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inancial Planning" sheetId="1" r:id="rId4"/>
    <sheet name="Cash flow" sheetId="2" r:id="rId5"/>
  </sheets>
</workbook>
</file>

<file path=xl/sharedStrings.xml><?xml version="1.0" encoding="utf-8"?>
<sst xmlns="http://schemas.openxmlformats.org/spreadsheetml/2006/main" uniqueCount="297">
  <si>
    <t>Financial Planning</t>
  </si>
  <si>
    <t>Choose starting month</t>
  </si>
  <si>
    <t>Verrechnungstabelle</t>
  </si>
  <si>
    <t>DEZ</t>
  </si>
  <si>
    <t>JAN</t>
  </si>
  <si>
    <t>Please put in your figures without tax</t>
  </si>
  <si>
    <t>1) Investments and Amortisation</t>
  </si>
  <si>
    <t>FEB</t>
  </si>
  <si>
    <t>INVESTMENTS</t>
  </si>
  <si>
    <t>TAX</t>
  </si>
  <si>
    <t>YEAR</t>
  </si>
  <si>
    <t>TIME (set the actual point of time)</t>
  </si>
  <si>
    <t>2. Year</t>
  </si>
  <si>
    <t>3. Year</t>
  </si>
  <si>
    <t>MÄR</t>
  </si>
  <si>
    <t>INVESTITIONEN</t>
  </si>
  <si>
    <t>MwSt</t>
  </si>
  <si>
    <t>JAHRES-</t>
  </si>
  <si>
    <t>ZEITPUNKT (IM 1. JAHR MONATLICHE AUFTEILUNG VORNEHMEN)</t>
  </si>
  <si>
    <t>2. Jahr</t>
  </si>
  <si>
    <t>3. Jahr</t>
  </si>
  <si>
    <t>TOTAL</t>
  </si>
  <si>
    <t>APR</t>
  </si>
  <si>
    <t>MAI</t>
  </si>
  <si>
    <t>JUN</t>
  </si>
  <si>
    <t>JUL</t>
  </si>
  <si>
    <t>AUG</t>
  </si>
  <si>
    <t>SEP</t>
  </si>
  <si>
    <t>OKT</t>
  </si>
  <si>
    <t>NOV</t>
  </si>
  <si>
    <t>SUMME</t>
  </si>
  <si>
    <t>Office</t>
  </si>
  <si>
    <t>Büroausstattung (Kopiergerät,Regale,)</t>
  </si>
  <si>
    <t>Gebrauchter Drucker/Kopierer (200Euro)</t>
  </si>
  <si>
    <t>Cars</t>
  </si>
  <si>
    <t>Fahrzeuge (außerhalb des Betriebs)</t>
  </si>
  <si>
    <t>auto leasen! in den nächsten Jahren gebrauchtes auto kaufen</t>
  </si>
  <si>
    <t>Licenses</t>
  </si>
  <si>
    <t>Lizenzen</t>
  </si>
  <si>
    <t>creative cloud jeden Monat leasen</t>
  </si>
  <si>
    <t>Equipment</t>
  </si>
  <si>
    <t>Geschäftseinrichtung</t>
  </si>
  <si>
    <t>Hier unser Produkt: Kassensystem, Anhänger, server kaufen, vorhandene Laptops mitnehmen,</t>
  </si>
  <si>
    <t>ARMOTISATION PLAN</t>
  </si>
  <si>
    <t>1.Year</t>
  </si>
  <si>
    <t>2.Year</t>
  </si>
  <si>
    <t>3.Year</t>
  </si>
  <si>
    <t>4.Year</t>
  </si>
  <si>
    <t>5.Year</t>
  </si>
  <si>
    <t>6.Year</t>
  </si>
  <si>
    <t>7.Year</t>
  </si>
  <si>
    <t>8.Year</t>
  </si>
  <si>
    <t>9.Year</t>
  </si>
  <si>
    <t>10.Year</t>
  </si>
  <si>
    <t>ABSCHREIBUNGSPLAN</t>
  </si>
  <si>
    <t>1.Jahr</t>
  </si>
  <si>
    <t>2.Jahr</t>
  </si>
  <si>
    <t>3.Jahr</t>
  </si>
  <si>
    <t>4.Jahr</t>
  </si>
  <si>
    <t>5.Jahr</t>
  </si>
  <si>
    <t>6.Jahr</t>
  </si>
  <si>
    <t>7.Jahr</t>
  </si>
  <si>
    <t>8.Jahr</t>
  </si>
  <si>
    <t>9.Jahr</t>
  </si>
  <si>
    <t>10.Jahr</t>
  </si>
  <si>
    <t>Investment goods A (e.g. Computer)        3 years</t>
  </si>
  <si>
    <t>Investitionsgut A (z.B. Computer)              3Jahre</t>
  </si>
  <si>
    <t>server, laptops die wir schon mitbringen und neuer laptop durch 3 (von 2000)</t>
  </si>
  <si>
    <t>Investment goods A (e.g. Cars)               5 years</t>
  </si>
  <si>
    <t>Investitionsgut B (z.B.Analysegerät)          5Jahre</t>
  </si>
  <si>
    <t>abschreibung Produkt (6000)</t>
  </si>
  <si>
    <t>Investment goods A (e.g. facilities)          7 years</t>
  </si>
  <si>
    <t>Investitionsgut C (z.B.Praxiseinrichtung)  13Jahre</t>
  </si>
  <si>
    <t>Investment goods A (e.g. others)             x years</t>
  </si>
  <si>
    <t>Investitionsgut D usw.</t>
  </si>
  <si>
    <t>auto Abschreibung und patent/marke? auf 10 Jahre</t>
  </si>
  <si>
    <t>2) Marketing  Costs</t>
  </si>
  <si>
    <t>2) Markteinführungskosten (bitte immer einen Betrag für Unvorhergesehenes bzw. Sonstiges eingeben)</t>
  </si>
  <si>
    <t>Mit Steuer</t>
  </si>
  <si>
    <t>COST TYPE</t>
  </si>
  <si>
    <t>KOSTENART</t>
  </si>
  <si>
    <t>Business Equipment</t>
  </si>
  <si>
    <t>Geschäftsausstattung</t>
  </si>
  <si>
    <t>tassen, kaffeemaschine für Kunden und uns, aktenvernichter.</t>
  </si>
  <si>
    <t>Sales folder, Information Material</t>
  </si>
  <si>
    <t>Prospekte und Informationsmaterial</t>
  </si>
  <si>
    <t>zeitschriften abo zu Inspirationen</t>
  </si>
  <si>
    <t>Advertisement</t>
  </si>
  <si>
    <t>Anzeigen</t>
  </si>
  <si>
    <t>Events</t>
  </si>
  <si>
    <t>Eröffnungsveranstaltungen</t>
  </si>
  <si>
    <t>essen selbst machen, Getränke kaufen, Freunde die in einer Band spielen</t>
  </si>
  <si>
    <t>Fairs and Congresses</t>
  </si>
  <si>
    <t>Messe und Ausstellungen</t>
  </si>
  <si>
    <t>Miscellaneous, other matters</t>
  </si>
  <si>
    <t>sonstiges/unvorhergesehenes</t>
  </si>
  <si>
    <t>3) Start- up costs</t>
  </si>
  <si>
    <t>3) Gründungskosten (dies sind nur Kosten, die explizit durch die Gründung entstehen)</t>
  </si>
  <si>
    <t>Certification(s)</t>
  </si>
  <si>
    <t>Anmeldegebühr/Zulassung</t>
  </si>
  <si>
    <t>Tax Consultant</t>
  </si>
  <si>
    <t>Steuerberater</t>
  </si>
  <si>
    <t>Lawyer</t>
  </si>
  <si>
    <t>Rechtsanwalt</t>
  </si>
  <si>
    <t>Business Consultant</t>
  </si>
  <si>
    <t>Unternehmensberater/Coach</t>
  </si>
  <si>
    <t>Certifying Notary</t>
  </si>
  <si>
    <t>Notar</t>
  </si>
  <si>
    <t>Patentanwalt (Marke schützen)</t>
  </si>
  <si>
    <t>Court</t>
  </si>
  <si>
    <t>Amtsgericht/Fachkundige Stelle (z.B. IFB)</t>
  </si>
  <si>
    <t>Other Costs</t>
  </si>
  <si>
    <t>Sonstige Kosten</t>
  </si>
  <si>
    <t>4) Employee Costs</t>
  </si>
  <si>
    <t>4) Personalkosten (Achtung: Sozialabgaben mit einberechnen! Auch bei Mini-Jobs)</t>
  </si>
  <si>
    <t>Managing Director</t>
  </si>
  <si>
    <t>Geschäftsführer</t>
  </si>
  <si>
    <t>jeden Monat Nebengewerblich etwas verdienen</t>
  </si>
  <si>
    <t>Financial Accounts</t>
  </si>
  <si>
    <t>Buchhalter</t>
  </si>
  <si>
    <t>Business Accounts</t>
  </si>
  <si>
    <t>Bürokraft</t>
  </si>
  <si>
    <t>Specialised Accounts</t>
  </si>
  <si>
    <t>Fachangestellterr</t>
  </si>
  <si>
    <t>Apprentice, Trainee</t>
  </si>
  <si>
    <t>Azubi</t>
  </si>
  <si>
    <t>Temporary Staff</t>
  </si>
  <si>
    <t>Aushilfen</t>
  </si>
  <si>
    <t>günstige Putzfrau zum Brötchen holen und so..;-)</t>
  </si>
  <si>
    <t>5) Fix Costs</t>
  </si>
  <si>
    <t>5)Fixkosten</t>
  </si>
  <si>
    <t>Staff (Tab.4)</t>
  </si>
  <si>
    <t>Personal (Tab.4)</t>
  </si>
  <si>
    <t>Facility costs (rental fee e.g.)</t>
  </si>
  <si>
    <t>Miete und Raumnebenkosten</t>
  </si>
  <si>
    <t>c.a 50 qm</t>
  </si>
  <si>
    <t>Tax and Insurances cars</t>
  </si>
  <si>
    <t>KFZ (Steuern und Versicherung)</t>
  </si>
  <si>
    <t>Contribution to Chambers (e.g. Commerce)</t>
  </si>
  <si>
    <t>Beiträge zu Kammern</t>
  </si>
  <si>
    <t>z.b. IHK-Beitrag, Berufsgenossenschaft</t>
  </si>
  <si>
    <t>Insurances (only business)</t>
  </si>
  <si>
    <t>Versicherungen (nur betrieblich bedingt!)</t>
  </si>
  <si>
    <t>Leasing (monthly)</t>
  </si>
  <si>
    <t>Leasingraten</t>
  </si>
  <si>
    <t>auto +cloud</t>
  </si>
  <si>
    <t>Repair and Maintenance costs</t>
  </si>
  <si>
    <t>Wartungskosten</t>
  </si>
  <si>
    <t>server fällt aus…</t>
  </si>
  <si>
    <t>Interest of borrowed capital (Tab. 8)</t>
  </si>
  <si>
    <t>Fremdkapitalzinsen (siehe auch Tabelle 8)</t>
  </si>
  <si>
    <t>Office Services (Callcenter, Secretary)</t>
  </si>
  <si>
    <t>Bürodienstleistungen (Callcenter, Schreibservice)</t>
  </si>
  <si>
    <t>Outplaced Services (e.g. Cleaning)</t>
  </si>
  <si>
    <t>Fremdleistungen (Reinigung)</t>
  </si>
  <si>
    <t>Ist schon berücksichtigt (Putzfrau wie oben)</t>
  </si>
  <si>
    <t>Municipal Tax</t>
  </si>
  <si>
    <t>GEZ</t>
  </si>
  <si>
    <t>2x5,99 wegen auto (1 ist mit drin leasing) im 2. Jahr autokauf</t>
  </si>
  <si>
    <t>Others</t>
  </si>
  <si>
    <t>sonstige Fixkosten</t>
  </si>
  <si>
    <t>6) Variable Costs</t>
  </si>
  <si>
    <t>6) Variable Kosten</t>
  </si>
  <si>
    <t>Service Costs (Consukting e.g.)</t>
  </si>
  <si>
    <t>Fremdleistungen (z.B: Untern.beratung)</t>
  </si>
  <si>
    <t>Provisions</t>
  </si>
  <si>
    <t>Provision</t>
  </si>
  <si>
    <t>Fuel</t>
  </si>
  <si>
    <t>KFZ (Benzin)</t>
  </si>
  <si>
    <t>Travel Costs</t>
  </si>
  <si>
    <t>Reisekosten (bahn, Bahncard)</t>
  </si>
  <si>
    <t>Office material</t>
  </si>
  <si>
    <t>Büromaterial</t>
  </si>
  <si>
    <t>Professionel development costs (e.g. Trainings)</t>
  </si>
  <si>
    <t>Fortbildungskosten</t>
  </si>
  <si>
    <t>Professional Literature</t>
  </si>
  <si>
    <t>Fachliteratur</t>
  </si>
  <si>
    <t>Internet/Phone/Postal expenses</t>
  </si>
  <si>
    <t>Porto/Telefon7Internet</t>
  </si>
  <si>
    <t>Other variable costs</t>
  </si>
  <si>
    <t>sonstige variable Kosten</t>
  </si>
  <si>
    <t>essen mit Kunden?</t>
  </si>
  <si>
    <t>7) Sales Planning</t>
  </si>
  <si>
    <t>7) Umsatzplanung</t>
  </si>
  <si>
    <t xml:space="preserve"> </t>
  </si>
  <si>
    <t>REVENUES</t>
  </si>
  <si>
    <t>UMSÄTZE</t>
  </si>
  <si>
    <t>Source of revenue A</t>
  </si>
  <si>
    <t>Dienstleistung A</t>
  </si>
  <si>
    <t>Einnahmen Mitgliedschaften, Kochbücher koppelung, coaching Konzepte, zusätzliche inspirationsstreams</t>
  </si>
  <si>
    <t>Source of revenue B</t>
  </si>
  <si>
    <t>Dienstleistung B</t>
  </si>
  <si>
    <t>Produkt Kassensystem</t>
  </si>
  <si>
    <t>Source of revenue C</t>
  </si>
  <si>
    <t>Dienstleistung C</t>
  </si>
  <si>
    <t>Webseiten, Grafik Design, Konzepte usw.</t>
  </si>
  <si>
    <t>Source of revenue D</t>
  </si>
  <si>
    <t>Referententätigkeit</t>
  </si>
  <si>
    <t>Vorträge (3.500), Schulungen auf Messen,</t>
  </si>
  <si>
    <t>Source of revenue E</t>
  </si>
  <si>
    <t>Sonstige Umsätze</t>
  </si>
  <si>
    <t>Marketing: Märkte mit einbinden, Werbung</t>
  </si>
  <si>
    <t>8) Private Income</t>
  </si>
  <si>
    <t>POSITION</t>
  </si>
  <si>
    <t>Source of Income</t>
  </si>
  <si>
    <t>Salary A</t>
  </si>
  <si>
    <t>Salary B</t>
  </si>
  <si>
    <t>Bonus</t>
  </si>
  <si>
    <t>Pension</t>
  </si>
  <si>
    <t>Alimentation</t>
  </si>
  <si>
    <t>Income from rent and lease</t>
  </si>
  <si>
    <t>Interest</t>
  </si>
  <si>
    <t>Child benefit</t>
  </si>
  <si>
    <t>Expenses</t>
  </si>
  <si>
    <t>Facilitiy costs (incl. Eletric power)</t>
  </si>
  <si>
    <t>Rate ( e.g. House)</t>
  </si>
  <si>
    <t>Armortisation of Business Credits</t>
  </si>
  <si>
    <t>Tax for Facility</t>
  </si>
  <si>
    <t>Costs of Repair and Maintenance</t>
  </si>
  <si>
    <t>Expenses of provident nature</t>
  </si>
  <si>
    <t>Life Insurance</t>
  </si>
  <si>
    <t>Pensions</t>
  </si>
  <si>
    <t>Health Insurance</t>
  </si>
  <si>
    <t>Employer's Liability Insurance</t>
  </si>
  <si>
    <t>Accident Insurance</t>
  </si>
  <si>
    <t>Indemnity Insurance (private)</t>
  </si>
  <si>
    <t xml:space="preserve">Leagal Protection </t>
  </si>
  <si>
    <t>Other Insurances</t>
  </si>
  <si>
    <t>Haftpflichtversicherung</t>
  </si>
  <si>
    <t>Life costs</t>
  </si>
  <si>
    <t>Car Costs</t>
  </si>
  <si>
    <t>Reparatur, Tüv, Reifen…</t>
  </si>
  <si>
    <t>Total</t>
  </si>
  <si>
    <t>Total of all private costs</t>
  </si>
  <si>
    <t>9) Profit and Loss</t>
  </si>
  <si>
    <r>
      <rPr>
        <b val="1"/>
        <sz val="10"/>
        <color indexed="8"/>
        <rFont val="Arial"/>
      </rPr>
      <t xml:space="preserve">REVENUES </t>
    </r>
    <r>
      <rPr>
        <sz val="10"/>
        <color indexed="8"/>
        <rFont val="Arial"/>
      </rPr>
      <t>(Total Tab. 7)</t>
    </r>
  </si>
  <si>
    <r>
      <rPr>
        <b val="1"/>
        <sz val="10"/>
        <color indexed="8"/>
        <rFont val="Arial"/>
      </rPr>
      <t xml:space="preserve">Umsätze </t>
    </r>
    <r>
      <rPr>
        <sz val="10"/>
        <color indexed="8"/>
        <rFont val="Arial"/>
      </rPr>
      <t>(Summe Tab. 7)</t>
    </r>
  </si>
  <si>
    <t>minus variable Costs</t>
  </si>
  <si>
    <t>abzügl variable Kosten</t>
  </si>
  <si>
    <t>Gross Yeld</t>
  </si>
  <si>
    <t>Rohertrag</t>
  </si>
  <si>
    <t>minus fixed Costs</t>
  </si>
  <si>
    <t>abzügl. Fixe Kosten</t>
  </si>
  <si>
    <t>minus start-up Costs</t>
  </si>
  <si>
    <t>abzüglich Gründungskosten</t>
  </si>
  <si>
    <t>minus Marketing Cost</t>
  </si>
  <si>
    <t>abzüglich Markteinführungskosten</t>
  </si>
  <si>
    <t>Write downs</t>
  </si>
  <si>
    <t>abzüglich Abschreibungen</t>
  </si>
  <si>
    <t>Earnings before Tax</t>
  </si>
  <si>
    <t>Gewinn vor Steuern</t>
  </si>
  <si>
    <t>mit Mehrwertsteuer</t>
  </si>
  <si>
    <t>Cash flow</t>
  </si>
  <si>
    <t>3.JAHR</t>
  </si>
  <si>
    <t>Plan</t>
  </si>
  <si>
    <t>Actual</t>
  </si>
  <si>
    <t>Capital</t>
  </si>
  <si>
    <t>Bank account</t>
  </si>
  <si>
    <t>Funds</t>
  </si>
  <si>
    <t>Revenues</t>
  </si>
  <si>
    <t>Turnover (Tab. 7) (Netto)</t>
  </si>
  <si>
    <t>Credit</t>
  </si>
  <si>
    <t>Private Income (Tab. 8)</t>
  </si>
  <si>
    <t>Other Income</t>
  </si>
  <si>
    <t>Total Capital</t>
  </si>
  <si>
    <t>Fix costs (Tab. 5)</t>
  </si>
  <si>
    <t>Variable costs (Tab. 6)</t>
  </si>
  <si>
    <t>Marketing costs (Tab. 2)</t>
  </si>
  <si>
    <t>Repayment (betrieblich)</t>
  </si>
  <si>
    <t>Start-up costs (Tab.3)</t>
  </si>
  <si>
    <t>Sub-total</t>
  </si>
  <si>
    <t>+ Tax / - Tax refund</t>
  </si>
  <si>
    <t>-735</t>
  </si>
  <si>
    <t>498</t>
  </si>
  <si>
    <t>239</t>
  </si>
  <si>
    <t>671</t>
  </si>
  <si>
    <t>340</t>
  </si>
  <si>
    <t>1.193</t>
  </si>
  <si>
    <t>-324</t>
  </si>
  <si>
    <t>1.474</t>
  </si>
  <si>
    <t>965</t>
  </si>
  <si>
    <t>914</t>
  </si>
  <si>
    <t>937</t>
  </si>
  <si>
    <t>969</t>
  </si>
  <si>
    <t>7.426</t>
  </si>
  <si>
    <t>11.975</t>
  </si>
  <si>
    <t>Income Tax</t>
  </si>
  <si>
    <t>Investments (Tab.1)</t>
  </si>
  <si>
    <t>Private Expenses (Tab. 8)</t>
  </si>
  <si>
    <t>Provision for taxation</t>
  </si>
  <si>
    <t>Total expenses</t>
  </si>
  <si>
    <t>09.0206</t>
  </si>
  <si>
    <t>10.0486</t>
  </si>
  <si>
    <t>02.0706</t>
  </si>
  <si>
    <t>11.1244</t>
  </si>
  <si>
    <t>Debit balance</t>
  </si>
  <si>
    <t>Compensation per credit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</si>
</sst>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d.mm.yyyy hh:mm"/>
    <numFmt numFmtId="60" formatCode="0.00;[Red]0.00"/>
    <numFmt numFmtId="61" formatCode="mm.yyyy"/>
  </numFmts>
  <fonts count="11">
    <font>
      <sz val="12"/>
      <color indexed="8"/>
      <name val="Verdana"/>
    </font>
    <font>
      <sz val="14"/>
      <color indexed="8"/>
      <name val="Arial"/>
    </font>
    <font>
      <sz val="10"/>
      <color indexed="8"/>
      <name val="Arial"/>
    </font>
    <font>
      <sz val="13"/>
      <color indexed="8"/>
      <name val="Arial"/>
    </font>
    <font>
      <b val="1"/>
      <sz val="14"/>
      <color indexed="8"/>
      <name val="Arial"/>
    </font>
    <font>
      <b val="1"/>
      <sz val="20"/>
      <color indexed="11"/>
      <name val="Helvetica"/>
    </font>
    <font>
      <b val="1"/>
      <sz val="10"/>
      <color indexed="8"/>
      <name val="Arial"/>
    </font>
    <font>
      <b val="1"/>
      <sz val="10"/>
      <color indexed="13"/>
      <name val="Arial"/>
    </font>
    <font>
      <b val="1"/>
      <sz val="10"/>
      <color indexed="11"/>
      <name val="Arial"/>
    </font>
    <font>
      <sz val="12"/>
      <color indexed="8"/>
      <name val="Helvetica"/>
    </font>
    <font>
      <b val="1"/>
      <sz val="12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9"/>
      </bottom>
      <diagonal/>
    </border>
    <border>
      <left style="thin">
        <color indexed="9"/>
      </left>
      <right>
        <color indexed="9"/>
      </right>
      <top style="thin">
        <color indexed="9"/>
      </top>
      <bottom style="thin">
        <color indexed="9"/>
      </bottom>
      <diagonal/>
    </border>
    <border>
      <left>
        <color indexed="9"/>
      </left>
      <right>
        <color indexed="9"/>
      </right>
      <top style="thin">
        <color indexed="9"/>
      </top>
      <bottom style="thin">
        <color indexed="9"/>
      </bottom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>
        <color indexed="9"/>
      </left>
      <right>
        <color indexed="9"/>
      </right>
      <top>
        <color indexed="9"/>
      </top>
      <bottom style="thin">
        <color indexed="8"/>
      </bottom>
      <diagonal/>
    </border>
    <border>
      <left style="thin">
        <color indexed="8"/>
      </left>
      <right>
        <color indexed="9"/>
      </right>
      <top style="thin">
        <color indexed="8"/>
      </top>
      <bottom style="thin">
        <color indexed="8"/>
      </bottom>
      <diagonal/>
    </border>
    <border>
      <left>
        <color indexed="9"/>
      </left>
      <right>
        <color indexed="9"/>
      </right>
      <top style="thin">
        <color indexed="8"/>
      </top>
      <bottom style="thin">
        <color indexed="8"/>
      </bottom>
      <diagonal/>
    </border>
    <border>
      <left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9"/>
      </right>
      <top>
        <color indexed="9"/>
      </top>
      <bottom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>
        <color indexed="9"/>
      </left>
      <right>
        <color indexed="9"/>
      </right>
      <top style="thin">
        <color indexed="8"/>
      </top>
      <bottom>
        <color indexed="9"/>
      </bottom>
      <diagonal/>
    </border>
    <border>
      <left>
        <color indexed="9"/>
      </left>
      <right style="thin">
        <color indexed="8"/>
      </right>
      <top style="thin">
        <color indexed="8"/>
      </top>
      <bottom>
        <color indexed="9"/>
      </bottom>
      <diagonal/>
    </border>
    <border>
      <left>
        <color indexed="9"/>
      </left>
      <right style="thin">
        <color indexed="8"/>
      </right>
      <top>
        <color indexed="9"/>
      </top>
      <bottom>
        <color indexed="9"/>
      </bottom>
      <diagonal/>
    </border>
    <border>
      <left>
        <color indexed="9"/>
      </left>
      <right style="thin">
        <color indexed="8"/>
      </right>
      <top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>
        <color indexed="9"/>
      </left>
      <right style="thin">
        <color indexed="9"/>
      </right>
      <top>
        <color indexed="9"/>
      </top>
      <bottom>
        <color indexed="9"/>
      </bottom>
      <diagonal/>
    </border>
    <border>
      <left style="thin">
        <color indexed="9"/>
      </left>
      <right style="thin">
        <color indexed="9"/>
      </right>
      <top>
        <color indexed="9"/>
      </top>
      <bottom>
        <color indexed="9"/>
      </bottom>
      <diagonal/>
    </border>
    <border>
      <left style="thin">
        <color indexed="9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>
        <color indexed="9"/>
      </right>
      <top style="thin">
        <color indexed="8"/>
      </top>
      <bottom style="thin">
        <color indexed="9"/>
      </bottom>
      <diagonal/>
    </border>
    <border>
      <left>
        <color indexed="9"/>
      </left>
      <right>
        <color indexed="9"/>
      </right>
      <top style="thin">
        <color indexed="9"/>
      </top>
      <bottom style="thin">
        <color indexed="8"/>
      </bottom>
      <diagonal/>
    </border>
    <border>
      <left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>
        <color indexed="9"/>
      </right>
      <top style="thin">
        <color indexed="8"/>
      </top>
      <bottom>
        <color indexed="9"/>
      </bottom>
      <diagonal/>
    </border>
    <border>
      <left style="thin">
        <color indexed="8"/>
      </left>
      <right style="thin">
        <color indexed="9"/>
      </right>
      <top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>
        <color indexed="9"/>
      </top>
      <bottom>
        <color indexed="9"/>
      </bottom>
      <diagonal/>
    </border>
    <border>
      <left style="thin">
        <color indexed="9"/>
      </left>
      <right style="thin">
        <color indexed="8"/>
      </right>
      <top>
        <color indexed="9"/>
      </top>
      <bottom>
        <color indexed="9"/>
      </bottom>
      <diagonal/>
    </border>
    <border>
      <left style="thin">
        <color indexed="8"/>
      </left>
      <right>
        <color indexed="9"/>
      </right>
      <top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/>
    </xf>
    <xf numFmtId="0" fontId="4" borderId="1" applyNumberFormat="1" applyFont="1" applyFill="0" applyBorder="1" applyAlignment="1" applyProtection="0">
      <alignment vertical="bottom"/>
    </xf>
    <xf numFmtId="3" fontId="2" borderId="1" applyNumberFormat="1" applyFont="1" applyFill="0" applyBorder="1" applyAlignment="1" applyProtection="0">
      <alignment vertical="bottom"/>
    </xf>
    <xf numFmtId="3" fontId="2" borderId="1" applyNumberFormat="1" applyFont="1" applyFill="0" applyBorder="1" applyAlignment="1" applyProtection="0">
      <alignment horizontal="center" vertical="bottom"/>
    </xf>
    <xf numFmtId="3" fontId="2" borderId="2" applyNumberFormat="1" applyFont="1" applyFill="0" applyBorder="1" applyAlignment="1" applyProtection="0">
      <alignment vertical="bottom"/>
    </xf>
    <xf numFmtId="3" fontId="2" borderId="3" applyNumberFormat="1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3" fontId="2" fillId="2" borderId="1" applyNumberFormat="1" applyFont="1" applyFill="1" applyBorder="1" applyAlignment="1" applyProtection="0">
      <alignment horizontal="center" vertical="bottom"/>
    </xf>
    <xf numFmtId="0" fontId="5" borderId="3" applyNumberFormat="1" applyFont="1" applyFill="0" applyBorder="1" applyAlignment="1" applyProtection="0">
      <alignment vertical="bottom"/>
    </xf>
    <xf numFmtId="3" fontId="2" borderId="4" applyNumberFormat="1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vertical="bottom"/>
    </xf>
    <xf numFmtId="1" fontId="6" borderId="1" applyNumberFormat="1" applyFont="1" applyFill="0" applyBorder="1" applyAlignment="1" applyProtection="0">
      <alignment vertical="bottom"/>
    </xf>
    <xf numFmtId="3" fontId="2" borderId="5" applyNumberFormat="1" applyFont="1" applyFill="0" applyBorder="1" applyAlignment="1" applyProtection="0">
      <alignment vertical="bottom"/>
    </xf>
    <xf numFmtId="3" fontId="2" borderId="6" applyNumberFormat="1" applyFont="1" applyFill="0" applyBorder="1" applyAlignment="1" applyProtection="0">
      <alignment vertical="bottom"/>
    </xf>
    <xf numFmtId="3" fontId="2" fillId="3" borderId="7" applyNumberFormat="1" applyFont="1" applyFill="1" applyBorder="1" applyAlignment="1" applyProtection="0">
      <alignment vertical="bottom"/>
    </xf>
    <xf numFmtId="0" fontId="2" borderId="8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1" fontId="2" borderId="3" applyNumberFormat="1" applyFont="1" applyFill="0" applyBorder="1" applyAlignment="1" applyProtection="0">
      <alignment vertical="bottom"/>
    </xf>
    <xf numFmtId="0" fontId="6" borderId="1" applyNumberFormat="1" applyFont="1" applyFill="0" applyBorder="1" applyAlignment="1" applyProtection="0">
      <alignment vertical="bottom"/>
    </xf>
    <xf numFmtId="3" fontId="6" borderId="1" applyNumberFormat="1" applyFont="1" applyFill="0" applyBorder="1" applyAlignment="1" applyProtection="0">
      <alignment vertical="bottom"/>
    </xf>
    <xf numFmtId="3" fontId="2" fillId="3" borderId="9" applyNumberFormat="1" applyFont="1" applyFill="1" applyBorder="1" applyAlignment="1" applyProtection="0">
      <alignment vertical="bottom"/>
    </xf>
    <xf numFmtId="0" fontId="6" borderId="1" applyNumberFormat="1" applyFont="1" applyFill="0" applyBorder="1" applyAlignment="1" applyProtection="0">
      <alignment horizontal="center" vertical="bottom"/>
    </xf>
    <xf numFmtId="0" fontId="6" borderId="10" applyNumberFormat="1" applyFont="1" applyFill="0" applyBorder="1" applyAlignment="1" applyProtection="0">
      <alignment horizontal="left" vertical="bottom"/>
    </xf>
    <xf numFmtId="3" fontId="6" borderId="11" applyNumberFormat="1" applyFont="1" applyFill="0" applyBorder="1" applyAlignment="1" applyProtection="0">
      <alignment horizontal="left" vertical="bottom"/>
    </xf>
    <xf numFmtId="3" fontId="6" borderId="12" applyNumberFormat="1" applyFont="1" applyFill="0" applyBorder="1" applyAlignment="1" applyProtection="0">
      <alignment horizontal="left" vertical="bottom"/>
    </xf>
    <xf numFmtId="3" fontId="2" borderId="1" applyNumberFormat="1" applyFont="1" applyFill="0" applyBorder="1" applyAlignment="1" applyProtection="0">
      <alignment horizontal="left" vertical="bottom"/>
    </xf>
    <xf numFmtId="0" fontId="7" borderId="12" applyNumberFormat="1" applyFont="1" applyFill="0" applyBorder="1" applyAlignment="1" applyProtection="0">
      <alignment vertical="bottom"/>
    </xf>
    <xf numFmtId="0" fontId="6" borderId="13" applyNumberFormat="1" applyFont="1" applyFill="0" applyBorder="1" applyAlignment="1" applyProtection="0">
      <alignment horizontal="center" vertical="bottom"/>
    </xf>
    <xf numFmtId="3" fontId="2" borderId="14" applyNumberFormat="1" applyFont="1" applyFill="0" applyBorder="1" applyAlignment="1" applyProtection="0">
      <alignment horizontal="left" vertical="bottom"/>
    </xf>
    <xf numFmtId="3" fontId="2" borderId="15" applyNumberFormat="1" applyFont="1" applyFill="0" applyBorder="1" applyAlignment="1" applyProtection="0">
      <alignment horizontal="left" vertical="bottom"/>
    </xf>
    <xf numFmtId="3" fontId="2" borderId="16" applyNumberFormat="1" applyFont="1" applyFill="0" applyBorder="1" applyAlignment="1" applyProtection="0">
      <alignment horizontal="left" vertical="bottom"/>
    </xf>
    <xf numFmtId="0" fontId="6" fillId="4" borderId="1" applyNumberFormat="1" applyFont="1" applyFill="1" applyBorder="1" applyAlignment="1" applyProtection="0">
      <alignment vertical="bottom"/>
    </xf>
    <xf numFmtId="3" fontId="2" fillId="3" borderId="17" applyNumberFormat="1" applyFont="1" applyFill="1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center" vertical="bottom"/>
    </xf>
    <xf numFmtId="3" fontId="2" borderId="12" applyNumberFormat="1" applyFont="1" applyFill="0" applyBorder="1" applyAlignment="1" applyProtection="0">
      <alignment vertical="bottom"/>
    </xf>
    <xf numFmtId="3" fontId="2" borderId="18" applyNumberFormat="1" applyFont="1" applyFill="0" applyBorder="1" applyAlignment="1" applyProtection="0">
      <alignment vertical="bottom"/>
    </xf>
    <xf numFmtId="0" fontId="6" borderId="18" applyNumberFormat="1" applyFont="1" applyFill="0" applyBorder="1" applyAlignment="1" applyProtection="0">
      <alignment horizontal="center" vertical="bottom"/>
    </xf>
    <xf numFmtId="3" fontId="2" fillId="4" borderId="1" applyNumberFormat="1" applyFont="1" applyFill="1" applyBorder="1" applyAlignment="1" applyProtection="0">
      <alignment vertical="bottom"/>
    </xf>
    <xf numFmtId="9" fontId="2" fillId="5" borderId="1" applyNumberFormat="1" applyFont="1" applyFill="1" applyBorder="1" applyAlignment="1" applyProtection="0">
      <alignment vertical="bottom"/>
    </xf>
    <xf numFmtId="0" fontId="2" borderId="12" applyNumberFormat="1" applyFont="1" applyFill="0" applyBorder="1" applyAlignment="1" applyProtection="0">
      <alignment vertical="bottom"/>
    </xf>
    <xf numFmtId="3" fontId="2" fillId="4" borderId="1" applyNumberFormat="1" applyFont="1" applyFill="1" applyBorder="1" applyAlignment="1" applyProtection="0">
      <alignment horizontal="center" vertical="bottom"/>
    </xf>
    <xf numFmtId="0" fontId="2" borderId="6" applyNumberFormat="1" applyFont="1" applyFill="0" applyBorder="1" applyAlignment="1" applyProtection="0">
      <alignment vertical="bottom"/>
    </xf>
    <xf numFmtId="3" fontId="2" fillId="6" borderId="1" applyNumberFormat="1" applyFont="1" applyFill="1" applyBorder="1" applyAlignment="1" applyProtection="0">
      <alignment horizontal="center" vertical="bottom"/>
    </xf>
    <xf numFmtId="0" fontId="6" borderId="11" applyNumberFormat="1" applyFont="1" applyFill="0" applyBorder="1" applyAlignment="1" applyProtection="0">
      <alignment vertical="bottom"/>
    </xf>
    <xf numFmtId="9" fontId="2" fillId="5" borderId="12" applyNumberFormat="1" applyFont="1" applyFill="1" applyBorder="1" applyAlignment="1" applyProtection="0">
      <alignment vertical="bottom"/>
    </xf>
    <xf numFmtId="3" fontId="2" fillId="7" borderId="1" applyNumberFormat="1" applyFont="1" applyFill="1" applyBorder="1" applyAlignment="1" applyProtection="0">
      <alignment vertical="bottom"/>
    </xf>
    <xf numFmtId="3" fontId="2" fillId="3" borderId="19" applyNumberFormat="1" applyFont="1" applyFill="1" applyBorder="1" applyAlignment="1" applyProtection="0">
      <alignment vertical="bottom"/>
    </xf>
    <xf numFmtId="3" fontId="2" fillId="3" borderId="19" applyNumberFormat="1" applyFont="1" applyFill="1" applyBorder="1" applyAlignment="1" applyProtection="0">
      <alignment horizontal="center" vertical="bottom"/>
    </xf>
    <xf numFmtId="1" fontId="2" fillId="3" borderId="7" applyNumberFormat="1" applyFont="1" applyFill="1" applyBorder="1" applyAlignment="1" applyProtection="0">
      <alignment vertical="bottom"/>
    </xf>
    <xf numFmtId="3" fontId="2" fillId="3" borderId="7" applyNumberFormat="1" applyFont="1" applyFill="1" applyBorder="1" applyAlignment="1" applyProtection="0">
      <alignment horizontal="center" vertical="bottom"/>
    </xf>
    <xf numFmtId="3" fontId="2" fillId="3" borderId="9" applyNumberFormat="1" applyFont="1" applyFill="1" applyBorder="1" applyAlignment="1" applyProtection="0">
      <alignment horizontal="center" vertical="bottom"/>
    </xf>
    <xf numFmtId="0" fontId="6" fillId="8" borderId="11" applyNumberFormat="1" applyFont="1" applyFill="1" applyBorder="1" applyAlignment="1" applyProtection="0">
      <alignment vertical="bottom"/>
    </xf>
    <xf numFmtId="3" fontId="6" fillId="8" borderId="12" applyNumberFormat="1" applyFont="1" applyFill="1" applyBorder="1" applyAlignment="1" applyProtection="0">
      <alignment vertical="bottom"/>
    </xf>
    <xf numFmtId="0" fontId="2" fillId="8" borderId="1" applyNumberFormat="1" applyFont="1" applyFill="1" applyBorder="1" applyAlignment="1" applyProtection="0">
      <alignment horizontal="center" vertical="bottom"/>
    </xf>
    <xf numFmtId="3" fontId="2" fillId="3" borderId="17" applyNumberFormat="1" applyFont="1" applyFill="1" applyBorder="1" applyAlignment="1" applyProtection="0">
      <alignment horizontal="center" vertical="bottom"/>
    </xf>
    <xf numFmtId="0" fontId="2" fillId="8" borderId="19" applyNumberFormat="1" applyFont="1" applyFill="1" applyBorder="1" applyAlignment="1" applyProtection="0">
      <alignment vertical="bottom"/>
    </xf>
    <xf numFmtId="3" fontId="2" fillId="8" borderId="20" applyNumberFormat="1" applyFont="1" applyFill="1" applyBorder="1" applyAlignment="1" applyProtection="0">
      <alignment vertical="bottom"/>
    </xf>
    <xf numFmtId="3" fontId="2" fillId="8" borderId="1" applyNumberFormat="1" applyFont="1" applyFill="1" applyBorder="1" applyAlignment="1" applyProtection="0">
      <alignment vertical="bottom"/>
    </xf>
    <xf numFmtId="3" fontId="2" fillId="8" borderId="1" applyNumberFormat="1" applyFont="1" applyFill="1" applyBorder="1" applyAlignment="1" applyProtection="0">
      <alignment horizontal="center" vertical="bottom"/>
    </xf>
    <xf numFmtId="0" fontId="2" fillId="8" borderId="7" applyNumberFormat="1" applyFont="1" applyFill="1" applyBorder="1" applyAlignment="1" applyProtection="0">
      <alignment vertical="bottom"/>
    </xf>
    <xf numFmtId="3" fontId="2" fillId="8" borderId="21" applyNumberFormat="1" applyFont="1" applyFill="1" applyBorder="1" applyAlignment="1" applyProtection="0">
      <alignment vertical="bottom"/>
    </xf>
    <xf numFmtId="0" fontId="2" fillId="8" borderId="9" applyNumberFormat="1" applyFont="1" applyFill="1" applyBorder="1" applyAlignment="1" applyProtection="0">
      <alignment vertical="bottom"/>
    </xf>
    <xf numFmtId="3" fontId="2" fillId="8" borderId="22" applyNumberFormat="1" applyFont="1" applyFill="1" applyBorder="1" applyAlignment="1" applyProtection="0">
      <alignment vertical="bottom"/>
    </xf>
    <xf numFmtId="0" fontId="2" fillId="3" borderId="7" applyNumberFormat="1" applyFont="1" applyFill="1" applyBorder="1" applyAlignment="1" applyProtection="0">
      <alignment vertical="bottom"/>
    </xf>
    <xf numFmtId="0" fontId="2" borderId="23" applyNumberFormat="1" applyFont="1" applyFill="0" applyBorder="1" applyAlignment="1" applyProtection="0">
      <alignment horizontal="center" vertical="bottom"/>
    </xf>
    <xf numFmtId="0" fontId="2" borderId="15" applyNumberFormat="1" applyFont="1" applyFill="0" applyBorder="1" applyAlignment="1" applyProtection="0">
      <alignment horizontal="center" vertical="bottom"/>
    </xf>
    <xf numFmtId="0" fontId="2" borderId="16" applyNumberFormat="1" applyFont="1" applyFill="0" applyBorder="1" applyAlignment="1" applyProtection="0">
      <alignment horizontal="center" vertical="bottom"/>
    </xf>
    <xf numFmtId="0" fontId="2" borderId="1" applyNumberFormat="1" applyFont="1" applyFill="0" applyBorder="1" applyAlignment="1" applyProtection="0">
      <alignment vertical="bottom" wrapText="1"/>
    </xf>
    <xf numFmtId="0" fontId="2" borderId="12" applyNumberFormat="1" applyFont="1" applyFill="0" applyBorder="1" applyAlignment="1" applyProtection="0">
      <alignment vertical="bottom" wrapText="1"/>
    </xf>
    <xf numFmtId="0" fontId="6" borderId="12" applyNumberFormat="1" applyFont="1" applyFill="0" applyBorder="1" applyAlignment="1" applyProtection="0">
      <alignment vertical="bottom"/>
    </xf>
    <xf numFmtId="0" fontId="6" borderId="23" applyNumberFormat="1" applyFont="1" applyFill="0" applyBorder="1" applyAlignment="1" applyProtection="0">
      <alignment vertical="bottom"/>
    </xf>
    <xf numFmtId="0" fontId="2" borderId="15" applyNumberFormat="1" applyFont="1" applyFill="0" applyBorder="1" applyAlignment="1" applyProtection="0">
      <alignment vertical="bottom"/>
    </xf>
    <xf numFmtId="0" fontId="2" borderId="16" applyNumberFormat="1" applyFont="1" applyFill="0" applyBorder="1" applyAlignment="1" applyProtection="0">
      <alignment vertical="bottom"/>
    </xf>
    <xf numFmtId="0" fontId="2" fillId="3" borderId="24" applyNumberFormat="1" applyFont="1" applyFill="1" applyBorder="1" applyAlignment="1" applyProtection="0">
      <alignment vertical="bottom"/>
    </xf>
    <xf numFmtId="0" fontId="2" borderId="25" applyNumberFormat="1" applyFont="1" applyFill="0" applyBorder="1" applyAlignment="1" applyProtection="0">
      <alignment vertical="bottom"/>
    </xf>
    <xf numFmtId="0" fontId="2" borderId="26" applyNumberFormat="1" applyFont="1" applyFill="0" applyBorder="1" applyAlignment="1" applyProtection="0">
      <alignment vertical="bottom"/>
    </xf>
    <xf numFmtId="3" fontId="6" fillId="3" borderId="9" applyNumberFormat="1" applyFont="1" applyFill="1" applyBorder="1" applyAlignment="1" applyProtection="0">
      <alignment vertical="bottom"/>
    </xf>
    <xf numFmtId="3" fontId="6" fillId="3" borderId="7" applyNumberFormat="1" applyFont="1" applyFill="1" applyBorder="1" applyAlignment="1" applyProtection="0">
      <alignment vertical="bottom"/>
    </xf>
    <xf numFmtId="0" fontId="2" borderId="27" applyNumberFormat="1" applyFont="1" applyFill="0" applyBorder="1" applyAlignment="1" applyProtection="0">
      <alignment vertical="bottom"/>
    </xf>
    <xf numFmtId="3" fontId="2" fillId="7" borderId="1" applyNumberFormat="1" applyFont="1" applyFill="1" applyBorder="1" applyAlignment="1" applyProtection="0">
      <alignment horizontal="center" vertical="bottom"/>
    </xf>
    <xf numFmtId="0" fontId="2" borderId="28" applyNumberFormat="1" applyFont="1" applyFill="0" applyBorder="1" applyAlignment="1" applyProtection="0">
      <alignment vertical="bottom"/>
    </xf>
    <xf numFmtId="3" fontId="6" fillId="4" borderId="1" applyNumberFormat="1" applyFont="1" applyFill="1" applyBorder="1" applyAlignment="1" applyProtection="0">
      <alignment vertical="bottom"/>
    </xf>
    <xf numFmtId="0" fontId="2" borderId="2" applyNumberFormat="1" applyFont="1" applyFill="0" applyBorder="1" applyAlignment="1" applyProtection="0">
      <alignment vertical="bottom"/>
    </xf>
    <xf numFmtId="0" fontId="8" borderId="14" applyNumberFormat="1" applyFont="1" applyFill="0" applyBorder="1" applyAlignment="1" applyProtection="0">
      <alignment vertical="bottom"/>
    </xf>
    <xf numFmtId="3" fontId="6" borderId="16" applyNumberFormat="1" applyFont="1" applyFill="0" applyBorder="1" applyAlignment="1" applyProtection="0">
      <alignment vertical="bottom"/>
    </xf>
    <xf numFmtId="3" fontId="2" borderId="14" applyNumberFormat="1" applyFont="1" applyFill="0" applyBorder="1" applyAlignment="1" applyProtection="0">
      <alignment vertical="bottom"/>
    </xf>
    <xf numFmtId="3" fontId="2" borderId="16" applyNumberFormat="1" applyFont="1" applyFill="0" applyBorder="1" applyAlignment="1" applyProtection="0">
      <alignment vertical="bottom"/>
    </xf>
    <xf numFmtId="0" fontId="2" borderId="29" applyNumberFormat="1" applyFont="1" applyFill="0" applyBorder="1" applyAlignment="1" applyProtection="0">
      <alignment vertical="bottom"/>
    </xf>
    <xf numFmtId="3" fontId="2" borderId="30" applyNumberFormat="1" applyFont="1" applyFill="0" applyBorder="1" applyAlignment="1" applyProtection="0">
      <alignment vertical="bottom"/>
    </xf>
    <xf numFmtId="3" fontId="2" borderId="31" applyNumberFormat="1" applyFont="1" applyFill="0" applyBorder="1" applyAlignment="1" applyProtection="0">
      <alignment vertical="bottom"/>
    </xf>
    <xf numFmtId="0" fontId="2" borderId="32" applyNumberFormat="1" applyFont="1" applyFill="0" applyBorder="1" applyAlignment="1" applyProtection="0">
      <alignment vertical="bottom"/>
    </xf>
    <xf numFmtId="3" fontId="2" borderId="33" applyNumberFormat="1" applyFont="1" applyFill="0" applyBorder="1" applyAlignment="1" applyProtection="0">
      <alignment vertical="bottom"/>
    </xf>
    <xf numFmtId="0" fontId="6" borderId="14" applyNumberFormat="1" applyFont="1" applyFill="0" applyBorder="1" applyAlignment="1" applyProtection="0">
      <alignment vertical="bottom"/>
    </xf>
    <xf numFmtId="0" fontId="2" borderId="5" applyNumberFormat="1" applyFont="1" applyFill="0" applyBorder="1" applyAlignment="1" applyProtection="0">
      <alignment vertical="bottom"/>
    </xf>
    <xf numFmtId="0" fontId="2" borderId="34" applyNumberFormat="1" applyFont="1" applyFill="0" applyBorder="1" applyAlignment="1" applyProtection="0">
      <alignment vertical="bottom"/>
    </xf>
    <xf numFmtId="59" fontId="2" borderId="1" applyNumberFormat="1" applyFont="1" applyFill="0" applyBorder="1" applyAlignment="1" applyProtection="0">
      <alignment horizontal="center" vertical="bottom"/>
    </xf>
    <xf numFmtId="60" fontId="2" borderId="1" applyNumberFormat="1" applyFont="1" applyFill="0" applyBorder="1" applyAlignment="1" applyProtection="0">
      <alignment horizontal="center" vertical="bottom"/>
    </xf>
    <xf numFmtId="3" fontId="6" borderId="30" applyNumberFormat="1" applyFont="1" applyFill="0" applyBorder="1" applyAlignment="1" applyProtection="0">
      <alignment vertical="bottom"/>
    </xf>
    <xf numFmtId="0" fontId="6" borderId="29" applyNumberFormat="1" applyFont="1" applyFill="0" applyBorder="1" applyAlignment="1" applyProtection="0">
      <alignment vertical="bottom"/>
    </xf>
    <xf numFmtId="0" fontId="2" borderId="31" applyNumberFormat="1" applyFont="1" applyFill="0" applyBorder="1" applyAlignment="1" applyProtection="0">
      <alignment vertical="bottom"/>
    </xf>
    <xf numFmtId="3" fontId="2" fillId="3" borderId="11" applyNumberFormat="1" applyFont="1" applyFill="1" applyBorder="1" applyAlignment="1" applyProtection="0">
      <alignment vertical="bottom"/>
    </xf>
    <xf numFmtId="0" fontId="2" borderId="35" applyNumberFormat="1" applyFont="1" applyFill="0" applyBorder="1" applyAlignment="1" applyProtection="0">
      <alignment vertical="bottom"/>
    </xf>
    <xf numFmtId="0" fontId="6" fillId="3" borderId="12" applyNumberFormat="1" applyFont="1" applyFill="1" applyBorder="1" applyAlignment="1" applyProtection="0">
      <alignment vertical="bottom"/>
    </xf>
    <xf numFmtId="3" fontId="2" fillId="3" borderId="1" applyNumberFormat="1" applyFont="1" applyFill="1" applyBorder="1" applyAlignment="1" applyProtection="0">
      <alignment vertical="bottom"/>
    </xf>
    <xf numFmtId="0" fontId="2" borderId="36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/>
    </xf>
    <xf numFmtId="0" fontId="10" borderId="3" applyNumberFormat="1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top"/>
    </xf>
    <xf numFmtId="1" fontId="2" borderId="31" applyNumberFormat="1" applyFont="1" applyFill="0" applyBorder="1" applyAlignment="1" applyProtection="0">
      <alignment vertical="bottom"/>
    </xf>
    <xf numFmtId="0" fontId="6" borderId="2" applyNumberFormat="1" applyFont="1" applyFill="0" applyBorder="1" applyAlignment="1" applyProtection="0">
      <alignment vertical="bottom"/>
    </xf>
    <xf numFmtId="1" fontId="6" borderId="31" applyNumberFormat="1" applyFont="1" applyFill="0" applyBorder="1" applyAlignment="1" applyProtection="0">
      <alignment vertical="bottom"/>
    </xf>
    <xf numFmtId="1" fontId="2" borderId="33" applyNumberFormat="1" applyFont="1" applyFill="0" applyBorder="1" applyAlignment="1" applyProtection="0">
      <alignment vertical="bottom"/>
    </xf>
    <xf numFmtId="0" fontId="2" borderId="37" applyNumberFormat="1" applyFont="1" applyFill="0" applyBorder="1" applyAlignment="1" applyProtection="0">
      <alignment vertical="bottom"/>
    </xf>
    <xf numFmtId="0" fontId="2" borderId="33" applyNumberFormat="1" applyFont="1" applyFill="0" applyBorder="1" applyAlignment="1" applyProtection="0">
      <alignment vertical="bottom"/>
    </xf>
    <xf numFmtId="0" fontId="6" borderId="30" applyNumberFormat="1" applyFont="1" applyFill="0" applyBorder="1" applyAlignment="1" applyProtection="0">
      <alignment vertical="bottom"/>
    </xf>
    <xf numFmtId="1" fontId="2" borderId="38" applyNumberFormat="1" applyFont="1" applyFill="0" applyBorder="1" applyAlignment="1" applyProtection="0">
      <alignment vertical="bottom"/>
    </xf>
    <xf numFmtId="1" fontId="2" borderId="30" applyNumberFormat="1" applyFont="1" applyFill="0" applyBorder="1" applyAlignment="1" applyProtection="0">
      <alignment vertical="bottom"/>
    </xf>
    <xf numFmtId="0" fontId="2" borderId="38" applyNumberFormat="1" applyFont="1" applyFill="0" applyBorder="1" applyAlignment="1" applyProtection="0">
      <alignment vertical="bottom"/>
    </xf>
    <xf numFmtId="0" fontId="2" borderId="38" applyNumberFormat="1" applyFont="1" applyFill="0" applyBorder="1" applyAlignment="1" applyProtection="0">
      <alignment vertical="top"/>
    </xf>
    <xf numFmtId="1" fontId="2" borderId="2" applyNumberFormat="1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vertical="top"/>
    </xf>
    <xf numFmtId="1" fontId="2" borderId="37" applyNumberFormat="1" applyFont="1" applyFill="0" applyBorder="1" applyAlignment="1" applyProtection="0">
      <alignment vertical="bottom"/>
    </xf>
    <xf numFmtId="0" fontId="6" fillId="9" borderId="39" applyNumberFormat="1" applyFont="1" applyFill="1" applyBorder="1" applyAlignment="1" applyProtection="0">
      <alignment vertical="bottom"/>
    </xf>
    <xf numFmtId="0" fontId="6" fillId="9" borderId="20" applyNumberFormat="1" applyFont="1" applyFill="1" applyBorder="1" applyAlignment="1" applyProtection="0">
      <alignment vertical="bottom"/>
    </xf>
    <xf numFmtId="0" fontId="2" borderId="40" applyNumberFormat="1" applyFont="1" applyFill="0" applyBorder="1" applyAlignment="1" applyProtection="0">
      <alignment vertical="bottom"/>
    </xf>
    <xf numFmtId="1" fontId="2" borderId="41" applyNumberFormat="1" applyFont="1" applyFill="0" applyBorder="1" applyAlignment="1" applyProtection="0">
      <alignment vertical="bottom"/>
    </xf>
    <xf numFmtId="0" fontId="2" borderId="40" applyNumberFormat="1" applyFont="1" applyFill="0" applyBorder="1" applyAlignment="1" applyProtection="0">
      <alignment vertical="top"/>
    </xf>
    <xf numFmtId="0" fontId="6" borderId="31" applyNumberFormat="1" applyFont="1" applyFill="0" applyBorder="1" applyAlignment="1" applyProtection="0">
      <alignment vertical="bottom"/>
    </xf>
    <xf numFmtId="0" fontId="2" borderId="42" applyNumberFormat="1" applyFont="1" applyFill="0" applyBorder="1" applyAlignment="1" applyProtection="0">
      <alignment vertical="bottom"/>
    </xf>
    <xf numFmtId="1" fontId="2" borderId="43" applyNumberFormat="1" applyFont="1" applyFill="0" applyBorder="1" applyAlignment="1" applyProtection="0">
      <alignment vertical="bottom"/>
    </xf>
    <xf numFmtId="0" fontId="2" borderId="42" applyNumberFormat="1" applyFont="1" applyFill="0" applyBorder="1" applyAlignment="1" applyProtection="0">
      <alignment vertical="top"/>
    </xf>
    <xf numFmtId="0" fontId="6" borderId="33" applyNumberFormat="1" applyFont="1" applyFill="0" applyBorder="1" applyAlignment="1" applyProtection="0">
      <alignment vertical="bottom"/>
    </xf>
    <xf numFmtId="0" fontId="6" fillId="9" borderId="44" applyNumberFormat="1" applyFont="1" applyFill="1" applyBorder="1" applyAlignment="1" applyProtection="0">
      <alignment vertical="bottom"/>
    </xf>
    <xf numFmtId="0" fontId="6" fillId="9" borderId="22" applyNumberFormat="1" applyFont="1" applyFill="1" applyBorder="1" applyAlignment="1" applyProtection="0">
      <alignment vertical="bottom"/>
    </xf>
    <xf numFmtId="0" fontId="6" borderId="31" applyNumberFormat="1" applyFont="1" applyFill="0" applyBorder="1" applyAlignment="1" applyProtection="0">
      <alignment vertical="bottom" wrapText="1"/>
    </xf>
    <xf numFmtId="0" fontId="2" borderId="2" applyNumberFormat="1" applyFont="1" applyFill="0" applyBorder="1" applyAlignment="1" applyProtection="0">
      <alignment horizontal="right" vertical="bottom"/>
    </xf>
    <xf numFmtId="1" fontId="2" borderId="3" applyNumberFormat="1" applyFont="1" applyFill="0" applyBorder="1" applyAlignment="1" applyProtection="0">
      <alignment horizontal="right" vertical="bottom"/>
    </xf>
    <xf numFmtId="0" fontId="2" borderId="3" applyNumberFormat="1" applyFont="1" applyFill="0" applyBorder="1" applyAlignment="1" applyProtection="0">
      <alignment horizontal="right" vertical="bottom"/>
    </xf>
    <xf numFmtId="0" fontId="6" borderId="16" applyNumberFormat="1" applyFont="1" applyFill="0" applyBorder="1" applyAlignment="1" applyProtection="0">
      <alignment vertical="bottom"/>
    </xf>
    <xf numFmtId="0" fontId="6" fillId="9" borderId="10" applyNumberFormat="1" applyFont="1" applyFill="1" applyBorder="1" applyAlignment="1" applyProtection="0">
      <alignment vertical="bottom"/>
    </xf>
    <xf numFmtId="0" fontId="6" fillId="9" borderId="12" applyNumberFormat="1" applyFont="1" applyFill="1" applyBorder="1" applyAlignment="1" applyProtection="0">
      <alignment vertical="bottom"/>
    </xf>
    <xf numFmtId="61" fontId="6" fillId="9" borderId="10" applyNumberFormat="1" applyFont="1" applyFill="1" applyBorder="1" applyAlignment="1" applyProtection="0">
      <alignment vertical="bottom"/>
    </xf>
    <xf numFmtId="0" fontId="2" borderId="35" applyNumberFormat="1" applyFont="1" applyFill="0" applyBorder="1" applyAlignment="1" applyProtection="0">
      <alignment vertical="top"/>
    </xf>
    <xf numFmtId="1" fontId="6" borderId="3" applyNumberFormat="1" applyFont="1" applyFill="0" applyBorder="1" applyAlignment="1" applyProtection="0">
      <alignment vertical="bottom"/>
    </xf>
    <xf numFmtId="1" fontId="10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cb98"/>
      <rgbColor rgb="ff006310"/>
      <rgbColor rgb="fffefc99"/>
      <rgbColor rgb="ff8f1000"/>
      <rgbColor rgb="ffccfeff"/>
      <rgbColor rgb="ffccfccc"/>
      <rgbColor rgb="ffcccbfe"/>
      <rgbColor rgb="fffefefe"/>
      <rgbColor rgb="ffdc1f05"/>
      <rgbColor rgb="ff00aae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U634"/>
  <sheetViews>
    <sheetView workbookViewId="0" showGridLines="0" defaultGridColor="1"/>
  </sheetViews>
  <sheetFormatPr defaultColWidth="30.875" defaultRowHeight="15.45" customHeight="1" outlineLevelRow="0" outlineLevelCol="0"/>
  <cols>
    <col min="1" max="1" width="30.875" style="1" customWidth="1"/>
    <col min="2" max="2" width="6.125" style="1" customWidth="1"/>
    <col min="3" max="3" width="9" style="1" customWidth="1"/>
    <col min="4" max="4" width="5.875" style="1" customWidth="1"/>
    <col min="5" max="5" width="5.375" style="1" customWidth="1"/>
    <col min="6" max="6" width="4.875" style="1" customWidth="1"/>
    <col min="7" max="7" width="5.375" style="1" customWidth="1"/>
    <col min="8" max="8" width="6.875" style="1" customWidth="1"/>
    <col min="9" max="9" width="5.375" style="1" customWidth="1"/>
    <col min="10" max="10" width="6" style="1" customWidth="1"/>
    <col min="11" max="11" width="6.875" style="1" customWidth="1"/>
    <col min="12" max="12" width="6.625" style="1" customWidth="1"/>
    <col min="13" max="13" width="5.625" style="1" customWidth="1"/>
    <col min="14" max="14" width="5.625" style="1" customWidth="1"/>
    <col min="15" max="15" width="4.75" style="1" customWidth="1"/>
    <col min="16" max="16" width="5.5" style="1" customWidth="1"/>
    <col min="17" max="17" width="6.125" style="1" customWidth="1"/>
    <col min="18" max="18" width="8.625" style="1" customWidth="1"/>
    <col min="19" max="19" hidden="1" width="30.875" style="1" customWidth="1"/>
    <col min="20" max="20" hidden="1" width="30.875" style="1" customWidth="1"/>
    <col min="21" max="21" hidden="1" width="30.875" style="1" customWidth="1"/>
    <col min="22" max="22" hidden="1" width="30.875" style="1" customWidth="1"/>
    <col min="23" max="23" width="8.625" style="1" customWidth="1"/>
    <col min="24" max="24" hidden="1" width="30.875" style="1" customWidth="1"/>
    <col min="25" max="25" hidden="1" width="30.875" style="1" customWidth="1"/>
    <col min="26" max="26" width="34.125" style="1" customWidth="1"/>
    <col min="27" max="27" width="5" style="1" customWidth="1"/>
    <col min="28" max="28" width="8.625" style="1" customWidth="1"/>
    <col min="29" max="29" width="8.625" style="1" customWidth="1"/>
    <col min="30" max="30" width="8.625" style="1" customWidth="1"/>
    <col min="31" max="31" width="8.625" style="1" customWidth="1"/>
    <col min="32" max="32" width="8.625" style="1" customWidth="1"/>
    <col min="33" max="33" width="8.625" style="1" customWidth="1"/>
    <col min="34" max="34" width="8.625" style="1" customWidth="1"/>
    <col min="35" max="35" width="8.625" style="1" customWidth="1"/>
    <col min="36" max="36" width="8.625" style="1" customWidth="1"/>
    <col min="37" max="37" width="8.625" style="1" customWidth="1"/>
    <col min="38" max="38" width="8.625" style="1" customWidth="1"/>
    <col min="39" max="39" width="8.625" style="1" customWidth="1"/>
    <col min="40" max="40" width="8.625" style="1" customWidth="1"/>
    <col min="41" max="41" width="8.625" style="1" customWidth="1"/>
    <col min="42" max="42" width="8.625" style="1" customWidth="1"/>
    <col min="43" max="43" width="8.625" style="1" customWidth="1"/>
    <col min="44" max="44" width="8.625" style="1" customWidth="1"/>
    <col min="45" max="45" width="8.625" style="1" customWidth="1"/>
    <col min="46" max="46" width="8.625" style="1" customWidth="1"/>
    <col min="47" max="47" width="8.625" style="1" customWidth="1"/>
    <col min="48" max="256" width="30.875" style="1" customWidth="1"/>
  </cols>
  <sheetData>
    <row r="1" ht="21" customHeight="1">
      <c r="A1" t="s" s="2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3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ht="9" customHeight="1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3"/>
      <c r="R2" s="5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ht="43.75" customHeight="1">
      <c r="A3" t="s" s="8">
        <v>1</v>
      </c>
      <c r="B3" s="3"/>
      <c r="C3" s="3"/>
      <c r="D3" s="9">
        <v>12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"/>
      <c r="Q3" s="3"/>
      <c r="R3" s="5"/>
      <c r="S3" s="6"/>
      <c r="T3" s="6"/>
      <c r="U3" s="6"/>
      <c r="V3" s="6"/>
      <c r="W3" s="6"/>
      <c r="X3" s="6"/>
      <c r="Y3" s="6"/>
      <c r="Z3" t="s" s="10">
        <v>2</v>
      </c>
      <c r="AA3" s="6"/>
      <c r="AB3" s="6"/>
      <c r="AC3" s="6"/>
      <c r="AD3" s="6"/>
      <c r="AE3" s="6"/>
      <c r="AF3" s="6"/>
      <c r="AG3" s="6"/>
      <c r="AH3" s="6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ht="20" customHeight="1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3"/>
      <c r="Q4" s="3"/>
      <c r="R4" s="5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ht="20" customHeight="1">
      <c r="A5" s="3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"/>
      <c r="Q5" s="3"/>
      <c r="R5" s="5"/>
      <c r="S5" s="6"/>
      <c r="T5" s="6"/>
      <c r="U5" s="6"/>
      <c r="V5" s="6"/>
      <c r="W5" s="6"/>
      <c r="X5" s="6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2"/>
      <c r="AJ5" s="12"/>
      <c r="AK5" s="12"/>
      <c r="AL5" s="12"/>
      <c r="AM5" s="12"/>
      <c r="AN5" s="12"/>
      <c r="AO5" s="12"/>
      <c r="AP5" s="12"/>
      <c r="AQ5" s="12"/>
      <c r="AR5" s="7"/>
      <c r="AS5" s="7"/>
      <c r="AT5" s="7"/>
      <c r="AU5" s="7"/>
    </row>
    <row r="6" ht="20" customHeight="1">
      <c r="A6" s="13"/>
      <c r="B6" s="1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5"/>
      <c r="S6" s="6">
        <f>IF(U6&gt;12,T6,U6)</f>
        <v>12</v>
      </c>
      <c r="T6" s="6">
        <f>U6-12</f>
        <v>0</v>
      </c>
      <c r="U6" s="6">
        <f>D3</f>
        <v>12</v>
      </c>
      <c r="V6" t="s" s="7">
        <f>CHOOSE(S6,"JAN","FEB","MÄR","APR","MAI","JUN","JUL","AUG","SEP","OKT","NOV","DEZ")</f>
        <v>3</v>
      </c>
      <c r="W6" s="14"/>
      <c r="X6" s="15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7"/>
      <c r="AS6" s="7"/>
      <c r="AT6" s="7"/>
      <c r="AU6" s="7"/>
    </row>
    <row r="7" ht="20" customHeight="1">
      <c r="A7" s="18"/>
      <c r="B7" s="18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5"/>
      <c r="S7" s="6">
        <f>IF(U7&gt;12,T7,U7)</f>
        <v>1</v>
      </c>
      <c r="T7" s="6">
        <f>U7-12</f>
        <v>1</v>
      </c>
      <c r="U7" s="6">
        <f>U6+1</f>
        <v>13</v>
      </c>
      <c r="V7" t="s" s="7">
        <f>CHOOSE(S7,"JAN","FEB","MÄR","APR","MAI","JUN","JUL","AUG","SEP","OKT","NOV","DEZ")</f>
        <v>4</v>
      </c>
      <c r="W7" s="14"/>
      <c r="X7" s="15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7"/>
      <c r="AS7" s="7"/>
      <c r="AT7" s="7"/>
      <c r="AU7" s="7"/>
    </row>
    <row r="8" ht="20" customHeight="1">
      <c r="A8" t="s" s="8">
        <v>5</v>
      </c>
      <c r="B8" s="18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3"/>
      <c r="Q8" s="3"/>
      <c r="R8" s="5"/>
      <c r="S8" s="6"/>
      <c r="T8" s="6"/>
      <c r="U8" s="6"/>
      <c r="V8" s="19"/>
      <c r="W8" s="14"/>
      <c r="X8" s="15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7"/>
      <c r="AS8" s="7"/>
      <c r="AT8" s="7"/>
      <c r="AU8" s="7"/>
    </row>
    <row r="9" ht="20" customHeight="1">
      <c r="A9" t="s" s="20">
        <v>6</v>
      </c>
      <c r="B9" s="18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"/>
      <c r="Q9" s="3"/>
      <c r="R9" s="5"/>
      <c r="S9" s="6"/>
      <c r="T9" s="6"/>
      <c r="U9" s="6"/>
      <c r="V9" s="19"/>
      <c r="W9" s="14"/>
      <c r="X9" s="15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7"/>
      <c r="AS9" s="7"/>
      <c r="AT9" s="7"/>
      <c r="AU9" s="7"/>
    </row>
    <row r="10" ht="20" customHeight="1">
      <c r="A10" s="21"/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3"/>
      <c r="Q10" s="3"/>
      <c r="R10" s="5"/>
      <c r="S10" s="6">
        <f>IF(U10&gt;12,T10,U10)</f>
        <v>2</v>
      </c>
      <c r="T10" s="6">
        <f>U10-12</f>
        <v>2</v>
      </c>
      <c r="U10" s="6">
        <f>U7+1</f>
        <v>14</v>
      </c>
      <c r="V10" t="s" s="7">
        <f>CHOOSE(S10,"JAN","FEB","MÄR","APR","MAI","JUN","JUL","AUG","SEP","OKT","NOV","DEZ")</f>
        <v>7</v>
      </c>
      <c r="W10" s="14"/>
      <c r="X10" s="15"/>
      <c r="Y10" s="16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16"/>
      <c r="AR10" s="17"/>
      <c r="AS10" s="7"/>
      <c r="AT10" s="7"/>
      <c r="AU10" s="7"/>
    </row>
    <row r="11" ht="20" customHeight="1">
      <c r="A11" t="s" s="20">
        <v>8</v>
      </c>
      <c r="B11" t="s" s="23">
        <v>9</v>
      </c>
      <c r="C11" t="s" s="23">
        <v>10</v>
      </c>
      <c r="D11" t="s" s="24">
        <v>11</v>
      </c>
      <c r="E11" s="25"/>
      <c r="F11" s="25"/>
      <c r="G11" s="26"/>
      <c r="H11" s="27"/>
      <c r="I11" s="27"/>
      <c r="J11" s="27"/>
      <c r="K11" s="27"/>
      <c r="L11" s="27"/>
      <c r="M11" s="27"/>
      <c r="N11" s="27"/>
      <c r="O11" s="27"/>
      <c r="P11" t="s" s="20">
        <v>12</v>
      </c>
      <c r="Q11" t="s" s="20">
        <v>13</v>
      </c>
      <c r="R11" s="5"/>
      <c r="S11" s="6">
        <f>IF(U11&gt;12,T11,U11)</f>
        <v>3</v>
      </c>
      <c r="T11" s="6">
        <f>U11-12</f>
        <v>3</v>
      </c>
      <c r="U11" s="6">
        <f>U10+1</f>
        <v>15</v>
      </c>
      <c r="V11" t="s" s="7">
        <f>CHOOSE(S11,"JAN","FEB","MÄR","APR","MAI","JUN","JUL","AUG","SEP","OKT","NOV","DEZ")</f>
        <v>14</v>
      </c>
      <c r="W11" s="14"/>
      <c r="X11" s="15"/>
      <c r="Y11" s="16"/>
      <c r="Z11" t="s" s="28">
        <v>15</v>
      </c>
      <c r="AA11" t="s" s="29">
        <v>16</v>
      </c>
      <c r="AB11" t="s" s="29">
        <v>17</v>
      </c>
      <c r="AC11" t="s" s="24">
        <v>18</v>
      </c>
      <c r="AD11" s="25"/>
      <c r="AE11" s="25"/>
      <c r="AF11" s="25"/>
      <c r="AG11" s="30"/>
      <c r="AH11" s="31"/>
      <c r="AI11" s="31"/>
      <c r="AJ11" s="31"/>
      <c r="AK11" s="31"/>
      <c r="AL11" s="31"/>
      <c r="AM11" s="31"/>
      <c r="AN11" s="32"/>
      <c r="AO11" t="s" s="33">
        <v>19</v>
      </c>
      <c r="AP11" t="s" s="33">
        <v>20</v>
      </c>
      <c r="AQ11" s="34"/>
      <c r="AR11" s="17"/>
      <c r="AS11" s="7"/>
      <c r="AT11" s="7"/>
      <c r="AU11" s="7"/>
    </row>
    <row r="12" ht="20" customHeight="1">
      <c r="A12" s="3"/>
      <c r="B12" s="3"/>
      <c r="C12" t="s" s="23">
        <v>21</v>
      </c>
      <c r="D12" t="s" s="35">
        <f>CONCATENATE(V6)</f>
        <v>3</v>
      </c>
      <c r="E12" t="s" s="35">
        <f>CONCATENATE(V7)</f>
        <v>4</v>
      </c>
      <c r="F12" t="s" s="35">
        <f>CONCATENATE(V10)</f>
        <v>7</v>
      </c>
      <c r="G12" t="s" s="35">
        <f>CONCATENATE(V11)</f>
        <v>14</v>
      </c>
      <c r="H12" t="s" s="35">
        <f>CONCATENATE(V12)</f>
        <v>22</v>
      </c>
      <c r="I12" t="s" s="35">
        <f>CONCATENATE(V13)</f>
        <v>23</v>
      </c>
      <c r="J12" t="s" s="35">
        <f>CONCATENATE(V14)</f>
        <v>24</v>
      </c>
      <c r="K12" t="s" s="35">
        <f>CONCATENATE(V15)</f>
        <v>25</v>
      </c>
      <c r="L12" t="s" s="35">
        <f>CONCATENATE(V16)</f>
        <v>26</v>
      </c>
      <c r="M12" t="s" s="35">
        <f>CONCATENATE(V17)</f>
        <v>27</v>
      </c>
      <c r="N12" t="s" s="35">
        <f>CONCATENATE(V18)</f>
        <v>28</v>
      </c>
      <c r="O12" t="s" s="35">
        <f>CONCATENATE(V19)</f>
        <v>29</v>
      </c>
      <c r="P12" s="3"/>
      <c r="Q12" s="3"/>
      <c r="R12" s="5"/>
      <c r="S12" s="6">
        <f>IF(U12&gt;12,T12,U12)</f>
        <v>4</v>
      </c>
      <c r="T12" s="6">
        <f>U12-12</f>
        <v>4</v>
      </c>
      <c r="U12" s="6">
        <f>U11+1</f>
        <v>16</v>
      </c>
      <c r="V12" t="s" s="7">
        <f>CHOOSE(S12,"JAN","FEB","MÄR","APR","MAI","JUN","JUL","AUG","SEP","OKT","NOV","DEZ")</f>
        <v>22</v>
      </c>
      <c r="W12" s="14"/>
      <c r="X12" s="15"/>
      <c r="Y12" s="16"/>
      <c r="Z12" s="36"/>
      <c r="AA12" s="37"/>
      <c r="AB12" t="s" s="38">
        <v>30</v>
      </c>
      <c r="AC12" t="s" s="35">
        <f>CONCATENATE(AU6)</f>
      </c>
      <c r="AD12" t="s" s="35">
        <f>CONCATENATE(AU7)</f>
      </c>
      <c r="AE12" t="s" s="35">
        <f>CONCATENATE(AU10)</f>
      </c>
      <c r="AF12" t="s" s="35">
        <f>CONCATENATE(AU11)</f>
      </c>
      <c r="AG12" t="s" s="35">
        <f>CONCATENATE(AU12)</f>
      </c>
      <c r="AH12" t="s" s="35">
        <f>CONCATENATE(AU13)</f>
      </c>
      <c r="AI12" t="s" s="35">
        <f>CONCATENATE(AU14)</f>
      </c>
      <c r="AJ12" t="s" s="35">
        <f>CONCATENATE(AU15)</f>
      </c>
      <c r="AK12" t="s" s="35">
        <f>CONCATENATE(AU16)</f>
      </c>
      <c r="AL12" t="s" s="35">
        <f>CONCATENATE(AU17)</f>
      </c>
      <c r="AM12" t="s" s="35">
        <f>CONCATENATE(AU18)</f>
      </c>
      <c r="AN12" t="s" s="35">
        <f>CONCATENATE(AU19)</f>
      </c>
      <c r="AO12" s="39"/>
      <c r="AP12" s="39"/>
      <c r="AQ12" s="34"/>
      <c r="AR12" s="17"/>
      <c r="AS12" s="7"/>
      <c r="AT12" s="7"/>
      <c r="AU12" s="7"/>
    </row>
    <row r="13" ht="20" customHeight="1">
      <c r="A13" t="s" s="8">
        <v>31</v>
      </c>
      <c r="B13" s="40">
        <v>0.19</v>
      </c>
      <c r="C13" s="39">
        <f>SUM(D13:O13)</f>
        <v>770</v>
      </c>
      <c r="D13" s="4">
        <v>770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9">
        <v>300</v>
      </c>
      <c r="Q13" s="39">
        <v>400</v>
      </c>
      <c r="R13" s="5"/>
      <c r="S13" s="6">
        <f>IF(U13&gt;12,T13,U13)</f>
        <v>5</v>
      </c>
      <c r="T13" s="6">
        <f>U13-12</f>
        <v>5</v>
      </c>
      <c r="U13" s="6">
        <f>U12+1</f>
        <v>17</v>
      </c>
      <c r="V13" t="s" s="7">
        <f>CHOOSE(S13,"JAN","FEB","MÄR","APR","MAI","JUN","JUL","AUG","SEP","OKT","NOV","DEZ")</f>
        <v>23</v>
      </c>
      <c r="W13" s="14"/>
      <c r="X13" s="15"/>
      <c r="Y13" s="16"/>
      <c r="Z13" t="s" s="41">
        <v>32</v>
      </c>
      <c r="AA13" s="40">
        <v>0.19</v>
      </c>
      <c r="AB13" s="39">
        <f>SUM(AC13:AN13)</f>
        <v>770</v>
      </c>
      <c r="AC13" s="4">
        <v>770</v>
      </c>
      <c r="AD13" s="4">
        <f>IF(B13&lt;&gt;"0",E13*(B13+1),E13)</f>
        <v>0</v>
      </c>
      <c r="AE13" s="4">
        <f>IF(B13&lt;&gt;"0",F13*(B13+1),F13)</f>
        <v>0</v>
      </c>
      <c r="AF13" s="4">
        <f>IF(B13&lt;&gt;"0",G13*(B13+1),G13)</f>
        <v>0</v>
      </c>
      <c r="AG13" s="4">
        <f>IF(B13&lt;&gt;"0",H13*(B13+1),H13)</f>
        <v>0</v>
      </c>
      <c r="AH13" s="4">
        <f>IF(B13&lt;&gt;"0",I13*(B13+1),I13)</f>
        <v>0</v>
      </c>
      <c r="AI13" s="4">
        <f>IF(B13&lt;&gt;"0",J13*(B13+1),J13)</f>
        <v>0</v>
      </c>
      <c r="AJ13" s="4">
        <f>IF(B13&lt;&gt;"0",K13*(B13+1),K13)</f>
        <v>0</v>
      </c>
      <c r="AK13" s="4">
        <f>IF(B13&lt;&gt;"0",L13*(B13+1),L13)</f>
        <v>0</v>
      </c>
      <c r="AL13" s="4">
        <f>IF(B13&lt;&gt;"0",M13*(B13+1),M13)</f>
        <v>0</v>
      </c>
      <c r="AM13" s="4">
        <f>IF(B13&lt;&gt;"0",N13*(B13+1),N13)</f>
        <v>0</v>
      </c>
      <c r="AN13" s="4">
        <f>IF(B13&lt;&gt;"0",O13*(B13+1),O13)</f>
        <v>0</v>
      </c>
      <c r="AO13" s="42">
        <v>300</v>
      </c>
      <c r="AP13" s="42">
        <v>400</v>
      </c>
      <c r="AQ13" s="34"/>
      <c r="AR13" t="s" s="43">
        <v>33</v>
      </c>
      <c r="AS13" s="43"/>
      <c r="AT13" s="17"/>
      <c r="AU13" s="7"/>
    </row>
    <row r="14" ht="20" customHeight="1">
      <c r="A14" t="s" s="8">
        <v>34</v>
      </c>
      <c r="B14" s="40">
        <v>0.19</v>
      </c>
      <c r="C14" s="39">
        <f>SUM(D14:O14)</f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39"/>
      <c r="Q14" s="39"/>
      <c r="R14" s="5"/>
      <c r="S14" s="6">
        <f>IF(U14&gt;12,T14,U14)</f>
        <v>6</v>
      </c>
      <c r="T14" s="6">
        <f>U14-12</f>
        <v>6</v>
      </c>
      <c r="U14" s="6">
        <f>U13+1</f>
        <v>18</v>
      </c>
      <c r="V14" t="s" s="7">
        <f>CHOOSE(S14,"JAN","FEB","MÄR","APR","MAI","JUN","JUL","AUG","SEP","OKT","NOV","DEZ")</f>
        <v>24</v>
      </c>
      <c r="W14" s="14"/>
      <c r="X14" s="15"/>
      <c r="Y14" s="16"/>
      <c r="Z14" t="s" s="41">
        <v>35</v>
      </c>
      <c r="AA14" s="40">
        <v>0.19</v>
      </c>
      <c r="AB14" s="39">
        <f>SUM(AC14:AN14)</f>
        <v>0</v>
      </c>
      <c r="AC14" s="4">
        <f>IF(B14&lt;&gt;"0",D14*(B14+1),D14)</f>
        <v>0</v>
      </c>
      <c r="AD14" s="4">
        <f>IF(B14&lt;&gt;"0",E14*(B14+1),E14)</f>
        <v>0</v>
      </c>
      <c r="AE14" s="4">
        <f>IF(B14&lt;&gt;"0",F14*(B14+1),F14)</f>
        <v>0</v>
      </c>
      <c r="AF14" s="4">
        <f>IF(B14&lt;&gt;"0",G14*(B14+1),G14)</f>
        <v>0</v>
      </c>
      <c r="AG14" s="4">
        <f>IF(B14&lt;&gt;"0",H14*(B14+1),H14)</f>
        <v>0</v>
      </c>
      <c r="AH14" s="4">
        <f>IF(B14&lt;&gt;"0",I14*(B14+1),I14)</f>
        <v>0</v>
      </c>
      <c r="AI14" s="4">
        <f>IF(B14&lt;&gt;"0",J14*(B14+1),J14)</f>
        <v>0</v>
      </c>
      <c r="AJ14" s="4">
        <f>IF(B14&lt;&gt;"0",K14*(B14+1),K14)</f>
        <v>0</v>
      </c>
      <c r="AK14" s="4">
        <f>IF(B14&lt;&gt;"0",L14*(B14+1),L14)</f>
        <v>0</v>
      </c>
      <c r="AL14" s="4">
        <f>IF(B14&lt;&gt;"0",M14*(B14+1),M14)</f>
        <v>0</v>
      </c>
      <c r="AM14" s="4">
        <f>IF(B14&lt;&gt;"0",N14*(B14+1),N14)</f>
        <v>0</v>
      </c>
      <c r="AN14" s="4">
        <f>IF(B14&lt;&gt;"0",O14*(B14+1),O14)</f>
        <v>0</v>
      </c>
      <c r="AO14" s="42">
        <f>IF(B14&lt;&gt;"0",P14*(B14+1),P14)</f>
        <v>0</v>
      </c>
      <c r="AP14" s="42">
        <f>IF(B14&lt;&gt;"0",Q14*(B14+1),Q14)</f>
        <v>0</v>
      </c>
      <c r="AQ14" s="34"/>
      <c r="AR14" t="s" s="43">
        <v>36</v>
      </c>
      <c r="AS14" s="43"/>
      <c r="AT14" s="43"/>
      <c r="AU14" s="17"/>
    </row>
    <row r="15" ht="20" customHeight="1">
      <c r="A15" t="s" s="8">
        <v>37</v>
      </c>
      <c r="B15" s="40">
        <v>0.19</v>
      </c>
      <c r="C15" s="39">
        <f>SUM(D15:O15)</f>
        <v>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39"/>
      <c r="Q15" s="39"/>
      <c r="R15" s="5"/>
      <c r="S15" s="6">
        <f>IF(U15&gt;12,T15,U15)</f>
        <v>7</v>
      </c>
      <c r="T15" s="6">
        <f>U15-12</f>
        <v>7</v>
      </c>
      <c r="U15" s="6">
        <f>U14+1</f>
        <v>19</v>
      </c>
      <c r="V15" t="s" s="7">
        <f>CHOOSE(S15,"JAN","FEB","MÄR","APR","MAI","JUN","JUL","AUG","SEP","OKT","NOV","DEZ")</f>
        <v>25</v>
      </c>
      <c r="W15" s="14"/>
      <c r="X15" s="15"/>
      <c r="Y15" s="16"/>
      <c r="Z15" t="s" s="41">
        <v>38</v>
      </c>
      <c r="AA15" s="40">
        <v>0.19</v>
      </c>
      <c r="AB15" s="39">
        <f>SUM(AC15:AN15)</f>
        <v>0</v>
      </c>
      <c r="AC15" s="4">
        <f>IF(B15&lt;&gt;"0",D15*(B15+1),D15)</f>
        <v>0</v>
      </c>
      <c r="AD15" s="4">
        <f>IF(B15&lt;&gt;"0",E15*(B15+1),E15)</f>
        <v>0</v>
      </c>
      <c r="AE15" s="4">
        <f>IF(B15&lt;&gt;"0",F15*(B15+1),F15)</f>
        <v>0</v>
      </c>
      <c r="AF15" s="4">
        <f>IF(B15&lt;&gt;"0",G15*(B15+1),G15)</f>
        <v>0</v>
      </c>
      <c r="AG15" s="4">
        <f>IF(B15&lt;&gt;"0",H15*(B15+1),H15)</f>
        <v>0</v>
      </c>
      <c r="AH15" s="4">
        <f>IF(B15&lt;&gt;"0",I15*(B15+1),I15)</f>
        <v>0</v>
      </c>
      <c r="AI15" s="4">
        <f>IF(B15&lt;&gt;"0",J15*(B15+1),J15)</f>
        <v>0</v>
      </c>
      <c r="AJ15" s="4">
        <f>IF(B15&lt;&gt;"0",K15*(B15+1),K15)</f>
        <v>0</v>
      </c>
      <c r="AK15" s="4">
        <f>IF(B15&lt;&gt;"0",L15*(B15+1),L15)</f>
        <v>0</v>
      </c>
      <c r="AL15" s="4">
        <f>IF(B15&lt;&gt;"0",M15*(B15+1),M15)</f>
        <v>0</v>
      </c>
      <c r="AM15" s="4">
        <f>IF(B15&lt;&gt;"0",N15*(B15+1),N15)</f>
        <v>0</v>
      </c>
      <c r="AN15" s="4">
        <f>IF(B15&lt;&gt;"0",O15*(B15+1),O15)</f>
        <v>0</v>
      </c>
      <c r="AO15" s="42">
        <f>IF(B15&lt;&gt;"0",P15*(B15+1),P15)</f>
        <v>0</v>
      </c>
      <c r="AP15" s="42">
        <f>IF(B15&lt;&gt;"0",Q15*(B15+1),Q15)</f>
        <v>0</v>
      </c>
      <c r="AQ15" s="34"/>
      <c r="AR15" t="s" s="43">
        <v>39</v>
      </c>
      <c r="AS15" s="43"/>
      <c r="AT15" s="17"/>
      <c r="AU15" s="7"/>
    </row>
    <row r="16" ht="20" customHeight="1">
      <c r="A16" t="s" s="8">
        <v>40</v>
      </c>
      <c r="B16" s="40">
        <v>0.19</v>
      </c>
      <c r="C16" s="39">
        <f>SUM(D16:O16)</f>
        <v>7100</v>
      </c>
      <c r="D16" s="4">
        <v>5100</v>
      </c>
      <c r="E16" s="4">
        <v>2000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39">
        <v>4100</v>
      </c>
      <c r="Q16" s="39">
        <v>4200</v>
      </c>
      <c r="R16" s="5"/>
      <c r="S16" s="6">
        <f>IF(U16&gt;12,T16,U16)</f>
        <v>8</v>
      </c>
      <c r="T16" s="6">
        <f>U16-12</f>
        <v>8</v>
      </c>
      <c r="U16" s="6">
        <f>U15+1</f>
        <v>20</v>
      </c>
      <c r="V16" t="s" s="7">
        <f>CHOOSE(S16,"JAN","FEB","MÄR","APR","MAI","JUN","JUL","AUG","SEP","OKT","NOV","DEZ")</f>
        <v>26</v>
      </c>
      <c r="W16" s="14"/>
      <c r="X16" s="15"/>
      <c r="Y16" s="16"/>
      <c r="Z16" t="s" s="41">
        <v>41</v>
      </c>
      <c r="AA16" s="40">
        <v>0.19</v>
      </c>
      <c r="AB16" s="39">
        <f>SUM(AC16:AN16)</f>
        <v>7100</v>
      </c>
      <c r="AC16" s="4">
        <v>5100</v>
      </c>
      <c r="AD16" s="4">
        <v>2000</v>
      </c>
      <c r="AE16" s="4">
        <f>IF(B16&lt;&gt;"0",F16*(B16+1),F16)</f>
        <v>0</v>
      </c>
      <c r="AF16" s="4">
        <f>IF(B16&lt;&gt;"0",G16*(B16+1),G16)</f>
        <v>0</v>
      </c>
      <c r="AG16" s="4">
        <f>IF(B16&lt;&gt;"0",H16*(B16+1),H16)</f>
        <v>0</v>
      </c>
      <c r="AH16" s="4">
        <f>IF(B16&lt;&gt;"0",I16*(B16+1),I16)</f>
        <v>0</v>
      </c>
      <c r="AI16" s="4">
        <f>IF(B16&lt;&gt;"0",J16*(B16+1),J16)</f>
        <v>0</v>
      </c>
      <c r="AJ16" s="4">
        <f>IF(B16&lt;&gt;"0",K16*(B16+1),K16)</f>
        <v>0</v>
      </c>
      <c r="AK16" s="4">
        <f>IF(B16&lt;&gt;"0",L16*(B16+1),L16)</f>
        <v>0</v>
      </c>
      <c r="AL16" s="4">
        <f>IF(B16&lt;&gt;"0",M16*(B16+1),M16)</f>
        <v>0</v>
      </c>
      <c r="AM16" s="4">
        <f>IF(B16&lt;&gt;"0",N16*(B16+1),N16)</f>
        <v>0</v>
      </c>
      <c r="AN16" s="4">
        <f>IF(B16&lt;&gt;"0",O16*(B16+1),O16)</f>
        <v>0</v>
      </c>
      <c r="AO16" s="42">
        <v>4100</v>
      </c>
      <c r="AP16" s="42">
        <v>4200</v>
      </c>
      <c r="AQ16" s="34"/>
      <c r="AR16" t="s" s="43">
        <v>42</v>
      </c>
      <c r="AS16" s="43"/>
      <c r="AT16" s="43"/>
      <c r="AU16" s="17"/>
    </row>
    <row r="17" ht="20" customHeight="1">
      <c r="A17" t="s" s="20">
        <v>21</v>
      </c>
      <c r="B17" s="40">
        <v>0.19</v>
      </c>
      <c r="C17" s="39">
        <f>SUM(C13:C16)</f>
        <v>7870</v>
      </c>
      <c r="D17" s="44">
        <f>SUM(D13:D16)</f>
        <v>5870</v>
      </c>
      <c r="E17" s="44">
        <f>SUM(E13:E16)</f>
        <v>2000</v>
      </c>
      <c r="F17" s="44">
        <f>SUM(F13:F16)</f>
        <v>0</v>
      </c>
      <c r="G17" s="44">
        <f>SUM(G13:G16)</f>
        <v>0</v>
      </c>
      <c r="H17" s="44">
        <f>SUM(H13:H16)</f>
        <v>0</v>
      </c>
      <c r="I17" s="44">
        <f>SUM(I13:I16)</f>
        <v>0</v>
      </c>
      <c r="J17" s="44">
        <f>SUM(J13:J16)</f>
        <v>0</v>
      </c>
      <c r="K17" s="44">
        <f>SUM(K13:K16)</f>
        <v>0</v>
      </c>
      <c r="L17" s="44">
        <f>SUM(L13:L16)</f>
        <v>0</v>
      </c>
      <c r="M17" s="44">
        <f>SUM(M13:M16)</f>
        <v>0</v>
      </c>
      <c r="N17" s="44">
        <f>SUM(N13:N16)</f>
        <v>0</v>
      </c>
      <c r="O17" s="44">
        <f>SUM(O13:O16)</f>
        <v>0</v>
      </c>
      <c r="P17" s="39">
        <f>SUM(P13:P16)</f>
        <v>4400</v>
      </c>
      <c r="Q17" s="39">
        <f>SUM(Q13:Q16)</f>
        <v>4600</v>
      </c>
      <c r="R17" s="5"/>
      <c r="S17" s="6">
        <f>IF(U17&gt;12,T17,U17)</f>
        <v>9</v>
      </c>
      <c r="T17" s="6">
        <f>U17-12</f>
        <v>9</v>
      </c>
      <c r="U17" s="6">
        <f>U16+1</f>
        <v>21</v>
      </c>
      <c r="V17" t="s" s="7">
        <f>CHOOSE(S17,"JAN","FEB","MÄR","APR","MAI","JUN","JUL","AUG","SEP","OKT","NOV","DEZ")</f>
        <v>27</v>
      </c>
      <c r="W17" s="14"/>
      <c r="X17" s="15"/>
      <c r="Y17" s="16"/>
      <c r="Z17" t="s" s="45">
        <v>30</v>
      </c>
      <c r="AA17" s="46">
        <v>0.19</v>
      </c>
      <c r="AB17" s="39">
        <f>SUM(AB13:AB16)</f>
        <v>7870</v>
      </c>
      <c r="AC17" s="47">
        <f>SUM(AC13:AC16)</f>
        <v>5870</v>
      </c>
      <c r="AD17" s="47">
        <f>SUM(AD13:AD16)</f>
        <v>2000</v>
      </c>
      <c r="AE17" s="47">
        <f>SUM(AE13:AE16)</f>
        <v>0</v>
      </c>
      <c r="AF17" s="47">
        <f>SUM(AF13:AF16)</f>
        <v>0</v>
      </c>
      <c r="AG17" s="47">
        <f>SUM(AG13:AG16)</f>
        <v>0</v>
      </c>
      <c r="AH17" s="47">
        <f>SUM(AH13:AH16)</f>
        <v>0</v>
      </c>
      <c r="AI17" s="47">
        <f>SUM(AI13:AI16)</f>
        <v>0</v>
      </c>
      <c r="AJ17" s="47">
        <f>SUM(AJ13:AJ16)</f>
        <v>0</v>
      </c>
      <c r="AK17" s="47">
        <f>SUM(AK13:AK16)</f>
        <v>0</v>
      </c>
      <c r="AL17" s="47">
        <f>SUM(AL13:AL16)</f>
        <v>0</v>
      </c>
      <c r="AM17" s="47">
        <f>SUM(AM13:AM16)</f>
        <v>0</v>
      </c>
      <c r="AN17" s="47">
        <f>SUM(AN13:AN16)</f>
        <v>0</v>
      </c>
      <c r="AO17" s="39">
        <f>SUM(AO13:AO16)</f>
        <v>4400</v>
      </c>
      <c r="AP17" s="39">
        <f>SUM(AP13:AP16)</f>
        <v>4600</v>
      </c>
      <c r="AQ17" s="34"/>
      <c r="AR17" s="17"/>
      <c r="AS17" s="7"/>
      <c r="AT17" s="7"/>
      <c r="AU17" s="7"/>
    </row>
    <row r="18" ht="20" customHeight="1">
      <c r="A18" s="3"/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3"/>
      <c r="Q18" s="3"/>
      <c r="R18" s="5"/>
      <c r="S18" s="6">
        <f>IF(U18&gt;12,T18,U18)</f>
        <v>10</v>
      </c>
      <c r="T18" s="6">
        <f>U18-12</f>
        <v>10</v>
      </c>
      <c r="U18" s="6">
        <f>U17+1</f>
        <v>22</v>
      </c>
      <c r="V18" t="s" s="7">
        <f>CHOOSE(S18,"JAN","FEB","MÄR","APR","MAI","JUN","JUL","AUG","SEP","OKT","NOV","DEZ")</f>
        <v>28</v>
      </c>
      <c r="W18" s="14"/>
      <c r="X18" s="15"/>
      <c r="Y18" s="16"/>
      <c r="Z18" s="48"/>
      <c r="AA18" s="48"/>
      <c r="AB18" s="48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8"/>
      <c r="AP18" s="48"/>
      <c r="AQ18" s="16"/>
      <c r="AR18" s="17"/>
      <c r="AS18" s="7"/>
      <c r="AT18" s="7"/>
      <c r="AU18" s="7"/>
    </row>
    <row r="19" ht="20" customHeight="1">
      <c r="A19" s="18"/>
      <c r="B19" s="18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3"/>
      <c r="Q19" s="3"/>
      <c r="R19" s="5"/>
      <c r="S19" s="6">
        <f>IF(U19&gt;12,T19,U19)</f>
        <v>11</v>
      </c>
      <c r="T19" s="6">
        <f>U19-12</f>
        <v>11</v>
      </c>
      <c r="U19" s="6">
        <f>U18+1</f>
        <v>23</v>
      </c>
      <c r="V19" t="s" s="7">
        <f>CHOOSE(S19,"JAN","FEB","MÄR","APR","MAI","JUN","JUL","AUG","SEP","OKT","NOV","DEZ")</f>
        <v>29</v>
      </c>
      <c r="W19" s="14"/>
      <c r="X19" s="15"/>
      <c r="Y19" s="16"/>
      <c r="Z19" s="50"/>
      <c r="AA19" s="50"/>
      <c r="AB19" s="16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16"/>
      <c r="AP19" s="16"/>
      <c r="AQ19" s="16"/>
      <c r="AR19" s="17"/>
      <c r="AS19" s="7"/>
      <c r="AT19" s="7"/>
      <c r="AU19" s="7"/>
    </row>
    <row r="20" ht="20" customHeight="1">
      <c r="A20" s="18"/>
      <c r="B20" s="18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3"/>
      <c r="Q20" s="3"/>
      <c r="R20" s="5"/>
      <c r="S20" s="6"/>
      <c r="T20" s="6"/>
      <c r="U20" s="6"/>
      <c r="V20" s="6"/>
      <c r="W20" s="14"/>
      <c r="X20" s="15"/>
      <c r="Y20" s="16"/>
      <c r="Z20" s="50"/>
      <c r="AA20" s="50"/>
      <c r="AB20" s="16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16"/>
      <c r="AP20" s="16"/>
      <c r="AQ20" s="16"/>
      <c r="AR20" s="17"/>
      <c r="AS20" s="7"/>
      <c r="AT20" s="7"/>
      <c r="AU20" s="7"/>
    </row>
    <row r="21" ht="20" customHeight="1">
      <c r="A21" s="3"/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3"/>
      <c r="Q21" s="3"/>
      <c r="R21" s="5"/>
      <c r="S21" s="6"/>
      <c r="T21" s="6"/>
      <c r="U21" s="6"/>
      <c r="V21" s="6"/>
      <c r="W21" s="14"/>
      <c r="X21" s="15"/>
      <c r="Y21" s="16"/>
      <c r="Z21" s="22"/>
      <c r="AA21" s="22"/>
      <c r="AB21" s="22"/>
      <c r="AC21" s="52"/>
      <c r="AD21" s="52"/>
      <c r="AE21" s="52"/>
      <c r="AF21" s="52"/>
      <c r="AG21" s="52"/>
      <c r="AH21" s="52"/>
      <c r="AI21" s="52"/>
      <c r="AJ21" s="52"/>
      <c r="AK21" s="52"/>
      <c r="AL21" s="51"/>
      <c r="AM21" s="51"/>
      <c r="AN21" s="51"/>
      <c r="AO21" s="16"/>
      <c r="AP21" s="16"/>
      <c r="AQ21" s="16"/>
      <c r="AR21" s="17"/>
      <c r="AS21" s="7"/>
      <c r="AT21" s="7"/>
      <c r="AU21" s="7"/>
    </row>
    <row r="22" ht="20" customHeight="1">
      <c r="A22" t="s" s="20">
        <v>43</v>
      </c>
      <c r="B22" s="21"/>
      <c r="C22" t="s" s="35">
        <v>44</v>
      </c>
      <c r="D22" t="s" s="35">
        <v>45</v>
      </c>
      <c r="E22" t="s" s="35">
        <v>46</v>
      </c>
      <c r="F22" t="s" s="35">
        <v>47</v>
      </c>
      <c r="G22" t="s" s="35">
        <v>48</v>
      </c>
      <c r="H22" t="s" s="35">
        <v>49</v>
      </c>
      <c r="I22" t="s" s="35">
        <v>50</v>
      </c>
      <c r="J22" t="s" s="35">
        <v>51</v>
      </c>
      <c r="K22" t="s" s="35">
        <v>52</v>
      </c>
      <c r="L22" t="s" s="35">
        <v>53</v>
      </c>
      <c r="M22" s="4"/>
      <c r="N22" s="4"/>
      <c r="O22" s="4"/>
      <c r="P22" s="3"/>
      <c r="Q22" s="3"/>
      <c r="R22" s="5"/>
      <c r="S22" s="6"/>
      <c r="T22" s="6"/>
      <c r="U22" s="6"/>
      <c r="V22" s="6"/>
      <c r="W22" s="14"/>
      <c r="X22" s="15"/>
      <c r="Y22" s="16"/>
      <c r="Z22" t="s" s="53">
        <v>54</v>
      </c>
      <c r="AA22" s="54"/>
      <c r="AB22" t="s" s="55">
        <v>55</v>
      </c>
      <c r="AC22" t="s" s="55">
        <v>56</v>
      </c>
      <c r="AD22" t="s" s="55">
        <v>57</v>
      </c>
      <c r="AE22" t="s" s="55">
        <v>58</v>
      </c>
      <c r="AF22" t="s" s="55">
        <v>59</v>
      </c>
      <c r="AG22" t="s" s="55">
        <v>60</v>
      </c>
      <c r="AH22" t="s" s="55">
        <v>61</v>
      </c>
      <c r="AI22" t="s" s="55">
        <v>62</v>
      </c>
      <c r="AJ22" t="s" s="55">
        <v>63</v>
      </c>
      <c r="AK22" t="s" s="55">
        <v>64</v>
      </c>
      <c r="AL22" s="56"/>
      <c r="AM22" s="51"/>
      <c r="AN22" s="51"/>
      <c r="AO22" s="16"/>
      <c r="AP22" s="16"/>
      <c r="AQ22" s="16"/>
      <c r="AR22" s="17"/>
      <c r="AS22" s="7"/>
      <c r="AT22" s="7"/>
      <c r="AU22" s="7"/>
    </row>
    <row r="23" ht="20" customHeight="1">
      <c r="A23" t="s" s="8">
        <v>65</v>
      </c>
      <c r="B23" s="3"/>
      <c r="C23" s="3">
        <v>800</v>
      </c>
      <c r="D23" s="4">
        <v>800</v>
      </c>
      <c r="E23" s="4">
        <v>1470</v>
      </c>
      <c r="F23" s="4">
        <v>870</v>
      </c>
      <c r="G23" s="4">
        <v>70</v>
      </c>
      <c r="H23" s="4"/>
      <c r="I23" s="4"/>
      <c r="J23" s="4"/>
      <c r="K23" s="4"/>
      <c r="L23" s="4"/>
      <c r="M23" s="4"/>
      <c r="N23" s="4"/>
      <c r="O23" s="4"/>
      <c r="P23" s="3"/>
      <c r="Q23" s="3"/>
      <c r="R23" s="5"/>
      <c r="S23" s="6"/>
      <c r="T23" s="6"/>
      <c r="U23" s="6"/>
      <c r="V23" s="6"/>
      <c r="W23" s="14"/>
      <c r="X23" s="15"/>
      <c r="Y23" s="16"/>
      <c r="Z23" t="s" s="57">
        <v>66</v>
      </c>
      <c r="AA23" s="58"/>
      <c r="AB23" s="59"/>
      <c r="AC23" s="60"/>
      <c r="AD23" s="60"/>
      <c r="AE23" s="60"/>
      <c r="AF23" s="60"/>
      <c r="AG23" s="60"/>
      <c r="AH23" s="60"/>
      <c r="AI23" s="60"/>
      <c r="AJ23" s="60"/>
      <c r="AK23" s="60"/>
      <c r="AL23" s="56"/>
      <c r="AM23" s="51"/>
      <c r="AN23" s="51"/>
      <c r="AO23" s="16"/>
      <c r="AP23" s="16"/>
      <c r="AQ23" s="16"/>
      <c r="AR23" t="s" s="43">
        <v>67</v>
      </c>
      <c r="AS23" s="43"/>
      <c r="AT23" s="43"/>
      <c r="AU23" s="17"/>
    </row>
    <row r="24" ht="20" customHeight="1">
      <c r="A24" t="s" s="8">
        <v>68</v>
      </c>
      <c r="B24" s="3"/>
      <c r="C24" s="3">
        <v>1200</v>
      </c>
      <c r="D24" s="4">
        <v>400</v>
      </c>
      <c r="E24" s="4">
        <v>1600</v>
      </c>
      <c r="F24" s="4">
        <v>1600</v>
      </c>
      <c r="G24" s="4">
        <v>1600</v>
      </c>
      <c r="H24" s="4">
        <v>400</v>
      </c>
      <c r="I24" s="4">
        <v>2400</v>
      </c>
      <c r="J24" s="4">
        <v>2400</v>
      </c>
      <c r="K24" s="4"/>
      <c r="L24" s="4"/>
      <c r="M24" s="4"/>
      <c r="N24" s="4"/>
      <c r="O24" s="4"/>
      <c r="P24" s="3"/>
      <c r="Q24" s="3"/>
      <c r="R24" s="5"/>
      <c r="S24" s="6"/>
      <c r="T24" s="6"/>
      <c r="U24" s="6"/>
      <c r="V24" s="6"/>
      <c r="W24" s="14"/>
      <c r="X24" s="15"/>
      <c r="Y24" s="16"/>
      <c r="Z24" t="s" s="61">
        <v>69</v>
      </c>
      <c r="AA24" s="62"/>
      <c r="AB24" s="59"/>
      <c r="AC24" s="60"/>
      <c r="AD24" s="60"/>
      <c r="AE24" s="60"/>
      <c r="AF24" s="60"/>
      <c r="AG24" s="60"/>
      <c r="AH24" s="60"/>
      <c r="AI24" s="60"/>
      <c r="AJ24" s="60"/>
      <c r="AK24" s="60"/>
      <c r="AL24" s="56"/>
      <c r="AM24" s="51"/>
      <c r="AN24" s="51"/>
      <c r="AO24" s="16"/>
      <c r="AP24" s="16"/>
      <c r="AQ24" s="16"/>
      <c r="AR24" t="s" s="43">
        <v>70</v>
      </c>
      <c r="AS24" s="17"/>
      <c r="AT24" s="7"/>
      <c r="AU24" s="7"/>
    </row>
    <row r="25" ht="20" customHeight="1">
      <c r="A25" t="s" s="8">
        <v>71</v>
      </c>
      <c r="B25" s="3"/>
      <c r="C25" s="3"/>
      <c r="D25" s="4">
        <v>300</v>
      </c>
      <c r="E25" s="4">
        <v>300</v>
      </c>
      <c r="F25" s="4">
        <v>300</v>
      </c>
      <c r="G25" s="4">
        <v>300</v>
      </c>
      <c r="H25" s="4">
        <v>300</v>
      </c>
      <c r="I25" s="4">
        <v>300</v>
      </c>
      <c r="J25" s="4">
        <v>300</v>
      </c>
      <c r="K25" s="4"/>
      <c r="L25" s="4"/>
      <c r="M25" s="4"/>
      <c r="N25" s="4"/>
      <c r="O25" s="4"/>
      <c r="P25" s="3"/>
      <c r="Q25" s="3"/>
      <c r="R25" s="5"/>
      <c r="S25" s="6"/>
      <c r="T25" s="6"/>
      <c r="U25" s="6"/>
      <c r="V25" s="6"/>
      <c r="W25" s="14"/>
      <c r="X25" s="15"/>
      <c r="Y25" s="16"/>
      <c r="Z25" t="s" s="61">
        <v>72</v>
      </c>
      <c r="AA25" s="62"/>
      <c r="AB25" s="59"/>
      <c r="AC25" s="60"/>
      <c r="AD25" s="60"/>
      <c r="AE25" s="60"/>
      <c r="AF25" s="60"/>
      <c r="AG25" s="60"/>
      <c r="AH25" s="60"/>
      <c r="AI25" s="60"/>
      <c r="AJ25" s="60"/>
      <c r="AK25" s="60"/>
      <c r="AL25" s="56"/>
      <c r="AM25" s="51"/>
      <c r="AN25" s="51"/>
      <c r="AO25" s="16"/>
      <c r="AP25" s="16"/>
      <c r="AQ25" s="16"/>
      <c r="AR25" s="17"/>
      <c r="AS25" s="7"/>
      <c r="AT25" s="7"/>
      <c r="AU25" s="7"/>
    </row>
    <row r="26" ht="20" customHeight="1">
      <c r="A26" t="s" s="8">
        <v>73</v>
      </c>
      <c r="B26" s="3"/>
      <c r="C26" s="3">
        <v>70</v>
      </c>
      <c r="D26" s="4">
        <v>2140</v>
      </c>
      <c r="E26" s="4">
        <v>2210</v>
      </c>
      <c r="F26" s="4">
        <v>2210</v>
      </c>
      <c r="G26" s="4">
        <v>2210</v>
      </c>
      <c r="H26" s="4">
        <v>210</v>
      </c>
      <c r="I26" s="4">
        <v>210</v>
      </c>
      <c r="J26" s="4">
        <v>210</v>
      </c>
      <c r="K26" s="4">
        <v>210</v>
      </c>
      <c r="L26" s="4">
        <v>210</v>
      </c>
      <c r="M26" s="4"/>
      <c r="N26" s="4"/>
      <c r="O26" s="4"/>
      <c r="P26" s="3"/>
      <c r="Q26" s="3"/>
      <c r="R26" s="5"/>
      <c r="S26" s="6"/>
      <c r="T26" s="6"/>
      <c r="U26" s="6"/>
      <c r="V26" s="6"/>
      <c r="W26" s="14"/>
      <c r="X26" s="15"/>
      <c r="Y26" s="16"/>
      <c r="Z26" t="s" s="63">
        <v>74</v>
      </c>
      <c r="AA26" s="64"/>
      <c r="AB26" s="59"/>
      <c r="AC26" s="60"/>
      <c r="AD26" s="60"/>
      <c r="AE26" s="60"/>
      <c r="AF26" s="60"/>
      <c r="AG26" s="60"/>
      <c r="AH26" s="60"/>
      <c r="AI26" s="60"/>
      <c r="AJ26" s="60"/>
      <c r="AK26" s="60"/>
      <c r="AL26" s="56"/>
      <c r="AM26" s="51"/>
      <c r="AN26" s="51"/>
      <c r="AO26" s="16"/>
      <c r="AP26" s="16"/>
      <c r="AQ26" s="16"/>
      <c r="AR26" t="s" s="43">
        <v>75</v>
      </c>
      <c r="AS26" s="43"/>
      <c r="AT26" s="43"/>
      <c r="AU26" s="17"/>
    </row>
    <row r="27" ht="20" customHeight="1">
      <c r="A27" t="s" s="20">
        <v>21</v>
      </c>
      <c r="B27" s="21"/>
      <c r="C27" s="39">
        <f>SUM(C23:C26)</f>
        <v>2070</v>
      </c>
      <c r="D27" s="42">
        <f>SUM(D23:D26)</f>
        <v>3640</v>
      </c>
      <c r="E27" s="42">
        <f>SUM(E23:E26)</f>
        <v>5580</v>
      </c>
      <c r="F27" s="42">
        <f>SUM(F23:F26)</f>
        <v>4980</v>
      </c>
      <c r="G27" s="42">
        <f>SUM(G23:G26)</f>
        <v>4180</v>
      </c>
      <c r="H27" s="42">
        <f>SUM(H23:H26)</f>
        <v>910</v>
      </c>
      <c r="I27" s="42">
        <f>SUM(I23:I26)</f>
        <v>2910</v>
      </c>
      <c r="J27" s="42">
        <f>SUM(J23:J26)</f>
        <v>2910</v>
      </c>
      <c r="K27" s="42">
        <f>SUM(K23:K26)</f>
        <v>210</v>
      </c>
      <c r="L27" s="42">
        <f>SUM(L23:L26)</f>
        <v>210</v>
      </c>
      <c r="M27" s="4"/>
      <c r="N27" s="4"/>
      <c r="O27" s="4"/>
      <c r="P27" s="3"/>
      <c r="Q27" s="3"/>
      <c r="R27" s="5"/>
      <c r="S27" s="6"/>
      <c r="T27" s="6"/>
      <c r="U27" s="6"/>
      <c r="V27" s="6"/>
      <c r="W27" s="14"/>
      <c r="X27" s="15"/>
      <c r="Y27" s="16"/>
      <c r="Z27" t="s" s="53">
        <v>30</v>
      </c>
      <c r="AA27" s="54"/>
      <c r="AB27" s="59">
        <f>SUM(AB23:AB26)</f>
        <v>0</v>
      </c>
      <c r="AC27" s="60">
        <f>SUM(AC23:AC26)</f>
        <v>0</v>
      </c>
      <c r="AD27" s="60">
        <f>SUM(AD23:AD26)</f>
        <v>0</v>
      </c>
      <c r="AE27" s="60">
        <f>SUM(AE23:AE26)</f>
        <v>0</v>
      </c>
      <c r="AF27" s="60">
        <f>SUM(AF23:AF26)</f>
        <v>0</v>
      </c>
      <c r="AG27" s="60">
        <f>SUM(AG23:AG26)</f>
        <v>0</v>
      </c>
      <c r="AH27" s="60">
        <f>SUM(AH23:AH26)</f>
        <v>0</v>
      </c>
      <c r="AI27" s="60">
        <f>SUM(AI23:AI26)</f>
        <v>0</v>
      </c>
      <c r="AJ27" s="60">
        <f>SUM(AJ23:AJ26)</f>
        <v>0</v>
      </c>
      <c r="AK27" s="60">
        <f>SUM(AK23:AK26)</f>
        <v>0</v>
      </c>
      <c r="AL27" s="56"/>
      <c r="AM27" s="51"/>
      <c r="AN27" s="51"/>
      <c r="AO27" s="16"/>
      <c r="AP27" s="16"/>
      <c r="AQ27" s="16"/>
      <c r="AR27" s="17"/>
      <c r="AS27" s="7"/>
      <c r="AT27" s="7"/>
      <c r="AU27" s="7"/>
    </row>
    <row r="28" ht="20" customHeight="1">
      <c r="A28" s="3"/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3"/>
      <c r="Q28" s="3"/>
      <c r="R28" s="5"/>
      <c r="S28" s="6"/>
      <c r="T28" s="6"/>
      <c r="U28" s="6"/>
      <c r="V28" s="6"/>
      <c r="W28" s="14"/>
      <c r="X28" s="15"/>
      <c r="Y28" s="16"/>
      <c r="Z28" s="48"/>
      <c r="AA28" s="48"/>
      <c r="AB28" s="48"/>
      <c r="AC28" s="49"/>
      <c r="AD28" s="49"/>
      <c r="AE28" s="49"/>
      <c r="AF28" s="49"/>
      <c r="AG28" s="49"/>
      <c r="AH28" s="49"/>
      <c r="AI28" s="49"/>
      <c r="AJ28" s="49"/>
      <c r="AK28" s="49"/>
      <c r="AL28" s="51"/>
      <c r="AM28" s="51"/>
      <c r="AN28" s="51"/>
      <c r="AO28" s="16"/>
      <c r="AP28" s="16"/>
      <c r="AQ28" s="16"/>
      <c r="AR28" s="17"/>
      <c r="AS28" s="7"/>
      <c r="AT28" s="7"/>
      <c r="AU28" s="7"/>
    </row>
    <row r="29" ht="20" customHeight="1">
      <c r="A29" s="3"/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3"/>
      <c r="Q29" s="3"/>
      <c r="R29" s="5"/>
      <c r="S29" s="6"/>
      <c r="T29" s="6"/>
      <c r="U29" s="6"/>
      <c r="V29" s="6"/>
      <c r="W29" s="14"/>
      <c r="X29" s="15"/>
      <c r="Y29" s="16"/>
      <c r="Z29" s="16"/>
      <c r="AA29" s="16"/>
      <c r="AB29" s="16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16"/>
      <c r="AP29" s="16"/>
      <c r="AQ29" s="16"/>
      <c r="AR29" s="17"/>
      <c r="AS29" s="7"/>
      <c r="AT29" s="7"/>
      <c r="AU29" s="7"/>
    </row>
    <row r="30" ht="20" customHeight="1">
      <c r="A30" s="3"/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3"/>
      <c r="Q30" s="3"/>
      <c r="R30" s="5"/>
      <c r="S30" s="6"/>
      <c r="T30" s="6"/>
      <c r="U30" s="6"/>
      <c r="V30" s="6"/>
      <c r="W30" s="14"/>
      <c r="X30" s="15"/>
      <c r="Y30" s="16"/>
      <c r="Z30" s="16"/>
      <c r="AA30" s="16"/>
      <c r="AB30" s="16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16"/>
      <c r="AP30" s="16"/>
      <c r="AQ30" s="16"/>
      <c r="AR30" s="17"/>
      <c r="AS30" s="7"/>
      <c r="AT30" s="7"/>
      <c r="AU30" s="7"/>
    </row>
    <row r="31" ht="20" customHeight="1">
      <c r="A31" s="3"/>
      <c r="B31" s="3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3"/>
      <c r="Q31" s="3"/>
      <c r="R31" s="5"/>
      <c r="S31" s="6"/>
      <c r="T31" s="6"/>
      <c r="U31" s="6"/>
      <c r="V31" s="6"/>
      <c r="W31" s="14"/>
      <c r="X31" s="15"/>
      <c r="Y31" s="16"/>
      <c r="Z31" s="16"/>
      <c r="AA31" s="16"/>
      <c r="AB31" s="16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16"/>
      <c r="AP31" s="16"/>
      <c r="AQ31" s="16"/>
      <c r="AR31" s="17"/>
      <c r="AS31" s="7"/>
      <c r="AT31" s="7"/>
      <c r="AU31" s="7"/>
    </row>
    <row r="32" ht="20" customHeight="1">
      <c r="A32" t="s" s="20">
        <v>76</v>
      </c>
      <c r="B32" s="18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5"/>
      <c r="S32" s="6"/>
      <c r="T32" s="6"/>
      <c r="U32" s="6"/>
      <c r="V32" s="6"/>
      <c r="W32" s="14"/>
      <c r="X32" s="15"/>
      <c r="Y32" s="16"/>
      <c r="Z32" t="s" s="65">
        <v>77</v>
      </c>
      <c r="AA32" s="50"/>
      <c r="AB32" s="16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16"/>
      <c r="AP32" s="16"/>
      <c r="AQ32" s="16"/>
      <c r="AR32" s="17"/>
      <c r="AS32" s="7"/>
      <c r="AT32" s="7"/>
      <c r="AU32" s="7"/>
    </row>
    <row r="33" ht="20" customHeight="1">
      <c r="A33" s="3"/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3"/>
      <c r="Q33" s="3"/>
      <c r="R33" s="5"/>
      <c r="S33" s="6"/>
      <c r="T33" s="6"/>
      <c r="U33" s="6"/>
      <c r="V33" s="6"/>
      <c r="W33" s="14"/>
      <c r="X33" s="15"/>
      <c r="Y33" s="16"/>
      <c r="Z33" t="s" s="65">
        <v>78</v>
      </c>
      <c r="AA33" s="16"/>
      <c r="AB33" s="16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16"/>
      <c r="AP33" s="16"/>
      <c r="AQ33" s="16"/>
      <c r="AR33" s="17"/>
      <c r="AS33" s="7"/>
      <c r="AT33" s="7"/>
      <c r="AU33" s="7"/>
    </row>
    <row r="34" ht="20" customHeight="1">
      <c r="A34" s="3"/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3"/>
      <c r="Q34" s="3"/>
      <c r="R34" s="5"/>
      <c r="S34" s="6"/>
      <c r="T34" s="6"/>
      <c r="U34" s="6"/>
      <c r="V34" s="6"/>
      <c r="W34" s="14"/>
      <c r="X34" s="15"/>
      <c r="Y34" s="16"/>
      <c r="Z34" s="22"/>
      <c r="AA34" s="22"/>
      <c r="AB34" s="2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22"/>
      <c r="AP34" s="22"/>
      <c r="AQ34" s="16"/>
      <c r="AR34" s="17"/>
      <c r="AS34" s="7"/>
      <c r="AT34" s="7"/>
      <c r="AU34" s="7"/>
    </row>
    <row r="35" ht="20" customHeight="1">
      <c r="A35" t="s" s="20">
        <v>79</v>
      </c>
      <c r="B35" t="s" s="23">
        <v>9</v>
      </c>
      <c r="C35" t="s" s="23">
        <v>10</v>
      </c>
      <c r="D35" t="s" s="24">
        <v>11</v>
      </c>
      <c r="E35" s="25"/>
      <c r="F35" s="25"/>
      <c r="G35" s="26"/>
      <c r="H35" s="27"/>
      <c r="I35" s="27"/>
      <c r="J35" s="27"/>
      <c r="K35" s="27"/>
      <c r="L35" s="27"/>
      <c r="M35" s="27"/>
      <c r="N35" s="27"/>
      <c r="O35" s="27"/>
      <c r="P35" t="s" s="20">
        <v>12</v>
      </c>
      <c r="Q35" t="s" s="20">
        <v>13</v>
      </c>
      <c r="R35" s="5"/>
      <c r="S35" s="6"/>
      <c r="T35" s="6"/>
      <c r="U35" s="6"/>
      <c r="V35" s="6"/>
      <c r="W35" s="14"/>
      <c r="X35" s="15"/>
      <c r="Y35" s="16"/>
      <c r="Z35" t="s" s="28">
        <v>80</v>
      </c>
      <c r="AA35" t="s" s="29">
        <v>16</v>
      </c>
      <c r="AB35" t="s" s="29">
        <v>17</v>
      </c>
      <c r="AC35" t="s" s="24">
        <v>18</v>
      </c>
      <c r="AD35" s="25"/>
      <c r="AE35" s="25"/>
      <c r="AF35" s="25"/>
      <c r="AG35" s="30"/>
      <c r="AH35" s="31"/>
      <c r="AI35" s="31"/>
      <c r="AJ35" s="31"/>
      <c r="AK35" s="31"/>
      <c r="AL35" s="31"/>
      <c r="AM35" s="31"/>
      <c r="AN35" s="32"/>
      <c r="AO35" t="s" s="33">
        <v>19</v>
      </c>
      <c r="AP35" t="s" s="33">
        <v>20</v>
      </c>
      <c r="AQ35" s="34"/>
      <c r="AR35" s="17"/>
      <c r="AS35" s="7"/>
      <c r="AT35" s="7"/>
      <c r="AU35" s="7"/>
    </row>
    <row r="36" ht="20" customHeight="1">
      <c r="A36" s="3"/>
      <c r="B36" s="3"/>
      <c r="C36" t="s" s="23">
        <v>21</v>
      </c>
      <c r="D36" t="s" s="35">
        <f>CONCATENATE(V6)</f>
        <v>3</v>
      </c>
      <c r="E36" t="s" s="35">
        <f>CONCATENATE(V7)</f>
        <v>4</v>
      </c>
      <c r="F36" t="s" s="35">
        <f>CONCATENATE(V10)</f>
        <v>7</v>
      </c>
      <c r="G36" t="s" s="35">
        <f>CONCATENATE(V11)</f>
        <v>14</v>
      </c>
      <c r="H36" t="s" s="35">
        <f>CONCATENATE(V12)</f>
        <v>22</v>
      </c>
      <c r="I36" t="s" s="35">
        <f>CONCATENATE(V13)</f>
        <v>23</v>
      </c>
      <c r="J36" t="s" s="35">
        <f>CONCATENATE(V14)</f>
        <v>24</v>
      </c>
      <c r="K36" t="s" s="35">
        <f>CONCATENATE(V15)</f>
        <v>25</v>
      </c>
      <c r="L36" t="s" s="35">
        <f>CONCATENATE(V16)</f>
        <v>26</v>
      </c>
      <c r="M36" t="s" s="35">
        <f>CONCATENATE(V17)</f>
        <v>27</v>
      </c>
      <c r="N36" t="s" s="35">
        <f>CONCATENATE(V18)</f>
        <v>28</v>
      </c>
      <c r="O36" t="s" s="35">
        <f>CONCATENATE(V19)</f>
        <v>29</v>
      </c>
      <c r="P36" s="3"/>
      <c r="Q36" s="3"/>
      <c r="R36" s="5"/>
      <c r="S36" s="6"/>
      <c r="T36" s="6"/>
      <c r="U36" s="6"/>
      <c r="V36" s="6"/>
      <c r="W36" s="14"/>
      <c r="X36" s="15"/>
      <c r="Y36" s="16"/>
      <c r="Z36" s="36"/>
      <c r="AA36" s="37"/>
      <c r="AB36" t="s" s="38">
        <v>30</v>
      </c>
      <c r="AC36" t="s" s="35">
        <f>CONCATENATE(AU6)</f>
      </c>
      <c r="AD36" t="s" s="35">
        <f>CONCATENATE(AU7)</f>
      </c>
      <c r="AE36" t="s" s="35">
        <f>CONCATENATE(AU10)</f>
      </c>
      <c r="AF36" t="s" s="35">
        <f>CONCATENATE(AU11)</f>
      </c>
      <c r="AG36" t="s" s="35">
        <f>CONCATENATE(AU12)</f>
      </c>
      <c r="AH36" t="s" s="35">
        <f>CONCATENATE(AU13)</f>
      </c>
      <c r="AI36" t="s" s="35">
        <f>CONCATENATE(AU14)</f>
      </c>
      <c r="AJ36" t="s" s="35">
        <f>CONCATENATE(AU15)</f>
      </c>
      <c r="AK36" t="s" s="35">
        <f>CONCATENATE(AU16)</f>
      </c>
      <c r="AL36" t="s" s="35">
        <f>CONCATENATE(AU17)</f>
      </c>
      <c r="AM36" t="s" s="35">
        <f>CONCATENATE(AU18)</f>
      </c>
      <c r="AN36" t="s" s="35">
        <f>CONCATENATE(AU19)</f>
      </c>
      <c r="AO36" s="39"/>
      <c r="AP36" s="39"/>
      <c r="AQ36" s="34"/>
      <c r="AR36" s="17"/>
      <c r="AS36" s="7"/>
      <c r="AT36" s="7"/>
      <c r="AU36" s="7"/>
    </row>
    <row r="37" ht="20" customHeight="1">
      <c r="A37" t="s" s="8">
        <v>81</v>
      </c>
      <c r="B37" s="40">
        <v>0.19</v>
      </c>
      <c r="C37" s="39">
        <f>SUM(D37:O37)</f>
        <v>900</v>
      </c>
      <c r="D37" s="4">
        <v>300</v>
      </c>
      <c r="E37" s="4"/>
      <c r="F37" s="4"/>
      <c r="G37" s="4"/>
      <c r="H37" s="4"/>
      <c r="I37" s="4">
        <v>300</v>
      </c>
      <c r="J37" s="4"/>
      <c r="K37" s="4"/>
      <c r="L37" s="4"/>
      <c r="M37" s="4"/>
      <c r="N37" s="4"/>
      <c r="O37" s="4">
        <v>300</v>
      </c>
      <c r="P37" s="39">
        <v>800</v>
      </c>
      <c r="Q37" s="39">
        <v>200</v>
      </c>
      <c r="R37" s="5"/>
      <c r="S37" s="6"/>
      <c r="T37" s="6"/>
      <c r="U37" s="6"/>
      <c r="V37" s="6"/>
      <c r="W37" s="14"/>
      <c r="X37" s="15"/>
      <c r="Y37" s="16"/>
      <c r="Z37" t="s" s="41">
        <v>82</v>
      </c>
      <c r="AA37" s="40">
        <v>0.19</v>
      </c>
      <c r="AB37" s="39">
        <f>SUM(AC37:AN37)</f>
        <v>1071</v>
      </c>
      <c r="AC37" s="4">
        <f>IF(B37&lt;&gt;"0",D37*(B37+1),D37)</f>
        <v>357</v>
      </c>
      <c r="AD37" s="4">
        <f>IF(C37&lt;&gt;"0",E37*(B37+1),E37)</f>
        <v>0</v>
      </c>
      <c r="AE37" s="4">
        <f>IF(D37&lt;&gt;"0",F37*(B37+1),F37)</f>
        <v>0</v>
      </c>
      <c r="AF37" s="4">
        <f>IF(E37&lt;&gt;"0",G37*(B37+1),G37)</f>
        <v>0</v>
      </c>
      <c r="AG37" s="4">
        <f>IF(F37&lt;&gt;"0",H37*(B37+1),H37)</f>
        <v>0</v>
      </c>
      <c r="AH37" s="4">
        <f>IF(G37&lt;&gt;"0",I37*(B37+1),I37)</f>
        <v>357</v>
      </c>
      <c r="AI37" s="4">
        <f>IF(H37&lt;&gt;"0",J37*(B37+1),J37)</f>
        <v>0</v>
      </c>
      <c r="AJ37" s="4">
        <f>IF(I37&lt;&gt;"0",K37*(B37+1),K37)</f>
        <v>0</v>
      </c>
      <c r="AK37" s="4">
        <f>IF(J37&lt;&gt;"0",L37*(B37+1),L37)</f>
        <v>0</v>
      </c>
      <c r="AL37" s="4">
        <f>IF(K37&lt;&gt;"0",M37*(B37+1),M37)</f>
        <v>0</v>
      </c>
      <c r="AM37" s="4">
        <f>IF(L37&lt;&gt;"0",N37*(B37+1),N37)</f>
        <v>0</v>
      </c>
      <c r="AN37" s="4">
        <f>IF(M37&lt;&gt;"0",O37*(B37+1),O37)</f>
        <v>357</v>
      </c>
      <c r="AO37" s="42">
        <f>IF(N37&lt;&gt;"0",P37*(B37+1),P37)</f>
        <v>952</v>
      </c>
      <c r="AP37" s="42">
        <f>IF(O37&lt;&gt;"0",Q37*(B37+1),Q37)</f>
        <v>238</v>
      </c>
      <c r="AQ37" s="34"/>
      <c r="AR37" t="s" s="43">
        <v>83</v>
      </c>
      <c r="AS37" s="43"/>
      <c r="AT37" s="43"/>
      <c r="AU37" s="17"/>
    </row>
    <row r="38" ht="20" customHeight="1">
      <c r="A38" t="s" s="8">
        <v>84</v>
      </c>
      <c r="B38" s="40">
        <v>0.19</v>
      </c>
      <c r="C38" s="39">
        <f>SUM(D38:O38)</f>
        <v>530</v>
      </c>
      <c r="D38" s="4">
        <v>200</v>
      </c>
      <c r="E38" s="4">
        <v>30</v>
      </c>
      <c r="F38" s="4">
        <v>30</v>
      </c>
      <c r="G38" s="4">
        <v>30</v>
      </c>
      <c r="H38" s="4">
        <v>30</v>
      </c>
      <c r="I38" s="4">
        <v>30</v>
      </c>
      <c r="J38" s="4">
        <v>30</v>
      </c>
      <c r="K38" s="4">
        <v>30</v>
      </c>
      <c r="L38" s="4">
        <v>30</v>
      </c>
      <c r="M38" s="4">
        <v>30</v>
      </c>
      <c r="N38" s="4">
        <v>30</v>
      </c>
      <c r="O38" s="4">
        <v>30</v>
      </c>
      <c r="P38" s="39">
        <v>300</v>
      </c>
      <c r="Q38" s="39"/>
      <c r="R38" s="5"/>
      <c r="S38" s="6"/>
      <c r="T38" s="6"/>
      <c r="U38" s="6"/>
      <c r="V38" s="6"/>
      <c r="W38" s="14"/>
      <c r="X38" s="15"/>
      <c r="Y38" s="16"/>
      <c r="Z38" t="s" s="41">
        <v>85</v>
      </c>
      <c r="AA38" s="40">
        <v>0.19</v>
      </c>
      <c r="AB38" s="39">
        <f>SUM(AC38:AN38)</f>
        <v>630.7</v>
      </c>
      <c r="AC38" s="4">
        <f>IF(B38&lt;&gt;"0",D38*(B38+1),D38)</f>
        <v>238</v>
      </c>
      <c r="AD38" s="4">
        <f>IF(C38&lt;&gt;"0",E38*(B38+1),E38)</f>
        <v>35.7</v>
      </c>
      <c r="AE38" s="4">
        <f>IF(D38&lt;&gt;"0",F38*(B38+1),F38)</f>
        <v>35.7</v>
      </c>
      <c r="AF38" s="4">
        <f>IF(E38&lt;&gt;"0",G38*(B38+1),G38)</f>
        <v>35.7</v>
      </c>
      <c r="AG38" s="4">
        <f>IF(F38&lt;&gt;"0",H38*(B38+1),H38)</f>
        <v>35.7</v>
      </c>
      <c r="AH38" s="4">
        <f>IF(G38&lt;&gt;"0",I38*(B38+1),I38)</f>
        <v>35.7</v>
      </c>
      <c r="AI38" s="4">
        <f>IF(H38&lt;&gt;"0",J38*(B38+1),J38)</f>
        <v>35.7</v>
      </c>
      <c r="AJ38" s="4">
        <f>IF(I38&lt;&gt;"0",K38*(B38+1),K38)</f>
        <v>35.7</v>
      </c>
      <c r="AK38" s="4">
        <f>IF(J38&lt;&gt;"0",L38*(B38+1),L38)</f>
        <v>35.7</v>
      </c>
      <c r="AL38" s="4">
        <f>IF(K38&lt;&gt;"0",M38*(B38+1),M38)</f>
        <v>35.7</v>
      </c>
      <c r="AM38" s="4">
        <f>IF(L38&lt;&gt;"0",N38*(B38+1),N38)</f>
        <v>35.7</v>
      </c>
      <c r="AN38" s="4">
        <f>IF(M38&lt;&gt;"0",O38*(B38+1),O38)</f>
        <v>35.7</v>
      </c>
      <c r="AO38" s="42">
        <f>IF(N38&lt;&gt;"0",P38*(B38+1),P38)</f>
        <v>357</v>
      </c>
      <c r="AP38" s="42">
        <f>IF(O38&lt;&gt;"0",Q38*(B38+1),Q38)</f>
        <v>0</v>
      </c>
      <c r="AQ38" s="34"/>
      <c r="AR38" t="s" s="43">
        <v>86</v>
      </c>
      <c r="AS38" s="43"/>
      <c r="AT38" s="17"/>
      <c r="AU38" s="7"/>
    </row>
    <row r="39" ht="20" customHeight="1">
      <c r="A39" t="s" s="8">
        <v>87</v>
      </c>
      <c r="B39" s="40">
        <v>0.19</v>
      </c>
      <c r="C39" s="39">
        <f>SUM(D39:O39)</f>
        <v>2400</v>
      </c>
      <c r="D39" s="66">
        <v>200</v>
      </c>
      <c r="E39" s="67">
        <v>200</v>
      </c>
      <c r="F39" s="67">
        <v>200</v>
      </c>
      <c r="G39" s="67">
        <v>200</v>
      </c>
      <c r="H39" s="67">
        <v>200</v>
      </c>
      <c r="I39" s="67">
        <v>200</v>
      </c>
      <c r="J39" s="67">
        <v>200</v>
      </c>
      <c r="K39" s="67">
        <v>200</v>
      </c>
      <c r="L39" s="67">
        <v>200</v>
      </c>
      <c r="M39" s="67">
        <v>200</v>
      </c>
      <c r="N39" s="67">
        <v>200</v>
      </c>
      <c r="O39" s="68">
        <v>200</v>
      </c>
      <c r="P39" s="39">
        <v>2400</v>
      </c>
      <c r="Q39" s="39">
        <v>2400</v>
      </c>
      <c r="R39" s="5"/>
      <c r="S39" s="6"/>
      <c r="T39" s="6"/>
      <c r="U39" s="6"/>
      <c r="V39" s="6"/>
      <c r="W39" s="14"/>
      <c r="X39" s="15"/>
      <c r="Y39" s="16"/>
      <c r="Z39" t="s" s="41">
        <v>88</v>
      </c>
      <c r="AA39" s="40">
        <v>0.19</v>
      </c>
      <c r="AB39" s="39">
        <f>SUM(AC39:AN39)</f>
        <v>2856</v>
      </c>
      <c r="AC39" s="4">
        <f>IF(B39&lt;&gt;"0",D39*(B39+1),D39)</f>
        <v>238</v>
      </c>
      <c r="AD39" s="4">
        <f>IF(C39&lt;&gt;"0",E39*(B39+1),E39)</f>
        <v>238</v>
      </c>
      <c r="AE39" s="4">
        <f>IF(D39&lt;&gt;"0",F39*(B39+1),F39)</f>
        <v>238</v>
      </c>
      <c r="AF39" s="4">
        <f>IF(E39&lt;&gt;"0",G39*(B39+1),G39)</f>
        <v>238</v>
      </c>
      <c r="AG39" s="4">
        <f>IF(F39&lt;&gt;"0",H39*(B39+1),H39)</f>
        <v>238</v>
      </c>
      <c r="AH39" s="4">
        <f>IF(G39&lt;&gt;"0",I39*(B39+1),I39)</f>
        <v>238</v>
      </c>
      <c r="AI39" s="4">
        <f>IF(H39&lt;&gt;"0",J39*(B39+1),J39)</f>
        <v>238</v>
      </c>
      <c r="AJ39" s="4">
        <f>IF(I39&lt;&gt;"0",K39*(B39+1),K39)</f>
        <v>238</v>
      </c>
      <c r="AK39" s="4">
        <f>IF(J39&lt;&gt;"0",L39*(B39+1),L39)</f>
        <v>238</v>
      </c>
      <c r="AL39" s="4">
        <f>IF(K39&lt;&gt;"0",M39*(B39+1),M39)</f>
        <v>238</v>
      </c>
      <c r="AM39" s="4">
        <f>IF(L39&lt;&gt;"0",N39*(B39+1),N39)</f>
        <v>238</v>
      </c>
      <c r="AN39" s="4">
        <f>IF(M39&lt;&gt;"0",O39*(B39+1),O39)</f>
        <v>238</v>
      </c>
      <c r="AO39" s="42">
        <f>IF(N39&lt;&gt;"0",P39*(B39+1),P39)</f>
        <v>2856</v>
      </c>
      <c r="AP39" s="42">
        <f>IF(O39&lt;&gt;"0",Q39*(B39+1),Q39)</f>
        <v>2856</v>
      </c>
      <c r="AQ39" s="34"/>
      <c r="AR39" s="17"/>
      <c r="AS39" s="7"/>
      <c r="AT39" s="7"/>
      <c r="AU39" s="7"/>
    </row>
    <row r="40" ht="20" customHeight="1">
      <c r="A40" t="s" s="8">
        <v>89</v>
      </c>
      <c r="B40" s="40">
        <v>0.19</v>
      </c>
      <c r="C40" s="39">
        <f>SUM(D40:O40)</f>
        <v>500</v>
      </c>
      <c r="D40" s="4">
        <v>500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39"/>
      <c r="Q40" s="39"/>
      <c r="R40" s="5"/>
      <c r="S40" s="6"/>
      <c r="T40" s="6"/>
      <c r="U40" s="6"/>
      <c r="V40" s="6"/>
      <c r="W40" s="14"/>
      <c r="X40" s="15"/>
      <c r="Y40" s="16"/>
      <c r="Z40" t="s" s="41">
        <v>90</v>
      </c>
      <c r="AA40" s="40">
        <v>0.19</v>
      </c>
      <c r="AB40" s="39">
        <f>SUM(AC40:AN40)</f>
        <v>595</v>
      </c>
      <c r="AC40" s="4">
        <f>IF(B40&lt;&gt;"0",D40*(B40+1),D40)</f>
        <v>595</v>
      </c>
      <c r="AD40" s="4">
        <f>IF(C40&lt;&gt;"0",E40*(B40+1),E40)</f>
        <v>0</v>
      </c>
      <c r="AE40" s="4">
        <f>IF(D40&lt;&gt;"0",F40*(B40+1),F40)</f>
        <v>0</v>
      </c>
      <c r="AF40" s="4">
        <f>IF(E40&lt;&gt;"0",G40*(B40+1),G40)</f>
        <v>0</v>
      </c>
      <c r="AG40" s="4">
        <f>IF(F40&lt;&gt;"0",H40*(B40+1),H40)</f>
        <v>0</v>
      </c>
      <c r="AH40" s="4">
        <f>IF(G40&lt;&gt;"0",I40*(B40+1),I40)</f>
        <v>0</v>
      </c>
      <c r="AI40" s="4">
        <f>IF(H40&lt;&gt;"0",J40*(B40+1),J40)</f>
        <v>0</v>
      </c>
      <c r="AJ40" s="4">
        <f>IF(I40&lt;&gt;"0",K40*(B40+1),K40)</f>
        <v>0</v>
      </c>
      <c r="AK40" s="4">
        <f>IF(J40&lt;&gt;"0",L40*(B40+1),L40)</f>
        <v>0</v>
      </c>
      <c r="AL40" s="4">
        <f>IF(K40&lt;&gt;"0",M40*(B40+1),M40)</f>
        <v>0</v>
      </c>
      <c r="AM40" s="4">
        <f>IF(L40&lt;&gt;"0",N40*(B40+1),N40)</f>
        <v>0</v>
      </c>
      <c r="AN40" s="4">
        <f>IF(M40&lt;&gt;"0",O40*(B40+1),O40)</f>
        <v>0</v>
      </c>
      <c r="AO40" s="42">
        <f>IF(N40&lt;&gt;"0",P40*(B40+1),P40)</f>
        <v>0</v>
      </c>
      <c r="AP40" s="42">
        <f>IF(O40&lt;&gt;"0",Q40*(B40+1),Q40)</f>
        <v>0</v>
      </c>
      <c r="AQ40" s="34"/>
      <c r="AR40" t="s" s="43">
        <v>91</v>
      </c>
      <c r="AS40" s="43"/>
      <c r="AT40" s="43"/>
      <c r="AU40" s="17"/>
    </row>
    <row r="41" ht="20" customHeight="1">
      <c r="A41" t="s" s="69">
        <v>92</v>
      </c>
      <c r="B41" s="40">
        <v>0.19</v>
      </c>
      <c r="C41" s="39">
        <f>SUM(D41:O41)</f>
        <v>2000</v>
      </c>
      <c r="D41" s="4"/>
      <c r="E41" s="4"/>
      <c r="F41" s="4"/>
      <c r="G41" s="4"/>
      <c r="H41" s="4"/>
      <c r="I41" s="4"/>
      <c r="J41" s="4">
        <v>2000</v>
      </c>
      <c r="K41" s="4"/>
      <c r="L41" s="4"/>
      <c r="M41" s="4"/>
      <c r="N41" s="4"/>
      <c r="O41" s="4"/>
      <c r="P41" s="39"/>
      <c r="Q41" s="39"/>
      <c r="R41" s="5"/>
      <c r="S41" s="6"/>
      <c r="T41" s="6"/>
      <c r="U41" s="6"/>
      <c r="V41" s="6"/>
      <c r="W41" s="14"/>
      <c r="X41" s="15"/>
      <c r="Y41" s="16"/>
      <c r="Z41" t="s" s="70">
        <v>93</v>
      </c>
      <c r="AA41" s="40">
        <v>0.19</v>
      </c>
      <c r="AB41" s="39">
        <f>SUM(AC41:AN41)</f>
        <v>2380</v>
      </c>
      <c r="AC41" s="4">
        <f>IF(B41&lt;&gt;"0",D41*(B41+1),D41)</f>
        <v>0</v>
      </c>
      <c r="AD41" s="4">
        <f>IF(C41&lt;&gt;"0",E41*(B41+1),E41)</f>
        <v>0</v>
      </c>
      <c r="AE41" s="4">
        <f>IF(D41&lt;&gt;"0",F41*(B41+1),F41)</f>
        <v>0</v>
      </c>
      <c r="AF41" s="4">
        <f>IF(E41&lt;&gt;"0",G41*(B41+1),G41)</f>
        <v>0</v>
      </c>
      <c r="AG41" s="4">
        <f>IF(F41&lt;&gt;"0",H41*(B41+1),H41)</f>
        <v>0</v>
      </c>
      <c r="AH41" s="4">
        <f>IF(G41&lt;&gt;"0",I41*(B41+1),I41)</f>
        <v>0</v>
      </c>
      <c r="AI41" s="4">
        <f>IF(H41&lt;&gt;"0",J41*(B41+1),J41)</f>
        <v>2380</v>
      </c>
      <c r="AJ41" s="4">
        <f>IF(I41&lt;&gt;"0",K41*(B41+1),K41)</f>
        <v>0</v>
      </c>
      <c r="AK41" s="4">
        <f>IF(J41&lt;&gt;"0",L41*(B41+1),L41)</f>
        <v>0</v>
      </c>
      <c r="AL41" s="4">
        <f>IF(K41&lt;&gt;"0",M41*(B41+1),M41)</f>
        <v>0</v>
      </c>
      <c r="AM41" s="4">
        <f>IF(L41&lt;&gt;"0",N41*(B41+1),N41)</f>
        <v>0</v>
      </c>
      <c r="AN41" s="4">
        <f>IF(M41&lt;&gt;"0",O41*(B41+1),O41)</f>
        <v>0</v>
      </c>
      <c r="AO41" s="42">
        <f>IF(N41&lt;&gt;"0",P41*(B41+1),P41)</f>
        <v>0</v>
      </c>
      <c r="AP41" s="42">
        <f>IF(O41&lt;&gt;"0",Q41*(B41+1),Q41)</f>
        <v>0</v>
      </c>
      <c r="AQ41" s="34"/>
      <c r="AR41" s="17"/>
      <c r="AS41" s="7"/>
      <c r="AT41" s="7"/>
      <c r="AU41" s="7"/>
    </row>
    <row r="42" ht="20" customHeight="1">
      <c r="A42" t="s" s="69">
        <v>94</v>
      </c>
      <c r="B42" s="40">
        <v>0.19</v>
      </c>
      <c r="C42" s="39">
        <f>SUM(D42:O42)</f>
        <v>2800</v>
      </c>
      <c r="D42" s="4">
        <v>300</v>
      </c>
      <c r="E42" s="4"/>
      <c r="F42" s="4"/>
      <c r="G42" s="4">
        <v>100</v>
      </c>
      <c r="H42" s="4"/>
      <c r="I42" s="4"/>
      <c r="J42" s="4"/>
      <c r="K42" s="4"/>
      <c r="L42" s="4"/>
      <c r="M42" s="4"/>
      <c r="N42" s="4">
        <v>400</v>
      </c>
      <c r="O42" s="4">
        <v>2000</v>
      </c>
      <c r="P42" s="39">
        <v>3000</v>
      </c>
      <c r="Q42" s="39">
        <v>500</v>
      </c>
      <c r="R42" s="5"/>
      <c r="S42" s="6"/>
      <c r="T42" s="6"/>
      <c r="U42" s="6"/>
      <c r="V42" s="6"/>
      <c r="W42" s="14"/>
      <c r="X42" s="15"/>
      <c r="Y42" s="16"/>
      <c r="Z42" t="s" s="70">
        <v>95</v>
      </c>
      <c r="AA42" s="40">
        <v>0.19</v>
      </c>
      <c r="AB42" s="39">
        <f>SUM(AC42:AN42)</f>
        <v>3332</v>
      </c>
      <c r="AC42" s="4">
        <f>IF(B42&lt;&gt;"0",D42*(B42+1),D42)</f>
        <v>357</v>
      </c>
      <c r="AD42" s="4">
        <f>IF(C42&lt;&gt;"0",E42*(B42+1),E42)</f>
        <v>0</v>
      </c>
      <c r="AE42" s="4">
        <f>IF(D42&lt;&gt;"0",F42*(B42+1),F42)</f>
        <v>0</v>
      </c>
      <c r="AF42" s="4">
        <f>IF(E42&lt;&gt;"0",G42*(B42+1),G42)</f>
        <v>119</v>
      </c>
      <c r="AG42" s="4">
        <f>IF(F42&lt;&gt;"0",H42*(B42+1),H42)</f>
        <v>0</v>
      </c>
      <c r="AH42" s="4">
        <f>IF(G42&lt;&gt;"0",I42*(B42+1),I42)</f>
        <v>0</v>
      </c>
      <c r="AI42" s="4">
        <f>IF(H42&lt;&gt;"0",J42*(B42+1),J42)</f>
        <v>0</v>
      </c>
      <c r="AJ42" s="4">
        <f>IF(I42&lt;&gt;"0",K42*(B42+1),K42)</f>
        <v>0</v>
      </c>
      <c r="AK42" s="4">
        <f>IF(J42&lt;&gt;"0",L42*(B42+1),L42)</f>
        <v>0</v>
      </c>
      <c r="AL42" s="4">
        <f>IF(K42&lt;&gt;"0",M42*(B42+1),M42)</f>
        <v>0</v>
      </c>
      <c r="AM42" s="4">
        <f>IF(L42&lt;&gt;"0",N42*(B42+1),N42)</f>
        <v>476</v>
      </c>
      <c r="AN42" s="4">
        <f>IF(M42&lt;&gt;"0",O42*(B42+1),O42)</f>
        <v>2380</v>
      </c>
      <c r="AO42" s="42">
        <f>IF(N42&lt;&gt;"0",P42*(B42+1),P42)</f>
        <v>3570</v>
      </c>
      <c r="AP42" s="42">
        <f>IF(O42&lt;&gt;"0",Q42*(B42+1),Q42)</f>
        <v>595</v>
      </c>
      <c r="AQ42" s="34"/>
      <c r="AR42" s="17"/>
      <c r="AS42" s="7"/>
      <c r="AT42" s="7"/>
      <c r="AU42" s="7"/>
    </row>
    <row r="43" ht="20" customHeight="1">
      <c r="A43" t="s" s="20">
        <v>21</v>
      </c>
      <c r="B43" s="40">
        <v>0.19</v>
      </c>
      <c r="C43" s="39">
        <f>SUM(C37:C42)</f>
        <v>9130</v>
      </c>
      <c r="D43" s="44">
        <f>SUM(D37:D42)</f>
        <v>1500</v>
      </c>
      <c r="E43" s="44">
        <f>SUM(E37:E42)</f>
        <v>230</v>
      </c>
      <c r="F43" s="44">
        <f>SUM(F37:F42)</f>
        <v>230</v>
      </c>
      <c r="G43" s="44">
        <f>SUM(G37:G42)</f>
        <v>330</v>
      </c>
      <c r="H43" s="44">
        <f>SUM(H37:H42)</f>
        <v>230</v>
      </c>
      <c r="I43" s="44">
        <f>SUM(I37:I42)</f>
        <v>530</v>
      </c>
      <c r="J43" s="44">
        <f>SUM(J37:J42)</f>
        <v>2230</v>
      </c>
      <c r="K43" s="44">
        <f>SUM(K37:K42)</f>
        <v>230</v>
      </c>
      <c r="L43" s="44">
        <f>SUM(L37:L42)</f>
        <v>230</v>
      </c>
      <c r="M43" s="44">
        <f>SUM(M37:M42)</f>
        <v>230</v>
      </c>
      <c r="N43" s="44">
        <f>SUM(N37:N42)</f>
        <v>630</v>
      </c>
      <c r="O43" s="44">
        <f>SUM(O37:O42)</f>
        <v>2530</v>
      </c>
      <c r="P43" s="39">
        <f>SUM(P37:P42)</f>
        <v>6500</v>
      </c>
      <c r="Q43" s="39">
        <f>SUM(Q37:Q42)</f>
        <v>3100</v>
      </c>
      <c r="R43" s="5"/>
      <c r="S43" s="6"/>
      <c r="T43" s="6"/>
      <c r="U43" s="6"/>
      <c r="V43" s="6"/>
      <c r="W43" s="14"/>
      <c r="X43" s="15"/>
      <c r="Y43" s="16"/>
      <c r="Z43" t="s" s="71">
        <v>30</v>
      </c>
      <c r="AA43" s="40">
        <v>0.19</v>
      </c>
      <c r="AB43" s="39">
        <f>SUM(AB37:AB42)</f>
        <v>10864.7</v>
      </c>
      <c r="AC43" s="39">
        <f>SUM(AC37:AC42)</f>
        <v>1785</v>
      </c>
      <c r="AD43" s="39">
        <f>SUM(AD37:AD42)</f>
        <v>273.7</v>
      </c>
      <c r="AE43" s="39">
        <f>SUM(AE37:AE42)</f>
        <v>273.7</v>
      </c>
      <c r="AF43" s="39">
        <f>SUM(AF37:AF42)</f>
        <v>392.7</v>
      </c>
      <c r="AG43" s="39">
        <f>SUM(AG37:AG42)</f>
        <v>273.7</v>
      </c>
      <c r="AH43" s="39">
        <f>SUM(AH37:AH42)</f>
        <v>630.7</v>
      </c>
      <c r="AI43" s="39">
        <f>SUM(AI37:AI42)</f>
        <v>2653.7</v>
      </c>
      <c r="AJ43" s="39">
        <f>SUM(AJ37:AJ42)</f>
        <v>273.7</v>
      </c>
      <c r="AK43" s="39">
        <f>SUM(AK37:AK42)</f>
        <v>273.7</v>
      </c>
      <c r="AL43" s="39">
        <f>SUM(AL37:AL42)</f>
        <v>273.7</v>
      </c>
      <c r="AM43" s="39">
        <f>SUM(AM37:AM42)</f>
        <v>749.7</v>
      </c>
      <c r="AN43" s="39">
        <f>SUM(AN37:AN42)</f>
        <v>3010.7</v>
      </c>
      <c r="AO43" s="39">
        <f>SUM(AO37:AO42)</f>
        <v>7735</v>
      </c>
      <c r="AP43" s="39">
        <f>SUM(AP37:AP42)</f>
        <v>3689</v>
      </c>
      <c r="AQ43" s="34"/>
      <c r="AR43" s="17"/>
      <c r="AS43" s="7"/>
      <c r="AT43" s="7"/>
      <c r="AU43" s="7"/>
    </row>
    <row r="44" ht="20" customHeight="1">
      <c r="A44" s="3"/>
      <c r="B44" s="3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3"/>
      <c r="Q44" s="3"/>
      <c r="R44" s="5"/>
      <c r="S44" s="6"/>
      <c r="T44" s="6"/>
      <c r="U44" s="6"/>
      <c r="V44" s="6"/>
      <c r="W44" s="14"/>
      <c r="X44" s="15"/>
      <c r="Y44" s="16"/>
      <c r="Z44" s="48"/>
      <c r="AA44" s="48"/>
      <c r="AB44" s="48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8"/>
      <c r="AP44" s="48"/>
      <c r="AQ44" s="16"/>
      <c r="AR44" s="17"/>
      <c r="AS44" s="7"/>
      <c r="AT44" s="7"/>
      <c r="AU44" s="7"/>
    </row>
    <row r="45" ht="20" customHeight="1">
      <c r="A45" s="3"/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3"/>
      <c r="Q45" s="3"/>
      <c r="R45" s="5"/>
      <c r="S45" s="6"/>
      <c r="T45" s="6"/>
      <c r="U45" s="6"/>
      <c r="V45" s="6"/>
      <c r="W45" s="14"/>
      <c r="X45" s="15"/>
      <c r="Y45" s="16"/>
      <c r="Z45" s="16"/>
      <c r="AA45" s="16"/>
      <c r="AB45" s="16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16"/>
      <c r="AP45" s="16"/>
      <c r="AQ45" s="16"/>
      <c r="AR45" s="17"/>
      <c r="AS45" s="7"/>
      <c r="AT45" s="7"/>
      <c r="AU45" s="7"/>
    </row>
    <row r="46" ht="20" customHeight="1">
      <c r="A46" t="s" s="72">
        <v>96</v>
      </c>
      <c r="B46" s="73"/>
      <c r="C46" s="73"/>
      <c r="D46" s="73"/>
      <c r="E46" s="73"/>
      <c r="F46" s="73"/>
      <c r="G46" s="74"/>
      <c r="H46" s="4"/>
      <c r="I46" s="4"/>
      <c r="J46" s="4"/>
      <c r="K46" s="4"/>
      <c r="L46" s="4"/>
      <c r="M46" s="4"/>
      <c r="N46" s="4"/>
      <c r="O46" s="4"/>
      <c r="P46" s="3"/>
      <c r="Q46" s="3"/>
      <c r="R46" s="5"/>
      <c r="S46" s="6"/>
      <c r="T46" s="6"/>
      <c r="U46" s="6"/>
      <c r="V46" s="6"/>
      <c r="W46" s="14"/>
      <c r="X46" s="15"/>
      <c r="Y46" s="16"/>
      <c r="Z46" t="s" s="75">
        <v>97</v>
      </c>
      <c r="AA46" s="76"/>
      <c r="AB46" s="76"/>
      <c r="AC46" s="76"/>
      <c r="AD46" s="76"/>
      <c r="AE46" s="76"/>
      <c r="AF46" s="77"/>
      <c r="AG46" s="51"/>
      <c r="AH46" s="51"/>
      <c r="AI46" s="51"/>
      <c r="AJ46" s="51"/>
      <c r="AK46" s="51"/>
      <c r="AL46" s="51"/>
      <c r="AM46" s="51"/>
      <c r="AN46" s="51"/>
      <c r="AO46" s="16"/>
      <c r="AP46" s="16"/>
      <c r="AQ46" s="16"/>
      <c r="AR46" s="17"/>
      <c r="AS46" s="7"/>
      <c r="AT46" s="7"/>
      <c r="AU46" s="7"/>
    </row>
    <row r="47" ht="20" customHeight="1">
      <c r="A47" s="3"/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3"/>
      <c r="Q47" s="3"/>
      <c r="R47" s="5"/>
      <c r="S47" s="6"/>
      <c r="T47" s="6"/>
      <c r="U47" s="6"/>
      <c r="V47" s="6"/>
      <c r="W47" s="14"/>
      <c r="X47" s="15"/>
      <c r="Y47" s="16"/>
      <c r="Z47" s="16"/>
      <c r="AA47" s="16"/>
      <c r="AB47" s="16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16"/>
      <c r="AP47" s="16"/>
      <c r="AQ47" s="16"/>
      <c r="AR47" s="17"/>
      <c r="AS47" s="7"/>
      <c r="AT47" s="7"/>
      <c r="AU47" s="7"/>
    </row>
    <row r="48" ht="20" customHeight="1">
      <c r="A48" s="3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3"/>
      <c r="Q48" s="3"/>
      <c r="R48" s="5"/>
      <c r="S48" s="6"/>
      <c r="T48" s="6"/>
      <c r="U48" s="6"/>
      <c r="V48" s="6"/>
      <c r="W48" s="14"/>
      <c r="X48" s="15"/>
      <c r="Y48" s="16"/>
      <c r="Z48" s="22"/>
      <c r="AA48" s="22"/>
      <c r="AB48" s="2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22"/>
      <c r="AP48" s="22"/>
      <c r="AQ48" s="16"/>
      <c r="AR48" s="17"/>
      <c r="AS48" s="7"/>
      <c r="AT48" s="7"/>
      <c r="AU48" s="7"/>
    </row>
    <row r="49" ht="20" customHeight="1">
      <c r="A49" t="s" s="20">
        <v>79</v>
      </c>
      <c r="B49" t="s" s="23">
        <v>9</v>
      </c>
      <c r="C49" t="s" s="23">
        <v>10</v>
      </c>
      <c r="D49" t="s" s="24">
        <v>11</v>
      </c>
      <c r="E49" s="25"/>
      <c r="F49" s="25"/>
      <c r="G49" s="26"/>
      <c r="H49" s="27"/>
      <c r="I49" s="27"/>
      <c r="J49" s="27"/>
      <c r="K49" s="27"/>
      <c r="L49" s="27"/>
      <c r="M49" s="27"/>
      <c r="N49" s="27"/>
      <c r="O49" s="27"/>
      <c r="P49" s="3"/>
      <c r="Q49" s="3"/>
      <c r="R49" s="5"/>
      <c r="S49" s="6"/>
      <c r="T49" s="6"/>
      <c r="U49" s="6"/>
      <c r="V49" s="6"/>
      <c r="W49" s="14"/>
      <c r="X49" s="15"/>
      <c r="Y49" s="16"/>
      <c r="Z49" t="s" s="28">
        <v>80</v>
      </c>
      <c r="AA49" t="s" s="29">
        <v>16</v>
      </c>
      <c r="AB49" t="s" s="29">
        <v>17</v>
      </c>
      <c r="AC49" t="s" s="24">
        <v>18</v>
      </c>
      <c r="AD49" s="25"/>
      <c r="AE49" s="25"/>
      <c r="AF49" s="25"/>
      <c r="AG49" s="30"/>
      <c r="AH49" s="31"/>
      <c r="AI49" s="31"/>
      <c r="AJ49" s="31"/>
      <c r="AK49" s="31"/>
      <c r="AL49" s="31"/>
      <c r="AM49" s="31"/>
      <c r="AN49" s="32"/>
      <c r="AO49" t="s" s="33">
        <v>19</v>
      </c>
      <c r="AP49" t="s" s="33">
        <v>20</v>
      </c>
      <c r="AQ49" s="34"/>
      <c r="AR49" s="17"/>
      <c r="AS49" s="7"/>
      <c r="AT49" s="7"/>
      <c r="AU49" s="7"/>
    </row>
    <row r="50" ht="20" customHeight="1">
      <c r="A50" s="3"/>
      <c r="B50" s="3"/>
      <c r="C50" t="s" s="23">
        <v>21</v>
      </c>
      <c r="D50" t="s" s="35">
        <f>CONCATENATE(V6)</f>
        <v>3</v>
      </c>
      <c r="E50" t="s" s="35">
        <f>CONCATENATE(V7)</f>
        <v>4</v>
      </c>
      <c r="F50" t="s" s="35">
        <f>CONCATENATE(V10)</f>
        <v>7</v>
      </c>
      <c r="G50" t="s" s="35">
        <f>CONCATENATE(V11)</f>
        <v>14</v>
      </c>
      <c r="H50" t="s" s="35">
        <f>CONCATENATE(V12)</f>
        <v>22</v>
      </c>
      <c r="I50" t="s" s="35">
        <f>CONCATENATE(V13)</f>
        <v>23</v>
      </c>
      <c r="J50" t="s" s="35">
        <f>CONCATENATE(V14)</f>
        <v>24</v>
      </c>
      <c r="K50" t="s" s="35">
        <f>CONCATENATE(V15)</f>
        <v>25</v>
      </c>
      <c r="L50" t="s" s="35">
        <f>CONCATENATE(V16)</f>
        <v>26</v>
      </c>
      <c r="M50" t="s" s="35">
        <f>CONCATENATE(V17)</f>
        <v>27</v>
      </c>
      <c r="N50" t="s" s="35">
        <f>CONCATENATE(V18)</f>
        <v>28</v>
      </c>
      <c r="O50" t="s" s="35">
        <f>CONCATENATE(V19)</f>
        <v>29</v>
      </c>
      <c r="P50" s="3"/>
      <c r="Q50" s="3"/>
      <c r="R50" s="5"/>
      <c r="S50" s="6"/>
      <c r="T50" s="6"/>
      <c r="U50" s="6"/>
      <c r="V50" s="6"/>
      <c r="W50" s="14"/>
      <c r="X50" s="15"/>
      <c r="Y50" s="16"/>
      <c r="Z50" s="36"/>
      <c r="AA50" s="37"/>
      <c r="AB50" t="s" s="38">
        <v>30</v>
      </c>
      <c r="AC50" t="s" s="35">
        <f>CONCATENATE(AU6)</f>
      </c>
      <c r="AD50" t="s" s="35">
        <f>CONCATENATE(AU7)</f>
      </c>
      <c r="AE50" t="s" s="35">
        <f>CONCATENATE(AU10)</f>
      </c>
      <c r="AF50" t="s" s="35">
        <f>CONCATENATE(AU11)</f>
      </c>
      <c r="AG50" t="s" s="35">
        <f>CONCATENATE(AU12)</f>
      </c>
      <c r="AH50" t="s" s="35">
        <f>CONCATENATE(AU13)</f>
      </c>
      <c r="AI50" t="s" s="35">
        <f>CONCATENATE(AU14)</f>
      </c>
      <c r="AJ50" t="s" s="35">
        <f>CONCATENATE(AU15)</f>
      </c>
      <c r="AK50" t="s" s="35">
        <f>CONCATENATE(AU16)</f>
      </c>
      <c r="AL50" t="s" s="35">
        <f>CONCATENATE(AU17)</f>
      </c>
      <c r="AM50" t="s" s="35">
        <f>CONCATENATE(AU18)</f>
      </c>
      <c r="AN50" t="s" s="35">
        <f>CONCATENATE(AU19)</f>
      </c>
      <c r="AO50" s="39"/>
      <c r="AP50" s="39"/>
      <c r="AQ50" s="34"/>
      <c r="AR50" s="17"/>
      <c r="AS50" s="7"/>
      <c r="AT50" s="7"/>
      <c r="AU50" s="7"/>
    </row>
    <row r="51" ht="20" customHeight="1">
      <c r="A51" t="s" s="8">
        <v>98</v>
      </c>
      <c r="B51" s="40">
        <v>0.19</v>
      </c>
      <c r="C51" s="39">
        <f>SUM(D51:O51)</f>
        <v>100</v>
      </c>
      <c r="D51" s="4">
        <v>100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3"/>
      <c r="Q51" s="3"/>
      <c r="R51" s="5"/>
      <c r="S51" s="6"/>
      <c r="T51" s="6"/>
      <c r="U51" s="6"/>
      <c r="V51" s="6"/>
      <c r="W51" s="14"/>
      <c r="X51" s="15"/>
      <c r="Y51" s="16"/>
      <c r="Z51" t="s" s="41">
        <v>99</v>
      </c>
      <c r="AA51" s="40">
        <v>0.19</v>
      </c>
      <c r="AB51" s="39">
        <f>SUM(AC51:AN51)</f>
        <v>119</v>
      </c>
      <c r="AC51" s="4">
        <f>IF(B51&lt;&gt;"0",D51*(B51+1),D51)</f>
        <v>119</v>
      </c>
      <c r="AD51" s="4">
        <f>IF(B51&lt;&gt;"0",E51*(B51+1),E51)</f>
        <v>0</v>
      </c>
      <c r="AE51" s="4">
        <f>IF(B51&lt;&gt;"0",F51*(B51+1),F51)</f>
        <v>0</v>
      </c>
      <c r="AF51" s="4">
        <f>IF(B51&lt;&gt;"0",G51*(B51+1),G51)</f>
        <v>0</v>
      </c>
      <c r="AG51" s="4">
        <f>IF(B51&lt;&gt;"0",H51*(B51+1),H51)</f>
        <v>0</v>
      </c>
      <c r="AH51" s="4">
        <f>IF(B51&lt;&gt;"0",I51*(B51+1),I51)</f>
        <v>0</v>
      </c>
      <c r="AI51" s="4">
        <f>IF(B51&lt;&gt;"0",J51*(B51+1),J51)</f>
        <v>0</v>
      </c>
      <c r="AJ51" s="4">
        <f>IF(B51&lt;&gt;"0",K51*(B51+1),K51)</f>
        <v>0</v>
      </c>
      <c r="AK51" s="4">
        <f>IF(B51&lt;&gt;"0",L51*(B51+1),L51)</f>
        <v>0</v>
      </c>
      <c r="AL51" s="4">
        <f>IF(B51&lt;&gt;"0",M51*(B51+1),M51)</f>
        <v>0</v>
      </c>
      <c r="AM51" s="4">
        <f>IF(B51&lt;&gt;"0",N51*(B51+1),N51)</f>
        <v>0</v>
      </c>
      <c r="AN51" s="4">
        <f>IF(B51&lt;&gt;"0",O51*(B51+1),O51)</f>
        <v>0</v>
      </c>
      <c r="AO51" s="42">
        <f>IF(N51&lt;&gt;"0",P51*(B51+1),P51)</f>
        <v>0</v>
      </c>
      <c r="AP51" s="42">
        <f>IF(O51&lt;&gt;"0",Q51*(B51+1),Q51)</f>
        <v>0</v>
      </c>
      <c r="AQ51" s="34"/>
      <c r="AR51" s="17"/>
      <c r="AS51" s="7"/>
      <c r="AT51" s="7"/>
      <c r="AU51" s="7"/>
    </row>
    <row r="52" ht="20" customHeight="1">
      <c r="A52" t="s" s="8">
        <v>100</v>
      </c>
      <c r="B52" s="40">
        <v>0.19</v>
      </c>
      <c r="C52" s="39">
        <f>SUM(D52:O52)</f>
        <v>900</v>
      </c>
      <c r="D52" s="4">
        <v>75</v>
      </c>
      <c r="E52" s="4">
        <v>75</v>
      </c>
      <c r="F52" s="4">
        <v>75</v>
      </c>
      <c r="G52" s="4">
        <v>75</v>
      </c>
      <c r="H52" s="4">
        <v>75</v>
      </c>
      <c r="I52" s="4">
        <v>75</v>
      </c>
      <c r="J52" s="4">
        <v>75</v>
      </c>
      <c r="K52" s="4">
        <v>75</v>
      </c>
      <c r="L52" s="4">
        <v>75</v>
      </c>
      <c r="M52" s="4">
        <v>75</v>
      </c>
      <c r="N52" s="4">
        <v>75</v>
      </c>
      <c r="O52" s="4">
        <v>75</v>
      </c>
      <c r="P52" s="3">
        <v>900</v>
      </c>
      <c r="Q52" s="3">
        <v>900</v>
      </c>
      <c r="R52" s="5"/>
      <c r="S52" s="6"/>
      <c r="T52" s="6"/>
      <c r="U52" s="6"/>
      <c r="V52" s="6"/>
      <c r="W52" s="14"/>
      <c r="X52" s="15"/>
      <c r="Y52" s="16"/>
      <c r="Z52" t="s" s="41">
        <v>101</v>
      </c>
      <c r="AA52" s="40">
        <v>0.19</v>
      </c>
      <c r="AB52" s="39">
        <f>SUM(AC52:AN52)</f>
        <v>1071</v>
      </c>
      <c r="AC52" s="4">
        <f>IF(B52&lt;&gt;"0",D52*(B52+1),D52)</f>
        <v>89.25</v>
      </c>
      <c r="AD52" s="4">
        <f>IF(B52&lt;&gt;"0",E52*(B52+1),E52)</f>
        <v>89.25</v>
      </c>
      <c r="AE52" s="4">
        <f>IF(B52&lt;&gt;"0",F52*(B52+1),F52)</f>
        <v>89.25</v>
      </c>
      <c r="AF52" s="4">
        <f>IF(B52&lt;&gt;"0",G52*(B52+1),G52)</f>
        <v>89.25</v>
      </c>
      <c r="AG52" s="4">
        <f>IF(B52&lt;&gt;"0",H52*(B52+1),H52)</f>
        <v>89.25</v>
      </c>
      <c r="AH52" s="4">
        <f>IF(B52&lt;&gt;"0",I52*(B52+1),I52)</f>
        <v>89.25</v>
      </c>
      <c r="AI52" s="4">
        <f>IF(B52&lt;&gt;"0",J52*(B52+1),J52)</f>
        <v>89.25</v>
      </c>
      <c r="AJ52" s="4">
        <f>IF(B52&lt;&gt;"0",K52*(B52+1),K52)</f>
        <v>89.25</v>
      </c>
      <c r="AK52" s="4">
        <f>IF(B52&lt;&gt;"0",L52*(B52+1),L52)</f>
        <v>89.25</v>
      </c>
      <c r="AL52" s="4">
        <f>IF(B52&lt;&gt;"0",M52*(B52+1),M52)</f>
        <v>89.25</v>
      </c>
      <c r="AM52" s="4">
        <f>IF(B52&lt;&gt;"0",N52*(B52+1),N52)</f>
        <v>89.25</v>
      </c>
      <c r="AN52" s="4">
        <f>IF(B52&lt;&gt;"0",O52*(B52+1),O52)</f>
        <v>89.25</v>
      </c>
      <c r="AO52" s="42">
        <f>IF(N52&lt;&gt;"0",P52*(B52+1),P52)</f>
        <v>1071</v>
      </c>
      <c r="AP52" s="42">
        <f>IF(O52&lt;&gt;"0",Q52*(B52+1),Q52)</f>
        <v>1071</v>
      </c>
      <c r="AQ52" s="34"/>
      <c r="AR52" s="17"/>
      <c r="AS52" s="7"/>
      <c r="AT52" s="7"/>
      <c r="AU52" s="7"/>
    </row>
    <row r="53" ht="20" customHeight="1">
      <c r="A53" t="s" s="8">
        <v>102</v>
      </c>
      <c r="B53" s="40">
        <v>0.19</v>
      </c>
      <c r="C53" s="39">
        <f>SUM(D53:O53)</f>
        <v>250</v>
      </c>
      <c r="D53" s="4">
        <v>250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3"/>
      <c r="Q53" s="3"/>
      <c r="R53" s="5"/>
      <c r="S53" s="6"/>
      <c r="T53" s="6"/>
      <c r="U53" s="6"/>
      <c r="V53" s="6"/>
      <c r="W53" s="14"/>
      <c r="X53" s="15"/>
      <c r="Y53" s="16"/>
      <c r="Z53" t="s" s="41">
        <v>103</v>
      </c>
      <c r="AA53" s="40">
        <v>0.19</v>
      </c>
      <c r="AB53" s="39">
        <f>SUM(AC53:AN53)</f>
        <v>297.5</v>
      </c>
      <c r="AC53" s="4">
        <f>IF(B53&lt;&gt;"0",D53*(B53+1),D53)</f>
        <v>297.5</v>
      </c>
      <c r="AD53" s="4">
        <f>IF(B53&lt;&gt;"0",E53*(B53+1),E53)</f>
        <v>0</v>
      </c>
      <c r="AE53" s="4">
        <f>IF(B53&lt;&gt;"0",F53*(B53+1),F53)</f>
        <v>0</v>
      </c>
      <c r="AF53" s="4">
        <f>IF(B53&lt;&gt;"0",G53*(B53+1),G53)</f>
        <v>0</v>
      </c>
      <c r="AG53" s="4">
        <f>IF(B53&lt;&gt;"0",H53*(B53+1),H53)</f>
        <v>0</v>
      </c>
      <c r="AH53" s="4">
        <f>IF(B53&lt;&gt;"0",I53*(B53+1),I53)</f>
        <v>0</v>
      </c>
      <c r="AI53" s="4">
        <f>IF(B53&lt;&gt;"0",J53*(B53+1),J53)</f>
        <v>0</v>
      </c>
      <c r="AJ53" s="4">
        <f>IF(B53&lt;&gt;"0",K53*(B53+1),K53)</f>
        <v>0</v>
      </c>
      <c r="AK53" s="4">
        <f>IF(B53&lt;&gt;"0",L53*(B53+1),L53)</f>
        <v>0</v>
      </c>
      <c r="AL53" s="4">
        <f>IF(B53&lt;&gt;"0",M53*(B53+1),M53)</f>
        <v>0</v>
      </c>
      <c r="AM53" s="4">
        <f>IF(B53&lt;&gt;"0",N53*(B53+1),N53)</f>
        <v>0</v>
      </c>
      <c r="AN53" s="4">
        <f>IF(B53&lt;&gt;"0",O53*(B53+1),O53)</f>
        <v>0</v>
      </c>
      <c r="AO53" s="42">
        <f>IF(N53&lt;&gt;"0",P53*(B53+1),P53)</f>
        <v>0</v>
      </c>
      <c r="AP53" s="42">
        <f>IF(O53&lt;&gt;"0",Q53*(B53+1),Q53)</f>
        <v>0</v>
      </c>
      <c r="AQ53" s="34"/>
      <c r="AR53" s="17"/>
      <c r="AS53" s="7"/>
      <c r="AT53" s="7"/>
      <c r="AU53" s="7"/>
    </row>
    <row r="54" ht="20" customHeight="1">
      <c r="A54" t="s" s="8">
        <v>104</v>
      </c>
      <c r="B54" s="40">
        <v>0.19</v>
      </c>
      <c r="C54" s="39">
        <f>SUM(D54:O54)</f>
        <v>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3"/>
      <c r="Q54" s="3"/>
      <c r="R54" s="5"/>
      <c r="S54" s="6"/>
      <c r="T54" s="6"/>
      <c r="U54" s="6"/>
      <c r="V54" s="6"/>
      <c r="W54" s="14"/>
      <c r="X54" s="15"/>
      <c r="Y54" s="16"/>
      <c r="Z54" t="s" s="41">
        <v>105</v>
      </c>
      <c r="AA54" s="40">
        <v>0.19</v>
      </c>
      <c r="AB54" s="39">
        <f>SUM(AC54:AN54)</f>
        <v>0</v>
      </c>
      <c r="AC54" s="4">
        <f>IF(B54&lt;&gt;"0",D54*(B54+1),D54)</f>
        <v>0</v>
      </c>
      <c r="AD54" s="4">
        <f>IF(B54&lt;&gt;"0",E54*(B54+1),E54)</f>
        <v>0</v>
      </c>
      <c r="AE54" s="4">
        <f>IF(B54&lt;&gt;"0",F54*(B54+1),F54)</f>
        <v>0</v>
      </c>
      <c r="AF54" s="4">
        <f>IF(B54&lt;&gt;"0",G54*(B54+1),G54)</f>
        <v>0</v>
      </c>
      <c r="AG54" s="4">
        <f>IF(B54&lt;&gt;"0",H54*(B54+1),H54)</f>
        <v>0</v>
      </c>
      <c r="AH54" s="4">
        <f>IF(B54&lt;&gt;"0",I54*(B54+1),I54)</f>
        <v>0</v>
      </c>
      <c r="AI54" s="4">
        <f>IF(B54&lt;&gt;"0",J54*(B54+1),J54)</f>
        <v>0</v>
      </c>
      <c r="AJ54" s="4">
        <f>IF(B54&lt;&gt;"0",K54*(B54+1),K54)</f>
        <v>0</v>
      </c>
      <c r="AK54" s="4">
        <f>IF(B54&lt;&gt;"0",L54*(B54+1),L54)</f>
        <v>0</v>
      </c>
      <c r="AL54" s="4">
        <f>IF(B54&lt;&gt;"0",M54*(B54+1),M54)</f>
        <v>0</v>
      </c>
      <c r="AM54" s="4">
        <f>IF(B54&lt;&gt;"0",N54*(B54+1),N54)</f>
        <v>0</v>
      </c>
      <c r="AN54" s="4">
        <f>IF(B54&lt;&gt;"0",O54*(B54+1),O54)</f>
        <v>0</v>
      </c>
      <c r="AO54" s="42">
        <f>IF(N54&lt;&gt;"0",P54*(B54+1),P54)</f>
        <v>0</v>
      </c>
      <c r="AP54" s="42">
        <f>IF(O54&lt;&gt;"0",Q54*(B54+1),Q54)</f>
        <v>0</v>
      </c>
      <c r="AQ54" s="34"/>
      <c r="AR54" s="17"/>
      <c r="AS54" s="7"/>
      <c r="AT54" s="7"/>
      <c r="AU54" s="7"/>
    </row>
    <row r="55" ht="20" customHeight="1">
      <c r="A55" t="s" s="69">
        <v>106</v>
      </c>
      <c r="B55" s="40">
        <v>0.19</v>
      </c>
      <c r="C55" s="39">
        <f>SUM(D55:O55)</f>
        <v>730</v>
      </c>
      <c r="D55" s="4">
        <v>730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3">
        <v>730</v>
      </c>
      <c r="Q55" s="3">
        <v>730</v>
      </c>
      <c r="R55" s="5"/>
      <c r="S55" s="6"/>
      <c r="T55" s="6"/>
      <c r="U55" s="6"/>
      <c r="V55" s="6"/>
      <c r="W55" s="14"/>
      <c r="X55" s="15"/>
      <c r="Y55" s="16"/>
      <c r="Z55" t="s" s="70">
        <v>107</v>
      </c>
      <c r="AA55" s="40">
        <v>0.19</v>
      </c>
      <c r="AB55" s="39">
        <f>SUM(AC55:AN55)</f>
        <v>868.6999999999999</v>
      </c>
      <c r="AC55" s="4">
        <f>IF(B55&lt;&gt;"0",D55*(B55+1),D55)</f>
        <v>868.6999999999999</v>
      </c>
      <c r="AD55" s="4">
        <f>IF(B55&lt;&gt;"0",E55*(B55+1),E55)</f>
        <v>0</v>
      </c>
      <c r="AE55" s="4">
        <f>IF(B55&lt;&gt;"0",F55*(B55+1),F55)</f>
        <v>0</v>
      </c>
      <c r="AF55" s="4">
        <f>IF(B55&lt;&gt;"0",G55*(B55+1),G55)</f>
        <v>0</v>
      </c>
      <c r="AG55" s="4">
        <f>IF(B55&lt;&gt;"0",H55*(B55+1),H55)</f>
        <v>0</v>
      </c>
      <c r="AH55" s="4">
        <f>IF(B55&lt;&gt;"0",I55*(B55+1),I55)</f>
        <v>0</v>
      </c>
      <c r="AI55" s="4">
        <f>IF(B55&lt;&gt;"0",J55*(B55+1),J55)</f>
        <v>0</v>
      </c>
      <c r="AJ55" s="4">
        <f>IF(B55&lt;&gt;"0",K55*(B55+1),K55)</f>
        <v>0</v>
      </c>
      <c r="AK55" s="4">
        <f>IF(B55&lt;&gt;"0",L55*(B55+1),L55)</f>
        <v>0</v>
      </c>
      <c r="AL55" s="4">
        <f>IF(B55&lt;&gt;"0",M55*(B55+1),M55)</f>
        <v>0</v>
      </c>
      <c r="AM55" s="4">
        <f>IF(B55&lt;&gt;"0",N55*(B55+1),N55)</f>
        <v>0</v>
      </c>
      <c r="AN55" s="4">
        <f>IF(B55&lt;&gt;"0",O55*(B55+1),O55)</f>
        <v>0</v>
      </c>
      <c r="AO55" s="42">
        <f>IF(N55&lt;&gt;"0",P55*(B55+1),P55)</f>
        <v>868.6999999999999</v>
      </c>
      <c r="AP55" s="42">
        <f>IF(O55&lt;&gt;"0",Q55*(B55+1),Q55)</f>
        <v>868.6999999999999</v>
      </c>
      <c r="AQ55" s="34"/>
      <c r="AR55" t="s" s="43">
        <v>108</v>
      </c>
      <c r="AS55" s="43"/>
      <c r="AT55" s="17"/>
      <c r="AU55" s="7"/>
    </row>
    <row r="56" ht="20" customHeight="1">
      <c r="A56" t="s" s="8">
        <v>109</v>
      </c>
      <c r="B56" s="40">
        <v>0.19</v>
      </c>
      <c r="C56" s="39">
        <f>SUM(D56:O56)</f>
        <v>100</v>
      </c>
      <c r="D56" s="4">
        <v>100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3"/>
      <c r="Q56" s="3"/>
      <c r="R56" s="5"/>
      <c r="S56" s="6"/>
      <c r="T56" s="6"/>
      <c r="U56" s="6"/>
      <c r="V56" s="6"/>
      <c r="W56" s="14"/>
      <c r="X56" s="15"/>
      <c r="Y56" s="16"/>
      <c r="Z56" t="s" s="41">
        <v>110</v>
      </c>
      <c r="AA56" s="40">
        <v>0.19</v>
      </c>
      <c r="AB56" s="39">
        <f>SUM(AC56:AN56)</f>
        <v>119</v>
      </c>
      <c r="AC56" s="4">
        <f>IF(B56&lt;&gt;"0",D56*(B56+1),D56)</f>
        <v>119</v>
      </c>
      <c r="AD56" s="4">
        <f>IF(B56&lt;&gt;"0",E56*(B56+1),E56)</f>
        <v>0</v>
      </c>
      <c r="AE56" s="4">
        <f>IF(B56&lt;&gt;"0",F56*(B56+1),F56)</f>
        <v>0</v>
      </c>
      <c r="AF56" s="4">
        <f>IF(B56&lt;&gt;"0",G56*(B56+1),G56)</f>
        <v>0</v>
      </c>
      <c r="AG56" s="4">
        <f>IF(B56&lt;&gt;"0",H56*(B56+1),H56)</f>
        <v>0</v>
      </c>
      <c r="AH56" s="4">
        <f>IF(B56&lt;&gt;"0",I56*(B56+1),I56)</f>
        <v>0</v>
      </c>
      <c r="AI56" s="4">
        <f>IF(B56&lt;&gt;"0",J56*(B56+1),J56)</f>
        <v>0</v>
      </c>
      <c r="AJ56" s="4">
        <f>IF(B56&lt;&gt;"0",K56*(B56+1),K56)</f>
        <v>0</v>
      </c>
      <c r="AK56" s="4">
        <f>IF(B56&lt;&gt;"0",L56*(B56+1),L56)</f>
        <v>0</v>
      </c>
      <c r="AL56" s="4">
        <f>IF(B56&lt;&gt;"0",M56*(B56+1),M56)</f>
        <v>0</v>
      </c>
      <c r="AM56" s="4">
        <f>IF(B56&lt;&gt;"0",N56*(B56+1),N56)</f>
        <v>0</v>
      </c>
      <c r="AN56" s="4">
        <f>IF(B56&lt;&gt;"0",O56*(B56+1),O56)</f>
        <v>0</v>
      </c>
      <c r="AO56" s="42">
        <f>IF(N56&lt;&gt;"0",P56*(B56+1),P56)</f>
        <v>0</v>
      </c>
      <c r="AP56" s="42">
        <f>IF(O56&lt;&gt;"0",Q56*(B56+1),Q56)</f>
        <v>0</v>
      </c>
      <c r="AQ56" s="34"/>
      <c r="AR56" s="17"/>
      <c r="AS56" s="7"/>
      <c r="AT56" s="7"/>
      <c r="AU56" s="7"/>
    </row>
    <row r="57" ht="20" customHeight="1">
      <c r="A57" t="s" s="8">
        <v>111</v>
      </c>
      <c r="B57" s="40">
        <v>0.19</v>
      </c>
      <c r="C57" s="39">
        <f>SUM(D57:O57)</f>
        <v>385</v>
      </c>
      <c r="D57" s="4">
        <v>100</v>
      </c>
      <c r="E57" s="4">
        <v>20</v>
      </c>
      <c r="F57" s="4">
        <v>30</v>
      </c>
      <c r="G57" s="4">
        <v>10</v>
      </c>
      <c r="H57" s="4">
        <v>50</v>
      </c>
      <c r="I57" s="4">
        <v>40</v>
      </c>
      <c r="J57" s="4">
        <v>15</v>
      </c>
      <c r="K57" s="4">
        <v>20</v>
      </c>
      <c r="L57" s="4">
        <v>50</v>
      </c>
      <c r="M57" s="4">
        <v>30</v>
      </c>
      <c r="N57" s="4">
        <v>10</v>
      </c>
      <c r="O57" s="4">
        <v>10</v>
      </c>
      <c r="P57" s="3">
        <v>200</v>
      </c>
      <c r="Q57" s="3">
        <v>100</v>
      </c>
      <c r="R57" s="5"/>
      <c r="S57" s="6"/>
      <c r="T57" s="6"/>
      <c r="U57" s="6"/>
      <c r="V57" s="6"/>
      <c r="W57" s="14"/>
      <c r="X57" s="15"/>
      <c r="Y57" s="16"/>
      <c r="Z57" t="s" s="41">
        <v>112</v>
      </c>
      <c r="AA57" s="40">
        <v>0.19</v>
      </c>
      <c r="AB57" s="39">
        <f>SUM(AC57:AN57)</f>
        <v>458.15</v>
      </c>
      <c r="AC57" s="4">
        <f>IF(B57&lt;&gt;"0",D57*(B57+1),D57)</f>
        <v>119</v>
      </c>
      <c r="AD57" s="4">
        <f>IF(B57&lt;&gt;"0",E57*(B57+1),E57)</f>
        <v>23.8</v>
      </c>
      <c r="AE57" s="4">
        <f>IF(B57&lt;&gt;"0",F57*(B57+1),F57)</f>
        <v>35.7</v>
      </c>
      <c r="AF57" s="4">
        <f>IF(B57&lt;&gt;"0",G57*(B57+1),G57)</f>
        <v>11.9</v>
      </c>
      <c r="AG57" s="4">
        <f>IF(B57&lt;&gt;"0",H57*(B57+1),H57)</f>
        <v>59.5</v>
      </c>
      <c r="AH57" s="4">
        <f>IF(B57&lt;&gt;"0",I57*(B57+1),I57)</f>
        <v>47.59999999999999</v>
      </c>
      <c r="AI57" s="4">
        <f>IF(B57&lt;&gt;"0",J57*(B57+1),J57)</f>
        <v>17.85</v>
      </c>
      <c r="AJ57" s="4">
        <f>IF(B57&lt;&gt;"0",K57*(B57+1),K57)</f>
        <v>23.8</v>
      </c>
      <c r="AK57" s="4">
        <f>IF(B57&lt;&gt;"0",L57*(B57+1),L57)</f>
        <v>59.5</v>
      </c>
      <c r="AL57" s="4">
        <f>IF(B57&lt;&gt;"0",M57*(B57+1),M57)</f>
        <v>35.7</v>
      </c>
      <c r="AM57" s="4">
        <f>IF(B57&lt;&gt;"0",N57*(B57+1),N57)</f>
        <v>11.9</v>
      </c>
      <c r="AN57" s="4">
        <f>IF(B57&lt;&gt;"0",O57*(B57+1),O57)</f>
        <v>11.9</v>
      </c>
      <c r="AO57" s="42">
        <f>IF(N57&lt;&gt;"0",P57*(B57+1),P57)</f>
        <v>238</v>
      </c>
      <c r="AP57" s="42">
        <f>IF(O57&lt;&gt;"0",Q57*(B57+1),Q57)</f>
        <v>119</v>
      </c>
      <c r="AQ57" s="34"/>
      <c r="AR57" s="17"/>
      <c r="AS57" s="7"/>
      <c r="AT57" s="7"/>
      <c r="AU57" s="7"/>
    </row>
    <row r="58" ht="20" customHeight="1">
      <c r="A58" t="s" s="20">
        <v>21</v>
      </c>
      <c r="B58" s="40">
        <v>0.19</v>
      </c>
      <c r="C58" s="39">
        <f>SUM(C51:C57)</f>
        <v>2465</v>
      </c>
      <c r="D58" s="44">
        <f>SUM(D51:D57)</f>
        <v>1355</v>
      </c>
      <c r="E58" s="44">
        <f>SUM(E51:E57)</f>
        <v>95</v>
      </c>
      <c r="F58" s="44">
        <f>SUM(F51:F57)</f>
        <v>105</v>
      </c>
      <c r="G58" s="44">
        <f>SUM(G51:G57)</f>
        <v>85</v>
      </c>
      <c r="H58" s="44">
        <f>SUM(H51:H57)</f>
        <v>125</v>
      </c>
      <c r="I58" s="44">
        <f>SUM(I51:I57)</f>
        <v>115</v>
      </c>
      <c r="J58" s="44">
        <f>SUM(J51:J57)</f>
        <v>90</v>
      </c>
      <c r="K58" s="44">
        <f>SUM(K51:K57)</f>
        <v>95</v>
      </c>
      <c r="L58" s="44">
        <f>SUM(L51:L57)</f>
        <v>125</v>
      </c>
      <c r="M58" s="44">
        <f>SUM(M51:M57)</f>
        <v>105</v>
      </c>
      <c r="N58" s="44">
        <f>SUM(N51:N57)</f>
        <v>85</v>
      </c>
      <c r="O58" s="44">
        <f>SUM(O51:O57)</f>
        <v>85</v>
      </c>
      <c r="P58" s="3"/>
      <c r="Q58" s="3"/>
      <c r="R58" s="5"/>
      <c r="S58" s="6"/>
      <c r="T58" s="6"/>
      <c r="U58" s="6"/>
      <c r="V58" s="6"/>
      <c r="W58" s="14"/>
      <c r="X58" s="15"/>
      <c r="Y58" s="16"/>
      <c r="Z58" t="s" s="71">
        <v>30</v>
      </c>
      <c r="AA58" s="40">
        <v>0.19</v>
      </c>
      <c r="AB58" s="39">
        <f>SUM(AB51:AB57)</f>
        <v>2933.35</v>
      </c>
      <c r="AC58" s="39">
        <f>SUM(AC51:AC57)</f>
        <v>1612.45</v>
      </c>
      <c r="AD58" s="39">
        <f>SUM(AD51:AD57)</f>
        <v>113.05</v>
      </c>
      <c r="AE58" s="39">
        <f>SUM(AE51:AE57)</f>
        <v>124.95</v>
      </c>
      <c r="AF58" s="39">
        <f>SUM(AF51:AF57)</f>
        <v>101.15</v>
      </c>
      <c r="AG58" s="39">
        <f>SUM(AG51:AG57)</f>
        <v>148.75</v>
      </c>
      <c r="AH58" s="39">
        <f>SUM(AH51:AH57)</f>
        <v>136.85</v>
      </c>
      <c r="AI58" s="39">
        <f>SUM(AI51:AI57)</f>
        <v>107.1</v>
      </c>
      <c r="AJ58" s="39">
        <f>SUM(AJ51:AJ57)</f>
        <v>113.05</v>
      </c>
      <c r="AK58" s="39">
        <f>SUM(AK51:AK57)</f>
        <v>148.75</v>
      </c>
      <c r="AL58" s="39">
        <f>SUM(AL51:AL57)</f>
        <v>124.95</v>
      </c>
      <c r="AM58" s="39">
        <f>SUM(AM51:AM57)</f>
        <v>101.15</v>
      </c>
      <c r="AN58" s="39">
        <f>SUM(AN51:AN57)</f>
        <v>101.15</v>
      </c>
      <c r="AO58" s="39">
        <f>SUM(AO51:AO57)</f>
        <v>2177.7</v>
      </c>
      <c r="AP58" s="39">
        <f>SUM(AP51:AP57)</f>
        <v>2058.7</v>
      </c>
      <c r="AQ58" s="34"/>
      <c r="AR58" s="17"/>
      <c r="AS58" s="7"/>
      <c r="AT58" s="7"/>
      <c r="AU58" s="7"/>
    </row>
    <row r="59" ht="20" customHeight="1">
      <c r="A59" s="3"/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3"/>
      <c r="Q59" s="3"/>
      <c r="R59" s="5"/>
      <c r="S59" s="6"/>
      <c r="T59" s="6"/>
      <c r="U59" s="6"/>
      <c r="V59" s="6"/>
      <c r="W59" s="14"/>
      <c r="X59" s="15"/>
      <c r="Y59" s="16"/>
      <c r="Z59" s="48"/>
      <c r="AA59" s="48"/>
      <c r="AB59" s="48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8"/>
      <c r="AP59" s="48"/>
      <c r="AQ59" s="16"/>
      <c r="AR59" s="17"/>
      <c r="AS59" s="7"/>
      <c r="AT59" s="7"/>
      <c r="AU59" s="7"/>
    </row>
    <row r="60" ht="20" customHeight="1">
      <c r="A60" s="3"/>
      <c r="B60" s="3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3"/>
      <c r="Q60" s="3"/>
      <c r="R60" s="5"/>
      <c r="S60" s="6"/>
      <c r="T60" s="6"/>
      <c r="U60" s="6"/>
      <c r="V60" s="6"/>
      <c r="W60" s="14"/>
      <c r="X60" s="15"/>
      <c r="Y60" s="16"/>
      <c r="Z60" s="16"/>
      <c r="AA60" s="16"/>
      <c r="AB60" s="16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16"/>
      <c r="AP60" s="16"/>
      <c r="AQ60" s="16"/>
      <c r="AR60" s="17"/>
      <c r="AS60" s="7"/>
      <c r="AT60" s="7"/>
      <c r="AU60" s="7"/>
    </row>
    <row r="61" ht="20" customHeight="1">
      <c r="A61" t="s" s="20">
        <v>113</v>
      </c>
      <c r="B61" s="18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3"/>
      <c r="Q61" s="3"/>
      <c r="R61" s="5"/>
      <c r="S61" s="6"/>
      <c r="T61" s="6"/>
      <c r="U61" s="6"/>
      <c r="V61" s="6"/>
      <c r="W61" s="14"/>
      <c r="X61" s="15"/>
      <c r="Y61" s="16"/>
      <c r="Z61" t="s" s="65">
        <v>114</v>
      </c>
      <c r="AA61" s="50"/>
      <c r="AB61" s="16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16"/>
      <c r="AP61" s="16"/>
      <c r="AQ61" s="16"/>
      <c r="AR61" s="17"/>
      <c r="AS61" s="7"/>
      <c r="AT61" s="7"/>
      <c r="AU61" s="7"/>
    </row>
    <row r="62" ht="20" customHeight="1">
      <c r="A62" s="3"/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3"/>
      <c r="Q62" s="3"/>
      <c r="R62" s="5"/>
      <c r="S62" s="6"/>
      <c r="T62" s="6"/>
      <c r="U62" s="6"/>
      <c r="V62" s="6"/>
      <c r="W62" s="14"/>
      <c r="X62" s="15"/>
      <c r="Y62" s="16"/>
      <c r="Z62" s="16"/>
      <c r="AA62" s="16"/>
      <c r="AB62" s="16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16"/>
      <c r="AP62" s="16"/>
      <c r="AQ62" s="16"/>
      <c r="AR62" s="17"/>
      <c r="AS62" s="7"/>
      <c r="AT62" s="7"/>
      <c r="AU62" s="7"/>
    </row>
    <row r="63" ht="20" customHeight="1">
      <c r="A63" s="3"/>
      <c r="B63" s="3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3"/>
      <c r="Q63" s="3"/>
      <c r="R63" s="5"/>
      <c r="S63" s="6"/>
      <c r="T63" s="6"/>
      <c r="U63" s="6"/>
      <c r="V63" s="6"/>
      <c r="W63" s="14"/>
      <c r="X63" s="15"/>
      <c r="Y63" s="16"/>
      <c r="Z63" s="16"/>
      <c r="AA63" s="16"/>
      <c r="AB63" s="16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16"/>
      <c r="AP63" s="16"/>
      <c r="AQ63" s="16"/>
      <c r="AR63" s="17"/>
      <c r="AS63" s="7"/>
      <c r="AT63" s="7"/>
      <c r="AU63" s="7"/>
    </row>
    <row r="64" ht="20" customHeight="1">
      <c r="A64" s="3"/>
      <c r="B64" s="3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3"/>
      <c r="Q64" s="3"/>
      <c r="R64" s="5"/>
      <c r="S64" s="6"/>
      <c r="T64" s="6"/>
      <c r="U64" s="6"/>
      <c r="V64" s="6"/>
      <c r="W64" s="14"/>
      <c r="X64" s="15"/>
      <c r="Y64" s="16"/>
      <c r="Z64" s="22"/>
      <c r="AA64" s="22"/>
      <c r="AB64" s="2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78"/>
      <c r="AP64" s="78"/>
      <c r="AQ64" s="16"/>
      <c r="AR64" s="17"/>
      <c r="AS64" s="7"/>
      <c r="AT64" s="7"/>
      <c r="AU64" s="7"/>
    </row>
    <row r="65" ht="20" customHeight="1">
      <c r="A65" t="s" s="20">
        <v>79</v>
      </c>
      <c r="B65" t="s" s="23">
        <v>9</v>
      </c>
      <c r="C65" t="s" s="23">
        <v>10</v>
      </c>
      <c r="D65" t="s" s="24">
        <v>11</v>
      </c>
      <c r="E65" s="25"/>
      <c r="F65" s="25"/>
      <c r="G65" s="26"/>
      <c r="H65" s="27"/>
      <c r="I65" s="27"/>
      <c r="J65" s="27"/>
      <c r="K65" s="27"/>
      <c r="L65" s="27"/>
      <c r="M65" s="27"/>
      <c r="N65" s="27"/>
      <c r="O65" s="27"/>
      <c r="P65" t="s" s="20">
        <v>12</v>
      </c>
      <c r="Q65" t="s" s="20">
        <v>13</v>
      </c>
      <c r="R65" s="5"/>
      <c r="S65" s="6"/>
      <c r="T65" s="6"/>
      <c r="U65" s="6"/>
      <c r="V65" s="6"/>
      <c r="W65" s="14"/>
      <c r="X65" s="15"/>
      <c r="Y65" s="16"/>
      <c r="Z65" t="s" s="28">
        <v>80</v>
      </c>
      <c r="AA65" t="s" s="29">
        <v>16</v>
      </c>
      <c r="AB65" t="s" s="29">
        <v>17</v>
      </c>
      <c r="AC65" t="s" s="24">
        <v>18</v>
      </c>
      <c r="AD65" s="25"/>
      <c r="AE65" s="25"/>
      <c r="AF65" s="25"/>
      <c r="AG65" s="30"/>
      <c r="AH65" s="31"/>
      <c r="AI65" s="31"/>
      <c r="AJ65" s="31"/>
      <c r="AK65" s="31"/>
      <c r="AL65" s="31"/>
      <c r="AM65" s="31"/>
      <c r="AN65" s="32"/>
      <c r="AO65" t="s" s="33">
        <v>19</v>
      </c>
      <c r="AP65" t="s" s="33">
        <v>20</v>
      </c>
      <c r="AQ65" s="34"/>
      <c r="AR65" s="17"/>
      <c r="AS65" s="7"/>
      <c r="AT65" s="7"/>
      <c r="AU65" s="7"/>
    </row>
    <row r="66" ht="20" customHeight="1">
      <c r="A66" s="3"/>
      <c r="B66" s="3"/>
      <c r="C66" t="s" s="23">
        <v>21</v>
      </c>
      <c r="D66" t="s" s="35">
        <f>CONCATENATE(V6)</f>
        <v>3</v>
      </c>
      <c r="E66" t="s" s="35">
        <f>CONCATENATE(V7)</f>
        <v>4</v>
      </c>
      <c r="F66" t="s" s="35">
        <f>CONCATENATE(V10)</f>
        <v>7</v>
      </c>
      <c r="G66" t="s" s="35">
        <f>CONCATENATE(V11)</f>
        <v>14</v>
      </c>
      <c r="H66" t="s" s="35">
        <f>CONCATENATE(V12)</f>
        <v>22</v>
      </c>
      <c r="I66" t="s" s="35">
        <f>CONCATENATE(V13)</f>
        <v>23</v>
      </c>
      <c r="J66" t="s" s="35">
        <f>CONCATENATE(V14)</f>
        <v>24</v>
      </c>
      <c r="K66" t="s" s="35">
        <f>CONCATENATE(V15)</f>
        <v>25</v>
      </c>
      <c r="L66" t="s" s="35">
        <f>CONCATENATE(V16)</f>
        <v>26</v>
      </c>
      <c r="M66" t="s" s="35">
        <f>CONCATENATE(V17)</f>
        <v>27</v>
      </c>
      <c r="N66" t="s" s="35">
        <f>CONCATENATE(V18)</f>
        <v>28</v>
      </c>
      <c r="O66" t="s" s="35">
        <f>CONCATENATE(V19)</f>
        <v>29</v>
      </c>
      <c r="P66" s="3"/>
      <c r="Q66" s="3"/>
      <c r="R66" s="5"/>
      <c r="S66" s="6"/>
      <c r="T66" s="6"/>
      <c r="U66" s="6"/>
      <c r="V66" s="6"/>
      <c r="W66" s="14"/>
      <c r="X66" s="15"/>
      <c r="Y66" s="16"/>
      <c r="Z66" s="36"/>
      <c r="AA66" s="37"/>
      <c r="AB66" t="s" s="38">
        <v>30</v>
      </c>
      <c r="AC66" t="s" s="35">
        <f>CONCATENATE(AU6)</f>
      </c>
      <c r="AD66" t="s" s="35">
        <f>CONCATENATE(AU7)</f>
      </c>
      <c r="AE66" t="s" s="35">
        <f>CONCATENATE(AU10)</f>
      </c>
      <c r="AF66" t="s" s="35">
        <f>CONCATENATE(AU11)</f>
      </c>
      <c r="AG66" t="s" s="35">
        <f>CONCATENATE(AU12)</f>
      </c>
      <c r="AH66" t="s" s="35">
        <f>CONCATENATE(AU13)</f>
      </c>
      <c r="AI66" t="s" s="35">
        <f>CONCATENATE(AU14)</f>
      </c>
      <c r="AJ66" t="s" s="35">
        <f>CONCATENATE(AU15)</f>
      </c>
      <c r="AK66" t="s" s="35">
        <f>CONCATENATE(AU16)</f>
      </c>
      <c r="AL66" t="s" s="35">
        <f>CONCATENATE(AU17)</f>
      </c>
      <c r="AM66" t="s" s="35">
        <f>CONCATENATE(AU18)</f>
      </c>
      <c r="AN66" t="s" s="35">
        <f>CONCATENATE(AU19)</f>
      </c>
      <c r="AO66" s="39"/>
      <c r="AP66" s="39"/>
      <c r="AQ66" s="34"/>
      <c r="AR66" s="17"/>
      <c r="AS66" s="7"/>
      <c r="AT66" s="7"/>
      <c r="AU66" s="7"/>
    </row>
    <row r="67" ht="20" customHeight="1">
      <c r="A67" t="s" s="8">
        <v>115</v>
      </c>
      <c r="B67" s="40">
        <v>0.19</v>
      </c>
      <c r="C67" s="39">
        <f>SUM(D67:O67)</f>
        <v>21600</v>
      </c>
      <c r="D67" s="4">
        <v>1800</v>
      </c>
      <c r="E67" s="4">
        <v>1800</v>
      </c>
      <c r="F67" s="4">
        <v>1800</v>
      </c>
      <c r="G67" s="4">
        <v>1800</v>
      </c>
      <c r="H67" s="4">
        <v>1800</v>
      </c>
      <c r="I67" s="4">
        <v>1800</v>
      </c>
      <c r="J67" s="4">
        <v>1800</v>
      </c>
      <c r="K67" s="4">
        <v>1800</v>
      </c>
      <c r="L67" s="4">
        <v>1800</v>
      </c>
      <c r="M67" s="4">
        <v>1800</v>
      </c>
      <c r="N67" s="4">
        <v>1800</v>
      </c>
      <c r="O67" s="4">
        <v>1800</v>
      </c>
      <c r="P67" s="39">
        <v>48000</v>
      </c>
      <c r="Q67" s="39">
        <v>48000</v>
      </c>
      <c r="R67" s="5"/>
      <c r="S67" s="6"/>
      <c r="T67" s="6"/>
      <c r="U67" s="6"/>
      <c r="V67" s="6"/>
      <c r="W67" s="14"/>
      <c r="X67" s="15"/>
      <c r="Y67" s="16"/>
      <c r="Z67" t="s" s="41">
        <v>116</v>
      </c>
      <c r="AA67" s="40">
        <v>0.19</v>
      </c>
      <c r="AB67" s="39">
        <f>SUM(AC67:AN67)</f>
        <v>25704</v>
      </c>
      <c r="AC67" s="4">
        <f>IF(B67&lt;&gt;"0",D67*(B67+1),D67)</f>
        <v>2142</v>
      </c>
      <c r="AD67" s="4">
        <f>IF(B67&lt;&gt;"0",E67*(B67+1),E67)</f>
        <v>2142</v>
      </c>
      <c r="AE67" s="4">
        <f>IF(B67&lt;&gt;"0",F67*(B67+1),F67)</f>
        <v>2142</v>
      </c>
      <c r="AF67" s="4">
        <f>IF(B67&lt;&gt;"0",G67*(B67+1),G67)</f>
        <v>2142</v>
      </c>
      <c r="AG67" s="4">
        <f>IF(B67&lt;&gt;"0",H67*(B67+1),H67)</f>
        <v>2142</v>
      </c>
      <c r="AH67" s="4">
        <f>IF(B67&lt;&gt;"0",I67*(B67+1),I67)</f>
        <v>2142</v>
      </c>
      <c r="AI67" s="4">
        <f>IF(B67&lt;&gt;"0",J67*(B67+1),J67)</f>
        <v>2142</v>
      </c>
      <c r="AJ67" s="4">
        <f>IF(B67&lt;&gt;"0",K67*(B67+1),K67)</f>
        <v>2142</v>
      </c>
      <c r="AK67" s="4">
        <f>IF(B67&lt;&gt;"0",L67*(B67+1),L67)</f>
        <v>2142</v>
      </c>
      <c r="AL67" s="4">
        <f>IF(B67&lt;&gt;"0",M67*(B67+1),M67)</f>
        <v>2142</v>
      </c>
      <c r="AM67" s="4">
        <f>IF(B67&lt;&gt;"0",N67*(B67+1),N67)</f>
        <v>2142</v>
      </c>
      <c r="AN67" s="4">
        <f>IF(B67&lt;&gt;"0",O67*(B67+1),O67)</f>
        <v>2142</v>
      </c>
      <c r="AO67" s="42">
        <f>IF(B67&lt;&gt;"0",P67*(B67+AO629),P67)</f>
        <v>9120</v>
      </c>
      <c r="AP67" s="42">
        <f>IF(B67&lt;&gt;"0",Q67*(B67+1),Q67)</f>
        <v>57120</v>
      </c>
      <c r="AQ67" s="34"/>
      <c r="AR67" t="s" s="17">
        <v>117</v>
      </c>
      <c r="AS67" s="7"/>
      <c r="AT67" s="7"/>
      <c r="AU67" s="7"/>
    </row>
    <row r="68" ht="20" customHeight="1">
      <c r="A68" t="s" s="8">
        <v>118</v>
      </c>
      <c r="B68" s="40">
        <v>0.19</v>
      </c>
      <c r="C68" s="39">
        <f>SUM(D68:O68)</f>
        <v>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39"/>
      <c r="Q68" s="39"/>
      <c r="R68" s="5"/>
      <c r="S68" s="6"/>
      <c r="T68" s="6"/>
      <c r="U68" s="6"/>
      <c r="V68" s="6"/>
      <c r="W68" s="14"/>
      <c r="X68" s="15"/>
      <c r="Y68" s="16"/>
      <c r="Z68" t="s" s="41">
        <v>119</v>
      </c>
      <c r="AA68" s="40">
        <v>0.19</v>
      </c>
      <c r="AB68" s="39">
        <f>SUM(AC68:AN68)</f>
        <v>0</v>
      </c>
      <c r="AC68" s="4">
        <f>IF(B68&lt;&gt;"0",D68*(B68+1),D68)</f>
        <v>0</v>
      </c>
      <c r="AD68" s="4">
        <f>IF(B68&lt;&gt;"0",E68*(B68+1),E68)</f>
        <v>0</v>
      </c>
      <c r="AE68" s="4">
        <f>IF(B68&lt;&gt;"0",F68*(B68+1),F68)</f>
        <v>0</v>
      </c>
      <c r="AF68" s="4">
        <f>IF(B68&lt;&gt;"0",G68*(B68+1),G68)</f>
        <v>0</v>
      </c>
      <c r="AG68" s="4">
        <f>IF(B68&lt;&gt;"0",H68*(B68+1),H68)</f>
        <v>0</v>
      </c>
      <c r="AH68" s="4">
        <f>IF(B68&lt;&gt;"0",I68*(B68+1),I68)</f>
        <v>0</v>
      </c>
      <c r="AI68" s="4">
        <f>IF(B68&lt;&gt;"0",J68*(B68+1),J68)</f>
        <v>0</v>
      </c>
      <c r="AJ68" s="4">
        <f>IF(B68&lt;&gt;"0",K68*(B68+1),K68)</f>
        <v>0</v>
      </c>
      <c r="AK68" s="4">
        <f>IF(B68&lt;&gt;"0",L68*(B68+1),L68)</f>
        <v>0</v>
      </c>
      <c r="AL68" s="4">
        <f>IF(B68&lt;&gt;"0",M68*(B68+1),M68)</f>
        <v>0</v>
      </c>
      <c r="AM68" s="4">
        <f>IF(B68&lt;&gt;"0",N68*(B68+1),N68)</f>
        <v>0</v>
      </c>
      <c r="AN68" s="4">
        <f>IF(B68&lt;&gt;"0",O68*(B68+1),O68)</f>
        <v>0</v>
      </c>
      <c r="AO68" s="42">
        <f>IF(B68&lt;&gt;"0",P68*(B68+AO630),P68)</f>
        <v>0</v>
      </c>
      <c r="AP68" s="42">
        <f>IF(B68&lt;&gt;"0",Q68*(B68+1),Q68)</f>
        <v>0</v>
      </c>
      <c r="AQ68" s="34"/>
      <c r="AR68" s="17"/>
      <c r="AS68" s="7"/>
      <c r="AT68" s="7"/>
      <c r="AU68" s="7"/>
    </row>
    <row r="69" ht="20" customHeight="1">
      <c r="A69" t="s" s="8">
        <v>120</v>
      </c>
      <c r="B69" s="40">
        <v>0.19</v>
      </c>
      <c r="C69" s="39">
        <f>SUM(D69:O69)</f>
        <v>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39"/>
      <c r="Q69" s="39"/>
      <c r="R69" s="5"/>
      <c r="S69" s="6"/>
      <c r="T69" s="6"/>
      <c r="U69" s="6"/>
      <c r="V69" s="6"/>
      <c r="W69" s="14"/>
      <c r="X69" s="15"/>
      <c r="Y69" s="16"/>
      <c r="Z69" t="s" s="41">
        <v>121</v>
      </c>
      <c r="AA69" s="40">
        <v>0.19</v>
      </c>
      <c r="AB69" s="39">
        <f>SUM(AC69:AN69)</f>
        <v>0</v>
      </c>
      <c r="AC69" s="4">
        <f>IF(B69&lt;&gt;"0",D69*(B69+1),D69)</f>
        <v>0</v>
      </c>
      <c r="AD69" s="4">
        <f>IF(B69&lt;&gt;"0",E69*(B69+1),E69)</f>
        <v>0</v>
      </c>
      <c r="AE69" s="4">
        <f>IF(B69&lt;&gt;"0",F69*(B69+1),F69)</f>
        <v>0</v>
      </c>
      <c r="AF69" s="4">
        <f>IF(B69&lt;&gt;"0",G69*(B69+1),G69)</f>
        <v>0</v>
      </c>
      <c r="AG69" s="4">
        <f>IF(B69&lt;&gt;"0",H69*(B69+1),H69)</f>
        <v>0</v>
      </c>
      <c r="AH69" s="4">
        <f>IF(B69&lt;&gt;"0",I69*(B69+1),I69)</f>
        <v>0</v>
      </c>
      <c r="AI69" s="4">
        <f>IF(B69&lt;&gt;"0",J69*(B69+1),J69)</f>
        <v>0</v>
      </c>
      <c r="AJ69" s="4">
        <f>IF(B69&lt;&gt;"0",K69*(B69+1),K69)</f>
        <v>0</v>
      </c>
      <c r="AK69" s="4">
        <f>IF(B69&lt;&gt;"0",L69*(B69+1),L69)</f>
        <v>0</v>
      </c>
      <c r="AL69" s="4">
        <f>IF(B69&lt;&gt;"0",M69*(B69+1),M69)</f>
        <v>0</v>
      </c>
      <c r="AM69" s="4">
        <f>IF(B69&lt;&gt;"0",N69*(B69+1),N69)</f>
        <v>0</v>
      </c>
      <c r="AN69" s="4">
        <f>IF(B69&lt;&gt;"0",O69*(B69+1),O69)</f>
        <v>0</v>
      </c>
      <c r="AO69" s="42">
        <f>IF(B69&lt;&gt;"0",P69*(B69+AO631),P69)</f>
        <v>0</v>
      </c>
      <c r="AP69" s="42">
        <f>IF(B69&lt;&gt;"0",Q69*(B69+1),Q69)</f>
        <v>0</v>
      </c>
      <c r="AQ69" s="34"/>
      <c r="AR69" s="17"/>
      <c r="AS69" s="7"/>
      <c r="AT69" s="7"/>
      <c r="AU69" s="7"/>
    </row>
    <row r="70" ht="20" customHeight="1">
      <c r="A70" t="s" s="8">
        <v>122</v>
      </c>
      <c r="B70" s="40">
        <v>0.19</v>
      </c>
      <c r="C70" s="39">
        <f>SUM(D70:O70)</f>
        <v>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39"/>
      <c r="Q70" s="39"/>
      <c r="R70" s="5"/>
      <c r="S70" s="6"/>
      <c r="T70" s="6"/>
      <c r="U70" s="6"/>
      <c r="V70" s="6"/>
      <c r="W70" s="14"/>
      <c r="X70" s="15"/>
      <c r="Y70" s="16"/>
      <c r="Z70" t="s" s="41">
        <v>123</v>
      </c>
      <c r="AA70" s="40">
        <v>0.19</v>
      </c>
      <c r="AB70" s="39">
        <f>SUM(AC70:AN70)</f>
        <v>0</v>
      </c>
      <c r="AC70" s="4">
        <f>IF(B70&lt;&gt;"0",D70*(B70+1),D70)</f>
        <v>0</v>
      </c>
      <c r="AD70" s="4">
        <f>IF(C70&lt;&gt;"0",E70*(C70+1),E70)</f>
        <v>0</v>
      </c>
      <c r="AE70" s="4">
        <f>IF(B70&lt;&gt;"0",F70*(B70+1),F70)</f>
        <v>0</v>
      </c>
      <c r="AF70" s="4">
        <f>IF(B70&lt;&gt;"0",G70*(B70+1),G70)</f>
        <v>0</v>
      </c>
      <c r="AG70" s="4">
        <f>IF(B70&lt;&gt;"0",H70*(B70+1),H70)</f>
        <v>0</v>
      </c>
      <c r="AH70" s="4">
        <f>IF(B70&lt;&gt;"0",I70*(B70+1),I70)</f>
        <v>0</v>
      </c>
      <c r="AI70" s="4">
        <f>IF(B70&lt;&gt;"0",J70*(B70+1),J70)</f>
        <v>0</v>
      </c>
      <c r="AJ70" s="4">
        <f>IF(B70&lt;&gt;"0",K70*(B70+1),K70)</f>
        <v>0</v>
      </c>
      <c r="AK70" s="4">
        <f>IF(B70&lt;&gt;"0",L70*(B70+1),L70)</f>
        <v>0</v>
      </c>
      <c r="AL70" s="4">
        <f>IF(B70&lt;&gt;"0",M70*(B70+1),M70)</f>
        <v>0</v>
      </c>
      <c r="AM70" s="4">
        <f>IF(B70&lt;&gt;"0",N70*(B70+1),N70)</f>
        <v>0</v>
      </c>
      <c r="AN70" s="4">
        <f>IF(B70&lt;&gt;"0",O70*(B70+1),O70)</f>
        <v>0</v>
      </c>
      <c r="AO70" s="42">
        <f>IF(B70&lt;&gt;"0",P70*(B70+AO632),P70)</f>
        <v>0</v>
      </c>
      <c r="AP70" s="42">
        <f>IF(B70&lt;&gt;"0",Q70*(B70+1),Q70)</f>
        <v>0</v>
      </c>
      <c r="AQ70" s="34"/>
      <c r="AR70" s="17"/>
      <c r="AS70" s="7"/>
      <c r="AT70" s="7"/>
      <c r="AU70" s="7"/>
    </row>
    <row r="71" ht="20" customHeight="1">
      <c r="A71" t="s" s="69">
        <v>124</v>
      </c>
      <c r="B71" s="40">
        <v>0.19</v>
      </c>
      <c r="C71" s="39">
        <f>SUM(D71:O71)</f>
        <v>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39"/>
      <c r="Q71" s="39"/>
      <c r="R71" s="5"/>
      <c r="S71" s="6"/>
      <c r="T71" s="6"/>
      <c r="U71" s="6"/>
      <c r="V71" s="6"/>
      <c r="W71" s="14"/>
      <c r="X71" s="15"/>
      <c r="Y71" s="16"/>
      <c r="Z71" t="s" s="70">
        <v>125</v>
      </c>
      <c r="AA71" s="40">
        <v>0.19</v>
      </c>
      <c r="AB71" s="39">
        <f>SUM(AC71:AN71)</f>
        <v>0</v>
      </c>
      <c r="AC71" s="4">
        <f>IF(B71&lt;&gt;"0",D71*(B71+1),D71)</f>
        <v>0</v>
      </c>
      <c r="AD71" s="4">
        <f>IF(B71&lt;&gt;"0",E71*(B71+1),E71)</f>
        <v>0</v>
      </c>
      <c r="AE71" s="4">
        <f>IF(B71&lt;&gt;"0",F71*(B71+1),F71)</f>
        <v>0</v>
      </c>
      <c r="AF71" s="4">
        <f>IF(B71&lt;&gt;"0",G71*(B71+1),G71)</f>
        <v>0</v>
      </c>
      <c r="AG71" s="4">
        <f>IF(B71&lt;&gt;"0",H71*(B71+1),H71)</f>
        <v>0</v>
      </c>
      <c r="AH71" s="4">
        <f>IF(B71&lt;&gt;"0",I71*(B71+1),I71)</f>
        <v>0</v>
      </c>
      <c r="AI71" s="4">
        <f>IF(B71&lt;&gt;"0",J71*(B71+1),J71)</f>
        <v>0</v>
      </c>
      <c r="AJ71" s="4">
        <f>IF(B71&lt;&gt;"0",K71*(B71+1),K71)</f>
        <v>0</v>
      </c>
      <c r="AK71" s="4">
        <f>IF(B71&lt;&gt;"0",L71*(B71+1),L71)</f>
        <v>0</v>
      </c>
      <c r="AL71" s="4">
        <f>IF(B71&lt;&gt;"0",M71*(B71+1),M71)</f>
        <v>0</v>
      </c>
      <c r="AM71" s="4">
        <f>IF(B71&lt;&gt;"0",N71*(B71+1),N71)</f>
        <v>0</v>
      </c>
      <c r="AN71" s="4">
        <f>IF(B71&lt;&gt;"0",O71*(B71+1),O71)</f>
        <v>0</v>
      </c>
      <c r="AO71" s="42">
        <f>IF(B71&lt;&gt;"0",P71*(B71+AO633),P71)</f>
        <v>0</v>
      </c>
      <c r="AP71" s="42">
        <f>IF(B71&lt;&gt;"0",Q71*(B71+1),Q71)</f>
        <v>0</v>
      </c>
      <c r="AQ71" s="34"/>
      <c r="AR71" s="17"/>
      <c r="AS71" s="7"/>
      <c r="AT71" s="7"/>
      <c r="AU71" s="7"/>
    </row>
    <row r="72" ht="20" customHeight="1">
      <c r="A72" t="s" s="69">
        <v>126</v>
      </c>
      <c r="B72" s="40">
        <v>0.19</v>
      </c>
      <c r="C72" s="39">
        <f>SUM(D72:O72)</f>
        <v>600</v>
      </c>
      <c r="D72" s="4">
        <v>50</v>
      </c>
      <c r="E72" s="4">
        <v>50</v>
      </c>
      <c r="F72" s="4">
        <v>50</v>
      </c>
      <c r="G72" s="4">
        <v>50</v>
      </c>
      <c r="H72" s="4">
        <v>50</v>
      </c>
      <c r="I72" s="4">
        <v>50</v>
      </c>
      <c r="J72" s="4">
        <v>50</v>
      </c>
      <c r="K72" s="4">
        <v>50</v>
      </c>
      <c r="L72" s="4">
        <v>50</v>
      </c>
      <c r="M72" s="4">
        <v>50</v>
      </c>
      <c r="N72" s="4">
        <v>50</v>
      </c>
      <c r="O72" s="4">
        <v>50</v>
      </c>
      <c r="P72" s="39">
        <v>600</v>
      </c>
      <c r="Q72" s="39">
        <v>600</v>
      </c>
      <c r="R72" s="5"/>
      <c r="S72" s="6"/>
      <c r="T72" s="6"/>
      <c r="U72" s="6"/>
      <c r="V72" s="6"/>
      <c r="W72" s="14"/>
      <c r="X72" s="15"/>
      <c r="Y72" s="16"/>
      <c r="Z72" t="s" s="70">
        <v>127</v>
      </c>
      <c r="AA72" s="40">
        <v>0.19</v>
      </c>
      <c r="AB72" s="39">
        <f>SUM(AC72:AN72)</f>
        <v>714</v>
      </c>
      <c r="AC72" s="4">
        <f>IF(B72&lt;&gt;"0",D72*(B72+1),D72)</f>
        <v>59.5</v>
      </c>
      <c r="AD72" s="4">
        <f>IF(B72&lt;&gt;"0",E72*(B72+1),E72)</f>
        <v>59.5</v>
      </c>
      <c r="AE72" s="4">
        <f>IF(B72&lt;&gt;"0",F72*(B72+1),F72)</f>
        <v>59.5</v>
      </c>
      <c r="AF72" s="4">
        <f>IF(B72&lt;&gt;"0",G72*(B72+1),G72)</f>
        <v>59.5</v>
      </c>
      <c r="AG72" s="4">
        <f>IF(B72&lt;&gt;"0",H72*(B72+1),H72)</f>
        <v>59.5</v>
      </c>
      <c r="AH72" s="4">
        <f>IF(B72&lt;&gt;"0",I72*(B72+1),I72)</f>
        <v>59.5</v>
      </c>
      <c r="AI72" s="4">
        <f>IF(B72&lt;&gt;"0",J72*(B72+1),J72)</f>
        <v>59.5</v>
      </c>
      <c r="AJ72" s="4">
        <f>IF(B72&lt;&gt;"0",K72*(B72+1),K72)</f>
        <v>59.5</v>
      </c>
      <c r="AK72" s="4">
        <f>IF(B72&lt;&gt;"0",L72*(B72+1),L72)</f>
        <v>59.5</v>
      </c>
      <c r="AL72" s="4">
        <f>IF(B72&lt;&gt;"0",M72*(B72+1),M72)</f>
        <v>59.5</v>
      </c>
      <c r="AM72" s="4">
        <f>IF(B72&lt;&gt;"0",N72*(B72+1),N72)</f>
        <v>59.5</v>
      </c>
      <c r="AN72" s="4">
        <f>IF(B72&lt;&gt;"0",O72*(B72+1),O72)</f>
        <v>59.5</v>
      </c>
      <c r="AO72" s="42">
        <f>IF(B72&lt;&gt;"0",P72*(B72+AO634),P72)</f>
        <v>114</v>
      </c>
      <c r="AP72" s="42">
        <f>IF(B72&lt;&gt;"0",Q72*(B72+1),Q72)</f>
        <v>714</v>
      </c>
      <c r="AQ72" s="34"/>
      <c r="AR72" t="s" s="43">
        <v>128</v>
      </c>
      <c r="AS72" s="43"/>
      <c r="AT72" s="43"/>
      <c r="AU72" s="17"/>
    </row>
    <row r="73" ht="20" customHeight="1">
      <c r="A73" t="s" s="20">
        <v>21</v>
      </c>
      <c r="B73" s="40">
        <v>0.19</v>
      </c>
      <c r="C73" s="39">
        <f>SUM(C67:C72)</f>
        <v>22200</v>
      </c>
      <c r="D73" s="44">
        <f>SUM(D67:D72)</f>
        <v>1850</v>
      </c>
      <c r="E73" s="44">
        <f>SUM(E67:E72)</f>
        <v>1850</v>
      </c>
      <c r="F73" s="44">
        <f>SUM(F67:F72)</f>
        <v>1850</v>
      </c>
      <c r="G73" s="44">
        <f>SUM(G67:G72)</f>
        <v>1850</v>
      </c>
      <c r="H73" s="44">
        <f>SUM(H67:H72)</f>
        <v>1850</v>
      </c>
      <c r="I73" s="44">
        <f>SUM(I67:I72)</f>
        <v>1850</v>
      </c>
      <c r="J73" s="44">
        <f>SUM(J67:J72)</f>
        <v>1850</v>
      </c>
      <c r="K73" s="44">
        <f>SUM(K67:K72)</f>
        <v>1850</v>
      </c>
      <c r="L73" s="44">
        <f>SUM(L67:L72)</f>
        <v>1850</v>
      </c>
      <c r="M73" s="44">
        <f>SUM(M67:M72)</f>
        <v>1850</v>
      </c>
      <c r="N73" s="44">
        <f>SUM(N67:N72)</f>
        <v>1850</v>
      </c>
      <c r="O73" s="44">
        <f>SUM(O67:O72)</f>
        <v>1850</v>
      </c>
      <c r="P73" s="44">
        <f>SUM(P67:P72)</f>
        <v>48600</v>
      </c>
      <c r="Q73" s="44">
        <f>SUM(Q67:Q72)</f>
        <v>48600</v>
      </c>
      <c r="R73" s="5"/>
      <c r="S73" s="6"/>
      <c r="T73" s="6"/>
      <c r="U73" s="6"/>
      <c r="V73" s="6"/>
      <c r="W73" s="14"/>
      <c r="X73" s="15"/>
      <c r="Y73" s="16"/>
      <c r="Z73" t="s" s="71">
        <v>30</v>
      </c>
      <c r="AA73" s="40">
        <v>0.19</v>
      </c>
      <c r="AB73" s="39">
        <f>SUM(AB67:AB72)</f>
        <v>26418</v>
      </c>
      <c r="AC73" s="39">
        <f>SUM(AC67:AC72)</f>
        <v>2201.5</v>
      </c>
      <c r="AD73" s="39">
        <f>SUM(AD67:AD72)</f>
        <v>2201.5</v>
      </c>
      <c r="AE73" s="39">
        <f>SUM(AE67:AE72)</f>
        <v>2201.5</v>
      </c>
      <c r="AF73" s="39">
        <f>SUM(AF67:AF72)</f>
        <v>2201.5</v>
      </c>
      <c r="AG73" s="39">
        <f>SUM(AG67:AG72)</f>
        <v>2201.5</v>
      </c>
      <c r="AH73" s="39">
        <f>SUM(AH67:AH72)</f>
        <v>2201.5</v>
      </c>
      <c r="AI73" s="39">
        <f>SUM(AI67:AI72)</f>
        <v>2201.5</v>
      </c>
      <c r="AJ73" s="39">
        <f>SUM(AJ67:AJ72)</f>
        <v>2201.5</v>
      </c>
      <c r="AK73" s="39">
        <f>SUM(AK67:AK72)</f>
        <v>2201.5</v>
      </c>
      <c r="AL73" s="39">
        <f>SUM(AL67:AL72)</f>
        <v>2201.5</v>
      </c>
      <c r="AM73" s="39">
        <f>SUM(AM67:AM72)</f>
        <v>2201.5</v>
      </c>
      <c r="AN73" s="39">
        <f>SUM(AN67:AN72)</f>
        <v>2201.5</v>
      </c>
      <c r="AO73" s="39">
        <f>SUM(AO67:AO72)</f>
        <v>9234</v>
      </c>
      <c r="AP73" s="39">
        <f>SUM(AP67:AP72)</f>
        <v>57834</v>
      </c>
      <c r="AQ73" s="34"/>
      <c r="AR73" s="17"/>
      <c r="AS73" s="7"/>
      <c r="AT73" s="7"/>
      <c r="AU73" s="7"/>
    </row>
    <row r="74" ht="20" customHeight="1">
      <c r="A74" s="3"/>
      <c r="B74" s="3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3"/>
      <c r="Q74" s="3"/>
      <c r="R74" s="5"/>
      <c r="S74" s="6"/>
      <c r="T74" s="6"/>
      <c r="U74" s="6"/>
      <c r="V74" s="6"/>
      <c r="W74" s="14"/>
      <c r="X74" s="15"/>
      <c r="Y74" s="16"/>
      <c r="Z74" s="48"/>
      <c r="AA74" s="48"/>
      <c r="AB74" s="48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8"/>
      <c r="AP74" s="48"/>
      <c r="AQ74" s="16"/>
      <c r="AR74" s="17"/>
      <c r="AS74" s="7"/>
      <c r="AT74" s="7"/>
      <c r="AU74" s="7"/>
    </row>
    <row r="75" ht="20" customHeight="1">
      <c r="A75" s="3"/>
      <c r="B75" s="3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3"/>
      <c r="Q75" s="3"/>
      <c r="R75" s="5"/>
      <c r="S75" s="6"/>
      <c r="T75" s="6"/>
      <c r="U75" s="6"/>
      <c r="V75" s="6"/>
      <c r="W75" s="14"/>
      <c r="X75" s="15"/>
      <c r="Y75" s="16"/>
      <c r="Z75" s="16"/>
      <c r="AA75" s="16"/>
      <c r="AB75" s="16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16"/>
      <c r="AP75" s="16"/>
      <c r="AQ75" s="16"/>
      <c r="AR75" s="17"/>
      <c r="AS75" s="7"/>
      <c r="AT75" s="7"/>
      <c r="AU75" s="7"/>
    </row>
    <row r="76" ht="20" customHeight="1">
      <c r="A76" t="s" s="20">
        <v>129</v>
      </c>
      <c r="B76" s="18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3"/>
      <c r="Q76" s="3"/>
      <c r="R76" s="5"/>
      <c r="S76" s="6"/>
      <c r="T76" s="6"/>
      <c r="U76" s="6"/>
      <c r="V76" s="6"/>
      <c r="W76" s="14"/>
      <c r="X76" s="15"/>
      <c r="Y76" s="16"/>
      <c r="Z76" t="s" s="65">
        <v>130</v>
      </c>
      <c r="AA76" s="50"/>
      <c r="AB76" s="16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16"/>
      <c r="AP76" s="16"/>
      <c r="AQ76" s="16"/>
      <c r="AR76" s="17"/>
      <c r="AS76" s="7"/>
      <c r="AT76" s="7"/>
      <c r="AU76" s="7"/>
    </row>
    <row r="77" ht="20" customHeight="1">
      <c r="A77" s="3"/>
      <c r="B77" s="3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3"/>
      <c r="Q77" s="3"/>
      <c r="R77" s="5"/>
      <c r="S77" s="6"/>
      <c r="T77" s="6"/>
      <c r="U77" s="6"/>
      <c r="V77" s="6"/>
      <c r="W77" s="14"/>
      <c r="X77" s="15"/>
      <c r="Y77" s="16"/>
      <c r="Z77" s="16"/>
      <c r="AA77" s="16"/>
      <c r="AB77" s="16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79"/>
      <c r="AP77" s="79"/>
      <c r="AQ77" s="16"/>
      <c r="AR77" s="17"/>
      <c r="AS77" s="7"/>
      <c r="AT77" s="7"/>
      <c r="AU77" s="7"/>
    </row>
    <row r="78" ht="20" customHeight="1">
      <c r="A78" s="3"/>
      <c r="B78" s="3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3"/>
      <c r="Q78" s="3"/>
      <c r="R78" s="5"/>
      <c r="S78" s="6"/>
      <c r="T78" s="6"/>
      <c r="U78" s="6"/>
      <c r="V78" s="6"/>
      <c r="W78" s="14"/>
      <c r="X78" s="15"/>
      <c r="Y78" s="16"/>
      <c r="Z78" s="22"/>
      <c r="AA78" s="22"/>
      <c r="AB78" s="2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22"/>
      <c r="AP78" s="22"/>
      <c r="AQ78" s="16"/>
      <c r="AR78" s="17"/>
      <c r="AS78" s="7"/>
      <c r="AT78" s="7"/>
      <c r="AU78" s="7"/>
    </row>
    <row r="79" ht="20" customHeight="1">
      <c r="A79" t="s" s="20">
        <v>79</v>
      </c>
      <c r="B79" t="s" s="23">
        <v>9</v>
      </c>
      <c r="C79" t="s" s="23">
        <v>10</v>
      </c>
      <c r="D79" t="s" s="24">
        <v>11</v>
      </c>
      <c r="E79" s="25"/>
      <c r="F79" s="25"/>
      <c r="G79" s="26"/>
      <c r="H79" s="27"/>
      <c r="I79" s="27"/>
      <c r="J79" s="27"/>
      <c r="K79" s="27"/>
      <c r="L79" s="27"/>
      <c r="M79" s="27"/>
      <c r="N79" s="27"/>
      <c r="O79" s="27"/>
      <c r="P79" t="s" s="20">
        <v>12</v>
      </c>
      <c r="Q79" t="s" s="20">
        <v>13</v>
      </c>
      <c r="R79" s="5"/>
      <c r="S79" s="6"/>
      <c r="T79" s="6"/>
      <c r="U79" s="6"/>
      <c r="V79" s="6"/>
      <c r="W79" s="14"/>
      <c r="X79" s="15"/>
      <c r="Y79" s="16"/>
      <c r="Z79" t="s" s="28">
        <v>80</v>
      </c>
      <c r="AA79" t="s" s="29">
        <v>16</v>
      </c>
      <c r="AB79" t="s" s="29">
        <v>17</v>
      </c>
      <c r="AC79" t="s" s="24">
        <v>18</v>
      </c>
      <c r="AD79" s="25"/>
      <c r="AE79" s="25"/>
      <c r="AF79" s="25"/>
      <c r="AG79" s="30"/>
      <c r="AH79" s="31"/>
      <c r="AI79" s="31"/>
      <c r="AJ79" s="31"/>
      <c r="AK79" s="31"/>
      <c r="AL79" s="31"/>
      <c r="AM79" s="31"/>
      <c r="AN79" s="32"/>
      <c r="AO79" t="s" s="33">
        <v>19</v>
      </c>
      <c r="AP79" t="s" s="33">
        <v>20</v>
      </c>
      <c r="AQ79" s="34"/>
      <c r="AR79" s="17"/>
      <c r="AS79" s="7"/>
      <c r="AT79" s="7"/>
      <c r="AU79" s="7"/>
    </row>
    <row r="80" ht="20" customHeight="1">
      <c r="A80" s="3"/>
      <c r="B80" s="3"/>
      <c r="C80" t="s" s="23">
        <v>21</v>
      </c>
      <c r="D80" t="s" s="35">
        <f>CONCATENATE(V6)</f>
        <v>3</v>
      </c>
      <c r="E80" t="s" s="35">
        <f>CONCATENATE(V7)</f>
        <v>4</v>
      </c>
      <c r="F80" t="s" s="35">
        <f>CONCATENATE(V10)</f>
        <v>7</v>
      </c>
      <c r="G80" t="s" s="35">
        <f>CONCATENATE(V11)</f>
        <v>14</v>
      </c>
      <c r="H80" t="s" s="35">
        <f>CONCATENATE(V12)</f>
        <v>22</v>
      </c>
      <c r="I80" t="s" s="35">
        <f>CONCATENATE(V13)</f>
        <v>23</v>
      </c>
      <c r="J80" t="s" s="35">
        <f>CONCATENATE(V14)</f>
        <v>24</v>
      </c>
      <c r="K80" t="s" s="35">
        <f>CONCATENATE(V15)</f>
        <v>25</v>
      </c>
      <c r="L80" t="s" s="35">
        <f>CONCATENATE(V16)</f>
        <v>26</v>
      </c>
      <c r="M80" t="s" s="35">
        <f>CONCATENATE(V17)</f>
        <v>27</v>
      </c>
      <c r="N80" t="s" s="35">
        <f>CONCATENATE(V18)</f>
        <v>28</v>
      </c>
      <c r="O80" t="s" s="35">
        <f>CONCATENATE(V19)</f>
        <v>29</v>
      </c>
      <c r="P80" s="3"/>
      <c r="Q80" s="3"/>
      <c r="R80" s="5"/>
      <c r="S80" s="6"/>
      <c r="T80" s="6"/>
      <c r="U80" s="6"/>
      <c r="V80" s="6"/>
      <c r="W80" s="14"/>
      <c r="X80" s="15"/>
      <c r="Y80" s="16"/>
      <c r="Z80" s="36"/>
      <c r="AA80" s="37"/>
      <c r="AB80" t="s" s="38">
        <v>30</v>
      </c>
      <c r="AC80" t="s" s="35">
        <f>CONCATENATE(AU6)</f>
      </c>
      <c r="AD80" t="s" s="35">
        <f>CONCATENATE(AU7)</f>
      </c>
      <c r="AE80" t="s" s="35">
        <f>CONCATENATE(AU10)</f>
      </c>
      <c r="AF80" t="s" s="35">
        <f>CONCATENATE(AU11)</f>
      </c>
      <c r="AG80" t="s" s="35">
        <f>CONCATENATE(AU12)</f>
      </c>
      <c r="AH80" t="s" s="35">
        <f>CONCATENATE(AU13)</f>
      </c>
      <c r="AI80" t="s" s="35">
        <f>CONCATENATE(AU14)</f>
      </c>
      <c r="AJ80" t="s" s="35">
        <f>CONCATENATE(AU15)</f>
      </c>
      <c r="AK80" t="s" s="35">
        <f>CONCATENATE(AU16)</f>
      </c>
      <c r="AL80" t="s" s="35">
        <f>CONCATENATE(AU17)</f>
      </c>
      <c r="AM80" t="s" s="35">
        <f>CONCATENATE(AU18)</f>
      </c>
      <c r="AN80" t="s" s="35">
        <f>CONCATENATE(AU19)</f>
      </c>
      <c r="AO80" s="42"/>
      <c r="AP80" s="42"/>
      <c r="AQ80" s="34"/>
      <c r="AR80" s="17"/>
      <c r="AS80" s="7"/>
      <c r="AT80" s="7"/>
      <c r="AU80" s="7"/>
    </row>
    <row r="81" ht="20" customHeight="1">
      <c r="A81" t="s" s="8">
        <v>131</v>
      </c>
      <c r="B81" s="40">
        <v>0.19</v>
      </c>
      <c r="C81" s="39">
        <f>C73</f>
        <v>22200</v>
      </c>
      <c r="D81" s="47">
        <v>1850</v>
      </c>
      <c r="E81" s="47">
        <v>1850</v>
      </c>
      <c r="F81" s="47">
        <v>1850</v>
      </c>
      <c r="G81" s="47">
        <v>1850</v>
      </c>
      <c r="H81" s="47">
        <v>1850</v>
      </c>
      <c r="I81" s="47">
        <v>1850</v>
      </c>
      <c r="J81" s="47">
        <v>1850</v>
      </c>
      <c r="K81" s="47">
        <v>1850</v>
      </c>
      <c r="L81" s="47">
        <v>1850</v>
      </c>
      <c r="M81" s="47">
        <v>1850</v>
      </c>
      <c r="N81" s="47">
        <v>1850</v>
      </c>
      <c r="O81" s="47">
        <v>1850</v>
      </c>
      <c r="P81" s="39">
        <v>48600</v>
      </c>
      <c r="Q81" s="39">
        <v>48600</v>
      </c>
      <c r="R81" s="5"/>
      <c r="S81" s="6"/>
      <c r="T81" s="6"/>
      <c r="U81" s="6"/>
      <c r="V81" s="6"/>
      <c r="W81" s="14"/>
      <c r="X81" s="15"/>
      <c r="Y81" s="16"/>
      <c r="Z81" t="s" s="80">
        <v>132</v>
      </c>
      <c r="AA81" s="46">
        <v>0.19</v>
      </c>
      <c r="AB81" s="39"/>
      <c r="AC81" s="4">
        <f>IF(B81&lt;&gt;"0",D81*(B81+1),D81)</f>
        <v>2201.5</v>
      </c>
      <c r="AD81" s="4">
        <f>IF(B81&lt;&gt;"0",E81*(B81+1),E81)</f>
        <v>2201.5</v>
      </c>
      <c r="AE81" s="4">
        <f>IF(B81&lt;&gt;"0",F81*(B81+1),F81)</f>
        <v>2201.5</v>
      </c>
      <c r="AF81" s="4">
        <f>IF(B81&lt;&gt;"0",G81*(B81+1),G81)</f>
        <v>2201.5</v>
      </c>
      <c r="AG81" s="4">
        <f>IF(B81&lt;&gt;"0",H81*(B81+1),H81)</f>
        <v>2201.5</v>
      </c>
      <c r="AH81" s="4">
        <f>IF(B81&lt;&gt;"0",I81*(B81+1),I81)</f>
        <v>2201.5</v>
      </c>
      <c r="AI81" s="4">
        <f>IF(B81&lt;&gt;"0",J81*(B81+1),J81)</f>
        <v>2201.5</v>
      </c>
      <c r="AJ81" s="4">
        <f>IF(B81&lt;&gt;"0",K81*(B81+1),K81)</f>
        <v>2201.5</v>
      </c>
      <c r="AK81" s="4">
        <f>IF(B81&lt;&gt;"0",L81*(B81+1),L81)</f>
        <v>2201.5</v>
      </c>
      <c r="AL81" s="4">
        <f>IF(B81&lt;&gt;"0",M81*(B81+1),M81)</f>
        <v>2201.5</v>
      </c>
      <c r="AM81" s="4">
        <f>IF(B81&lt;&gt;"0",N81*(B81+1),N81)</f>
        <v>2201.5</v>
      </c>
      <c r="AN81" s="4">
        <f>IF(B81&lt;&gt;"0",O81*(B81+1),O81)</f>
        <v>2201.5</v>
      </c>
      <c r="AO81" s="42">
        <f>IF(B81&lt;&gt;"0",P81*(B81+1),P81)</f>
        <v>57834</v>
      </c>
      <c r="AP81" s="42">
        <f>IF(B81&lt;&gt;"0",Q81*(B81+1),Q81)</f>
        <v>57834</v>
      </c>
      <c r="AQ81" s="34"/>
      <c r="AR81" s="17"/>
      <c r="AS81" s="7"/>
      <c r="AT81" s="7"/>
      <c r="AU81" s="7"/>
    </row>
    <row r="82" ht="20" customHeight="1">
      <c r="A82" t="s" s="8">
        <v>133</v>
      </c>
      <c r="B82" s="40">
        <v>0.19</v>
      </c>
      <c r="C82" s="39">
        <f>SUM(D82:O82)</f>
        <v>6600</v>
      </c>
      <c r="D82" s="81">
        <v>550</v>
      </c>
      <c r="E82" s="81">
        <v>550</v>
      </c>
      <c r="F82" s="81">
        <v>550</v>
      </c>
      <c r="G82" s="81">
        <v>550</v>
      </c>
      <c r="H82" s="81">
        <v>550</v>
      </c>
      <c r="I82" s="81">
        <v>550</v>
      </c>
      <c r="J82" s="81">
        <v>550</v>
      </c>
      <c r="K82" s="81">
        <v>550</v>
      </c>
      <c r="L82" s="81">
        <v>550</v>
      </c>
      <c r="M82" s="81">
        <v>550</v>
      </c>
      <c r="N82" s="81">
        <v>550</v>
      </c>
      <c r="O82" s="81">
        <v>550</v>
      </c>
      <c r="P82" s="39">
        <v>6600</v>
      </c>
      <c r="Q82" s="39">
        <v>6600</v>
      </c>
      <c r="R82" s="5"/>
      <c r="S82" s="6"/>
      <c r="T82" s="6"/>
      <c r="U82" s="6"/>
      <c r="V82" s="6"/>
      <c r="W82" s="14"/>
      <c r="X82" s="15"/>
      <c r="Y82" s="16"/>
      <c r="Z82" t="s" s="43">
        <v>134</v>
      </c>
      <c r="AA82" s="46">
        <v>0.19</v>
      </c>
      <c r="AB82" s="39">
        <f>SUM(AC82:AN82)</f>
        <v>7854</v>
      </c>
      <c r="AC82" s="4">
        <f>IF(B82&lt;&gt;"0",D82*(B82+1),D82)</f>
        <v>654.5</v>
      </c>
      <c r="AD82" s="4">
        <f>IF(B82&lt;&gt;"0",E82*(B82+1),E82)</f>
        <v>654.5</v>
      </c>
      <c r="AE82" s="4">
        <f>IF(B82&lt;&gt;"0",F82*(B82+1),F82)</f>
        <v>654.5</v>
      </c>
      <c r="AF82" s="4">
        <f>IF(B82&lt;&gt;"0",G82*(B82+1),G82)</f>
        <v>654.5</v>
      </c>
      <c r="AG82" s="4">
        <f>IF(B82&lt;&gt;"0",H82*(B82+1),H82)</f>
        <v>654.5</v>
      </c>
      <c r="AH82" s="4">
        <f>IF(B82&lt;&gt;"0",I82*(B82+1),I82)</f>
        <v>654.5</v>
      </c>
      <c r="AI82" s="4">
        <f>IF(B82&lt;&gt;"0",J82*(B82+1),J82)</f>
        <v>654.5</v>
      </c>
      <c r="AJ82" s="4">
        <f>IF(B82&lt;&gt;"0",K82*(B82+1),K82)</f>
        <v>654.5</v>
      </c>
      <c r="AK82" s="4">
        <f>IF(B82&lt;&gt;"0",L82*(B82+1),L82)</f>
        <v>654.5</v>
      </c>
      <c r="AL82" s="4">
        <f>IF(B82&lt;&gt;"0",M82*(B82+1),M82)</f>
        <v>654.5</v>
      </c>
      <c r="AM82" s="4">
        <f>IF(B82&lt;&gt;"0",N82*(B82+1),N82)</f>
        <v>654.5</v>
      </c>
      <c r="AN82" s="4">
        <f>IF(B82&lt;&gt;"0",O82*(B82+1),O82)</f>
        <v>654.5</v>
      </c>
      <c r="AO82" s="42">
        <f>IF(B82&lt;&gt;"0",P82*(B82+1),P82)</f>
        <v>7854</v>
      </c>
      <c r="AP82" s="42">
        <f>IF(B82&lt;&gt;"0",Q82*(B82+1),Q82)</f>
        <v>7854</v>
      </c>
      <c r="AQ82" s="34"/>
      <c r="AR82" t="s" s="17">
        <v>135</v>
      </c>
      <c r="AS82" s="7"/>
      <c r="AT82" s="7"/>
      <c r="AU82" s="7"/>
    </row>
    <row r="83" ht="20" customHeight="1">
      <c r="A83" t="s" s="8">
        <v>136</v>
      </c>
      <c r="B83" s="40">
        <v>0.19</v>
      </c>
      <c r="C83" s="39">
        <f>SUM(D83:O83)</f>
        <v>600</v>
      </c>
      <c r="D83" s="4">
        <v>50</v>
      </c>
      <c r="E83" s="4">
        <v>50</v>
      </c>
      <c r="F83" s="4">
        <v>50</v>
      </c>
      <c r="G83" s="4">
        <v>50</v>
      </c>
      <c r="H83" s="4">
        <v>50</v>
      </c>
      <c r="I83" s="4">
        <v>50</v>
      </c>
      <c r="J83" s="4">
        <v>50</v>
      </c>
      <c r="K83" s="4">
        <v>50</v>
      </c>
      <c r="L83" s="4">
        <v>50</v>
      </c>
      <c r="M83" s="4">
        <v>50</v>
      </c>
      <c r="N83" s="4">
        <v>50</v>
      </c>
      <c r="O83" s="4">
        <v>50</v>
      </c>
      <c r="P83" s="39">
        <v>600</v>
      </c>
      <c r="Q83" s="39">
        <v>600</v>
      </c>
      <c r="R83" s="5"/>
      <c r="S83" s="6"/>
      <c r="T83" s="6"/>
      <c r="U83" s="6"/>
      <c r="V83" s="6"/>
      <c r="W83" s="14"/>
      <c r="X83" s="15"/>
      <c r="Y83" s="16"/>
      <c r="Z83" t="s" s="43">
        <v>137</v>
      </c>
      <c r="AA83" s="46">
        <v>0.19</v>
      </c>
      <c r="AB83" s="39">
        <f>SUM(AC83:AN83)</f>
        <v>714</v>
      </c>
      <c r="AC83" s="4">
        <f>IF(B83&lt;&gt;"0",D83*(B83+1),D83)</f>
        <v>59.5</v>
      </c>
      <c r="AD83" s="4">
        <f>IF(B83&lt;&gt;"0",E83*(B83+1),E83)</f>
        <v>59.5</v>
      </c>
      <c r="AE83" s="4">
        <f>IF(B83&lt;&gt;"0",F83*(B83+1),F83)</f>
        <v>59.5</v>
      </c>
      <c r="AF83" s="4">
        <f>IF(B83&lt;&gt;"0",G83*(B83+1),G83)</f>
        <v>59.5</v>
      </c>
      <c r="AG83" s="4">
        <f>IF(B83&lt;&gt;"0",H83*(B83+1),H83)</f>
        <v>59.5</v>
      </c>
      <c r="AH83" s="4">
        <f>IF(B83&lt;&gt;"0",I83*(B83+1),I83)</f>
        <v>59.5</v>
      </c>
      <c r="AI83" s="4">
        <f>IF(B83&lt;&gt;"0",J83*(B83+1),J83)</f>
        <v>59.5</v>
      </c>
      <c r="AJ83" s="4">
        <f>IF(B83&lt;&gt;"0",K83*(B83+1),K83)</f>
        <v>59.5</v>
      </c>
      <c r="AK83" s="4">
        <f>IF(B83&lt;&gt;"0",L83*(B83+1),L83)</f>
        <v>59.5</v>
      </c>
      <c r="AL83" s="4">
        <f>IF(B83&lt;&gt;"0",M83*(B83+1),M83)</f>
        <v>59.5</v>
      </c>
      <c r="AM83" s="4">
        <f>IF(B83&lt;&gt;"0",N83*(B83+1),N83)</f>
        <v>59.5</v>
      </c>
      <c r="AN83" s="4">
        <f>IF(B83&lt;&gt;"0",O83*(B83+1),O83)</f>
        <v>59.5</v>
      </c>
      <c r="AO83" s="42">
        <f>IF(B83&lt;&gt;"0",P83*(B83+1),P83)</f>
        <v>714</v>
      </c>
      <c r="AP83" s="42">
        <f>IF(B83&lt;&gt;"0",Q83*(B83+1),Q83)</f>
        <v>714</v>
      </c>
      <c r="AQ83" s="34"/>
      <c r="AR83" s="17"/>
      <c r="AS83" s="7"/>
      <c r="AT83" s="7"/>
      <c r="AU83" s="7"/>
    </row>
    <row r="84" ht="20" customHeight="1">
      <c r="A84" t="s" s="8">
        <v>138</v>
      </c>
      <c r="B84" s="40">
        <v>0.19</v>
      </c>
      <c r="C84" s="39">
        <f>SUM(D84:O84)</f>
        <v>300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300</v>
      </c>
      <c r="P84" s="39">
        <v>300</v>
      </c>
      <c r="Q84" s="39">
        <v>300</v>
      </c>
      <c r="R84" s="5"/>
      <c r="S84" s="6"/>
      <c r="T84" s="6"/>
      <c r="U84" s="6"/>
      <c r="V84" s="6"/>
      <c r="W84" s="14"/>
      <c r="X84" s="15"/>
      <c r="Y84" s="16"/>
      <c r="Z84" t="s" s="43">
        <v>139</v>
      </c>
      <c r="AA84" s="46">
        <v>0.19</v>
      </c>
      <c r="AB84" s="39">
        <f>SUM(AC84:AN84)</f>
        <v>357</v>
      </c>
      <c r="AC84" s="4">
        <f>IF(B84&lt;&gt;"0",D84*(B84+1),D84)</f>
        <v>0</v>
      </c>
      <c r="AD84" s="4">
        <f>IF(B84&lt;&gt;"0",E84*(B84+1),E84)</f>
        <v>0</v>
      </c>
      <c r="AE84" s="4">
        <f>IF(B84&lt;&gt;"0",F84*(B84+1),F84)</f>
        <v>0</v>
      </c>
      <c r="AF84" s="4">
        <f>IF(B84&lt;&gt;"0",G84*(B84+1),G84)</f>
        <v>0</v>
      </c>
      <c r="AG84" s="4">
        <f>IF(B84&lt;&gt;"0",H84*(B84+1),H84)</f>
        <v>0</v>
      </c>
      <c r="AH84" s="4">
        <f>IF(B84&lt;&gt;"0",I84*(B84+1),I84)</f>
        <v>0</v>
      </c>
      <c r="AI84" s="4">
        <f>IF(B84&lt;&gt;"0",J84*(B84+1),J84)</f>
        <v>0</v>
      </c>
      <c r="AJ84" s="4">
        <f>IF(B84&lt;&gt;"0",K84*(B84+1),K84)</f>
        <v>0</v>
      </c>
      <c r="AK84" s="4">
        <f>IF(B84&lt;&gt;"0",L84*(B84+1),L84)</f>
        <v>0</v>
      </c>
      <c r="AL84" s="4">
        <f>IF(B84&lt;&gt;"0",M84*(B84+1),M84)</f>
        <v>0</v>
      </c>
      <c r="AM84" s="4">
        <f>IF(B84&lt;&gt;"0",N84*(B84+1),N84)</f>
        <v>0</v>
      </c>
      <c r="AN84" s="4">
        <f>IF(B84&lt;&gt;"0",O84*(B84+1),O84)</f>
        <v>357</v>
      </c>
      <c r="AO84" s="42">
        <f>IF(B84&lt;&gt;"0",P84*(B84+1),P84)</f>
        <v>357</v>
      </c>
      <c r="AP84" s="42">
        <f>IF(B84&lt;&gt;"0",Q84*(B84+1),Q84)</f>
        <v>357</v>
      </c>
      <c r="AQ84" s="34"/>
      <c r="AR84" t="s" s="43">
        <v>140</v>
      </c>
      <c r="AS84" s="43"/>
      <c r="AT84" s="17"/>
      <c r="AU84" s="7"/>
    </row>
    <row r="85" ht="20" customHeight="1">
      <c r="A85" t="s" s="8">
        <v>141</v>
      </c>
      <c r="B85" s="40">
        <v>0.19</v>
      </c>
      <c r="C85" s="39">
        <f>SUM(D85:O85)</f>
        <v>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39"/>
      <c r="Q85" s="39"/>
      <c r="R85" s="5"/>
      <c r="S85" s="6"/>
      <c r="T85" s="6"/>
      <c r="U85" s="6"/>
      <c r="V85" s="6"/>
      <c r="W85" s="14"/>
      <c r="X85" s="15"/>
      <c r="Y85" s="16"/>
      <c r="Z85" t="s" s="43">
        <v>142</v>
      </c>
      <c r="AA85" s="46">
        <v>0.19</v>
      </c>
      <c r="AB85" s="39">
        <f>SUM(AC85:AN85)</f>
        <v>0</v>
      </c>
      <c r="AC85" s="4">
        <f>IF(B85&lt;&gt;"0",D85*(B85+1),D85)</f>
        <v>0</v>
      </c>
      <c r="AD85" s="4">
        <f>IF(B85&lt;&gt;"0",E85*(B85+1),E85)</f>
        <v>0</v>
      </c>
      <c r="AE85" s="4">
        <f>IF(B85&lt;&gt;"0",F85*(B85+1),F85)</f>
        <v>0</v>
      </c>
      <c r="AF85" s="4">
        <f>IF(B85&lt;&gt;"0",G85*(B85+1),G85)</f>
        <v>0</v>
      </c>
      <c r="AG85" s="4">
        <f>IF(B85&lt;&gt;"0",H85*(B85+1),H85)</f>
        <v>0</v>
      </c>
      <c r="AH85" s="4">
        <f>IF(B85&lt;&gt;"0",I85*(B85+1),I85)</f>
        <v>0</v>
      </c>
      <c r="AI85" s="4">
        <f>IF(B85&lt;&gt;"0",J85*(B85+1),J85)</f>
        <v>0</v>
      </c>
      <c r="AJ85" s="4">
        <f>IF(B85&lt;&gt;"0",K85*(B85+1),K85)</f>
        <v>0</v>
      </c>
      <c r="AK85" s="4">
        <f>IF(B85&lt;&gt;"0",L85*(B85+1),L85)</f>
        <v>0</v>
      </c>
      <c r="AL85" s="4">
        <f>IF(B85&lt;&gt;"0",M85*(B85+1),M85)</f>
        <v>0</v>
      </c>
      <c r="AM85" s="4">
        <f>IF(B85&lt;&gt;"0",N85*(B85+1),N85)</f>
        <v>0</v>
      </c>
      <c r="AN85" s="4">
        <f>IF(B85&lt;&gt;"0",O85*(B85+1),O85)</f>
        <v>0</v>
      </c>
      <c r="AO85" s="42">
        <f>IF(B85&lt;&gt;"0",P85*(B85+1),P85)</f>
        <v>0</v>
      </c>
      <c r="AP85" s="42">
        <f>IF(B85&lt;&gt;"0",Q85*(B85+1),Q85)</f>
        <v>0</v>
      </c>
      <c r="AQ85" s="34"/>
      <c r="AR85" s="17"/>
      <c r="AS85" s="7"/>
      <c r="AT85" s="7"/>
      <c r="AU85" s="7"/>
    </row>
    <row r="86" ht="20" customHeight="1">
      <c r="A86" t="s" s="8">
        <v>143</v>
      </c>
      <c r="B86" s="40">
        <v>0.19</v>
      </c>
      <c r="C86" s="39">
        <f>SUM(D86:O86)</f>
        <v>3720</v>
      </c>
      <c r="D86" s="4">
        <v>310</v>
      </c>
      <c r="E86" s="4">
        <v>310</v>
      </c>
      <c r="F86" s="4">
        <v>310</v>
      </c>
      <c r="G86" s="4">
        <v>310</v>
      </c>
      <c r="H86" s="4">
        <v>310</v>
      </c>
      <c r="I86" s="4">
        <v>310</v>
      </c>
      <c r="J86" s="4">
        <v>310</v>
      </c>
      <c r="K86" s="4">
        <v>310</v>
      </c>
      <c r="L86" s="4">
        <v>310</v>
      </c>
      <c r="M86" s="4">
        <v>310</v>
      </c>
      <c r="N86" s="4">
        <v>310</v>
      </c>
      <c r="O86" s="4">
        <v>310</v>
      </c>
      <c r="P86" s="39">
        <v>3720</v>
      </c>
      <c r="Q86" s="39">
        <v>3720</v>
      </c>
      <c r="R86" s="5"/>
      <c r="S86" s="6"/>
      <c r="T86" s="6"/>
      <c r="U86" s="6"/>
      <c r="V86" s="6"/>
      <c r="W86" s="14"/>
      <c r="X86" s="15"/>
      <c r="Y86" s="16"/>
      <c r="Z86" t="s" s="43">
        <v>144</v>
      </c>
      <c r="AA86" s="46">
        <v>0.19</v>
      </c>
      <c r="AB86" s="39">
        <f>SUM(AC86:AN86)</f>
        <v>4426.8</v>
      </c>
      <c r="AC86" s="4">
        <f>IF(B86&lt;&gt;"0",D86*(B86+1),D86)</f>
        <v>368.9</v>
      </c>
      <c r="AD86" s="4">
        <f>IF(B86&lt;&gt;"0",E86*(B86+1),E86)</f>
        <v>368.9</v>
      </c>
      <c r="AE86" s="4">
        <f>IF(B86&lt;&gt;"0",F86*(B86+1),F86)</f>
        <v>368.9</v>
      </c>
      <c r="AF86" s="4">
        <f>IF(B86&lt;&gt;"0",G86*(B86+1),G86)</f>
        <v>368.9</v>
      </c>
      <c r="AG86" s="4">
        <f>IF(B86&lt;&gt;"0",H86*(B86+1),H86)</f>
        <v>368.9</v>
      </c>
      <c r="AH86" s="4">
        <f>IF(B86&lt;&gt;"0",I86*(B86+1),I86)</f>
        <v>368.9</v>
      </c>
      <c r="AI86" s="4">
        <f>IF(B86&lt;&gt;"0",J86*(B86+1),J86)</f>
        <v>368.9</v>
      </c>
      <c r="AJ86" s="4">
        <f>IF(B86&lt;&gt;"0",K86*(B86+1),K86)</f>
        <v>368.9</v>
      </c>
      <c r="AK86" s="4">
        <f>IF(B86&lt;&gt;"0",L86*(B86+1),L86)</f>
        <v>368.9</v>
      </c>
      <c r="AL86" s="4">
        <f>IF(B86&lt;&gt;"0",M86*(B86+1),M86)</f>
        <v>368.9</v>
      </c>
      <c r="AM86" s="4">
        <f>IF(B86&lt;&gt;"0",N86*(B86+1),N86)</f>
        <v>368.9</v>
      </c>
      <c r="AN86" s="4">
        <f>IF(B86&lt;&gt;"0",O86*(B86+1),O86)</f>
        <v>368.9</v>
      </c>
      <c r="AO86" s="42">
        <f>IF(B86&lt;&gt;"0",P86*(B86+1),P86)</f>
        <v>4426.8</v>
      </c>
      <c r="AP86" s="42">
        <f>IF(B86&lt;&gt;"0",Q86*(B86+1),Q86)</f>
        <v>4426.8</v>
      </c>
      <c r="AQ86" s="34"/>
      <c r="AR86" t="s" s="17">
        <v>145</v>
      </c>
      <c r="AS86" s="7"/>
      <c r="AT86" s="7"/>
      <c r="AU86" s="7"/>
    </row>
    <row r="87" ht="20" customHeight="1">
      <c r="A87" t="s" s="8">
        <v>146</v>
      </c>
      <c r="B87" s="40">
        <v>0.19</v>
      </c>
      <c r="C87" s="39">
        <f>SUM(D87:O87)</f>
        <v>440</v>
      </c>
      <c r="D87" s="4">
        <v>20</v>
      </c>
      <c r="E87" s="4"/>
      <c r="F87" s="4">
        <v>50</v>
      </c>
      <c r="G87" s="4"/>
      <c r="H87" s="4">
        <v>200</v>
      </c>
      <c r="I87" s="4"/>
      <c r="J87" s="4">
        <v>30</v>
      </c>
      <c r="K87" s="4"/>
      <c r="L87" s="4">
        <v>110</v>
      </c>
      <c r="M87" s="4"/>
      <c r="N87" s="4"/>
      <c r="O87" s="4">
        <v>30</v>
      </c>
      <c r="P87" s="39">
        <v>300</v>
      </c>
      <c r="Q87" s="39">
        <v>500</v>
      </c>
      <c r="R87" s="5"/>
      <c r="S87" s="6"/>
      <c r="T87" s="6"/>
      <c r="U87" s="6"/>
      <c r="V87" s="6"/>
      <c r="W87" s="14"/>
      <c r="X87" s="15"/>
      <c r="Y87" s="16"/>
      <c r="Z87" t="s" s="43">
        <v>147</v>
      </c>
      <c r="AA87" s="46">
        <v>0.19</v>
      </c>
      <c r="AB87" s="39">
        <f>SUM(AC87:AN87)</f>
        <v>523.6</v>
      </c>
      <c r="AC87" s="4">
        <f>IF(B87&lt;&gt;"0",D87*(B87+1),D87)</f>
        <v>23.8</v>
      </c>
      <c r="AD87" s="4">
        <f>IF(B87&lt;&gt;"0",E87*(B87+1),E87)</f>
        <v>0</v>
      </c>
      <c r="AE87" s="4">
        <f>IF(B87&lt;&gt;"0",F87*(B87+1),F87)</f>
        <v>59.5</v>
      </c>
      <c r="AF87" s="4">
        <f>IF(B87&lt;&gt;"0",G87*(B87+1),G87)</f>
        <v>0</v>
      </c>
      <c r="AG87" s="4">
        <f>IF(B87&lt;&gt;"0",H87*(B87+1),H87)</f>
        <v>238</v>
      </c>
      <c r="AH87" s="4">
        <f>IF(B87&lt;&gt;"0",I87*(B87+1),I87)</f>
        <v>0</v>
      </c>
      <c r="AI87" s="4">
        <f>IF(B87&lt;&gt;"0",J87*(B87+1),J87)</f>
        <v>35.7</v>
      </c>
      <c r="AJ87" s="4">
        <f>IF(B87&lt;&gt;"0",K87*(B87+1),K87)</f>
        <v>0</v>
      </c>
      <c r="AK87" s="4">
        <f>IF(B87&lt;&gt;"0",L87*(B87+1),L87)</f>
        <v>130.9</v>
      </c>
      <c r="AL87" s="4">
        <f>IF(B87&lt;&gt;"0",M87*(B87+1),M87)</f>
        <v>0</v>
      </c>
      <c r="AM87" s="4">
        <f>IF(B87&lt;&gt;"0",N87*(B87+1),N87)</f>
        <v>0</v>
      </c>
      <c r="AN87" s="4">
        <f>IF(B87&lt;&gt;"0",O87*(B87+1),O87)</f>
        <v>35.7</v>
      </c>
      <c r="AO87" s="42">
        <f>IF(B87&lt;&gt;"0",P87*(B87+1),P87)</f>
        <v>357</v>
      </c>
      <c r="AP87" s="42">
        <f>IF(B87&lt;&gt;"0",Q87*(B87+1),Q87)</f>
        <v>595</v>
      </c>
      <c r="AQ87" s="34"/>
      <c r="AR87" t="s" s="43">
        <v>148</v>
      </c>
      <c r="AS87" s="17"/>
      <c r="AT87" s="7"/>
      <c r="AU87" s="7"/>
    </row>
    <row r="88" ht="20" customHeight="1">
      <c r="A88" t="s" s="8">
        <v>149</v>
      </c>
      <c r="B88" s="40">
        <v>0.19</v>
      </c>
      <c r="C88" s="39">
        <f>SUM(D88:O88)</f>
        <v>840</v>
      </c>
      <c r="D88" s="4">
        <v>70</v>
      </c>
      <c r="E88" s="4">
        <v>70</v>
      </c>
      <c r="F88" s="4">
        <v>70</v>
      </c>
      <c r="G88" s="4">
        <v>70</v>
      </c>
      <c r="H88" s="4">
        <v>70</v>
      </c>
      <c r="I88" s="4">
        <v>70</v>
      </c>
      <c r="J88" s="4">
        <v>70</v>
      </c>
      <c r="K88" s="4">
        <v>70</v>
      </c>
      <c r="L88" s="4">
        <v>70</v>
      </c>
      <c r="M88" s="4">
        <v>70</v>
      </c>
      <c r="N88" s="4">
        <v>70</v>
      </c>
      <c r="O88" s="4">
        <v>70</v>
      </c>
      <c r="P88" s="39">
        <v>840</v>
      </c>
      <c r="Q88" s="39">
        <v>840</v>
      </c>
      <c r="R88" s="5"/>
      <c r="S88" s="6"/>
      <c r="T88" s="6"/>
      <c r="U88" s="6"/>
      <c r="V88" s="6"/>
      <c r="W88" s="14"/>
      <c r="X88" s="15"/>
      <c r="Y88" s="16"/>
      <c r="Z88" t="s" s="43">
        <v>150</v>
      </c>
      <c r="AA88" s="46">
        <v>0.19</v>
      </c>
      <c r="AB88" s="39">
        <f>SUM(AC88:AN88)</f>
        <v>999.5999999999998</v>
      </c>
      <c r="AC88" s="4">
        <f>IF(B88&lt;&gt;"0",D88*(B88+1),D88)</f>
        <v>83.3</v>
      </c>
      <c r="AD88" s="4">
        <f>IF(B88&lt;&gt;"0",E88*(B88+1),E88)</f>
        <v>83.3</v>
      </c>
      <c r="AE88" s="4">
        <f>IF(B88&lt;&gt;"0",F88*(B88+1),F88)</f>
        <v>83.3</v>
      </c>
      <c r="AF88" s="4">
        <f>IF(B88&lt;&gt;"0",G88*(B88+1),G88)</f>
        <v>83.3</v>
      </c>
      <c r="AG88" s="4">
        <f>IF(B88&lt;&gt;"0",H88*(B88+1),H88)</f>
        <v>83.3</v>
      </c>
      <c r="AH88" s="4">
        <f>IF(B88&lt;&gt;"0",I88*(B88+1),I88)</f>
        <v>83.3</v>
      </c>
      <c r="AI88" s="4">
        <f>IF(B88&lt;&gt;"0",J88*(B88+1),J88)</f>
        <v>83.3</v>
      </c>
      <c r="AJ88" s="4">
        <f>IF(B88&lt;&gt;"0",K88*(B88+1),K88)</f>
        <v>83.3</v>
      </c>
      <c r="AK88" s="4">
        <f>IF(B88&lt;&gt;"0",L88*(B88+1),L88)</f>
        <v>83.3</v>
      </c>
      <c r="AL88" s="4">
        <f>IF(B88&lt;&gt;"0",M88*(B88+1),M88)</f>
        <v>83.3</v>
      </c>
      <c r="AM88" s="4">
        <f>IF(B88&lt;&gt;"0",N88*(B88+1),N88)</f>
        <v>83.3</v>
      </c>
      <c r="AN88" s="4">
        <f>IF(B88&lt;&gt;"0",O88*(B88+1),O88)</f>
        <v>83.3</v>
      </c>
      <c r="AO88" s="42">
        <f>IF(B88&lt;&gt;"0",P88*(B88+1),P88)</f>
        <v>999.5999999999999</v>
      </c>
      <c r="AP88" s="42">
        <f>IF(B88&lt;&gt;"0",Q88*(B88+1),Q88)</f>
        <v>999.5999999999999</v>
      </c>
      <c r="AQ88" s="34"/>
      <c r="AR88" s="17"/>
      <c r="AS88" s="7"/>
      <c r="AT88" s="7"/>
      <c r="AU88" s="7"/>
    </row>
    <row r="89" ht="20" customHeight="1">
      <c r="A89" t="s" s="8">
        <v>151</v>
      </c>
      <c r="B89" s="40">
        <v>0.19</v>
      </c>
      <c r="C89" s="39">
        <f>SUM(D89:O89)</f>
        <v>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39"/>
      <c r="Q89" s="39"/>
      <c r="R89" s="5"/>
      <c r="S89" s="6"/>
      <c r="T89" s="6"/>
      <c r="U89" s="6"/>
      <c r="V89" s="6"/>
      <c r="W89" s="14"/>
      <c r="X89" s="15"/>
      <c r="Y89" s="16"/>
      <c r="Z89" t="s" s="43">
        <v>152</v>
      </c>
      <c r="AA89" s="46">
        <v>0.19</v>
      </c>
      <c r="AB89" s="39">
        <f>SUM(AC89:AN89)</f>
        <v>0</v>
      </c>
      <c r="AC89" s="4">
        <f>IF(B89&lt;&gt;"0",D89*(B89+1),D89)</f>
        <v>0</v>
      </c>
      <c r="AD89" s="4">
        <f>IF(B89&lt;&gt;"0",E89*(B89+1),E89)</f>
        <v>0</v>
      </c>
      <c r="AE89" s="4">
        <f>IF(B89&lt;&gt;"0",F89*(B89+1),F89)</f>
        <v>0</v>
      </c>
      <c r="AF89" s="4">
        <f>IF(B89&lt;&gt;"0",G89*(B89+1),G89)</f>
        <v>0</v>
      </c>
      <c r="AG89" s="4">
        <f>IF(B89&lt;&gt;"0",H89*(B89+1),H89)</f>
        <v>0</v>
      </c>
      <c r="AH89" s="4">
        <f>IF(B89&lt;&gt;"0",I89*(B89+1),I89)</f>
        <v>0</v>
      </c>
      <c r="AI89" s="4">
        <f>IF(B89&lt;&gt;"0",J89*(B89+1),J89)</f>
        <v>0</v>
      </c>
      <c r="AJ89" s="4">
        <f>IF(B89&lt;&gt;"0",K89*(B89+1),K89)</f>
        <v>0</v>
      </c>
      <c r="AK89" s="4">
        <f>IF(B89&lt;&gt;"0",L89*(B89+1),L89)</f>
        <v>0</v>
      </c>
      <c r="AL89" s="4">
        <f>IF(B89&lt;&gt;"0",M89*(B89+1),M89)</f>
        <v>0</v>
      </c>
      <c r="AM89" s="4">
        <f>IF(B89&lt;&gt;"0",N89*(B89+1),N89)</f>
        <v>0</v>
      </c>
      <c r="AN89" s="4">
        <f>IF(B89&lt;&gt;"0",O89*(B89+1),O89)</f>
        <v>0</v>
      </c>
      <c r="AO89" s="42">
        <f>IF(B89&lt;&gt;"0",P89*(B89+1),P89)</f>
        <v>0</v>
      </c>
      <c r="AP89" s="42">
        <f>IF(B89&lt;&gt;"0",Q89*(B89+1),Q89)</f>
        <v>0</v>
      </c>
      <c r="AQ89" s="34"/>
      <c r="AR89" s="17"/>
      <c r="AS89" s="7"/>
      <c r="AT89" s="7"/>
      <c r="AU89" s="7"/>
    </row>
    <row r="90" ht="20" customHeight="1">
      <c r="A90" t="s" s="8">
        <v>153</v>
      </c>
      <c r="B90" s="40">
        <v>0.19</v>
      </c>
      <c r="C90" s="39">
        <f>SUM(D90:O90)</f>
        <v>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39"/>
      <c r="Q90" s="39"/>
      <c r="R90" s="5"/>
      <c r="S90" s="6"/>
      <c r="T90" s="6"/>
      <c r="U90" s="6"/>
      <c r="V90" s="6"/>
      <c r="W90" s="14"/>
      <c r="X90" s="15"/>
      <c r="Y90" s="16"/>
      <c r="Z90" t="s" s="43">
        <v>154</v>
      </c>
      <c r="AA90" s="46">
        <v>0.19</v>
      </c>
      <c r="AB90" s="39">
        <f>SUM(AC90:AN90)</f>
        <v>0</v>
      </c>
      <c r="AC90" s="4">
        <f>IF(B90&lt;&gt;"0",D90*(B90+1),D90)</f>
        <v>0</v>
      </c>
      <c r="AD90" s="4">
        <f>IF(B90&lt;&gt;"0",E90*(B90+1),E90)</f>
        <v>0</v>
      </c>
      <c r="AE90" s="4">
        <f>IF(B90&lt;&gt;"0",F90*(B90+1),F90)</f>
        <v>0</v>
      </c>
      <c r="AF90" s="4">
        <f>IF(B90&lt;&gt;"0",G90*(B90+1),G90)</f>
        <v>0</v>
      </c>
      <c r="AG90" s="4">
        <f>IF(B90&lt;&gt;"0",H90*(B90+1),H90)</f>
        <v>0</v>
      </c>
      <c r="AH90" s="4">
        <f>IF(B90&lt;&gt;"0",I90*(B90+1),I90)</f>
        <v>0</v>
      </c>
      <c r="AI90" s="4">
        <f>IF(B90&lt;&gt;"0",J90*(B90+1),J90)</f>
        <v>0</v>
      </c>
      <c r="AJ90" s="4">
        <f>IF(B90&lt;&gt;"0",K90*(B90+1),K90)</f>
        <v>0</v>
      </c>
      <c r="AK90" s="4">
        <f>IF(B90&lt;&gt;"0",L90*(B90+1),L90)</f>
        <v>0</v>
      </c>
      <c r="AL90" s="4">
        <f>IF(B90&lt;&gt;"0",M90*(B90+1),M90)</f>
        <v>0</v>
      </c>
      <c r="AM90" s="4">
        <f>IF(B90&lt;&gt;"0",N90*(B90+1),N90)</f>
        <v>0</v>
      </c>
      <c r="AN90" s="4">
        <f>IF(B90&lt;&gt;"0",O90*(B90+1),O90)</f>
        <v>0</v>
      </c>
      <c r="AO90" s="42">
        <f>IF(B90&lt;&gt;"0",P90*(B90+1),P90)</f>
        <v>0</v>
      </c>
      <c r="AP90" s="42">
        <f>IF(B90&lt;&gt;"0",Q90*(B90+1),Q90)</f>
        <v>0</v>
      </c>
      <c r="AQ90" s="34"/>
      <c r="AR90" t="s" s="43">
        <v>155</v>
      </c>
      <c r="AS90" s="43"/>
      <c r="AT90" s="17"/>
      <c r="AU90" s="7"/>
    </row>
    <row r="91" ht="20" customHeight="1">
      <c r="A91" t="s" s="8">
        <v>156</v>
      </c>
      <c r="B91" s="40">
        <v>0.19</v>
      </c>
      <c r="C91" s="39">
        <f>SUM(D91:O91)</f>
        <v>72</v>
      </c>
      <c r="D91" s="4">
        <v>6</v>
      </c>
      <c r="E91" s="4">
        <v>6</v>
      </c>
      <c r="F91" s="4">
        <v>6</v>
      </c>
      <c r="G91" s="4">
        <v>6</v>
      </c>
      <c r="H91" s="4">
        <v>6</v>
      </c>
      <c r="I91" s="4">
        <v>6</v>
      </c>
      <c r="J91" s="4">
        <v>6</v>
      </c>
      <c r="K91" s="4">
        <v>6</v>
      </c>
      <c r="L91" s="4">
        <v>6</v>
      </c>
      <c r="M91" s="4">
        <v>6</v>
      </c>
      <c r="N91" s="4">
        <v>6</v>
      </c>
      <c r="O91" s="4">
        <v>6</v>
      </c>
      <c r="P91" s="39">
        <v>144</v>
      </c>
      <c r="Q91" s="39">
        <v>144</v>
      </c>
      <c r="R91" s="5"/>
      <c r="S91" s="6"/>
      <c r="T91" s="6"/>
      <c r="U91" s="6"/>
      <c r="V91" s="6"/>
      <c r="W91" s="14"/>
      <c r="X91" s="15"/>
      <c r="Y91" s="16"/>
      <c r="Z91" t="s" s="43">
        <v>157</v>
      </c>
      <c r="AA91" s="46">
        <v>0.19</v>
      </c>
      <c r="AB91" s="39">
        <f>SUM(AC91:AN91)</f>
        <v>85.67999999999999</v>
      </c>
      <c r="AC91" s="4">
        <f>IF(B91&lt;&gt;"0",D91*(B91+1),D91)</f>
        <v>7.14</v>
      </c>
      <c r="AD91" s="4">
        <f>IF(B91&lt;&gt;"0",E91*(B91+1),E91)</f>
        <v>7.14</v>
      </c>
      <c r="AE91" s="4">
        <f>IF(B91&lt;&gt;"0",F91*(B91+1),F91)</f>
        <v>7.14</v>
      </c>
      <c r="AF91" s="4">
        <f>IF(B91&lt;&gt;"0",G91*(B91+1),G91)</f>
        <v>7.14</v>
      </c>
      <c r="AG91" s="4">
        <f>IF(B91&lt;&gt;"0",H91*(B91+1),H91)</f>
        <v>7.14</v>
      </c>
      <c r="AH91" s="4">
        <f>IF(B91&lt;&gt;"0",I91*(B91+1),I91)</f>
        <v>7.14</v>
      </c>
      <c r="AI91" s="4">
        <f>IF(B91&lt;&gt;"0",J91*(B91+1),J91)</f>
        <v>7.14</v>
      </c>
      <c r="AJ91" s="4">
        <f>IF(B91&lt;&gt;"0",K91*(B91+1),K91)</f>
        <v>7.14</v>
      </c>
      <c r="AK91" s="4">
        <f>IF(B91&lt;&gt;"0",L91*(B91+1),L91)</f>
        <v>7.14</v>
      </c>
      <c r="AL91" s="4">
        <f>IF(B91&lt;&gt;"0",M91*(B91+1),M91)</f>
        <v>7.14</v>
      </c>
      <c r="AM91" s="4">
        <f>IF(B91&lt;&gt;"0",N91*(B91+1),N91)</f>
        <v>7.14</v>
      </c>
      <c r="AN91" s="4">
        <f>IF(B91&lt;&gt;"0",O91*(B91+1),O91)</f>
        <v>7.14</v>
      </c>
      <c r="AO91" s="42">
        <f>IF(B91&lt;&gt;"0",P91*(B91+1),P91)</f>
        <v>171.36</v>
      </c>
      <c r="AP91" s="42">
        <f>IF(B91&lt;&gt;"0",Q91*(B91+1),Q91)</f>
        <v>171.36</v>
      </c>
      <c r="AQ91" s="34"/>
      <c r="AR91" t="s" s="43">
        <v>158</v>
      </c>
      <c r="AS91" s="43"/>
      <c r="AT91" s="43"/>
      <c r="AU91" s="17"/>
    </row>
    <row r="92" ht="20" customHeight="1">
      <c r="A92" t="s" s="8">
        <v>159</v>
      </c>
      <c r="B92" s="40">
        <v>0.19</v>
      </c>
      <c r="C92" s="39">
        <f>SUM(D92:O92)</f>
        <v>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39"/>
      <c r="Q92" s="39"/>
      <c r="R92" s="5"/>
      <c r="S92" s="6"/>
      <c r="T92" s="6"/>
      <c r="U92" s="6"/>
      <c r="V92" s="6"/>
      <c r="W92" s="14"/>
      <c r="X92" s="15"/>
      <c r="Y92" s="16"/>
      <c r="Z92" t="s" s="82">
        <v>160</v>
      </c>
      <c r="AA92" s="46">
        <v>0.19</v>
      </c>
      <c r="AB92" s="39">
        <f>SUM(AC92:AN92)</f>
        <v>0</v>
      </c>
      <c r="AC92" s="4">
        <f>IF(B92&lt;&gt;"0",D92*(B92+1),D92)</f>
        <v>0</v>
      </c>
      <c r="AD92" s="4">
        <f>IF(B92&lt;&gt;"0",E92*(B92+1),E92)</f>
        <v>0</v>
      </c>
      <c r="AE92" s="4">
        <f>IF(B92&lt;&gt;"0",F92*(B92+1),F92)</f>
        <v>0</v>
      </c>
      <c r="AF92" s="4">
        <f>IF(B92&lt;&gt;"0",G92*(B92+1),G92)</f>
        <v>0</v>
      </c>
      <c r="AG92" s="4">
        <f>IF(B92&lt;&gt;"0",H92*(B92+1),H92)</f>
        <v>0</v>
      </c>
      <c r="AH92" s="4">
        <f>IF(B92&lt;&gt;"0",I92*(B92+1),I92)</f>
        <v>0</v>
      </c>
      <c r="AI92" s="4">
        <f>IF(B92&lt;&gt;"0",J92*(B92+1),J92)</f>
        <v>0</v>
      </c>
      <c r="AJ92" s="4">
        <f>IF(B92&lt;&gt;"0",K92*(B92+1),K92)</f>
        <v>0</v>
      </c>
      <c r="AK92" s="4">
        <f>IF(B92&lt;&gt;"0",L92*(B92+1),L92)</f>
        <v>0</v>
      </c>
      <c r="AL92" s="4">
        <f>IF(B92&lt;&gt;"0",M92*(B92+1),M92)</f>
        <v>0</v>
      </c>
      <c r="AM92" s="4">
        <f>IF(B92&lt;&gt;"0",N92*(B92+1),N92)</f>
        <v>0</v>
      </c>
      <c r="AN92" s="4">
        <f>IF(B92&lt;&gt;"0",O92*(B92+1),O92)</f>
        <v>0</v>
      </c>
      <c r="AO92" s="42">
        <f>IF(B92&lt;&gt;"0",P92*(B92+1),P92)</f>
        <v>0</v>
      </c>
      <c r="AP92" s="42">
        <f>IF(B92&lt;&gt;"0",Q92*(B92+1),Q92)</f>
        <v>0</v>
      </c>
      <c r="AQ92" s="34"/>
      <c r="AR92" s="17"/>
      <c r="AS92" s="7"/>
      <c r="AT92" s="7"/>
      <c r="AU92" s="7"/>
    </row>
    <row r="93" ht="20" customHeight="1">
      <c r="A93" t="s" s="20">
        <v>21</v>
      </c>
      <c r="B93" s="40">
        <v>0.19</v>
      </c>
      <c r="C93" s="39">
        <f>SUM(C81:C92)</f>
        <v>34772</v>
      </c>
      <c r="D93" s="44">
        <f>SUM(D81:D92)</f>
        <v>2856</v>
      </c>
      <c r="E93" s="44">
        <f>SUM(E81:E92)</f>
        <v>2836</v>
      </c>
      <c r="F93" s="44">
        <f>SUM(F81:F92)</f>
        <v>2886</v>
      </c>
      <c r="G93" s="44">
        <f>SUM(G81:G92)</f>
        <v>2836</v>
      </c>
      <c r="H93" s="44">
        <f>SUM(H81:H92)</f>
        <v>3036</v>
      </c>
      <c r="I93" s="44">
        <f>SUM(I81:I92)</f>
        <v>2836</v>
      </c>
      <c r="J93" s="44">
        <f>SUM(J81:J92)</f>
        <v>2866</v>
      </c>
      <c r="K93" s="44">
        <f>SUM(K81:K92)</f>
        <v>2836</v>
      </c>
      <c r="L93" s="44">
        <f>SUM(L81:L92)</f>
        <v>2946</v>
      </c>
      <c r="M93" s="44">
        <f>SUM(M81:M92)</f>
        <v>2836</v>
      </c>
      <c r="N93" s="44">
        <f>SUM(N81:N92)</f>
        <v>2836</v>
      </c>
      <c r="O93" s="44">
        <f>SUM(O81:O92)</f>
        <v>3166</v>
      </c>
      <c r="P93" s="39">
        <f>SUM(P81:P92)</f>
        <v>61104</v>
      </c>
      <c r="Q93" s="39">
        <f>SUM(Q81:Q92)</f>
        <v>61304</v>
      </c>
      <c r="R93" s="5"/>
      <c r="S93" s="6"/>
      <c r="T93" s="6"/>
      <c r="U93" s="6"/>
      <c r="V93" s="6"/>
      <c r="W93" s="14"/>
      <c r="X93" s="15"/>
      <c r="Y93" s="16"/>
      <c r="Z93" t="s" s="45">
        <v>30</v>
      </c>
      <c r="AA93" s="46">
        <v>0.19</v>
      </c>
      <c r="AB93" s="39">
        <f>SUM(AB81:AB92)</f>
        <v>14960.68</v>
      </c>
      <c r="AC93" s="39">
        <f>SUM(AC81:AC92)</f>
        <v>3398.64</v>
      </c>
      <c r="AD93" s="39">
        <f>SUM(AD81:AD92)</f>
        <v>3374.84</v>
      </c>
      <c r="AE93" s="39">
        <f>SUM(AE81:AE92)</f>
        <v>3434.34</v>
      </c>
      <c r="AF93" s="39">
        <f>SUM(AF81:AF92)</f>
        <v>3374.84</v>
      </c>
      <c r="AG93" s="39">
        <f>SUM(AG81:AG92)</f>
        <v>3612.84</v>
      </c>
      <c r="AH93" s="39">
        <f>SUM(AH81:AH92)</f>
        <v>3374.84</v>
      </c>
      <c r="AI93" s="39">
        <f>SUM(AI81:AI92)</f>
        <v>3410.54</v>
      </c>
      <c r="AJ93" s="39">
        <f>SUM(AJ81:AJ92)</f>
        <v>3374.84</v>
      </c>
      <c r="AK93" s="39">
        <f>SUM(AK81:AK92)</f>
        <v>3505.74</v>
      </c>
      <c r="AL93" s="39">
        <f>SUM(AL81:AL92)</f>
        <v>3374.84</v>
      </c>
      <c r="AM93" s="39">
        <f>SUM(AM81:AM92)</f>
        <v>3374.84</v>
      </c>
      <c r="AN93" s="39">
        <f>SUM(AN81:AN92)</f>
        <v>3767.54</v>
      </c>
      <c r="AO93" s="39">
        <f>SUM(AO81:AO92)</f>
        <v>72713.760000000009</v>
      </c>
      <c r="AP93" s="39">
        <f>SUM(AP81:AP92)</f>
        <v>72951.760000000009</v>
      </c>
      <c r="AQ93" s="34"/>
      <c r="AR93" s="17"/>
      <c r="AS93" s="7"/>
      <c r="AT93" s="7"/>
      <c r="AU93" s="7"/>
    </row>
    <row r="94" ht="20" customHeight="1">
      <c r="A94" s="3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3"/>
      <c r="Q94" s="3"/>
      <c r="R94" s="5"/>
      <c r="S94" s="6"/>
      <c r="T94" s="6"/>
      <c r="U94" s="6"/>
      <c r="V94" s="6"/>
      <c r="W94" s="14"/>
      <c r="X94" s="15"/>
      <c r="Y94" s="16"/>
      <c r="Z94" s="48"/>
      <c r="AA94" s="48"/>
      <c r="AB94" s="48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8"/>
      <c r="AP94" s="48"/>
      <c r="AQ94" s="16"/>
      <c r="AR94" s="17"/>
      <c r="AS94" s="7"/>
      <c r="AT94" s="7"/>
      <c r="AU94" s="7"/>
    </row>
    <row r="95" ht="20" customHeight="1">
      <c r="A95" s="3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3"/>
      <c r="Q95" s="3"/>
      <c r="R95" s="5"/>
      <c r="S95" s="6"/>
      <c r="T95" s="6"/>
      <c r="U95" s="6"/>
      <c r="V95" s="6"/>
      <c r="W95" s="14"/>
      <c r="X95" s="15"/>
      <c r="Y95" s="16"/>
      <c r="Z95" s="16"/>
      <c r="AA95" s="16"/>
      <c r="AB95" s="16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16"/>
      <c r="AP95" s="16"/>
      <c r="AQ95" s="16"/>
      <c r="AR95" s="17"/>
      <c r="AS95" s="7"/>
      <c r="AT95" s="7"/>
      <c r="AU95" s="7"/>
    </row>
    <row r="96" ht="20" customHeight="1">
      <c r="A96" t="s" s="20">
        <v>161</v>
      </c>
      <c r="B96" s="18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3"/>
      <c r="Q96" s="3"/>
      <c r="R96" s="5"/>
      <c r="S96" s="6"/>
      <c r="T96" s="6"/>
      <c r="U96" s="6"/>
      <c r="V96" s="6"/>
      <c r="W96" s="14"/>
      <c r="X96" s="15"/>
      <c r="Y96" s="16"/>
      <c r="Z96" t="s" s="65">
        <v>162</v>
      </c>
      <c r="AA96" s="50"/>
      <c r="AB96" s="16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16"/>
      <c r="AP96" s="16"/>
      <c r="AQ96" s="16"/>
      <c r="AR96" s="17"/>
      <c r="AS96" s="7"/>
      <c r="AT96" s="7"/>
      <c r="AU96" s="7"/>
    </row>
    <row r="97" ht="20" customHeight="1">
      <c r="A97" s="3"/>
      <c r="B97" s="3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3"/>
      <c r="Q97" s="3"/>
      <c r="R97" s="5"/>
      <c r="S97" s="6"/>
      <c r="T97" s="6"/>
      <c r="U97" s="6"/>
      <c r="V97" s="6"/>
      <c r="W97" s="14"/>
      <c r="X97" s="15"/>
      <c r="Y97" s="16"/>
      <c r="Z97" s="16"/>
      <c r="AA97" s="16"/>
      <c r="AB97" s="16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79"/>
      <c r="AP97" s="79"/>
      <c r="AQ97" s="16"/>
      <c r="AR97" s="17"/>
      <c r="AS97" s="7"/>
      <c r="AT97" s="7"/>
      <c r="AU97" s="7"/>
    </row>
    <row r="98" ht="20" customHeight="1">
      <c r="A98" s="3"/>
      <c r="B98" s="3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3"/>
      <c r="Q98" s="3"/>
      <c r="R98" s="5"/>
      <c r="S98" s="6"/>
      <c r="T98" s="6"/>
      <c r="U98" s="6"/>
      <c r="V98" s="6"/>
      <c r="W98" s="14"/>
      <c r="X98" s="15"/>
      <c r="Y98" s="16"/>
      <c r="Z98" s="22"/>
      <c r="AA98" s="22"/>
      <c r="AB98" s="2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22"/>
      <c r="AP98" s="22"/>
      <c r="AQ98" s="16"/>
      <c r="AR98" s="17"/>
      <c r="AS98" s="7"/>
      <c r="AT98" s="7"/>
      <c r="AU98" s="7"/>
    </row>
    <row r="99" ht="20" customHeight="1">
      <c r="A99" t="s" s="20">
        <v>79</v>
      </c>
      <c r="B99" t="s" s="23">
        <v>9</v>
      </c>
      <c r="C99" t="s" s="23">
        <v>10</v>
      </c>
      <c r="D99" t="s" s="24">
        <v>11</v>
      </c>
      <c r="E99" s="25"/>
      <c r="F99" s="25"/>
      <c r="G99" s="26"/>
      <c r="H99" s="27"/>
      <c r="I99" s="27"/>
      <c r="J99" s="27"/>
      <c r="K99" s="27"/>
      <c r="L99" s="27"/>
      <c r="M99" s="27"/>
      <c r="N99" s="27"/>
      <c r="O99" s="27"/>
      <c r="P99" t="s" s="20">
        <v>12</v>
      </c>
      <c r="Q99" t="s" s="20">
        <v>13</v>
      </c>
      <c r="R99" s="5"/>
      <c r="S99" s="6"/>
      <c r="T99" s="6"/>
      <c r="U99" s="6"/>
      <c r="V99" s="6"/>
      <c r="W99" s="14"/>
      <c r="X99" s="15"/>
      <c r="Y99" s="16"/>
      <c r="Z99" t="s" s="28">
        <v>80</v>
      </c>
      <c r="AA99" t="s" s="29">
        <v>16</v>
      </c>
      <c r="AB99" t="s" s="29">
        <v>17</v>
      </c>
      <c r="AC99" t="s" s="24">
        <v>18</v>
      </c>
      <c r="AD99" s="25"/>
      <c r="AE99" s="25"/>
      <c r="AF99" s="25"/>
      <c r="AG99" s="30"/>
      <c r="AH99" s="31"/>
      <c r="AI99" s="31"/>
      <c r="AJ99" s="31"/>
      <c r="AK99" s="31"/>
      <c r="AL99" s="31"/>
      <c r="AM99" s="31"/>
      <c r="AN99" s="32"/>
      <c r="AO99" t="s" s="33">
        <v>19</v>
      </c>
      <c r="AP99" t="s" s="33">
        <v>20</v>
      </c>
      <c r="AQ99" s="34"/>
      <c r="AR99" s="17"/>
      <c r="AS99" s="7"/>
      <c r="AT99" s="7"/>
      <c r="AU99" s="7"/>
    </row>
    <row r="100" ht="20" customHeight="1">
      <c r="A100" s="3"/>
      <c r="B100" s="3"/>
      <c r="C100" t="s" s="23">
        <v>21</v>
      </c>
      <c r="D100" t="s" s="35">
        <f>CONCATENATE(V6)</f>
        <v>3</v>
      </c>
      <c r="E100" t="s" s="35">
        <f>CONCATENATE(V7)</f>
        <v>4</v>
      </c>
      <c r="F100" t="s" s="35">
        <f>CONCATENATE(V10)</f>
        <v>7</v>
      </c>
      <c r="G100" t="s" s="35">
        <f>CONCATENATE(V11)</f>
        <v>14</v>
      </c>
      <c r="H100" t="s" s="35">
        <f>CONCATENATE(V12)</f>
        <v>22</v>
      </c>
      <c r="I100" t="s" s="35">
        <f>CONCATENATE(V13)</f>
        <v>23</v>
      </c>
      <c r="J100" t="s" s="35">
        <f>CONCATENATE(V14)</f>
        <v>24</v>
      </c>
      <c r="K100" t="s" s="35">
        <f>CONCATENATE(V15)</f>
        <v>25</v>
      </c>
      <c r="L100" t="s" s="35">
        <f>CONCATENATE(V16)</f>
        <v>26</v>
      </c>
      <c r="M100" t="s" s="35">
        <f>CONCATENATE(V17)</f>
        <v>27</v>
      </c>
      <c r="N100" t="s" s="35">
        <f>CONCATENATE(V18)</f>
        <v>28</v>
      </c>
      <c r="O100" t="s" s="35">
        <f>CONCATENATE(V19)</f>
        <v>29</v>
      </c>
      <c r="P100" s="3"/>
      <c r="Q100" s="3"/>
      <c r="R100" s="5"/>
      <c r="S100" s="6"/>
      <c r="T100" s="6"/>
      <c r="U100" s="6"/>
      <c r="V100" s="6"/>
      <c r="W100" s="14"/>
      <c r="X100" s="15"/>
      <c r="Y100" s="16"/>
      <c r="Z100" s="36"/>
      <c r="AA100" s="37"/>
      <c r="AB100" t="s" s="38">
        <v>30</v>
      </c>
      <c r="AC100" t="s" s="35">
        <f>CONCATENATE(AU6)</f>
      </c>
      <c r="AD100" t="s" s="35">
        <f>CONCATENATE(AU7)</f>
      </c>
      <c r="AE100" t="s" s="35">
        <f>CONCATENATE(AU10)</f>
      </c>
      <c r="AF100" t="s" s="35">
        <f>CONCATENATE(AU11)</f>
      </c>
      <c r="AG100" t="s" s="35">
        <f>CONCATENATE(AU12)</f>
      </c>
      <c r="AH100" t="s" s="35">
        <f>CONCATENATE(AU13)</f>
      </c>
      <c r="AI100" t="s" s="35">
        <f>CONCATENATE(AU14)</f>
      </c>
      <c r="AJ100" t="s" s="35">
        <f>CONCATENATE(AU15)</f>
      </c>
      <c r="AK100" t="s" s="35">
        <f>CONCATENATE(AU16)</f>
      </c>
      <c r="AL100" t="s" s="35">
        <f>CONCATENATE(AU17)</f>
      </c>
      <c r="AM100" t="s" s="35">
        <f>CONCATENATE(AU18)</f>
      </c>
      <c r="AN100" t="s" s="35">
        <f>CONCATENATE(AU19)</f>
      </c>
      <c r="AO100" s="83"/>
      <c r="AP100" s="83"/>
      <c r="AQ100" s="34"/>
      <c r="AR100" s="17"/>
      <c r="AS100" s="7"/>
      <c r="AT100" s="7"/>
      <c r="AU100" s="7"/>
    </row>
    <row r="101" ht="20" customHeight="1">
      <c r="A101" t="s" s="8">
        <v>163</v>
      </c>
      <c r="B101" s="40">
        <v>0.19</v>
      </c>
      <c r="C101" s="39">
        <f>SUM(D101:O101)</f>
        <v>0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39"/>
      <c r="Q101" s="39"/>
      <c r="R101" s="5"/>
      <c r="S101" s="6"/>
      <c r="T101" s="6"/>
      <c r="U101" s="6"/>
      <c r="V101" s="6"/>
      <c r="W101" s="14"/>
      <c r="X101" s="15"/>
      <c r="Y101" s="16"/>
      <c r="Z101" t="s" s="80">
        <v>164</v>
      </c>
      <c r="AA101" s="46">
        <v>0.19</v>
      </c>
      <c r="AB101" s="39">
        <f>SUM(AC101:AN101)</f>
        <v>0</v>
      </c>
      <c r="AC101" s="4">
        <f>IF(B101&lt;&gt;"0",D101*(B101+1),D101)</f>
        <v>0</v>
      </c>
      <c r="AD101" s="4">
        <f>IF(B101&lt;&gt;"0",E101*(B101+1),E101)</f>
        <v>0</v>
      </c>
      <c r="AE101" s="4">
        <f>IF(B101&lt;&gt;"0",F101*(B101+1),F101)</f>
        <v>0</v>
      </c>
      <c r="AF101" s="4">
        <f>IF(B101&lt;&gt;"0",G101*(B101+1),G101)</f>
        <v>0</v>
      </c>
      <c r="AG101" s="4">
        <f>IF(B101&lt;&gt;"0",H101*(B101+1),H101)</f>
        <v>0</v>
      </c>
      <c r="AH101" s="4">
        <f>IF(B101&lt;&gt;"0",I101*(B101+1),I101)</f>
        <v>0</v>
      </c>
      <c r="AI101" s="4">
        <f>IF(B101&lt;&gt;"0",J101*(B101+1),J101)</f>
        <v>0</v>
      </c>
      <c r="AJ101" s="4">
        <f>IF(B101&lt;&gt;"0",K101*(B101+1),K101)</f>
        <v>0</v>
      </c>
      <c r="AK101" s="4">
        <f>IF(B101&lt;&gt;"0",L101*(B101+1),L101)</f>
        <v>0</v>
      </c>
      <c r="AL101" s="4">
        <f>IF(B101&lt;&gt;"0",M101*(B101+1),M101)</f>
        <v>0</v>
      </c>
      <c r="AM101" s="4">
        <f>IF(B101&lt;&gt;"0",N101*(B101+1),N101)</f>
        <v>0</v>
      </c>
      <c r="AN101" s="4">
        <f>IF(B101&lt;&gt;"0",O101*(B101+1),O101)</f>
        <v>0</v>
      </c>
      <c r="AO101" s="42">
        <f>IF(B101&lt;&gt;"0",P101*(B101+1),P101)</f>
        <v>0</v>
      </c>
      <c r="AP101" s="42">
        <f>IF(B101&lt;&gt;"0",Q101*(B101+1),Q101)</f>
        <v>0</v>
      </c>
      <c r="AQ101" s="34"/>
      <c r="AR101" s="17"/>
      <c r="AS101" s="7"/>
      <c r="AT101" s="7"/>
      <c r="AU101" s="7"/>
    </row>
    <row r="102" ht="20" customHeight="1">
      <c r="A102" t="s" s="8">
        <v>165</v>
      </c>
      <c r="B102" s="40">
        <v>0.19</v>
      </c>
      <c r="C102" s="39">
        <f>SUM(D102:O102)</f>
        <v>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39"/>
      <c r="Q102" s="39"/>
      <c r="R102" s="5"/>
      <c r="S102" s="6"/>
      <c r="T102" s="6"/>
      <c r="U102" s="6"/>
      <c r="V102" s="6"/>
      <c r="W102" s="14"/>
      <c r="X102" s="15"/>
      <c r="Y102" s="16"/>
      <c r="Z102" t="s" s="43">
        <v>166</v>
      </c>
      <c r="AA102" s="46">
        <v>0.19</v>
      </c>
      <c r="AB102" s="39">
        <f>SUM(AC102:AN102)</f>
        <v>0</v>
      </c>
      <c r="AC102" s="4">
        <f>IF(B102&lt;&gt;"0",D102*(B102+1),D102)</f>
        <v>0</v>
      </c>
      <c r="AD102" s="4">
        <f>IF(B102&lt;&gt;"0",E102*(B102+1),E102)</f>
        <v>0</v>
      </c>
      <c r="AE102" s="4">
        <f>IF(B102&lt;&gt;"0",F102*(B102+1),F102)</f>
        <v>0</v>
      </c>
      <c r="AF102" s="4">
        <f>IF(B102&lt;&gt;"0",G102*(B102+1),G102)</f>
        <v>0</v>
      </c>
      <c r="AG102" s="4">
        <f>IF(B102&lt;&gt;"0",H102*(B102+1),H102)</f>
        <v>0</v>
      </c>
      <c r="AH102" s="4">
        <f>IF(B102&lt;&gt;"0",I102*(B102+1),I102)</f>
        <v>0</v>
      </c>
      <c r="AI102" s="4">
        <f>IF(B102&lt;&gt;"0",J102*(B102+1),J102)</f>
        <v>0</v>
      </c>
      <c r="AJ102" s="4">
        <f>IF(B102&lt;&gt;"0",K102*(B102+1),K102)</f>
        <v>0</v>
      </c>
      <c r="AK102" s="4">
        <f>IF(B102&lt;&gt;"0",L102*(B102+1),L102)</f>
        <v>0</v>
      </c>
      <c r="AL102" s="4">
        <f>IF(B102&lt;&gt;"0",M102*(B102+1),M102)</f>
        <v>0</v>
      </c>
      <c r="AM102" s="4">
        <f>IF(B102&lt;&gt;"0",N102*(B102+1),N102)</f>
        <v>0</v>
      </c>
      <c r="AN102" s="4">
        <f>IF(B102&lt;&gt;"0",O102*(B102+1),O102)</f>
        <v>0</v>
      </c>
      <c r="AO102" s="42">
        <f>IF(B102&lt;&gt;"0",P102*(B102+1),P102)</f>
        <v>0</v>
      </c>
      <c r="AP102" s="42">
        <f>IF(B102&lt;&gt;"0",Q102*(B102+1),Q102)</f>
        <v>0</v>
      </c>
      <c r="AQ102" s="34"/>
      <c r="AR102" s="17"/>
      <c r="AS102" s="7"/>
      <c r="AT102" s="7"/>
      <c r="AU102" s="7"/>
    </row>
    <row r="103" ht="20" customHeight="1">
      <c r="A103" t="s" s="8">
        <v>167</v>
      </c>
      <c r="B103" s="40">
        <v>0.19</v>
      </c>
      <c r="C103" s="39">
        <f>SUM(D103:O103)</f>
        <v>3600</v>
      </c>
      <c r="D103" s="4">
        <v>300</v>
      </c>
      <c r="E103" s="4">
        <v>300</v>
      </c>
      <c r="F103" s="4">
        <v>300</v>
      </c>
      <c r="G103" s="4">
        <v>300</v>
      </c>
      <c r="H103" s="4">
        <v>300</v>
      </c>
      <c r="I103" s="4">
        <v>300</v>
      </c>
      <c r="J103" s="4">
        <v>300</v>
      </c>
      <c r="K103" s="4">
        <v>300</v>
      </c>
      <c r="L103" s="4">
        <v>300</v>
      </c>
      <c r="M103" s="4">
        <v>300</v>
      </c>
      <c r="N103" s="4">
        <v>300</v>
      </c>
      <c r="O103" s="4">
        <v>300</v>
      </c>
      <c r="P103" s="39">
        <v>7200</v>
      </c>
      <c r="Q103" s="39">
        <v>7200</v>
      </c>
      <c r="R103" s="5"/>
      <c r="S103" s="6"/>
      <c r="T103" s="6"/>
      <c r="U103" s="6"/>
      <c r="V103" s="6"/>
      <c r="W103" s="14"/>
      <c r="X103" s="15"/>
      <c r="Y103" s="16"/>
      <c r="Z103" t="s" s="43">
        <v>168</v>
      </c>
      <c r="AA103" s="46">
        <v>0.19</v>
      </c>
      <c r="AB103" s="39">
        <f>SUM(AC103:AN103)</f>
        <v>4284</v>
      </c>
      <c r="AC103" s="4">
        <f>IF(B103&lt;&gt;"0",D103*(B103+1),D103)</f>
        <v>357</v>
      </c>
      <c r="AD103" s="4">
        <f>IF(B103&lt;&gt;"0",E103*(B103+1),E103)</f>
        <v>357</v>
      </c>
      <c r="AE103" s="4">
        <f>IF(B103&lt;&gt;"0",F103*(B103+1),F103)</f>
        <v>357</v>
      </c>
      <c r="AF103" s="4">
        <f>IF(B103&lt;&gt;"0",G103*(B103+1),G103)</f>
        <v>357</v>
      </c>
      <c r="AG103" s="4">
        <f>IF(B103&lt;&gt;"0",H103*(B103+1),H103)</f>
        <v>357</v>
      </c>
      <c r="AH103" s="4">
        <f>IF(B103&lt;&gt;"0",I103*(B103+1),I103)</f>
        <v>357</v>
      </c>
      <c r="AI103" s="4">
        <f>IF(B103&lt;&gt;"0",J103*(B103+1),J103)</f>
        <v>357</v>
      </c>
      <c r="AJ103" s="4">
        <f>IF(B103&lt;&gt;"0",K103*(B103+1),K103)</f>
        <v>357</v>
      </c>
      <c r="AK103" s="4">
        <f>IF(B103&lt;&gt;"0",L103*(B103+1),L103)</f>
        <v>357</v>
      </c>
      <c r="AL103" s="4">
        <f>IF(B103&lt;&gt;"0",M103*(B103+1),M103)</f>
        <v>357</v>
      </c>
      <c r="AM103" s="4">
        <f>IF(B103&lt;&gt;"0",N103*(B103+1),N103)</f>
        <v>357</v>
      </c>
      <c r="AN103" s="4">
        <f>IF(B103&lt;&gt;"0",O103*(B103+1),O103)</f>
        <v>357</v>
      </c>
      <c r="AO103" s="42">
        <f>IF(B103&lt;&gt;"0",P103*(B103+1),P103)</f>
        <v>8568</v>
      </c>
      <c r="AP103" s="42">
        <f>IF(B103&lt;&gt;"0",Q103*(B103+1),Q103)</f>
        <v>8568</v>
      </c>
      <c r="AQ103" s="34"/>
      <c r="AR103" s="17"/>
      <c r="AS103" s="7"/>
      <c r="AT103" s="7"/>
      <c r="AU103" s="7"/>
    </row>
    <row r="104" ht="20" customHeight="1">
      <c r="A104" t="s" s="8">
        <v>169</v>
      </c>
      <c r="B104" s="40">
        <v>0.19</v>
      </c>
      <c r="C104" s="39">
        <f>SUM(D104:O104)</f>
        <v>3000</v>
      </c>
      <c r="D104" s="4">
        <v>250</v>
      </c>
      <c r="E104" s="4">
        <v>250</v>
      </c>
      <c r="F104" s="4">
        <v>250</v>
      </c>
      <c r="G104" s="4">
        <v>250</v>
      </c>
      <c r="H104" s="4">
        <v>250</v>
      </c>
      <c r="I104" s="4">
        <v>250</v>
      </c>
      <c r="J104" s="4">
        <v>250</v>
      </c>
      <c r="K104" s="4">
        <v>250</v>
      </c>
      <c r="L104" s="4">
        <v>250</v>
      </c>
      <c r="M104" s="4">
        <v>250</v>
      </c>
      <c r="N104" s="4">
        <v>250</v>
      </c>
      <c r="O104" s="4">
        <v>250</v>
      </c>
      <c r="P104" s="39">
        <v>3000</v>
      </c>
      <c r="Q104" s="39">
        <v>3000</v>
      </c>
      <c r="R104" s="5"/>
      <c r="S104" s="6"/>
      <c r="T104" s="6"/>
      <c r="U104" s="6"/>
      <c r="V104" s="6"/>
      <c r="W104" s="14"/>
      <c r="X104" s="15"/>
      <c r="Y104" s="16"/>
      <c r="Z104" t="s" s="43">
        <v>170</v>
      </c>
      <c r="AA104" s="46">
        <v>0.19</v>
      </c>
      <c r="AB104" s="39">
        <f>SUM(AC104:AN104)</f>
        <v>3570</v>
      </c>
      <c r="AC104" s="4">
        <f>IF(B104&lt;&gt;"0",D104*(B104+1),D104)</f>
        <v>297.5</v>
      </c>
      <c r="AD104" s="4">
        <f>IF(B104&lt;&gt;"0",E104*(B104+1),E104)</f>
        <v>297.5</v>
      </c>
      <c r="AE104" s="4">
        <f>IF(B104&lt;&gt;"0",F104*(B104+1),F104)</f>
        <v>297.5</v>
      </c>
      <c r="AF104" s="4">
        <f>IF(B104&lt;&gt;"0",G104*(B104+1),G104)</f>
        <v>297.5</v>
      </c>
      <c r="AG104" s="4">
        <f>IF(B104&lt;&gt;"0",H104*(B104+1),H104)</f>
        <v>297.5</v>
      </c>
      <c r="AH104" s="4">
        <f>IF(B104&lt;&gt;"0",I104*(B104+1),I104)</f>
        <v>297.5</v>
      </c>
      <c r="AI104" s="4">
        <f>IF(B104&lt;&gt;"0",J104*(B104+1),J104)</f>
        <v>297.5</v>
      </c>
      <c r="AJ104" s="4">
        <f>IF(B104&lt;&gt;"0",K104*(B104+1),K104)</f>
        <v>297.5</v>
      </c>
      <c r="AK104" s="4">
        <f>IF(B104&lt;&gt;"0",L104*(B104+1),L104)</f>
        <v>297.5</v>
      </c>
      <c r="AL104" s="4">
        <f>IF(B104&lt;&gt;"0",M104*(B104+1),M104)</f>
        <v>297.5</v>
      </c>
      <c r="AM104" s="4">
        <f>IF(B104&lt;&gt;"0",N104*(B104+1),N104)</f>
        <v>297.5</v>
      </c>
      <c r="AN104" s="4">
        <f>IF(B104&lt;&gt;"0",O104*(B104+1),O104)</f>
        <v>297.5</v>
      </c>
      <c r="AO104" s="42">
        <f>IF(B104&lt;&gt;"0",P104*(B104+1),P104)</f>
        <v>3570</v>
      </c>
      <c r="AP104" s="42">
        <f>IF(B104&lt;&gt;"0",Q104*(B104+1),Q104)</f>
        <v>3570</v>
      </c>
      <c r="AQ104" s="34"/>
      <c r="AR104" s="17"/>
      <c r="AS104" s="7"/>
      <c r="AT104" s="7"/>
      <c r="AU104" s="7"/>
    </row>
    <row r="105" ht="20" customHeight="1">
      <c r="A105" t="s" s="8">
        <v>171</v>
      </c>
      <c r="B105" s="40">
        <v>0.19</v>
      </c>
      <c r="C105" s="39">
        <f>SUM(D105:O105)</f>
        <v>240</v>
      </c>
      <c r="D105" s="4">
        <v>20</v>
      </c>
      <c r="E105" s="4">
        <v>20</v>
      </c>
      <c r="F105" s="4">
        <v>20</v>
      </c>
      <c r="G105" s="4">
        <v>20</v>
      </c>
      <c r="H105" s="4">
        <v>20</v>
      </c>
      <c r="I105" s="4">
        <v>20</v>
      </c>
      <c r="J105" s="4">
        <v>20</v>
      </c>
      <c r="K105" s="4">
        <v>20</v>
      </c>
      <c r="L105" s="4">
        <v>20</v>
      </c>
      <c r="M105" s="4">
        <v>20</v>
      </c>
      <c r="N105" s="4">
        <v>20</v>
      </c>
      <c r="O105" s="4">
        <v>20</v>
      </c>
      <c r="P105" s="39">
        <v>240</v>
      </c>
      <c r="Q105" s="39">
        <v>240</v>
      </c>
      <c r="R105" s="5"/>
      <c r="S105" s="6"/>
      <c r="T105" s="6"/>
      <c r="U105" s="6"/>
      <c r="V105" s="6"/>
      <c r="W105" s="14"/>
      <c r="X105" s="15"/>
      <c r="Y105" s="16"/>
      <c r="Z105" t="s" s="43">
        <v>172</v>
      </c>
      <c r="AA105" s="46">
        <v>0.19</v>
      </c>
      <c r="AB105" s="39">
        <f>SUM(AC105:AN105)</f>
        <v>285.6</v>
      </c>
      <c r="AC105" s="4">
        <f>IF(B105&lt;&gt;"0",D105*(B105+1),D105)</f>
        <v>23.8</v>
      </c>
      <c r="AD105" s="4">
        <f>IF(B105&lt;&gt;"0",E105*(B105+1),E105)</f>
        <v>23.8</v>
      </c>
      <c r="AE105" s="4">
        <f>IF(B105&lt;&gt;"0",F105*(B105+1),F105)</f>
        <v>23.8</v>
      </c>
      <c r="AF105" s="4">
        <f>IF(B105&lt;&gt;"0",G105*(B105+1),G105)</f>
        <v>23.8</v>
      </c>
      <c r="AG105" s="4">
        <f>IF(B105&lt;&gt;"0",H105*(B105+1),H105)</f>
        <v>23.8</v>
      </c>
      <c r="AH105" s="4">
        <f>IF(B105&lt;&gt;"0",I105*(B105+1),I105)</f>
        <v>23.8</v>
      </c>
      <c r="AI105" s="4">
        <f>IF(B105&lt;&gt;"0",J105*(B105+1),J105)</f>
        <v>23.8</v>
      </c>
      <c r="AJ105" s="4">
        <f>IF(B105&lt;&gt;"0",K105*(B105+1),K105)</f>
        <v>23.8</v>
      </c>
      <c r="AK105" s="4">
        <f>IF(B105&lt;&gt;"0",L105*(B105+1),L105)</f>
        <v>23.8</v>
      </c>
      <c r="AL105" s="4">
        <f>IF(B105&lt;&gt;"0",M105*(B105+1),M105)</f>
        <v>23.8</v>
      </c>
      <c r="AM105" s="4">
        <f>IF(B105&lt;&gt;"0",N105*(B105+1),N105)</f>
        <v>23.8</v>
      </c>
      <c r="AN105" s="4">
        <f>IF(B105&lt;&gt;"0",O105*(B105+1),O105)</f>
        <v>23.8</v>
      </c>
      <c r="AO105" s="42">
        <f>IF(B105&lt;&gt;"0",P105*(B105+1),P105)</f>
        <v>285.6</v>
      </c>
      <c r="AP105" s="42">
        <f>IF(B105&lt;&gt;"0",Q105*(B105+1),Q105)</f>
        <v>285.6</v>
      </c>
      <c r="AQ105" s="34"/>
      <c r="AR105" s="17"/>
      <c r="AS105" s="7"/>
      <c r="AT105" s="7"/>
      <c r="AU105" s="7"/>
    </row>
    <row r="106" ht="20" customHeight="1">
      <c r="A106" t="s" s="8">
        <v>173</v>
      </c>
      <c r="B106" s="40">
        <v>0.19</v>
      </c>
      <c r="C106" s="39">
        <f>SUM(D106:O106)</f>
        <v>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39"/>
      <c r="Q106" s="39"/>
      <c r="R106" s="5"/>
      <c r="S106" s="6"/>
      <c r="T106" s="6"/>
      <c r="U106" s="6"/>
      <c r="V106" s="6"/>
      <c r="W106" s="14"/>
      <c r="X106" s="15"/>
      <c r="Y106" s="16"/>
      <c r="Z106" t="s" s="43">
        <v>174</v>
      </c>
      <c r="AA106" s="46">
        <v>0.19</v>
      </c>
      <c r="AB106" s="39">
        <f>SUM(AC106:AN106)</f>
        <v>0</v>
      </c>
      <c r="AC106" s="4">
        <f>IF(B106&lt;&gt;"0",D106*(B106+1),D106)</f>
        <v>0</v>
      </c>
      <c r="AD106" s="4">
        <f>IF(B106&lt;&gt;"0",E106*(B106+1),E106)</f>
        <v>0</v>
      </c>
      <c r="AE106" s="4">
        <f>IF(B106&lt;&gt;"0",F106*(B106+1),F106)</f>
        <v>0</v>
      </c>
      <c r="AF106" s="4">
        <f>IF(B106&lt;&gt;"0",G106*(B106+1),G106)</f>
        <v>0</v>
      </c>
      <c r="AG106" s="4">
        <f>IF(B106&lt;&gt;"0",H106*(B106+1),H106)</f>
        <v>0</v>
      </c>
      <c r="AH106" s="4">
        <f>IF(B106&lt;&gt;"0",I106*(B106+1),I106)</f>
        <v>0</v>
      </c>
      <c r="AI106" s="4">
        <f>IF(B106&lt;&gt;"0",J106*(B106+1),J106)</f>
        <v>0</v>
      </c>
      <c r="AJ106" s="4">
        <f>IF(B106&lt;&gt;"0",K106*(B106+1),K106)</f>
        <v>0</v>
      </c>
      <c r="AK106" s="4">
        <f>IF(B106&lt;&gt;"0",L106*(B106+1),L106)</f>
        <v>0</v>
      </c>
      <c r="AL106" s="4">
        <f>IF(B106&lt;&gt;"0",M106*(B106+1),M106)</f>
        <v>0</v>
      </c>
      <c r="AM106" s="4">
        <f>IF(B106&lt;&gt;"0",N106*(B106+1),N106)</f>
        <v>0</v>
      </c>
      <c r="AN106" s="4">
        <f>IF(B106&lt;&gt;"0",O106*(B106+1),O106)</f>
        <v>0</v>
      </c>
      <c r="AO106" s="42">
        <f>IF(B106&lt;&gt;"0",P106*(B106+1),P106)</f>
        <v>0</v>
      </c>
      <c r="AP106" s="42">
        <f>IF(B106&lt;&gt;"0",Q106*(B106+1),Q106)</f>
        <v>0</v>
      </c>
      <c r="AQ106" s="34"/>
      <c r="AR106" s="17"/>
      <c r="AS106" s="7"/>
      <c r="AT106" s="7"/>
      <c r="AU106" s="7"/>
    </row>
    <row r="107" ht="20" customHeight="1">
      <c r="A107" t="s" s="8">
        <v>175</v>
      </c>
      <c r="B107" s="40">
        <v>0.19</v>
      </c>
      <c r="C107" s="39">
        <f>SUM(D107:O107)</f>
        <v>120</v>
      </c>
      <c r="D107" s="4">
        <v>40</v>
      </c>
      <c r="E107" s="4"/>
      <c r="F107" s="4"/>
      <c r="G107" s="4"/>
      <c r="H107" s="4"/>
      <c r="I107" s="4">
        <v>20</v>
      </c>
      <c r="J107" s="4"/>
      <c r="K107" s="4">
        <v>60</v>
      </c>
      <c r="L107" s="4"/>
      <c r="M107" s="4"/>
      <c r="N107" s="4"/>
      <c r="O107" s="4"/>
      <c r="P107" s="39">
        <v>50</v>
      </c>
      <c r="Q107" s="39">
        <v>20</v>
      </c>
      <c r="R107" s="5"/>
      <c r="S107" s="6"/>
      <c r="T107" s="6"/>
      <c r="U107" s="6"/>
      <c r="V107" s="6"/>
      <c r="W107" s="14"/>
      <c r="X107" s="15"/>
      <c r="Y107" s="16"/>
      <c r="Z107" t="s" s="43">
        <v>176</v>
      </c>
      <c r="AA107" s="46">
        <v>0.19</v>
      </c>
      <c r="AB107" s="39">
        <f>SUM(AC107:AN107)</f>
        <v>142.8</v>
      </c>
      <c r="AC107" s="4">
        <f>IF(B107&lt;&gt;"0",D107*(B107+1),D107)</f>
        <v>47.59999999999999</v>
      </c>
      <c r="AD107" s="4">
        <f>IF(B107&lt;&gt;"0",E107*(B107+1),E107)</f>
        <v>0</v>
      </c>
      <c r="AE107" s="4">
        <f>IF(B107&lt;&gt;"0",F107*(B107+1),F107)</f>
        <v>0</v>
      </c>
      <c r="AF107" s="4">
        <f>IF(B107&lt;&gt;"0",G107*(B107+1),G107)</f>
        <v>0</v>
      </c>
      <c r="AG107" s="4">
        <f>IF(B107&lt;&gt;"0",H107*(B107+1),H107)</f>
        <v>0</v>
      </c>
      <c r="AH107" s="4">
        <f>IF(B107&lt;&gt;"0",I107*(B107+1),I107)</f>
        <v>23.8</v>
      </c>
      <c r="AI107" s="4">
        <f>IF(B107&lt;&gt;"0",J107*(B107+1),J107)</f>
        <v>0</v>
      </c>
      <c r="AJ107" s="4">
        <f>IF(B107&lt;&gt;"0",K107*(B107+1),K107)</f>
        <v>71.39999999999999</v>
      </c>
      <c r="AK107" s="4">
        <f>IF(B107&lt;&gt;"0",L107*(B107+1),L107)</f>
        <v>0</v>
      </c>
      <c r="AL107" s="4">
        <f>IF(B107&lt;&gt;"0",M107*(B107+1),M107)</f>
        <v>0</v>
      </c>
      <c r="AM107" s="4">
        <f>IF(B107&lt;&gt;"0",N107*(B107+1),N107)</f>
        <v>0</v>
      </c>
      <c r="AN107" s="4">
        <f>IF(B107&lt;&gt;"0",O107*(B107+1),O107)</f>
        <v>0</v>
      </c>
      <c r="AO107" s="42">
        <f>IF(B107&lt;&gt;"0",P107*(B107+1),P107)</f>
        <v>59.5</v>
      </c>
      <c r="AP107" s="42">
        <f>IF(B107&lt;&gt;"0",Q107*(B107+1),Q107)</f>
        <v>23.8</v>
      </c>
      <c r="AQ107" s="34"/>
      <c r="AR107" s="17"/>
      <c r="AS107" s="7"/>
      <c r="AT107" s="7"/>
      <c r="AU107" s="7"/>
    </row>
    <row r="108" ht="20" customHeight="1">
      <c r="A108" t="s" s="8">
        <v>177</v>
      </c>
      <c r="B108" s="40">
        <v>0.19</v>
      </c>
      <c r="C108" s="39">
        <f>SUM(D108:O108)</f>
        <v>480</v>
      </c>
      <c r="D108" s="4">
        <v>40</v>
      </c>
      <c r="E108" s="4">
        <v>40</v>
      </c>
      <c r="F108" s="4">
        <v>40</v>
      </c>
      <c r="G108" s="4">
        <v>40</v>
      </c>
      <c r="H108" s="4">
        <v>40</v>
      </c>
      <c r="I108" s="4">
        <v>40</v>
      </c>
      <c r="J108" s="4">
        <v>40</v>
      </c>
      <c r="K108" s="4">
        <v>40</v>
      </c>
      <c r="L108" s="4">
        <v>40</v>
      </c>
      <c r="M108" s="4">
        <v>40</v>
      </c>
      <c r="N108" s="4">
        <v>40</v>
      </c>
      <c r="O108" s="4">
        <v>40</v>
      </c>
      <c r="P108" s="39">
        <v>480</v>
      </c>
      <c r="Q108" s="39">
        <v>480</v>
      </c>
      <c r="R108" s="5"/>
      <c r="S108" s="6"/>
      <c r="T108" s="6"/>
      <c r="U108" s="6"/>
      <c r="V108" s="6"/>
      <c r="W108" s="14"/>
      <c r="X108" s="15"/>
      <c r="Y108" s="16"/>
      <c r="Z108" t="s" s="43">
        <v>178</v>
      </c>
      <c r="AA108" s="46">
        <v>0.19</v>
      </c>
      <c r="AB108" s="39">
        <f>SUM(AC108:AN108)</f>
        <v>571.2</v>
      </c>
      <c r="AC108" s="4">
        <f>IF(B108&lt;&gt;"0",D108*(B108+1),D108)</f>
        <v>47.59999999999999</v>
      </c>
      <c r="AD108" s="4">
        <f>IF(B108&lt;&gt;"0",E108*(B108+1),E108)</f>
        <v>47.59999999999999</v>
      </c>
      <c r="AE108" s="4">
        <f>IF(B108&lt;&gt;"0",F108*(B108+1),F108)</f>
        <v>47.59999999999999</v>
      </c>
      <c r="AF108" s="4">
        <f>IF(B108&lt;&gt;"0",G108*(B108+1),G108)</f>
        <v>47.59999999999999</v>
      </c>
      <c r="AG108" s="4">
        <f>IF(B108&lt;&gt;"0",H108*(B108+1),H108)</f>
        <v>47.59999999999999</v>
      </c>
      <c r="AH108" s="4">
        <f>IF(B108&lt;&gt;"0",I108*(B108+1),I108)</f>
        <v>47.59999999999999</v>
      </c>
      <c r="AI108" s="4">
        <f>IF(B108&lt;&gt;"0",J108*(B108+1),J108)</f>
        <v>47.59999999999999</v>
      </c>
      <c r="AJ108" s="4">
        <f>IF(B108&lt;&gt;"0",K108*(B108+1),K108)</f>
        <v>47.59999999999999</v>
      </c>
      <c r="AK108" s="4">
        <f>IF(B108&lt;&gt;"0",L108*(B108+1),L108)</f>
        <v>47.59999999999999</v>
      </c>
      <c r="AL108" s="4">
        <f>IF(B108&lt;&gt;"0",M108*(B108+1),M108)</f>
        <v>47.59999999999999</v>
      </c>
      <c r="AM108" s="4">
        <f>IF(B108&lt;&gt;"0",N108*(B108+1),N108)</f>
        <v>47.59999999999999</v>
      </c>
      <c r="AN108" s="4">
        <f>IF(B108&lt;&gt;"0",O108*(B108+1),O108)</f>
        <v>47.59999999999999</v>
      </c>
      <c r="AO108" s="42">
        <f>IF(B108&lt;&gt;"0",P108*(B108+1),P108)</f>
        <v>571.1999999999999</v>
      </c>
      <c r="AP108" s="42">
        <f>IF(B108&lt;&gt;"0",Q108*(B108+1),Q108)</f>
        <v>571.1999999999999</v>
      </c>
      <c r="AQ108" s="34"/>
      <c r="AR108" s="17"/>
      <c r="AS108" s="7"/>
      <c r="AT108" s="7"/>
      <c r="AU108" s="7"/>
    </row>
    <row r="109" ht="20" customHeight="1">
      <c r="A109" t="s" s="8">
        <v>179</v>
      </c>
      <c r="B109" s="40">
        <v>0.19</v>
      </c>
      <c r="C109" s="39">
        <f>SUM(D109:O109)</f>
        <v>420</v>
      </c>
      <c r="D109" s="4">
        <v>10</v>
      </c>
      <c r="E109" s="4">
        <v>10</v>
      </c>
      <c r="F109" s="4">
        <v>10</v>
      </c>
      <c r="G109" s="4">
        <v>10</v>
      </c>
      <c r="H109" s="4">
        <v>110</v>
      </c>
      <c r="I109" s="4">
        <v>10</v>
      </c>
      <c r="J109" s="4">
        <v>10</v>
      </c>
      <c r="K109" s="4">
        <v>10</v>
      </c>
      <c r="L109" s="4">
        <v>110</v>
      </c>
      <c r="M109" s="4">
        <v>10</v>
      </c>
      <c r="N109" s="4">
        <v>10</v>
      </c>
      <c r="O109" s="4">
        <v>110</v>
      </c>
      <c r="P109" s="39">
        <v>300</v>
      </c>
      <c r="Q109" s="39">
        <v>200</v>
      </c>
      <c r="R109" s="5"/>
      <c r="S109" s="6"/>
      <c r="T109" s="6"/>
      <c r="U109" s="6"/>
      <c r="V109" s="6"/>
      <c r="W109" s="14"/>
      <c r="X109" s="15"/>
      <c r="Y109" s="16"/>
      <c r="Z109" t="s" s="82">
        <v>180</v>
      </c>
      <c r="AA109" s="46">
        <v>0.19</v>
      </c>
      <c r="AB109" s="39">
        <f>SUM(AC109:AN109)</f>
        <v>499.8</v>
      </c>
      <c r="AC109" s="4">
        <f>IF(B109&lt;&gt;"0",D109*(B109+1),D109)</f>
        <v>11.9</v>
      </c>
      <c r="AD109" s="4">
        <f>IF(B109&lt;&gt;"0",E109*(B109+1),E109)</f>
        <v>11.9</v>
      </c>
      <c r="AE109" s="4">
        <f>IF(B109&lt;&gt;"0",F109*(B109+1),F109)</f>
        <v>11.9</v>
      </c>
      <c r="AF109" s="4">
        <f>IF(B109&lt;&gt;"0",G109*(B109+1),G109)</f>
        <v>11.9</v>
      </c>
      <c r="AG109" s="4">
        <f>IF(B109&lt;&gt;"0",H109*(B109+1),H109)</f>
        <v>130.9</v>
      </c>
      <c r="AH109" s="4">
        <f>IF(B109&lt;&gt;"0",I109*(B109+1),I109)</f>
        <v>11.9</v>
      </c>
      <c r="AI109" s="4">
        <f>IF(B109&lt;&gt;"0",J109*(B109+1),J109)</f>
        <v>11.9</v>
      </c>
      <c r="AJ109" s="4">
        <f>IF(B109&lt;&gt;"0",K109*(B109+1),K109)</f>
        <v>11.9</v>
      </c>
      <c r="AK109" s="4">
        <f>IF(B109&lt;&gt;"0",L109*(B109+1),L109)</f>
        <v>130.9</v>
      </c>
      <c r="AL109" s="4">
        <f>IF(B109&lt;&gt;"0",M109*(B109+1),M109)</f>
        <v>11.9</v>
      </c>
      <c r="AM109" s="4">
        <f>IF(B109&lt;&gt;"0",N109*(B109+1),N109)</f>
        <v>11.9</v>
      </c>
      <c r="AN109" s="4">
        <f>IF(B109&lt;&gt;"0",O109*(B109+1),O109)</f>
        <v>130.9</v>
      </c>
      <c r="AO109" s="42">
        <f>IF(B109&lt;&gt;"0",P109*(B109+1),P109)</f>
        <v>357</v>
      </c>
      <c r="AP109" s="42">
        <f>IF(B109&lt;&gt;"0",Q109*(B109+1),Q109)</f>
        <v>238</v>
      </c>
      <c r="AQ109" s="34"/>
      <c r="AR109" t="s" s="43">
        <v>181</v>
      </c>
      <c r="AS109" s="17"/>
      <c r="AT109" s="7"/>
      <c r="AU109" s="7"/>
    </row>
    <row r="110" ht="20" customHeight="1">
      <c r="A110" t="s" s="20">
        <v>21</v>
      </c>
      <c r="B110" s="40">
        <v>0.19</v>
      </c>
      <c r="C110" s="39">
        <f>SUM(C101:C109)</f>
        <v>7860</v>
      </c>
      <c r="D110" s="44">
        <f>SUM(D101:D109)</f>
        <v>660</v>
      </c>
      <c r="E110" s="44">
        <f>SUM(E101:E109)</f>
        <v>620</v>
      </c>
      <c r="F110" s="44">
        <f>SUM(F101:F109)</f>
        <v>620</v>
      </c>
      <c r="G110" s="44">
        <f>SUM(G101:G109)</f>
        <v>620</v>
      </c>
      <c r="H110" s="44">
        <f>SUM(H101:H109)</f>
        <v>720</v>
      </c>
      <c r="I110" s="44">
        <f>SUM(I101:I109)</f>
        <v>640</v>
      </c>
      <c r="J110" s="44">
        <f>SUM(J101:J109)</f>
        <v>620</v>
      </c>
      <c r="K110" s="44">
        <f>SUM(K101:K109)</f>
        <v>680</v>
      </c>
      <c r="L110" s="44">
        <f>SUM(L101:L109)</f>
        <v>720</v>
      </c>
      <c r="M110" s="44">
        <f>SUM(M101:M109)</f>
        <v>620</v>
      </c>
      <c r="N110" s="44">
        <f>SUM(N101:N109)</f>
        <v>620</v>
      </c>
      <c r="O110" s="44">
        <f>SUM(O101:O109)</f>
        <v>720</v>
      </c>
      <c r="P110" s="39">
        <f>SUM(P101:P109)</f>
        <v>11270</v>
      </c>
      <c r="Q110" s="39">
        <f>SUM(Q101:Q109)</f>
        <v>11140</v>
      </c>
      <c r="R110" s="5"/>
      <c r="S110" s="6"/>
      <c r="T110" s="6"/>
      <c r="U110" s="6"/>
      <c r="V110" s="6"/>
      <c r="W110" s="14"/>
      <c r="X110" s="15"/>
      <c r="Y110" s="16"/>
      <c r="Z110" t="s" s="45">
        <v>30</v>
      </c>
      <c r="AA110" s="46">
        <v>0.19</v>
      </c>
      <c r="AB110" s="39">
        <f>SUM(AB101:AB109)</f>
        <v>9353.4</v>
      </c>
      <c r="AC110" s="39">
        <f>SUM(AC101:AC109)</f>
        <v>785.4</v>
      </c>
      <c r="AD110" s="39">
        <f>SUM(AD101:AD109)</f>
        <v>737.8</v>
      </c>
      <c r="AE110" s="39">
        <f>SUM(AE101:AE109)</f>
        <v>737.8</v>
      </c>
      <c r="AF110" s="39">
        <f>SUM(AF101:AF109)</f>
        <v>737.8</v>
      </c>
      <c r="AG110" s="39">
        <f>SUM(AG101:AG109)</f>
        <v>856.8</v>
      </c>
      <c r="AH110" s="39">
        <f>SUM(AH101:AH109)</f>
        <v>761.5999999999999</v>
      </c>
      <c r="AI110" s="39">
        <f>SUM(AI101:AI109)</f>
        <v>737.8</v>
      </c>
      <c r="AJ110" s="39">
        <f>SUM(AJ101:AJ109)</f>
        <v>809.1999999999999</v>
      </c>
      <c r="AK110" s="39">
        <f>SUM(AK101:AK109)</f>
        <v>856.8</v>
      </c>
      <c r="AL110" s="39">
        <f>SUM(AL101:AL109)</f>
        <v>737.8</v>
      </c>
      <c r="AM110" s="39">
        <f>SUM(AM101:AM109)</f>
        <v>737.8</v>
      </c>
      <c r="AN110" s="39">
        <f>SUM(AN101:AN109)</f>
        <v>856.8</v>
      </c>
      <c r="AO110" s="39">
        <f>SUM(AO101:AO109)</f>
        <v>13411.3</v>
      </c>
      <c r="AP110" s="39">
        <f>SUM(AP101:AP109)</f>
        <v>13256.6</v>
      </c>
      <c r="AQ110" s="34"/>
      <c r="AR110" s="17"/>
      <c r="AS110" s="7"/>
      <c r="AT110" s="7"/>
      <c r="AU110" s="7"/>
    </row>
    <row r="111" ht="20" customHeight="1">
      <c r="A111" s="3"/>
      <c r="B111" s="3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3"/>
      <c r="Q111" s="3"/>
      <c r="R111" s="5"/>
      <c r="S111" s="6"/>
      <c r="T111" s="6"/>
      <c r="U111" s="6"/>
      <c r="V111" s="6"/>
      <c r="W111" s="14"/>
      <c r="X111" s="15"/>
      <c r="Y111" s="16"/>
      <c r="Z111" s="48"/>
      <c r="AA111" s="48"/>
      <c r="AB111" s="48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8"/>
      <c r="AP111" s="48"/>
      <c r="AQ111" s="16"/>
      <c r="AR111" s="17"/>
      <c r="AS111" s="7"/>
      <c r="AT111" s="7"/>
      <c r="AU111" s="7"/>
    </row>
    <row r="112" ht="20" customHeight="1">
      <c r="A112" s="3"/>
      <c r="B112" s="3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3"/>
      <c r="Q112" s="3"/>
      <c r="R112" s="5"/>
      <c r="S112" s="6"/>
      <c r="T112" s="6"/>
      <c r="U112" s="6"/>
      <c r="V112" s="6"/>
      <c r="W112" s="14"/>
      <c r="X112" s="15"/>
      <c r="Y112" s="16"/>
      <c r="Z112" s="16"/>
      <c r="AA112" s="16"/>
      <c r="AB112" s="16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16"/>
      <c r="AP112" s="16"/>
      <c r="AQ112" s="16"/>
      <c r="AR112" s="17"/>
      <c r="AS112" s="7"/>
      <c r="AT112" s="7"/>
      <c r="AU112" s="7"/>
    </row>
    <row r="113" ht="20" customHeight="1">
      <c r="A113" t="s" s="20">
        <v>182</v>
      </c>
      <c r="B113" s="18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3"/>
      <c r="Q113" s="3"/>
      <c r="R113" s="5"/>
      <c r="S113" s="6"/>
      <c r="T113" s="6"/>
      <c r="U113" s="6"/>
      <c r="V113" s="6"/>
      <c r="W113" s="14"/>
      <c r="X113" s="15"/>
      <c r="Y113" s="16"/>
      <c r="Z113" t="s" s="65">
        <v>183</v>
      </c>
      <c r="AA113" s="50"/>
      <c r="AB113" s="16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16"/>
      <c r="AP113" s="16"/>
      <c r="AQ113" s="16"/>
      <c r="AR113" s="17"/>
      <c r="AS113" s="7"/>
      <c r="AT113" s="7"/>
      <c r="AU113" s="7"/>
    </row>
    <row r="114" ht="20" customHeight="1">
      <c r="A114" s="3"/>
      <c r="B114" s="3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3"/>
      <c r="Q114" s="3"/>
      <c r="R114" t="s" s="84">
        <v>184</v>
      </c>
      <c r="S114" s="6"/>
      <c r="T114" s="6"/>
      <c r="U114" s="6"/>
      <c r="V114" s="6"/>
      <c r="W114" s="14"/>
      <c r="X114" s="15"/>
      <c r="Y114" s="16"/>
      <c r="Z114" s="16"/>
      <c r="AA114" s="16"/>
      <c r="AB114" s="16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79"/>
      <c r="AP114" s="79"/>
      <c r="AQ114" s="16"/>
      <c r="AR114" s="17"/>
      <c r="AS114" s="7"/>
      <c r="AT114" s="7"/>
      <c r="AU114" s="7"/>
    </row>
    <row r="115" ht="20" customHeight="1">
      <c r="A115" s="3"/>
      <c r="B115" s="3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3"/>
      <c r="Q115" s="3"/>
      <c r="R115" s="5"/>
      <c r="S115" s="6"/>
      <c r="T115" s="6"/>
      <c r="U115" s="6"/>
      <c r="V115" s="6"/>
      <c r="W115" s="14"/>
      <c r="X115" s="15"/>
      <c r="Y115" s="16"/>
      <c r="Z115" s="22"/>
      <c r="AA115" s="22"/>
      <c r="AB115" s="2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22"/>
      <c r="AP115" s="22"/>
      <c r="AQ115" s="16"/>
      <c r="AR115" s="17"/>
      <c r="AS115" s="7"/>
      <c r="AT115" s="7"/>
      <c r="AU115" s="7"/>
    </row>
    <row r="116" ht="20" customHeight="1">
      <c r="A116" t="s" s="20">
        <v>185</v>
      </c>
      <c r="B116" t="s" s="23">
        <v>9</v>
      </c>
      <c r="C116" t="s" s="23">
        <v>10</v>
      </c>
      <c r="D116" t="s" s="24">
        <v>11</v>
      </c>
      <c r="E116" s="25"/>
      <c r="F116" s="25"/>
      <c r="G116" s="26"/>
      <c r="H116" s="27"/>
      <c r="I116" s="27"/>
      <c r="J116" s="27"/>
      <c r="K116" s="27"/>
      <c r="L116" s="27"/>
      <c r="M116" s="27"/>
      <c r="N116" s="27"/>
      <c r="O116" s="27"/>
      <c r="P116" t="s" s="20">
        <v>12</v>
      </c>
      <c r="Q116" t="s" s="20">
        <v>13</v>
      </c>
      <c r="R116" s="5"/>
      <c r="S116" s="6"/>
      <c r="T116" s="6"/>
      <c r="U116" s="6"/>
      <c r="V116" s="6"/>
      <c r="W116" s="14"/>
      <c r="X116" s="15"/>
      <c r="Y116" s="16"/>
      <c r="Z116" t="s" s="85">
        <v>186</v>
      </c>
      <c r="AA116" s="86"/>
      <c r="AB116" t="s" s="29">
        <v>17</v>
      </c>
      <c r="AC116" t="s" s="24">
        <v>18</v>
      </c>
      <c r="AD116" s="25"/>
      <c r="AE116" s="25"/>
      <c r="AF116" s="25"/>
      <c r="AG116" s="30"/>
      <c r="AH116" s="31"/>
      <c r="AI116" s="31"/>
      <c r="AJ116" s="31"/>
      <c r="AK116" s="31"/>
      <c r="AL116" s="31"/>
      <c r="AM116" s="31"/>
      <c r="AN116" s="32"/>
      <c r="AO116" t="s" s="33">
        <v>19</v>
      </c>
      <c r="AP116" t="s" s="33">
        <v>20</v>
      </c>
      <c r="AQ116" s="34"/>
      <c r="AR116" s="17"/>
      <c r="AS116" s="7"/>
      <c r="AT116" s="7"/>
      <c r="AU116" s="7"/>
    </row>
    <row r="117" ht="20" customHeight="1">
      <c r="A117" s="3"/>
      <c r="B117" s="3"/>
      <c r="C117" t="s" s="23">
        <v>21</v>
      </c>
      <c r="D117" t="s" s="35">
        <f>CONCATENATE(V6)</f>
        <v>3</v>
      </c>
      <c r="E117" t="s" s="35">
        <f>CONCATENATE(V7)</f>
        <v>4</v>
      </c>
      <c r="F117" t="s" s="35">
        <f>CONCATENATE(V10)</f>
        <v>7</v>
      </c>
      <c r="G117" t="s" s="35">
        <f>CONCATENATE(V11)</f>
        <v>14</v>
      </c>
      <c r="H117" t="s" s="35">
        <f>CONCATENATE(V12)</f>
        <v>22</v>
      </c>
      <c r="I117" t="s" s="35">
        <f>CONCATENATE(V13)</f>
        <v>23</v>
      </c>
      <c r="J117" t="s" s="35">
        <f>CONCATENATE(V14)</f>
        <v>24</v>
      </c>
      <c r="K117" t="s" s="35">
        <f>CONCATENATE(V15)</f>
        <v>25</v>
      </c>
      <c r="L117" t="s" s="35">
        <f>CONCATENATE(V16)</f>
        <v>26</v>
      </c>
      <c r="M117" t="s" s="35">
        <f>CONCATENATE(V17)</f>
        <v>27</v>
      </c>
      <c r="N117" t="s" s="35">
        <f>CONCATENATE(V18)</f>
        <v>28</v>
      </c>
      <c r="O117" t="s" s="35">
        <f>CONCATENATE(V19)</f>
        <v>29</v>
      </c>
      <c r="P117" s="3"/>
      <c r="Q117" s="3"/>
      <c r="R117" s="5"/>
      <c r="S117" s="6"/>
      <c r="T117" s="6"/>
      <c r="U117" s="6"/>
      <c r="V117" s="6"/>
      <c r="W117" s="14"/>
      <c r="X117" s="15"/>
      <c r="Y117" s="16"/>
      <c r="Z117" s="87"/>
      <c r="AA117" s="88"/>
      <c r="AB117" t="s" s="38">
        <v>30</v>
      </c>
      <c r="AC117" t="s" s="35">
        <f>CONCATENATE(AU6)</f>
      </c>
      <c r="AD117" t="s" s="35">
        <f>CONCATENATE(AU7)</f>
      </c>
      <c r="AE117" t="s" s="35">
        <f>CONCATENATE(AU10)</f>
      </c>
      <c r="AF117" t="s" s="35">
        <f>CONCATENATE(AU11)</f>
      </c>
      <c r="AG117" t="s" s="35">
        <f>CONCATENATE(AU12)</f>
      </c>
      <c r="AH117" t="s" s="35">
        <f>CONCATENATE(AU13)</f>
      </c>
      <c r="AI117" t="s" s="35">
        <f>CONCATENATE(AU14)</f>
      </c>
      <c r="AJ117" t="s" s="35">
        <f>CONCATENATE(AU15)</f>
      </c>
      <c r="AK117" t="s" s="35">
        <f>CONCATENATE(AU16)</f>
      </c>
      <c r="AL117" t="s" s="35">
        <f>CONCATENATE(AU17)</f>
      </c>
      <c r="AM117" t="s" s="35">
        <f>CONCATENATE(AU18)</f>
      </c>
      <c r="AN117" t="s" s="35">
        <f>CONCATENATE(AU19)</f>
      </c>
      <c r="AO117" s="42"/>
      <c r="AP117" s="42"/>
      <c r="AQ117" s="34"/>
      <c r="AR117" s="17"/>
      <c r="AS117" s="7"/>
      <c r="AT117" s="7"/>
      <c r="AU117" s="7"/>
    </row>
    <row r="118" ht="20" customHeight="1">
      <c r="A118" t="s" s="8">
        <v>187</v>
      </c>
      <c r="B118" s="40">
        <v>0.19</v>
      </c>
      <c r="C118" s="39">
        <f>SUM(D118:O118)</f>
        <v>10600</v>
      </c>
      <c r="D118" s="4">
        <v>400</v>
      </c>
      <c r="E118" s="4">
        <v>800</v>
      </c>
      <c r="F118" s="4">
        <v>1000</v>
      </c>
      <c r="G118" s="4">
        <v>800</v>
      </c>
      <c r="H118" s="4">
        <v>800</v>
      </c>
      <c r="I118" s="4">
        <v>800</v>
      </c>
      <c r="J118" s="4">
        <v>1000</v>
      </c>
      <c r="K118" s="4">
        <v>1000</v>
      </c>
      <c r="L118" s="4">
        <v>1000</v>
      </c>
      <c r="M118" s="4">
        <v>1000</v>
      </c>
      <c r="N118" s="4">
        <v>1000</v>
      </c>
      <c r="O118" s="4">
        <v>1000</v>
      </c>
      <c r="P118" s="39">
        <v>10600</v>
      </c>
      <c r="Q118" s="39">
        <v>12000</v>
      </c>
      <c r="R118" s="5"/>
      <c r="S118" s="6"/>
      <c r="T118" s="6"/>
      <c r="U118" s="6"/>
      <c r="V118" s="6"/>
      <c r="W118" s="14"/>
      <c r="X118" s="15"/>
      <c r="Y118" s="16"/>
      <c r="Z118" t="s" s="89">
        <v>188</v>
      </c>
      <c r="AA118" s="90"/>
      <c r="AB118" s="39">
        <f>SUM(AC118:AN118)</f>
        <v>12614</v>
      </c>
      <c r="AC118" s="4">
        <f>IF(B118&lt;&gt;"0",D118*(B118+1),D118)</f>
        <v>476</v>
      </c>
      <c r="AD118" s="4">
        <f>IF(B118&lt;&gt;"0",E118*(B118+1),E118)</f>
        <v>952</v>
      </c>
      <c r="AE118" s="4">
        <f>IF(B118&lt;&gt;"0",F118*(B118+1),F118)</f>
        <v>1190</v>
      </c>
      <c r="AF118" s="4">
        <f>IF(B118&lt;&gt;"0",G118*(B118+1),G118)</f>
        <v>952</v>
      </c>
      <c r="AG118" s="4">
        <f>IF(B118&lt;&gt;"0",H118*(B118+1),H118)</f>
        <v>952</v>
      </c>
      <c r="AH118" s="4">
        <f>IF(B118&lt;&gt;"0",I118*(B118+1),I118)</f>
        <v>952</v>
      </c>
      <c r="AI118" s="4">
        <f>IF(B118&lt;&gt;"0",J118*(B118+1),J118)</f>
        <v>1190</v>
      </c>
      <c r="AJ118" s="4">
        <f>IF(B118&lt;&gt;"0",K118*(B118+1),K118)</f>
        <v>1190</v>
      </c>
      <c r="AK118" s="4">
        <f>IF(B118&lt;&gt;"0",L118*(B118+1),L118)</f>
        <v>1190</v>
      </c>
      <c r="AL118" s="4">
        <f>IF(B118&lt;&gt;"0",M118*(B118+1),M118)</f>
        <v>1190</v>
      </c>
      <c r="AM118" s="4">
        <f>IF(B118&lt;&gt;"0",N118*(B118+1),N118)</f>
        <v>1190</v>
      </c>
      <c r="AN118" s="4">
        <f>IF(B118&lt;&gt;"0",O118*(B118+1),O118)</f>
        <v>1190</v>
      </c>
      <c r="AO118" s="42">
        <f>IF(B118&lt;&gt;"0",P118*(B118+1),P118)</f>
        <v>12614</v>
      </c>
      <c r="AP118" s="42">
        <f>IF(B118&lt;&gt;"0",Q118*(B118+1),Q118)</f>
        <v>14280</v>
      </c>
      <c r="AQ118" s="34"/>
      <c r="AR118" t="s" s="43">
        <v>189</v>
      </c>
      <c r="AS118" s="43"/>
      <c r="AT118" s="43"/>
      <c r="AU118" s="17"/>
    </row>
    <row r="119" ht="20" customHeight="1">
      <c r="A119" t="s" s="8">
        <v>190</v>
      </c>
      <c r="B119" s="40">
        <v>0.19</v>
      </c>
      <c r="C119" s="39">
        <f>SUM(D119:O119)</f>
        <v>1200</v>
      </c>
      <c r="D119" s="4">
        <v>100</v>
      </c>
      <c r="E119" s="4">
        <v>100</v>
      </c>
      <c r="F119" s="4">
        <v>100</v>
      </c>
      <c r="G119" s="4">
        <v>100</v>
      </c>
      <c r="H119" s="4">
        <v>100</v>
      </c>
      <c r="I119" s="4">
        <v>100</v>
      </c>
      <c r="J119" s="4">
        <v>100</v>
      </c>
      <c r="K119" s="4">
        <v>100</v>
      </c>
      <c r="L119" s="4">
        <v>100</v>
      </c>
      <c r="M119" s="4">
        <v>100</v>
      </c>
      <c r="N119" s="4">
        <v>100</v>
      </c>
      <c r="O119" s="4">
        <v>100</v>
      </c>
      <c r="P119" s="39">
        <v>1200</v>
      </c>
      <c r="Q119" s="39">
        <v>1200</v>
      </c>
      <c r="R119" s="5"/>
      <c r="S119" s="6"/>
      <c r="T119" s="6"/>
      <c r="U119" s="6"/>
      <c r="V119" s="6"/>
      <c r="W119" s="14"/>
      <c r="X119" s="15"/>
      <c r="Y119" s="16"/>
      <c r="Z119" t="s" s="17">
        <v>191</v>
      </c>
      <c r="AA119" s="91"/>
      <c r="AB119" s="39">
        <f>SUM(AC119:AN119)</f>
        <v>1428</v>
      </c>
      <c r="AC119" s="4">
        <f>IF(B119&lt;&gt;"0",D119*(B119+1),D119)</f>
        <v>119</v>
      </c>
      <c r="AD119" s="4">
        <f>IF(B119&lt;&gt;"0",E119*(B119+1),E119)</f>
        <v>119</v>
      </c>
      <c r="AE119" s="4">
        <f>IF(B119&lt;&gt;"0",F119*(B119+1),F119)</f>
        <v>119</v>
      </c>
      <c r="AF119" s="4">
        <f>IF(B119&lt;&gt;"0",G119*(B119+1),G119)</f>
        <v>119</v>
      </c>
      <c r="AG119" s="4">
        <f>IF(B119&lt;&gt;"0",H119*(B119+1),H119)</f>
        <v>119</v>
      </c>
      <c r="AH119" s="4">
        <f>IF(B119&lt;&gt;"0",I119*(B119+1),I119)</f>
        <v>119</v>
      </c>
      <c r="AI119" s="4">
        <f>IF(B119&lt;&gt;"0",J119*(B119+1),J119)</f>
        <v>119</v>
      </c>
      <c r="AJ119" s="4">
        <f>IF(B119&lt;&gt;"0",K119*(B119+1),K119)</f>
        <v>119</v>
      </c>
      <c r="AK119" s="4">
        <f>IF(B119&lt;&gt;"0",L119*(B119+1),L119)</f>
        <v>119</v>
      </c>
      <c r="AL119" s="4">
        <f>IF(B119&lt;&gt;"0",M119*(B119+1),M119)</f>
        <v>119</v>
      </c>
      <c r="AM119" s="4">
        <f>IF(B119&lt;&gt;"0",N119*(B119+1),N119)</f>
        <v>119</v>
      </c>
      <c r="AN119" s="4">
        <f>IF(B119&lt;&gt;"0",O119*(B119+1),O119)</f>
        <v>119</v>
      </c>
      <c r="AO119" s="42">
        <f>IF(B119&lt;&gt;"0",P119*(B119+1),P119)</f>
        <v>1428</v>
      </c>
      <c r="AP119" s="42">
        <f>IF(B119&lt;&gt;"0",Q119*(B119+1),Q119)</f>
        <v>1428</v>
      </c>
      <c r="AQ119" s="34"/>
      <c r="AR119" t="s" s="43">
        <v>192</v>
      </c>
      <c r="AS119" s="43"/>
      <c r="AT119" s="43"/>
      <c r="AU119" s="17"/>
    </row>
    <row r="120" ht="20" customHeight="1">
      <c r="A120" t="s" s="8">
        <v>193</v>
      </c>
      <c r="B120" s="40">
        <v>0.19</v>
      </c>
      <c r="C120" s="39">
        <f>SUM(D120:O120)</f>
        <v>54000</v>
      </c>
      <c r="D120" s="4">
        <v>2000</v>
      </c>
      <c r="E120" s="4">
        <v>2000</v>
      </c>
      <c r="F120" s="4">
        <v>3000</v>
      </c>
      <c r="G120" s="4">
        <v>3000</v>
      </c>
      <c r="H120" s="4">
        <v>4000</v>
      </c>
      <c r="I120" s="4">
        <v>6000</v>
      </c>
      <c r="J120" s="4">
        <v>2000</v>
      </c>
      <c r="K120" s="4">
        <v>7000</v>
      </c>
      <c r="L120" s="4">
        <v>7000</v>
      </c>
      <c r="M120" s="4">
        <v>4000</v>
      </c>
      <c r="N120" s="4">
        <v>7000</v>
      </c>
      <c r="O120" s="4">
        <v>7000</v>
      </c>
      <c r="P120" s="39">
        <v>60000</v>
      </c>
      <c r="Q120" s="39">
        <v>70000</v>
      </c>
      <c r="R120" s="5"/>
      <c r="S120" s="6"/>
      <c r="T120" s="6"/>
      <c r="U120" s="6"/>
      <c r="V120" s="6"/>
      <c r="W120" s="14"/>
      <c r="X120" s="15"/>
      <c r="Y120" s="16"/>
      <c r="Z120" t="s" s="17">
        <v>194</v>
      </c>
      <c r="AA120" s="91"/>
      <c r="AB120" s="39">
        <f>SUM(AC120:AN120)</f>
        <v>64260</v>
      </c>
      <c r="AC120" s="4">
        <f>IF(B120&lt;&gt;"0",D120*(B120+1),D120)</f>
        <v>2380</v>
      </c>
      <c r="AD120" s="4">
        <f>IF(B120&lt;&gt;"0",E120*(B120+1),E120)</f>
        <v>2380</v>
      </c>
      <c r="AE120" s="4">
        <f>IF(B120&lt;&gt;"0",F120*(B120+1),F120)</f>
        <v>3570</v>
      </c>
      <c r="AF120" s="4">
        <f>IF(B120&lt;&gt;"0",G120*(B120+1),G120)</f>
        <v>3570</v>
      </c>
      <c r="AG120" s="4">
        <f>IF(B120&lt;&gt;"0",H120*(B120+1),H120)</f>
        <v>4760</v>
      </c>
      <c r="AH120" s="4">
        <f>IF(B120&lt;&gt;"0",I120*(B120+1),I120)</f>
        <v>7140</v>
      </c>
      <c r="AI120" s="4">
        <f>IF(B120&lt;&gt;"0",J120*(B120+1),J120)</f>
        <v>2380</v>
      </c>
      <c r="AJ120" s="4">
        <f>IF(B120&lt;&gt;"0",K120*(B120+1),K120)</f>
        <v>8330</v>
      </c>
      <c r="AK120" s="4">
        <f>IF(B120&lt;&gt;"0",L120*(B120+1),L120)</f>
        <v>8330</v>
      </c>
      <c r="AL120" s="4">
        <f>IF(B120&lt;&gt;"0",M120*(B120+1),M120)</f>
        <v>4760</v>
      </c>
      <c r="AM120" s="4">
        <f>IF(B120&lt;&gt;"0",N120*(B120+1),N120)</f>
        <v>8330</v>
      </c>
      <c r="AN120" s="4">
        <f>IF(B120&lt;&gt;"0",O120*(B120+1),O120)</f>
        <v>8330</v>
      </c>
      <c r="AO120" s="42">
        <f>IF(B120&lt;&gt;"0",P120*(B120+1),P120)</f>
        <v>71400</v>
      </c>
      <c r="AP120" s="42">
        <f>IF(B120&lt;&gt;"0",Q120*(B120+1),Q120)</f>
        <v>83300</v>
      </c>
      <c r="AQ120" s="34"/>
      <c r="AR120" t="s" s="43">
        <v>195</v>
      </c>
      <c r="AS120" s="43"/>
      <c r="AT120" s="17"/>
      <c r="AU120" s="7"/>
    </row>
    <row r="121" ht="20" customHeight="1">
      <c r="A121" t="s" s="8">
        <v>196</v>
      </c>
      <c r="B121" s="40">
        <v>0.19</v>
      </c>
      <c r="C121" s="39">
        <f>SUM(D121:O121)</f>
        <v>21000</v>
      </c>
      <c r="D121" s="4"/>
      <c r="E121" s="4">
        <v>3500</v>
      </c>
      <c r="F121" s="4"/>
      <c r="G121" s="4">
        <v>3500</v>
      </c>
      <c r="H121" s="4"/>
      <c r="I121" s="4">
        <v>3500</v>
      </c>
      <c r="J121" s="4"/>
      <c r="K121" s="4">
        <v>3500</v>
      </c>
      <c r="L121" s="4"/>
      <c r="M121" s="4">
        <v>3500</v>
      </c>
      <c r="N121" s="4"/>
      <c r="O121" s="4">
        <v>3500</v>
      </c>
      <c r="P121" s="39">
        <v>21000</v>
      </c>
      <c r="Q121" s="39">
        <v>21000</v>
      </c>
      <c r="R121" s="5"/>
      <c r="S121" s="6"/>
      <c r="T121" s="6"/>
      <c r="U121" s="6"/>
      <c r="V121" s="6"/>
      <c r="W121" s="14"/>
      <c r="X121" s="15"/>
      <c r="Y121" s="16"/>
      <c r="Z121" t="s" s="17">
        <v>197</v>
      </c>
      <c r="AA121" s="91"/>
      <c r="AB121" s="39">
        <f>SUM(AC121:AN121)</f>
        <v>24990</v>
      </c>
      <c r="AC121" s="4">
        <f>IF(B121&lt;&gt;"0",D121*(B121+1),D121)</f>
        <v>0</v>
      </c>
      <c r="AD121" s="4">
        <f>IF(B121&lt;&gt;"0",E121*(B121+1),E121)</f>
        <v>4165</v>
      </c>
      <c r="AE121" s="4">
        <f>IF(B121&lt;&gt;"0",F121*(B121+1),F121)</f>
        <v>0</v>
      </c>
      <c r="AF121" s="4">
        <f>IF(B121&lt;&gt;"0",G121*(B121+1),G121)</f>
        <v>4165</v>
      </c>
      <c r="AG121" s="4">
        <f>IF(B121&lt;&gt;"0",H121*(B121+1),H121)</f>
        <v>0</v>
      </c>
      <c r="AH121" s="4">
        <f>IF(B121&lt;&gt;"0",I121*(B121+1),I121)</f>
        <v>4165</v>
      </c>
      <c r="AI121" s="4">
        <f>IF(B121&lt;&gt;"0",J121*(B121+1),J121)</f>
        <v>0</v>
      </c>
      <c r="AJ121" s="4">
        <f>IF(B121&lt;&gt;"0",K121*(B121+1),K121)</f>
        <v>4165</v>
      </c>
      <c r="AK121" s="4">
        <f>IF(B121&lt;&gt;"0",L121*(B121+1),L121)</f>
        <v>0</v>
      </c>
      <c r="AL121" s="4">
        <f>IF(B121&lt;&gt;"0",M121*(B121+1),M121)</f>
        <v>4165</v>
      </c>
      <c r="AM121" s="4">
        <f>IF(B121&lt;&gt;"0",N121*(B121+1),N121)</f>
        <v>0</v>
      </c>
      <c r="AN121" s="4">
        <f>IF(B121&lt;&gt;"0",O121*(B121+1),O121)</f>
        <v>4165</v>
      </c>
      <c r="AO121" s="42">
        <f>IF(B121&lt;&gt;"0",P121*(B121+1),P121)</f>
        <v>24990</v>
      </c>
      <c r="AP121" s="42">
        <f>IF(B121&lt;&gt;"0",Q121*(B121+1),Q121)</f>
        <v>24990</v>
      </c>
      <c r="AQ121" s="34"/>
      <c r="AR121" t="s" s="43">
        <v>198</v>
      </c>
      <c r="AS121" s="43"/>
      <c r="AT121" s="17"/>
      <c r="AU121" s="7"/>
    </row>
    <row r="122" ht="20" customHeight="1">
      <c r="A122" t="s" s="8">
        <v>199</v>
      </c>
      <c r="B122" s="40">
        <v>0.19</v>
      </c>
      <c r="C122" s="39">
        <f>SUM(D122:O122)</f>
        <v>5000</v>
      </c>
      <c r="D122" s="4"/>
      <c r="E122" s="4"/>
      <c r="F122" s="4">
        <v>1000</v>
      </c>
      <c r="G122" s="4"/>
      <c r="H122" s="4">
        <v>1000</v>
      </c>
      <c r="I122" s="4"/>
      <c r="J122" s="4">
        <v>1000</v>
      </c>
      <c r="K122" s="4"/>
      <c r="L122" s="4">
        <v>1000</v>
      </c>
      <c r="M122" s="4"/>
      <c r="N122" s="4">
        <v>1000</v>
      </c>
      <c r="O122" s="4"/>
      <c r="P122" s="39">
        <v>6000</v>
      </c>
      <c r="Q122" s="39">
        <v>5000</v>
      </c>
      <c r="R122" s="5"/>
      <c r="S122" s="6"/>
      <c r="T122" s="6"/>
      <c r="U122" s="6"/>
      <c r="V122" s="6"/>
      <c r="W122" s="14"/>
      <c r="X122" s="15"/>
      <c r="Y122" s="16"/>
      <c r="Z122" t="s" s="92">
        <v>200</v>
      </c>
      <c r="AA122" s="93"/>
      <c r="AB122" s="39">
        <f>SUM(AC122:AN122)</f>
        <v>5950</v>
      </c>
      <c r="AC122" s="4">
        <f>IF(B122&lt;&gt;"0",D122*(B122+1),D122)</f>
        <v>0</v>
      </c>
      <c r="AD122" s="4">
        <f>IF(B122&lt;&gt;"0",E122*(B122+1),E122)</f>
        <v>0</v>
      </c>
      <c r="AE122" s="4">
        <f>IF(B122&lt;&gt;"0",F122*(B122+1),F122)</f>
        <v>1190</v>
      </c>
      <c r="AF122" s="4">
        <f>IF(B122&lt;&gt;"0",G122*(B122+1),G122)</f>
        <v>0</v>
      </c>
      <c r="AG122" s="4">
        <f>IF(B122&lt;&gt;"0",H122*(B122+1),H122)</f>
        <v>1190</v>
      </c>
      <c r="AH122" s="4">
        <f>IF(B122&lt;&gt;"0",I122*(B122+1),I122)</f>
        <v>0</v>
      </c>
      <c r="AI122" s="4">
        <f>IF(B122&lt;&gt;"0",J122*(B122+1),J122)</f>
        <v>1190</v>
      </c>
      <c r="AJ122" s="4">
        <f>IF(B122&lt;&gt;"0",K122*(B122+1),K122)</f>
        <v>0</v>
      </c>
      <c r="AK122" s="4">
        <f>IF(B122&lt;&gt;"0",L122*(B122+1),L122)</f>
        <v>1190</v>
      </c>
      <c r="AL122" s="4">
        <f>IF(B122&lt;&gt;"0",M122*(B122+1),M122)</f>
        <v>0</v>
      </c>
      <c r="AM122" s="4">
        <f>IF(B122&lt;&gt;"0",N122*(B122+1),N122)</f>
        <v>1190</v>
      </c>
      <c r="AN122" s="4">
        <f>IF(B122&lt;&gt;"0",O122*(B122+1),O122)</f>
        <v>0</v>
      </c>
      <c r="AO122" s="42">
        <f>IF(B122&lt;&gt;"0",P122*(B122+1),P122)</f>
        <v>7140</v>
      </c>
      <c r="AP122" s="42">
        <f>IF(B122&lt;&gt;"0",Q122*(B122+1),Q122)</f>
        <v>5950</v>
      </c>
      <c r="AQ122" s="34"/>
      <c r="AR122" t="s" s="17">
        <v>201</v>
      </c>
      <c r="AS122" s="7"/>
      <c r="AT122" s="7"/>
      <c r="AU122" s="7"/>
    </row>
    <row r="123" ht="20" customHeight="1">
      <c r="A123" t="s" s="20">
        <v>21</v>
      </c>
      <c r="B123" s="40">
        <v>0.19</v>
      </c>
      <c r="C123" s="39">
        <f>SUM(C118:C122)</f>
        <v>91800</v>
      </c>
      <c r="D123" s="44">
        <f>SUM(D118:D122)</f>
        <v>2500</v>
      </c>
      <c r="E123" s="44">
        <f>SUM(E118:E122)</f>
        <v>6400</v>
      </c>
      <c r="F123" s="44">
        <f>SUM(F118:F122)</f>
        <v>5100</v>
      </c>
      <c r="G123" s="44">
        <f>SUM(G118:G122)</f>
        <v>7400</v>
      </c>
      <c r="H123" s="44">
        <f>SUM(H118:H122)</f>
        <v>5900</v>
      </c>
      <c r="I123" s="44">
        <f>SUM(I118:I122)</f>
        <v>10400</v>
      </c>
      <c r="J123" s="44">
        <f>SUM(J118:J122)</f>
        <v>4100</v>
      </c>
      <c r="K123" s="44">
        <f>SUM(K118:K122)</f>
        <v>11600</v>
      </c>
      <c r="L123" s="44">
        <f>SUM(L118:L122)</f>
        <v>9100</v>
      </c>
      <c r="M123" s="44">
        <f>SUM(M118:M122)</f>
        <v>8600</v>
      </c>
      <c r="N123" s="44">
        <f>SUM(N118:N122)</f>
        <v>9100</v>
      </c>
      <c r="O123" s="44">
        <f>SUM(O118:O122)</f>
        <v>11600</v>
      </c>
      <c r="P123" s="39">
        <f>SUM(P118:P122)</f>
        <v>98800</v>
      </c>
      <c r="Q123" s="39">
        <f>SUM(Q118:Q122)</f>
        <v>109200</v>
      </c>
      <c r="R123" s="5"/>
      <c r="S123" s="6"/>
      <c r="T123" s="6"/>
      <c r="U123" s="6"/>
      <c r="V123" s="6"/>
      <c r="W123" s="14"/>
      <c r="X123" s="15"/>
      <c r="Y123" s="16"/>
      <c r="Z123" t="s" s="94">
        <v>30</v>
      </c>
      <c r="AA123" s="86"/>
      <c r="AB123" s="39">
        <f>SUM(AB118:AB122)</f>
        <v>109242</v>
      </c>
      <c r="AC123" s="39">
        <f>SUM(AC118:AC122)</f>
        <v>2975</v>
      </c>
      <c r="AD123" s="39">
        <f>SUM(AD118:AD122)</f>
        <v>7616</v>
      </c>
      <c r="AE123" s="39">
        <f>SUM(AE118:AE122)</f>
        <v>6069</v>
      </c>
      <c r="AF123" s="39">
        <f>SUM(AF118:AF122)</f>
        <v>8806</v>
      </c>
      <c r="AG123" s="39">
        <f>SUM(AG118:AG122)</f>
        <v>7021</v>
      </c>
      <c r="AH123" s="39">
        <f>SUM(AH118:AH122)</f>
        <v>12376</v>
      </c>
      <c r="AI123" s="39">
        <f>SUM(AI118:AI122)</f>
        <v>4879</v>
      </c>
      <c r="AJ123" s="39">
        <f>SUM(AJ118:AJ122)</f>
        <v>13804</v>
      </c>
      <c r="AK123" s="39">
        <f>SUM(AK118:AK122)</f>
        <v>10829</v>
      </c>
      <c r="AL123" s="39">
        <f>SUM(AL118:AL122)</f>
        <v>10234</v>
      </c>
      <c r="AM123" s="39">
        <f>SUM(AM118:AM122)</f>
        <v>10829</v>
      </c>
      <c r="AN123" s="39">
        <f>SUM(AN118:AN122)</f>
        <v>13804</v>
      </c>
      <c r="AO123" s="39">
        <f>SUM(AO118:AO122)</f>
        <v>117572</v>
      </c>
      <c r="AP123" s="39">
        <f>SUM(AP118:AP122)</f>
        <v>129948</v>
      </c>
      <c r="AQ123" s="34"/>
      <c r="AR123" s="17"/>
      <c r="AS123" s="7"/>
      <c r="AT123" s="7"/>
      <c r="AU123" s="7"/>
    </row>
    <row r="124" ht="20" customHeight="1">
      <c r="A124" s="3"/>
      <c r="B124" s="3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3"/>
      <c r="Q124" s="3"/>
      <c r="R124" s="5"/>
      <c r="S124" s="6"/>
      <c r="T124" s="6"/>
      <c r="U124" s="6"/>
      <c r="V124" s="6"/>
      <c r="W124" s="14"/>
      <c r="X124" s="15"/>
      <c r="Y124" s="16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16"/>
      <c r="AR124" s="17"/>
      <c r="AS124" s="7"/>
      <c r="AT124" s="7"/>
      <c r="AU124" s="7"/>
    </row>
    <row r="125" ht="20" customHeight="1">
      <c r="A125" s="3"/>
      <c r="B125" s="3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3"/>
      <c r="Q125" s="3"/>
      <c r="R125" s="5"/>
      <c r="S125" s="6"/>
      <c r="T125" s="6"/>
      <c r="U125" s="6"/>
      <c r="V125" s="6"/>
      <c r="W125" s="14"/>
      <c r="X125" s="15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7"/>
      <c r="AS125" s="7"/>
      <c r="AT125" s="7"/>
      <c r="AU125" s="7"/>
    </row>
    <row r="126" ht="20" customHeight="1">
      <c r="A126" t="s" s="20">
        <v>202</v>
      </c>
      <c r="B126" s="18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3"/>
      <c r="Q126" s="3"/>
      <c r="R126" s="5"/>
      <c r="S126" s="6"/>
      <c r="T126" s="6"/>
      <c r="U126" s="6"/>
      <c r="V126" s="6"/>
      <c r="W126" s="14"/>
      <c r="X126" s="15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7"/>
      <c r="AS126" s="7"/>
      <c r="AT126" s="7"/>
      <c r="AU126" s="7"/>
    </row>
    <row r="127" ht="20" customHeight="1">
      <c r="A127" s="18"/>
      <c r="B127" s="18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3"/>
      <c r="Q127" s="3"/>
      <c r="R127" s="5"/>
      <c r="S127" s="6"/>
      <c r="T127" s="6"/>
      <c r="U127" s="6"/>
      <c r="V127" s="6"/>
      <c r="W127" s="14"/>
      <c r="X127" s="15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7"/>
      <c r="AS127" s="7"/>
      <c r="AT127" s="7"/>
      <c r="AU127" s="7"/>
    </row>
    <row r="128" ht="20" customHeight="1">
      <c r="A128" s="3"/>
      <c r="B128" s="3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3"/>
      <c r="Q128" s="3"/>
      <c r="R128" s="5"/>
      <c r="S128" s="6"/>
      <c r="T128" s="6"/>
      <c r="U128" s="6"/>
      <c r="V128" s="6"/>
      <c r="W128" s="14"/>
      <c r="X128" s="15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7"/>
      <c r="AS128" s="7"/>
      <c r="AT128" s="7"/>
      <c r="AU128" s="7"/>
    </row>
    <row r="129" ht="20" customHeight="1">
      <c r="A129" t="s" s="20">
        <v>203</v>
      </c>
      <c r="B129" s="21"/>
      <c r="C129" t="s" s="23">
        <v>10</v>
      </c>
      <c r="D129" t="s" s="24">
        <v>11</v>
      </c>
      <c r="E129" s="25"/>
      <c r="F129" s="25"/>
      <c r="G129" s="26"/>
      <c r="H129" s="27"/>
      <c r="I129" s="27"/>
      <c r="J129" s="27"/>
      <c r="K129" s="27"/>
      <c r="L129" s="27"/>
      <c r="M129" s="27"/>
      <c r="N129" s="27"/>
      <c r="O129" s="27"/>
      <c r="P129" t="s" s="20">
        <v>12</v>
      </c>
      <c r="Q129" t="s" s="20">
        <v>13</v>
      </c>
      <c r="R129" s="5"/>
      <c r="S129" s="6"/>
      <c r="T129" s="6"/>
      <c r="U129" s="6"/>
      <c r="V129" s="6"/>
      <c r="W129" s="14"/>
      <c r="X129" s="15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7"/>
      <c r="AS129" s="7"/>
      <c r="AT129" s="7"/>
      <c r="AU129" s="7"/>
    </row>
    <row r="130" ht="20" customHeight="1">
      <c r="A130" s="3"/>
      <c r="B130" s="3"/>
      <c r="C130" t="s" s="23">
        <v>21</v>
      </c>
      <c r="D130" t="s" s="35">
        <f>CONCATENATE(V6)</f>
        <v>3</v>
      </c>
      <c r="E130" t="s" s="35">
        <f>CONCATENATE(V7)</f>
        <v>4</v>
      </c>
      <c r="F130" t="s" s="35">
        <f>CONCATENATE(V10)</f>
        <v>7</v>
      </c>
      <c r="G130" t="s" s="35">
        <f>CONCATENATE(V11)</f>
        <v>14</v>
      </c>
      <c r="H130" t="s" s="35">
        <f>CONCATENATE(V12)</f>
        <v>22</v>
      </c>
      <c r="I130" t="s" s="35">
        <f>CONCATENATE(V13)</f>
        <v>23</v>
      </c>
      <c r="J130" t="s" s="35">
        <f>CONCATENATE(V14)</f>
        <v>24</v>
      </c>
      <c r="K130" t="s" s="35">
        <f>CONCATENATE(V15)</f>
        <v>25</v>
      </c>
      <c r="L130" t="s" s="35">
        <f>CONCATENATE(V16)</f>
        <v>26</v>
      </c>
      <c r="M130" t="s" s="35">
        <f>CONCATENATE(V17)</f>
        <v>27</v>
      </c>
      <c r="N130" t="s" s="35">
        <f>CONCATENATE(V18)</f>
        <v>28</v>
      </c>
      <c r="O130" t="s" s="35">
        <f>CONCATENATE(V19)</f>
        <v>29</v>
      </c>
      <c r="P130" s="3"/>
      <c r="Q130" s="3"/>
      <c r="R130" s="5"/>
      <c r="S130" s="6"/>
      <c r="T130" s="6"/>
      <c r="U130" s="6"/>
      <c r="V130" s="6"/>
      <c r="W130" s="14"/>
      <c r="X130" s="15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7"/>
      <c r="AS130" s="7"/>
      <c r="AT130" s="7"/>
      <c r="AU130" s="7"/>
    </row>
    <row r="131" ht="20" customHeight="1">
      <c r="A131" t="s" s="20">
        <v>204</v>
      </c>
      <c r="B131" s="21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39"/>
      <c r="Q131" s="39"/>
      <c r="R131" s="5"/>
      <c r="S131" s="6"/>
      <c r="T131" s="6"/>
      <c r="U131" s="6"/>
      <c r="V131" s="6"/>
      <c r="W131" s="14"/>
      <c r="X131" s="15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7"/>
      <c r="AS131" s="7"/>
      <c r="AT131" s="7"/>
      <c r="AU131" s="7"/>
    </row>
    <row r="132" ht="20" customHeight="1">
      <c r="A132" t="s" s="8">
        <v>205</v>
      </c>
      <c r="B132" s="3"/>
      <c r="C132" s="39">
        <f>SUM(D132:O132)</f>
        <v>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39"/>
      <c r="Q132" s="39"/>
      <c r="R132" s="5"/>
      <c r="S132" s="6"/>
      <c r="T132" s="6"/>
      <c r="U132" s="6"/>
      <c r="V132" s="6"/>
      <c r="W132" s="14"/>
      <c r="X132" s="15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7"/>
      <c r="AS132" s="7"/>
      <c r="AT132" s="7"/>
      <c r="AU132" s="7"/>
    </row>
    <row r="133" ht="20" customHeight="1">
      <c r="A133" t="s" s="8">
        <v>206</v>
      </c>
      <c r="B133" s="3"/>
      <c r="C133" s="39">
        <f>SUM(D133:O133)</f>
        <v>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39"/>
      <c r="Q133" s="39"/>
      <c r="R133" s="5"/>
      <c r="S133" s="6"/>
      <c r="T133" s="6"/>
      <c r="U133" s="6"/>
      <c r="V133" s="6"/>
      <c r="W133" s="14"/>
      <c r="X133" s="15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7"/>
      <c r="AS133" s="7"/>
      <c r="AT133" s="7"/>
      <c r="AU133" s="7"/>
    </row>
    <row r="134" ht="20" customHeight="1">
      <c r="A134" t="s" s="8">
        <v>207</v>
      </c>
      <c r="B134" s="3"/>
      <c r="C134" s="39">
        <f>SUM(D134:O134)</f>
        <v>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39"/>
      <c r="Q134" s="39"/>
      <c r="R134" s="5"/>
      <c r="S134" s="6"/>
      <c r="T134" s="6"/>
      <c r="U134" s="6"/>
      <c r="V134" s="6"/>
      <c r="W134" s="14"/>
      <c r="X134" s="15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7"/>
      <c r="AS134" s="7"/>
      <c r="AT134" s="7"/>
      <c r="AU134" s="7"/>
    </row>
    <row r="135" ht="20" customHeight="1">
      <c r="A135" t="s" s="8">
        <v>208</v>
      </c>
      <c r="B135" s="3"/>
      <c r="C135" s="39">
        <f>SUM(D135:O135)</f>
        <v>0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39"/>
      <c r="Q135" s="39"/>
      <c r="R135" s="5"/>
      <c r="S135" s="6"/>
      <c r="T135" s="6"/>
      <c r="U135" s="6"/>
      <c r="V135" s="6"/>
      <c r="W135" s="14"/>
      <c r="X135" s="15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7"/>
      <c r="AS135" s="7"/>
      <c r="AT135" s="7"/>
      <c r="AU135" s="7"/>
    </row>
    <row r="136" ht="20" customHeight="1">
      <c r="A136" t="s" s="8">
        <v>209</v>
      </c>
      <c r="B136" s="3"/>
      <c r="C136" s="39">
        <f>SUM(D136:O136)</f>
        <v>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39"/>
      <c r="Q136" s="39"/>
      <c r="R136" s="5"/>
      <c r="S136" s="6"/>
      <c r="T136" s="6"/>
      <c r="U136" s="6"/>
      <c r="V136" s="6"/>
      <c r="W136" s="14"/>
      <c r="X136" s="15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7"/>
      <c r="AS136" s="7"/>
      <c r="AT136" s="7"/>
      <c r="AU136" s="7"/>
    </row>
    <row r="137" ht="20" customHeight="1">
      <c r="A137" t="s" s="8">
        <v>210</v>
      </c>
      <c r="B137" s="3"/>
      <c r="C137" s="39">
        <f>SUM(D137:O137)</f>
        <v>0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39"/>
      <c r="Q137" s="39"/>
      <c r="R137" s="5"/>
      <c r="S137" s="6"/>
      <c r="T137" s="6"/>
      <c r="U137" s="6"/>
      <c r="V137" s="6"/>
      <c r="W137" s="14"/>
      <c r="X137" s="15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7"/>
      <c r="AS137" s="7"/>
      <c r="AT137" s="7"/>
      <c r="AU137" s="7"/>
    </row>
    <row r="138" ht="20" customHeight="1">
      <c r="A138" t="s" s="8">
        <v>211</v>
      </c>
      <c r="B138" s="3"/>
      <c r="C138" s="39">
        <f>SUM(D138:O138)</f>
        <v>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39"/>
      <c r="Q138" s="39"/>
      <c r="R138" s="5"/>
      <c r="S138" s="6"/>
      <c r="T138" s="6"/>
      <c r="U138" s="6"/>
      <c r="V138" s="6"/>
      <c r="W138" s="14"/>
      <c r="X138" s="15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7"/>
      <c r="AS138" s="7"/>
      <c r="AT138" s="7"/>
      <c r="AU138" s="7"/>
    </row>
    <row r="139" ht="20" customHeight="1">
      <c r="A139" t="s" s="8">
        <v>212</v>
      </c>
      <c r="B139" s="3"/>
      <c r="C139" s="39">
        <f>SUM(D139:O139)</f>
        <v>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39"/>
      <c r="Q139" s="39"/>
      <c r="R139" s="5"/>
      <c r="S139" s="6"/>
      <c r="T139" s="6"/>
      <c r="U139" s="6"/>
      <c r="V139" s="6"/>
      <c r="W139" s="14"/>
      <c r="X139" s="15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7"/>
      <c r="AS139" s="7"/>
      <c r="AT139" s="7"/>
      <c r="AU139" s="7"/>
    </row>
    <row r="140" ht="20" customHeight="1">
      <c r="A140" t="s" s="8">
        <v>159</v>
      </c>
      <c r="B140" s="3"/>
      <c r="C140" s="39">
        <f>SUM(D140:O140)</f>
        <v>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39"/>
      <c r="Q140" s="39"/>
      <c r="R140" s="5"/>
      <c r="S140" s="6"/>
      <c r="T140" s="6"/>
      <c r="U140" s="6"/>
      <c r="V140" s="6"/>
      <c r="W140" s="14"/>
      <c r="X140" s="15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7"/>
      <c r="AS140" s="7"/>
      <c r="AT140" s="7"/>
      <c r="AU140" s="7"/>
    </row>
    <row r="141" ht="20" customHeight="1">
      <c r="A141" t="s" s="20">
        <v>21</v>
      </c>
      <c r="B141" s="21"/>
      <c r="C141" s="39">
        <f>SUM(D141:O141)</f>
        <v>0</v>
      </c>
      <c r="D141" s="44">
        <f>SUM(D132:D140)</f>
        <v>0</v>
      </c>
      <c r="E141" s="44">
        <f>SUM(E132:E140)</f>
        <v>0</v>
      </c>
      <c r="F141" s="44">
        <f>SUM(F132:F140)</f>
        <v>0</v>
      </c>
      <c r="G141" s="44">
        <f>SUM(G132:G140)</f>
        <v>0</v>
      </c>
      <c r="H141" s="44">
        <f>SUM(H132:H140)</f>
        <v>0</v>
      </c>
      <c r="I141" s="44">
        <f>SUM(I132:I140)</f>
        <v>0</v>
      </c>
      <c r="J141" s="44">
        <f>SUM(J132:J140)</f>
        <v>0</v>
      </c>
      <c r="K141" s="44">
        <f>SUM(K132:K140)</f>
        <v>0</v>
      </c>
      <c r="L141" s="44">
        <f>SUM(L132:L140)</f>
        <v>0</v>
      </c>
      <c r="M141" s="44">
        <f>SUM(M133:M140)</f>
        <v>0</v>
      </c>
      <c r="N141" s="44">
        <f>SUM(N132:N140)</f>
        <v>0</v>
      </c>
      <c r="O141" s="44">
        <f>SUM(O132:O140)</f>
        <v>0</v>
      </c>
      <c r="P141" s="42">
        <f>SUM(P132:P140)</f>
        <v>0</v>
      </c>
      <c r="Q141" s="42">
        <f>SUM(Q132:Q140)</f>
        <v>0</v>
      </c>
      <c r="R141" s="5"/>
      <c r="S141" s="6"/>
      <c r="T141" s="6"/>
      <c r="U141" s="6"/>
      <c r="V141" s="6"/>
      <c r="W141" s="14"/>
      <c r="X141" s="15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7"/>
      <c r="AS141" s="7"/>
      <c r="AT141" s="7"/>
      <c r="AU141" s="7"/>
    </row>
    <row r="142" ht="20" customHeight="1">
      <c r="A142" t="s" s="20">
        <v>213</v>
      </c>
      <c r="B142" s="21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39"/>
      <c r="Q142" s="39"/>
      <c r="R142" s="5"/>
      <c r="S142" s="6"/>
      <c r="T142" s="6"/>
      <c r="U142" s="6"/>
      <c r="V142" s="6"/>
      <c r="W142" s="14"/>
      <c r="X142" s="15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7"/>
      <c r="AS142" s="7"/>
      <c r="AT142" s="7"/>
      <c r="AU142" s="7"/>
    </row>
    <row r="143" ht="20" customHeight="1">
      <c r="A143" t="s" s="8">
        <v>214</v>
      </c>
      <c r="B143" s="3"/>
      <c r="C143" s="39">
        <f>SUM(D143:O143)</f>
        <v>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39"/>
      <c r="Q143" s="39"/>
      <c r="R143" s="5"/>
      <c r="S143" s="6"/>
      <c r="T143" s="6"/>
      <c r="U143" s="6"/>
      <c r="V143" s="6"/>
      <c r="W143" s="14"/>
      <c r="X143" s="15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7"/>
      <c r="AS143" s="7"/>
      <c r="AT143" s="7"/>
      <c r="AU143" s="7"/>
    </row>
    <row r="144" ht="20" customHeight="1">
      <c r="A144" t="s" s="8">
        <v>215</v>
      </c>
      <c r="B144" s="3"/>
      <c r="C144" s="39">
        <f>SUM(D144:O144)</f>
        <v>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39"/>
      <c r="Q144" s="39"/>
      <c r="R144" s="5"/>
      <c r="S144" s="6"/>
      <c r="T144" s="6"/>
      <c r="U144" s="6"/>
      <c r="V144" s="6"/>
      <c r="W144" s="14"/>
      <c r="X144" s="15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7"/>
      <c r="AS144" s="7"/>
      <c r="AT144" s="7"/>
      <c r="AU144" s="7"/>
    </row>
    <row r="145" ht="20" customHeight="1">
      <c r="A145" t="s" s="8">
        <v>216</v>
      </c>
      <c r="B145" s="3"/>
      <c r="C145" s="39">
        <f>SUM(D145:O145)</f>
        <v>0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39"/>
      <c r="Q145" s="39"/>
      <c r="R145" s="5"/>
      <c r="S145" s="6"/>
      <c r="T145" s="6"/>
      <c r="U145" s="6"/>
      <c r="V145" s="6"/>
      <c r="W145" s="14"/>
      <c r="X145" s="15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7"/>
      <c r="AS145" s="7"/>
      <c r="AT145" s="7"/>
      <c r="AU145" s="7"/>
    </row>
    <row r="146" ht="20" customHeight="1">
      <c r="A146" t="s" s="8">
        <v>217</v>
      </c>
      <c r="B146" s="3"/>
      <c r="C146" s="39">
        <f>SUM(D146:O146)</f>
        <v>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39"/>
      <c r="Q146" s="39"/>
      <c r="R146" s="5"/>
      <c r="S146" s="6"/>
      <c r="T146" s="6"/>
      <c r="U146" s="6"/>
      <c r="V146" s="6"/>
      <c r="W146" s="14"/>
      <c r="X146" s="15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7"/>
      <c r="AS146" s="7"/>
      <c r="AT146" s="7"/>
      <c r="AU146" s="7"/>
    </row>
    <row r="147" ht="20" customHeight="1">
      <c r="A147" t="s" s="8">
        <v>218</v>
      </c>
      <c r="B147" s="3"/>
      <c r="C147" s="39">
        <f>SUM(D147:O147)</f>
        <v>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39"/>
      <c r="Q147" s="39"/>
      <c r="R147" s="5"/>
      <c r="S147" s="6"/>
      <c r="T147" s="6"/>
      <c r="U147" s="6"/>
      <c r="V147" s="6"/>
      <c r="W147" s="14"/>
      <c r="X147" s="15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7"/>
      <c r="AS147" s="7"/>
      <c r="AT147" s="7"/>
      <c r="AU147" s="7"/>
    </row>
    <row r="148" ht="20" customHeight="1">
      <c r="A148" t="s" s="8">
        <v>159</v>
      </c>
      <c r="B148" s="3"/>
      <c r="C148" s="39">
        <f>SUM(D148:O148)</f>
        <v>0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39"/>
      <c r="Q148" s="39"/>
      <c r="R148" s="5"/>
      <c r="S148" s="6"/>
      <c r="T148" s="6"/>
      <c r="U148" s="6"/>
      <c r="V148" s="6"/>
      <c r="W148" s="14"/>
      <c r="X148" s="15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7"/>
      <c r="AS148" s="7"/>
      <c r="AT148" s="7"/>
      <c r="AU148" s="7"/>
    </row>
    <row r="149" ht="20" customHeight="1">
      <c r="A149" t="s" s="20">
        <v>21</v>
      </c>
      <c r="B149" s="21"/>
      <c r="C149" s="39">
        <f>SUM(D149:O149)</f>
        <v>0</v>
      </c>
      <c r="D149" s="44">
        <f>SUM(D143:D148)</f>
        <v>0</v>
      </c>
      <c r="E149" s="44">
        <f>SUM(E143:E148)</f>
        <v>0</v>
      </c>
      <c r="F149" s="44">
        <f>SUM(F143:F148)</f>
        <v>0</v>
      </c>
      <c r="G149" s="44">
        <f>SUM(G143:G148)</f>
        <v>0</v>
      </c>
      <c r="H149" s="44">
        <f>SUM(H143:H148)</f>
        <v>0</v>
      </c>
      <c r="I149" s="44">
        <f>SUM(I143:I148)</f>
        <v>0</v>
      </c>
      <c r="J149" s="44">
        <f>SUM(J143:J148)</f>
        <v>0</v>
      </c>
      <c r="K149" s="44">
        <f>SUM(K143:K148)</f>
        <v>0</v>
      </c>
      <c r="L149" s="44">
        <f>SUM(L143:L148)</f>
        <v>0</v>
      </c>
      <c r="M149" s="44">
        <f>SUM(M143:M148)</f>
        <v>0</v>
      </c>
      <c r="N149" s="44">
        <f>SUM(N143:N148)</f>
        <v>0</v>
      </c>
      <c r="O149" s="44">
        <f>SUM(O143:O148)</f>
        <v>0</v>
      </c>
      <c r="P149" s="39">
        <f>SUM(P143:P148)</f>
        <v>0</v>
      </c>
      <c r="Q149" s="39">
        <f>SUM(Q143:Q148)</f>
        <v>0</v>
      </c>
      <c r="R149" s="84"/>
      <c r="S149" s="7"/>
      <c r="T149" s="7"/>
      <c r="U149" s="7"/>
      <c r="V149" s="7"/>
      <c r="W149" s="95"/>
      <c r="X149" s="43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7"/>
      <c r="AS149" s="7"/>
      <c r="AT149" s="7"/>
      <c r="AU149" s="7"/>
    </row>
    <row r="150" ht="20" customHeight="1">
      <c r="A150" t="s" s="20">
        <v>219</v>
      </c>
      <c r="B150" s="21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39"/>
      <c r="Q150" s="39"/>
      <c r="R150" s="84"/>
      <c r="S150" s="7"/>
      <c r="T150" s="7"/>
      <c r="U150" s="7"/>
      <c r="V150" s="7"/>
      <c r="W150" s="95"/>
      <c r="X150" s="43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7"/>
      <c r="AS150" s="7"/>
      <c r="AT150" s="7"/>
      <c r="AU150" s="7"/>
    </row>
    <row r="151" ht="20" customHeight="1">
      <c r="A151" t="s" s="8">
        <v>220</v>
      </c>
      <c r="B151" s="3"/>
      <c r="C151" s="39">
        <f>SUM(D151:O151)</f>
        <v>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39"/>
      <c r="Q151" s="39"/>
      <c r="R151" s="84"/>
      <c r="S151" s="7"/>
      <c r="T151" s="7"/>
      <c r="U151" s="7"/>
      <c r="V151" s="7"/>
      <c r="W151" s="95"/>
      <c r="X151" s="43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7"/>
      <c r="AS151" s="7"/>
      <c r="AT151" s="7"/>
      <c r="AU151" s="7"/>
    </row>
    <row r="152" ht="20" customHeight="1">
      <c r="A152" t="s" s="8">
        <v>221</v>
      </c>
      <c r="B152" s="3"/>
      <c r="C152" s="39">
        <f>SUM(D152:O152)</f>
        <v>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39"/>
      <c r="Q152" s="39"/>
      <c r="R152" s="84"/>
      <c r="S152" s="7"/>
      <c r="T152" s="7"/>
      <c r="U152" s="7"/>
      <c r="V152" s="7"/>
      <c r="W152" s="95"/>
      <c r="X152" s="43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7"/>
      <c r="AS152" s="7"/>
      <c r="AT152" s="7"/>
      <c r="AU152" s="7"/>
    </row>
    <row r="153" ht="20" customHeight="1">
      <c r="A153" t="s" s="8">
        <v>222</v>
      </c>
      <c r="B153" s="3"/>
      <c r="C153" s="39">
        <f>SUM(D153:O153)</f>
        <v>0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39"/>
      <c r="Q153" s="39"/>
      <c r="R153" s="84"/>
      <c r="S153" s="7"/>
      <c r="T153" s="7"/>
      <c r="U153" s="7"/>
      <c r="V153" s="7"/>
      <c r="W153" s="95"/>
      <c r="X153" s="43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7"/>
      <c r="AS153" s="7"/>
      <c r="AT153" s="7"/>
      <c r="AU153" s="7"/>
    </row>
    <row r="154" ht="20" customHeight="1">
      <c r="A154" t="s" s="8">
        <v>223</v>
      </c>
      <c r="B154" s="3"/>
      <c r="C154" s="39">
        <f>SUM(D154:O154)</f>
        <v>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39"/>
      <c r="Q154" s="39"/>
      <c r="R154" s="84"/>
      <c r="S154" s="7"/>
      <c r="T154" s="7"/>
      <c r="U154" s="7"/>
      <c r="V154" s="7"/>
      <c r="W154" s="95"/>
      <c r="X154" s="43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7"/>
      <c r="AS154" s="7"/>
      <c r="AT154" s="7"/>
      <c r="AU154" s="7"/>
    </row>
    <row r="155" ht="20" customHeight="1">
      <c r="A155" t="s" s="8">
        <v>224</v>
      </c>
      <c r="B155" s="3"/>
      <c r="C155" s="39">
        <f>SUM(D155:O155)</f>
        <v>0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39"/>
      <c r="Q155" s="39"/>
      <c r="R155" s="84"/>
      <c r="S155" s="7"/>
      <c r="T155" s="7"/>
      <c r="U155" s="7"/>
      <c r="V155" s="7"/>
      <c r="W155" s="95"/>
      <c r="X155" s="43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7"/>
      <c r="AS155" s="7"/>
      <c r="AT155" s="7"/>
      <c r="AU155" s="7"/>
    </row>
    <row r="156" ht="20" customHeight="1">
      <c r="A156" t="s" s="8">
        <v>225</v>
      </c>
      <c r="B156" s="3"/>
      <c r="C156" s="39">
        <f>SUM(D156:O156)</f>
        <v>0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39"/>
      <c r="Q156" s="39"/>
      <c r="R156" s="84"/>
      <c r="S156" s="7"/>
      <c r="T156" s="7"/>
      <c r="U156" s="7"/>
      <c r="V156" s="7"/>
      <c r="W156" s="95"/>
      <c r="X156" s="43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7"/>
      <c r="AS156" s="7"/>
      <c r="AT156" s="7"/>
      <c r="AU156" s="7"/>
    </row>
    <row r="157" ht="20" customHeight="1">
      <c r="A157" t="s" s="8">
        <v>226</v>
      </c>
      <c r="B157" s="3"/>
      <c r="C157" s="39">
        <f>SUM(D157:O157)</f>
        <v>0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39"/>
      <c r="Q157" s="39"/>
      <c r="R157" s="84"/>
      <c r="S157" s="7"/>
      <c r="T157" s="7"/>
      <c r="U157" s="7"/>
      <c r="V157" s="7"/>
      <c r="W157" s="95"/>
      <c r="X157" s="43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7"/>
      <c r="AS157" s="7"/>
      <c r="AT157" s="7"/>
      <c r="AU157" s="7"/>
    </row>
    <row r="158" ht="20" customHeight="1">
      <c r="A158" t="s" s="8">
        <v>227</v>
      </c>
      <c r="B158" s="3"/>
      <c r="C158" s="39">
        <f>SUM(D158:O158)</f>
        <v>500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>
        <v>500</v>
      </c>
      <c r="P158" s="39">
        <v>500</v>
      </c>
      <c r="Q158" s="39">
        <v>500</v>
      </c>
      <c r="R158" t="s" s="96">
        <v>228</v>
      </c>
      <c r="S158" s="43"/>
      <c r="T158" s="43"/>
      <c r="U158" s="43"/>
      <c r="V158" s="43"/>
      <c r="W158" s="43"/>
      <c r="X158" s="43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7"/>
      <c r="AS158" s="7"/>
      <c r="AT158" s="7"/>
      <c r="AU158" s="7"/>
    </row>
    <row r="159" ht="20" customHeight="1">
      <c r="A159" t="s" s="8">
        <v>227</v>
      </c>
      <c r="B159" s="3"/>
      <c r="C159" s="39">
        <f>SUM(D159:O159)</f>
        <v>0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39"/>
      <c r="Q159" s="39"/>
      <c r="R159" s="84"/>
      <c r="S159" s="7"/>
      <c r="T159" s="7"/>
      <c r="U159" s="7"/>
      <c r="V159" s="7"/>
      <c r="W159" s="95"/>
      <c r="X159" s="43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7"/>
      <c r="AS159" s="7"/>
      <c r="AT159" s="7"/>
      <c r="AU159" s="7"/>
    </row>
    <row r="160" ht="20" customHeight="1">
      <c r="A160" t="s" s="20">
        <v>21</v>
      </c>
      <c r="B160" s="21"/>
      <c r="C160" s="39">
        <f>SUM(D160:O160)</f>
        <v>500</v>
      </c>
      <c r="D160" s="44">
        <f>SUM(D151:D159)</f>
        <v>0</v>
      </c>
      <c r="E160" s="44">
        <f>SUM(E151:E159)</f>
        <v>0</v>
      </c>
      <c r="F160" s="44">
        <f>SUM(F151:F159)</f>
        <v>0</v>
      </c>
      <c r="G160" s="44">
        <f>SUM(G151:G159)</f>
        <v>0</v>
      </c>
      <c r="H160" s="44">
        <f>SUM(H151:H159)</f>
        <v>0</v>
      </c>
      <c r="I160" s="44">
        <f>SUM(I151:I159)</f>
        <v>0</v>
      </c>
      <c r="J160" s="44">
        <f>SUM(J151:J159)</f>
        <v>0</v>
      </c>
      <c r="K160" s="44">
        <f>SUM(K151:K159)</f>
        <v>0</v>
      </c>
      <c r="L160" s="44">
        <f>SUM(L151:L159)</f>
        <v>0</v>
      </c>
      <c r="M160" s="44">
        <f>SUM(M151:M159)</f>
        <v>0</v>
      </c>
      <c r="N160" s="44">
        <f>SUM(N151:N159)</f>
        <v>0</v>
      </c>
      <c r="O160" s="44">
        <f>SUM(O151:O159)</f>
        <v>500</v>
      </c>
      <c r="P160" s="44">
        <f>SUM(P151:P159)</f>
        <v>500</v>
      </c>
      <c r="Q160" s="44">
        <f>SUM(Q151:Q159)</f>
        <v>500</v>
      </c>
      <c r="R160" s="84"/>
      <c r="S160" s="7"/>
      <c r="T160" s="7"/>
      <c r="U160" s="7"/>
      <c r="V160" s="7"/>
      <c r="W160" s="95"/>
      <c r="X160" s="43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7"/>
      <c r="AS160" s="7"/>
      <c r="AT160" s="7"/>
      <c r="AU160" s="7"/>
    </row>
    <row r="161" ht="20" customHeight="1">
      <c r="A161" s="21"/>
      <c r="B161" s="21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3"/>
      <c r="Q161" s="3"/>
      <c r="R161" s="84"/>
      <c r="S161" s="7"/>
      <c r="T161" s="7"/>
      <c r="U161" s="7"/>
      <c r="V161" s="7"/>
      <c r="W161" s="95"/>
      <c r="X161" s="43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7"/>
      <c r="AS161" s="7"/>
      <c r="AT161" s="7"/>
      <c r="AU161" s="7"/>
    </row>
    <row r="162" ht="20" customHeight="1">
      <c r="A162" s="21"/>
      <c r="B162" s="21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3"/>
      <c r="Q162" s="3"/>
      <c r="R162" s="84"/>
      <c r="S162" s="7"/>
      <c r="T162" s="7"/>
      <c r="U162" s="7"/>
      <c r="V162" s="7"/>
      <c r="W162" s="95"/>
      <c r="X162" s="43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7"/>
      <c r="AS162" s="7"/>
      <c r="AT162" s="7"/>
      <c r="AU162" s="7"/>
    </row>
    <row r="163" ht="20" customHeight="1">
      <c r="A163" t="s" s="20">
        <v>203</v>
      </c>
      <c r="B163" s="21"/>
      <c r="C163" t="s" s="23">
        <v>10</v>
      </c>
      <c r="D163" t="s" s="24">
        <v>11</v>
      </c>
      <c r="E163" s="25"/>
      <c r="F163" s="25"/>
      <c r="G163" s="26"/>
      <c r="H163" s="27"/>
      <c r="I163" s="27"/>
      <c r="J163" s="27"/>
      <c r="K163" s="27"/>
      <c r="L163" s="27"/>
      <c r="M163" s="27"/>
      <c r="N163" s="27"/>
      <c r="O163" s="27"/>
      <c r="P163" t="s" s="20">
        <v>12</v>
      </c>
      <c r="Q163" t="s" s="20">
        <v>13</v>
      </c>
      <c r="R163" s="84"/>
      <c r="S163" s="7"/>
      <c r="T163" s="7"/>
      <c r="U163" s="7"/>
      <c r="V163" s="7"/>
      <c r="W163" s="95"/>
      <c r="X163" s="43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7"/>
      <c r="AS163" s="7"/>
      <c r="AT163" s="7"/>
      <c r="AU163" s="7"/>
    </row>
    <row r="164" ht="20" customHeight="1">
      <c r="A164" s="3"/>
      <c r="B164" s="3"/>
      <c r="C164" t="s" s="23">
        <v>21</v>
      </c>
      <c r="D164" t="s" s="35">
        <f>CONCATENATE(V6)</f>
        <v>3</v>
      </c>
      <c r="E164" t="s" s="35">
        <f>CONCATENATE(V7)</f>
        <v>4</v>
      </c>
      <c r="F164" t="s" s="35">
        <f>CONCATENATE(V10)</f>
        <v>7</v>
      </c>
      <c r="G164" t="s" s="35">
        <f>CONCATENATE(V11)</f>
        <v>14</v>
      </c>
      <c r="H164" t="s" s="35">
        <f>CONCATENATE(V12)</f>
        <v>22</v>
      </c>
      <c r="I164" t="s" s="35">
        <f>CONCATENATE(V13)</f>
        <v>23</v>
      </c>
      <c r="J164" t="s" s="35">
        <f>CONCATENATE(V14)</f>
        <v>24</v>
      </c>
      <c r="K164" t="s" s="35">
        <f>CONCATENATE(V15)</f>
        <v>25</v>
      </c>
      <c r="L164" t="s" s="35">
        <f>CONCATENATE(V16)</f>
        <v>26</v>
      </c>
      <c r="M164" t="s" s="35">
        <f>CONCATENATE(V17)</f>
        <v>27</v>
      </c>
      <c r="N164" t="s" s="35">
        <f>CONCATENATE(V18)</f>
        <v>28</v>
      </c>
      <c r="O164" t="s" s="35">
        <f>CONCATENATE(V19)</f>
        <v>29</v>
      </c>
      <c r="P164" s="3"/>
      <c r="Q164" s="3"/>
      <c r="R164" s="84"/>
      <c r="S164" s="7"/>
      <c r="T164" s="7"/>
      <c r="U164" s="7"/>
      <c r="V164" s="7"/>
      <c r="W164" s="95"/>
      <c r="X164" s="43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7"/>
      <c r="AS164" s="7"/>
      <c r="AT164" s="7"/>
      <c r="AU164" s="7"/>
    </row>
    <row r="165" ht="20" customHeight="1">
      <c r="A165" t="s" s="20">
        <v>229</v>
      </c>
      <c r="B165" s="21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39"/>
      <c r="Q165" s="39"/>
      <c r="R165" s="84"/>
      <c r="S165" s="7"/>
      <c r="T165" s="7"/>
      <c r="U165" s="7"/>
      <c r="V165" s="7"/>
      <c r="W165" s="95"/>
      <c r="X165" s="43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7"/>
      <c r="AS165" s="7"/>
      <c r="AT165" s="7"/>
      <c r="AU165" s="7"/>
    </row>
    <row r="166" ht="20" customHeight="1">
      <c r="A166" s="3"/>
      <c r="B166" s="3"/>
      <c r="C166" s="39">
        <f>SUM(D166:O166)</f>
        <v>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39"/>
      <c r="Q166" s="39"/>
      <c r="R166" s="84"/>
      <c r="S166" s="7"/>
      <c r="T166" s="7"/>
      <c r="U166" s="7"/>
      <c r="V166" s="7"/>
      <c r="W166" s="95"/>
      <c r="X166" s="43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7"/>
      <c r="AS166" s="7"/>
      <c r="AT166" s="7"/>
      <c r="AU166" s="7"/>
    </row>
    <row r="167" ht="20" customHeight="1">
      <c r="A167" t="s" s="20">
        <v>230</v>
      </c>
      <c r="B167" s="21"/>
      <c r="C167" s="47">
        <v>600</v>
      </c>
      <c r="D167" s="4">
        <v>50</v>
      </c>
      <c r="E167" s="4">
        <v>50</v>
      </c>
      <c r="F167" s="4">
        <v>50</v>
      </c>
      <c r="G167" s="4">
        <v>50</v>
      </c>
      <c r="H167" s="4">
        <v>50</v>
      </c>
      <c r="I167" s="4">
        <v>50</v>
      </c>
      <c r="J167" s="4">
        <v>50</v>
      </c>
      <c r="K167" s="4">
        <v>50</v>
      </c>
      <c r="L167" s="4">
        <v>50</v>
      </c>
      <c r="M167" s="4">
        <v>50</v>
      </c>
      <c r="N167" s="4">
        <v>50</v>
      </c>
      <c r="O167" s="4">
        <v>50</v>
      </c>
      <c r="P167" s="3">
        <v>600</v>
      </c>
      <c r="Q167" s="3">
        <v>600</v>
      </c>
      <c r="R167" t="s" s="96">
        <v>231</v>
      </c>
      <c r="S167" s="43"/>
      <c r="T167" s="43"/>
      <c r="U167" s="43"/>
      <c r="V167" s="43"/>
      <c r="W167" s="43"/>
      <c r="X167" s="43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7"/>
      <c r="AS167" s="7"/>
      <c r="AT167" s="7"/>
      <c r="AU167" s="7"/>
    </row>
    <row r="168" ht="20" customHeight="1">
      <c r="A168" s="3"/>
      <c r="B168" s="3"/>
      <c r="C168" s="39">
        <f>SUM(D168:O168)</f>
        <v>0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39"/>
      <c r="Q168" s="39"/>
      <c r="R168" s="84"/>
      <c r="S168" s="7"/>
      <c r="T168" s="7"/>
      <c r="U168" s="7"/>
      <c r="V168" s="7"/>
      <c r="W168" s="95"/>
      <c r="X168" s="43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7"/>
      <c r="AS168" s="7"/>
      <c r="AT168" s="7"/>
      <c r="AU168" s="7"/>
    </row>
    <row r="169" ht="20" customHeight="1">
      <c r="A169" t="s" s="20">
        <v>111</v>
      </c>
      <c r="B169" s="21"/>
      <c r="C169" s="47">
        <v>600</v>
      </c>
      <c r="D169" s="4">
        <v>50</v>
      </c>
      <c r="E169" s="4">
        <v>50</v>
      </c>
      <c r="F169" s="4">
        <v>50</v>
      </c>
      <c r="G169" s="4">
        <v>50</v>
      </c>
      <c r="H169" s="4">
        <v>50</v>
      </c>
      <c r="I169" s="4">
        <v>50</v>
      </c>
      <c r="J169" s="4">
        <v>50</v>
      </c>
      <c r="K169" s="4">
        <v>50</v>
      </c>
      <c r="L169" s="4">
        <v>50</v>
      </c>
      <c r="M169" s="4">
        <v>50</v>
      </c>
      <c r="N169" s="4">
        <v>50</v>
      </c>
      <c r="O169" s="4">
        <v>50</v>
      </c>
      <c r="P169" s="3">
        <v>600</v>
      </c>
      <c r="Q169" s="3">
        <v>600</v>
      </c>
      <c r="R169" s="84"/>
      <c r="S169" s="7"/>
      <c r="T169" s="7"/>
      <c r="U169" s="7"/>
      <c r="V169" s="7"/>
      <c r="W169" s="95"/>
      <c r="X169" s="43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7"/>
      <c r="AS169" s="7"/>
      <c r="AT169" s="7"/>
      <c r="AU169" s="7"/>
    </row>
    <row r="170" ht="20" customHeight="1">
      <c r="A170" s="3"/>
      <c r="B170" s="3"/>
      <c r="C170" s="39">
        <f>SUM(D170:O170)</f>
        <v>0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39"/>
      <c r="Q170" s="39"/>
      <c r="R170" s="84"/>
      <c r="S170" s="7"/>
      <c r="T170" s="7"/>
      <c r="U170" s="7"/>
      <c r="V170" s="7"/>
      <c r="W170" s="95"/>
      <c r="X170" s="43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7"/>
      <c r="AS170" s="7"/>
      <c r="AT170" s="7"/>
      <c r="AU170" s="7"/>
    </row>
    <row r="171" ht="20" customHeight="1">
      <c r="A171" t="s" s="20">
        <v>232</v>
      </c>
      <c r="B171" s="21"/>
      <c r="C171" s="39">
        <f>SUM(D171:O171)</f>
        <v>1200</v>
      </c>
      <c r="D171" s="44">
        <f>SUM(D166:D170)</f>
        <v>100</v>
      </c>
      <c r="E171" s="44">
        <f>SUM(E166:E170)</f>
        <v>100</v>
      </c>
      <c r="F171" s="44">
        <f>SUM(F166:F170)</f>
        <v>100</v>
      </c>
      <c r="G171" s="44">
        <f>SUM(G166:G170)</f>
        <v>100</v>
      </c>
      <c r="H171" s="44">
        <f>SUM(H166:H170)</f>
        <v>100</v>
      </c>
      <c r="I171" s="44">
        <f>SUM(I166:I170)</f>
        <v>100</v>
      </c>
      <c r="J171" s="44">
        <f>SUM(J166:J170)</f>
        <v>100</v>
      </c>
      <c r="K171" s="44">
        <f>SUM(K166:K170)</f>
        <v>100</v>
      </c>
      <c r="L171" s="44">
        <f>SUM(L166:L170)</f>
        <v>100</v>
      </c>
      <c r="M171" s="44">
        <f>SUM(M166:M170)</f>
        <v>100</v>
      </c>
      <c r="N171" s="44">
        <f>SUM(N166:N170)</f>
        <v>100</v>
      </c>
      <c r="O171" s="44">
        <f>SUM(O166:O170)</f>
        <v>100</v>
      </c>
      <c r="P171" s="39">
        <f>SUM(P166:P170)</f>
        <v>1200</v>
      </c>
      <c r="Q171" s="39">
        <f>SUM(Q166:Q170)</f>
        <v>1200</v>
      </c>
      <c r="R171" s="84"/>
      <c r="S171" s="7"/>
      <c r="T171" s="7"/>
      <c r="U171" s="7"/>
      <c r="V171" s="7"/>
      <c r="W171" s="95"/>
      <c r="X171" s="43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7"/>
      <c r="AS171" s="7"/>
      <c r="AT171" s="7"/>
      <c r="AU171" s="7"/>
    </row>
    <row r="172" ht="20" customHeight="1">
      <c r="A172" s="3"/>
      <c r="B172" s="3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3"/>
      <c r="Q172" s="3"/>
      <c r="R172" s="84"/>
      <c r="S172" s="7"/>
      <c r="T172" s="7"/>
      <c r="U172" s="7"/>
      <c r="V172" s="7"/>
      <c r="W172" s="95"/>
      <c r="X172" s="43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7"/>
      <c r="AS172" s="7"/>
      <c r="AT172" s="7"/>
      <c r="AU172" s="7"/>
    </row>
    <row r="173" ht="20" customHeight="1">
      <c r="A173" t="s" s="20">
        <v>233</v>
      </c>
      <c r="B173" s="21"/>
      <c r="C173" s="39">
        <f>SUM(C149+C160+C171)</f>
        <v>1700</v>
      </c>
      <c r="D173" s="44">
        <f>SUM(D149+D160+D171)</f>
        <v>100</v>
      </c>
      <c r="E173" s="44">
        <f>SUM(E149+E160+E171)</f>
        <v>100</v>
      </c>
      <c r="F173" s="44">
        <f>SUM(F149+F160+F171)</f>
        <v>100</v>
      </c>
      <c r="G173" s="44">
        <f>SUM(G149+G160+G171)</f>
        <v>100</v>
      </c>
      <c r="H173" s="44">
        <f>SUM(H149+H160+H171)</f>
        <v>100</v>
      </c>
      <c r="I173" s="44">
        <f>SUM(I149+I160+I171)</f>
        <v>100</v>
      </c>
      <c r="J173" s="44">
        <f>SUM(J149+J160+J171)</f>
        <v>100</v>
      </c>
      <c r="K173" s="44">
        <f>SUM(K149+K160+K171)</f>
        <v>100</v>
      </c>
      <c r="L173" s="44">
        <f>SUM(L149+L160+L171)</f>
        <v>100</v>
      </c>
      <c r="M173" s="44">
        <f>SUM(M149+M160+M171)</f>
        <v>100</v>
      </c>
      <c r="N173" s="44">
        <f>SUM(N149+N160+N171)</f>
        <v>100</v>
      </c>
      <c r="O173" s="44">
        <f>SUM(O149+O160+O171)</f>
        <v>600</v>
      </c>
      <c r="P173" s="39">
        <f>SUM(P149+P160+P171)</f>
        <v>1700</v>
      </c>
      <c r="Q173" s="39">
        <f>SUM(Q149+Q160+Q171)</f>
        <v>1700</v>
      </c>
      <c r="R173" s="84"/>
      <c r="S173" s="7"/>
      <c r="T173" s="7"/>
      <c r="U173" s="7"/>
      <c r="V173" s="7"/>
      <c r="W173" s="95"/>
      <c r="X173" s="43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7"/>
      <c r="AS173" s="7"/>
      <c r="AT173" s="7"/>
      <c r="AU173" s="7"/>
    </row>
    <row r="174" ht="20" customHeight="1">
      <c r="A174" s="3"/>
      <c r="B174" s="3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3"/>
      <c r="Q174" s="3"/>
      <c r="R174" s="84"/>
      <c r="S174" s="7"/>
      <c r="T174" s="7"/>
      <c r="U174" s="7"/>
      <c r="V174" s="7"/>
      <c r="W174" s="95"/>
      <c r="X174" s="43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7"/>
      <c r="AS174" s="7"/>
      <c r="AT174" s="7"/>
      <c r="AU174" s="7"/>
    </row>
    <row r="175" ht="20" customHeight="1">
      <c r="A175" s="3"/>
      <c r="B175" s="3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3"/>
      <c r="Q175" s="3"/>
      <c r="R175" s="84"/>
      <c r="S175" s="7"/>
      <c r="T175" s="7"/>
      <c r="U175" s="7"/>
      <c r="V175" s="7"/>
      <c r="W175" s="95"/>
      <c r="X175" s="43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7"/>
      <c r="AS175" s="7"/>
      <c r="AT175" s="7"/>
      <c r="AU175" s="7"/>
    </row>
    <row r="176" ht="20" customHeight="1">
      <c r="A176" t="s" s="20">
        <v>234</v>
      </c>
      <c r="B176" s="18"/>
      <c r="C176" s="3"/>
      <c r="D176" s="4"/>
      <c r="E176" s="4"/>
      <c r="F176" s="97"/>
      <c r="G176" s="98"/>
      <c r="H176" s="4"/>
      <c r="I176" s="4"/>
      <c r="J176" s="4"/>
      <c r="K176" s="4"/>
      <c r="L176" s="4"/>
      <c r="M176" s="4"/>
      <c r="N176" s="4"/>
      <c r="O176" s="4"/>
      <c r="P176" s="3"/>
      <c r="Q176" s="3"/>
      <c r="R176" s="84"/>
      <c r="S176" s="7"/>
      <c r="T176" s="7"/>
      <c r="U176" s="7"/>
      <c r="V176" s="7"/>
      <c r="W176" s="95"/>
      <c r="X176" s="43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7"/>
      <c r="AS176" s="7"/>
      <c r="AT176" s="7"/>
      <c r="AU176" s="7"/>
    </row>
    <row r="177" ht="20" customHeight="1">
      <c r="A177" s="3"/>
      <c r="B177" s="3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3"/>
      <c r="Q177" s="3"/>
      <c r="R177" s="84"/>
      <c r="S177" s="7"/>
      <c r="T177" s="7"/>
      <c r="U177" s="7"/>
      <c r="V177" s="7"/>
      <c r="W177" s="95"/>
      <c r="X177" s="43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7"/>
      <c r="AS177" s="7"/>
      <c r="AT177" s="7"/>
      <c r="AU177" s="7"/>
    </row>
    <row r="178" ht="20" customHeight="1">
      <c r="A178" s="3"/>
      <c r="B178" s="3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3"/>
      <c r="Q178" s="3"/>
      <c r="R178" s="84"/>
      <c r="S178" s="7"/>
      <c r="T178" s="7"/>
      <c r="U178" s="7"/>
      <c r="V178" s="7"/>
      <c r="W178" s="95"/>
      <c r="X178" s="43"/>
      <c r="Y178" s="16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16"/>
      <c r="AR178" s="17"/>
      <c r="AS178" s="7"/>
      <c r="AT178" s="7"/>
      <c r="AU178" s="7"/>
    </row>
    <row r="179" ht="20" customHeight="1">
      <c r="A179" t="s" s="20">
        <v>185</v>
      </c>
      <c r="B179" s="21"/>
      <c r="C179" t="s" s="23">
        <v>10</v>
      </c>
      <c r="D179" t="s" s="24">
        <v>11</v>
      </c>
      <c r="E179" s="25"/>
      <c r="F179" s="25"/>
      <c r="G179" s="26"/>
      <c r="H179" s="27"/>
      <c r="I179" s="27"/>
      <c r="J179" s="27"/>
      <c r="K179" s="27"/>
      <c r="L179" s="27"/>
      <c r="M179" s="27"/>
      <c r="N179" s="27"/>
      <c r="O179" s="27"/>
      <c r="P179" t="s" s="20">
        <v>12</v>
      </c>
      <c r="Q179" t="s" s="20">
        <v>13</v>
      </c>
      <c r="R179" s="84"/>
      <c r="S179" s="7"/>
      <c r="T179" s="7"/>
      <c r="U179" s="7"/>
      <c r="V179" s="7"/>
      <c r="W179" s="95"/>
      <c r="X179" s="43"/>
      <c r="Y179" s="16"/>
      <c r="Z179" t="s" s="85">
        <v>186</v>
      </c>
      <c r="AA179" s="86"/>
      <c r="AB179" t="s" s="29">
        <v>17</v>
      </c>
      <c r="AC179" t="s" s="24">
        <v>18</v>
      </c>
      <c r="AD179" s="25"/>
      <c r="AE179" s="25"/>
      <c r="AF179" s="25"/>
      <c r="AG179" s="30"/>
      <c r="AH179" s="31"/>
      <c r="AI179" s="31"/>
      <c r="AJ179" s="31"/>
      <c r="AK179" s="31"/>
      <c r="AL179" s="31"/>
      <c r="AM179" s="31"/>
      <c r="AN179" s="32"/>
      <c r="AO179" t="s" s="20">
        <v>19</v>
      </c>
      <c r="AP179" t="s" s="20">
        <v>20</v>
      </c>
      <c r="AQ179" s="34"/>
      <c r="AR179" s="17"/>
      <c r="AS179" s="7"/>
      <c r="AT179" s="7"/>
      <c r="AU179" s="7"/>
    </row>
    <row r="180" ht="20" customHeight="1">
      <c r="A180" s="3"/>
      <c r="B180" s="3"/>
      <c r="C180" t="s" s="23">
        <v>21</v>
      </c>
      <c r="D180" t="s" s="35">
        <f>CONCATENATE(V6)</f>
        <v>3</v>
      </c>
      <c r="E180" t="s" s="35">
        <f>CONCATENATE(V7)</f>
        <v>4</v>
      </c>
      <c r="F180" t="s" s="35">
        <f>CONCATENATE(V10)</f>
        <v>7</v>
      </c>
      <c r="G180" t="s" s="35">
        <f>CONCATENATE(V11)</f>
        <v>14</v>
      </c>
      <c r="H180" t="s" s="35">
        <f>CONCATENATE(V12)</f>
        <v>22</v>
      </c>
      <c r="I180" t="s" s="35">
        <f>CONCATENATE(V13)</f>
        <v>23</v>
      </c>
      <c r="J180" t="s" s="35">
        <f>CONCATENATE(V14)</f>
        <v>24</v>
      </c>
      <c r="K180" t="s" s="35">
        <f>CONCATENATE(V15)</f>
        <v>25</v>
      </c>
      <c r="L180" t="s" s="35">
        <f>CONCATENATE(V16)</f>
        <v>26</v>
      </c>
      <c r="M180" t="s" s="35">
        <f>CONCATENATE(V17)</f>
        <v>27</v>
      </c>
      <c r="N180" t="s" s="35">
        <f>CONCATENATE(V18)</f>
        <v>28</v>
      </c>
      <c r="O180" t="s" s="35">
        <f>CONCATENATE(V19)</f>
        <v>29</v>
      </c>
      <c r="P180" s="3"/>
      <c r="Q180" s="3"/>
      <c r="R180" s="84"/>
      <c r="S180" s="7"/>
      <c r="T180" s="7"/>
      <c r="U180" s="7"/>
      <c r="V180" s="7"/>
      <c r="W180" s="95"/>
      <c r="X180" s="43"/>
      <c r="Y180" s="16"/>
      <c r="Z180" s="87"/>
      <c r="AA180" s="88"/>
      <c r="AB180" t="s" s="38">
        <v>30</v>
      </c>
      <c r="AC180" t="s" s="35">
        <f>CONCATENATE(AU6)</f>
      </c>
      <c r="AD180" t="s" s="35">
        <f>CONCATENATE(AU7)</f>
      </c>
      <c r="AE180" t="s" s="35">
        <f>CONCATENATE(AU10)</f>
      </c>
      <c r="AF180" t="s" s="35">
        <f>CONCATENATE(AU11)</f>
      </c>
      <c r="AG180" t="s" s="35">
        <f>CONCATENATE(AU12)</f>
      </c>
      <c r="AH180" t="s" s="35">
        <f>CONCATENATE(AU13)</f>
      </c>
      <c r="AI180" t="s" s="35">
        <f>CONCATENATE(AU14)</f>
      </c>
      <c r="AJ180" t="s" s="35">
        <f>CONCATENATE(AU15)</f>
      </c>
      <c r="AK180" t="s" s="35">
        <f>CONCATENATE(AU16)</f>
      </c>
      <c r="AL180" t="s" s="35">
        <f>CONCATENATE(AU17)</f>
      </c>
      <c r="AM180" t="s" s="35">
        <f>CONCATENATE(AU18)</f>
      </c>
      <c r="AN180" t="s" s="35">
        <f>CONCATENATE(AU19)</f>
      </c>
      <c r="AO180" s="3"/>
      <c r="AP180" s="3"/>
      <c r="AQ180" s="34"/>
      <c r="AR180" s="17"/>
      <c r="AS180" s="7"/>
      <c r="AT180" s="7"/>
      <c r="AU180" s="7"/>
    </row>
    <row r="181" ht="20" customHeight="1">
      <c r="A181" t="s" s="8">
        <v>235</v>
      </c>
      <c r="B181" s="21"/>
      <c r="C181" s="39">
        <f>C123</f>
        <v>91800</v>
      </c>
      <c r="D181" s="4">
        <f>D123</f>
        <v>2500</v>
      </c>
      <c r="E181" s="4">
        <f>E123</f>
        <v>6400</v>
      </c>
      <c r="F181" s="4">
        <f>F123</f>
        <v>5100</v>
      </c>
      <c r="G181" s="4">
        <f>G123</f>
        <v>7400</v>
      </c>
      <c r="H181" s="4">
        <f>H123</f>
        <v>5900</v>
      </c>
      <c r="I181" s="4">
        <f>I123</f>
        <v>10400</v>
      </c>
      <c r="J181" s="4">
        <f>J123</f>
        <v>4100</v>
      </c>
      <c r="K181" s="4">
        <f>K123</f>
        <v>11600</v>
      </c>
      <c r="L181" s="4">
        <f>L123</f>
        <v>9100</v>
      </c>
      <c r="M181" s="4">
        <f>M123</f>
        <v>8600</v>
      </c>
      <c r="N181" s="4">
        <f>N123</f>
        <v>9100</v>
      </c>
      <c r="O181" s="4">
        <f>O123</f>
        <v>11600</v>
      </c>
      <c r="P181" s="39">
        <f>P123</f>
        <v>98800</v>
      </c>
      <c r="Q181" s="39">
        <f>Q123</f>
        <v>109200</v>
      </c>
      <c r="R181" s="84"/>
      <c r="S181" s="7"/>
      <c r="T181" s="7"/>
      <c r="U181" s="7"/>
      <c r="V181" s="7"/>
      <c r="W181" s="95"/>
      <c r="X181" s="43"/>
      <c r="Y181" s="16"/>
      <c r="Z181" t="s" s="89">
        <v>236</v>
      </c>
      <c r="AA181" s="99"/>
      <c r="AB181" s="39">
        <f>SUM(AC181:AN181)</f>
        <v>109242</v>
      </c>
      <c r="AC181" s="4">
        <f>AC123</f>
        <v>2975</v>
      </c>
      <c r="AD181" s="4">
        <f>AD123</f>
        <v>7616</v>
      </c>
      <c r="AE181" s="4">
        <f>AE123</f>
        <v>6069</v>
      </c>
      <c r="AF181" s="4">
        <f>AF123</f>
        <v>8806</v>
      </c>
      <c r="AG181" s="4">
        <f>AG123</f>
        <v>7021</v>
      </c>
      <c r="AH181" s="4">
        <f>AH123</f>
        <v>12376</v>
      </c>
      <c r="AI181" s="4">
        <f>AI123</f>
        <v>4879</v>
      </c>
      <c r="AJ181" s="4">
        <f>AJ123</f>
        <v>13804</v>
      </c>
      <c r="AK181" s="4">
        <f>AK123</f>
        <v>10829</v>
      </c>
      <c r="AL181" s="4">
        <f>AL123</f>
        <v>10234</v>
      </c>
      <c r="AM181" s="4">
        <f>AM123</f>
        <v>10829</v>
      </c>
      <c r="AN181" s="4">
        <f>AN123</f>
        <v>13804</v>
      </c>
      <c r="AO181" s="39">
        <f>AO123</f>
        <v>117572</v>
      </c>
      <c r="AP181" s="39">
        <f>AP123</f>
        <v>129948</v>
      </c>
      <c r="AQ181" s="34"/>
      <c r="AR181" s="17"/>
      <c r="AS181" s="7"/>
      <c r="AT181" s="7"/>
      <c r="AU181" s="7"/>
    </row>
    <row r="182" ht="20" customHeight="1">
      <c r="A182" t="s" s="8">
        <v>237</v>
      </c>
      <c r="B182" s="3"/>
      <c r="C182" s="39">
        <f>C110</f>
        <v>7860</v>
      </c>
      <c r="D182" s="4">
        <f>D110</f>
        <v>660</v>
      </c>
      <c r="E182" s="4">
        <f>E110</f>
        <v>620</v>
      </c>
      <c r="F182" s="4">
        <f>F110</f>
        <v>620</v>
      </c>
      <c r="G182" s="4">
        <f>G110</f>
        <v>620</v>
      </c>
      <c r="H182" s="4">
        <f>H110</f>
        <v>720</v>
      </c>
      <c r="I182" s="4">
        <f>I110</f>
        <v>640</v>
      </c>
      <c r="J182" s="4">
        <f>J110</f>
        <v>620</v>
      </c>
      <c r="K182" s="4">
        <f>K110</f>
        <v>680</v>
      </c>
      <c r="L182" s="4">
        <f>L110</f>
        <v>720</v>
      </c>
      <c r="M182" s="4">
        <f>M110</f>
        <v>620</v>
      </c>
      <c r="N182" s="4">
        <f>N110</f>
        <v>620</v>
      </c>
      <c r="O182" s="4">
        <f>O110</f>
        <v>720</v>
      </c>
      <c r="P182" s="39">
        <f>P110</f>
        <v>11270</v>
      </c>
      <c r="Q182" s="39">
        <f>Q110</f>
        <v>11140</v>
      </c>
      <c r="R182" s="84"/>
      <c r="S182" s="7"/>
      <c r="T182" s="7"/>
      <c r="U182" s="7"/>
      <c r="V182" s="7"/>
      <c r="W182" s="95"/>
      <c r="X182" s="43"/>
      <c r="Y182" s="16"/>
      <c r="Z182" t="s" s="92">
        <v>238</v>
      </c>
      <c r="AA182" s="93"/>
      <c r="AB182" s="39">
        <f>SUM(AC182:AN182)</f>
        <v>9353.4</v>
      </c>
      <c r="AC182" s="4">
        <f>AC110</f>
        <v>785.4</v>
      </c>
      <c r="AD182" s="4">
        <f>AD110</f>
        <v>737.8</v>
      </c>
      <c r="AE182" s="4">
        <f>AE110</f>
        <v>737.8</v>
      </c>
      <c r="AF182" s="4">
        <f>AF110</f>
        <v>737.8</v>
      </c>
      <c r="AG182" s="4">
        <f>AG110</f>
        <v>856.8</v>
      </c>
      <c r="AH182" s="4">
        <f>AH110</f>
        <v>761.5999999999999</v>
      </c>
      <c r="AI182" s="4">
        <f>AI110</f>
        <v>737.8</v>
      </c>
      <c r="AJ182" s="4">
        <f>AJ110</f>
        <v>809.1999999999999</v>
      </c>
      <c r="AK182" s="4">
        <f>AK110</f>
        <v>856.8</v>
      </c>
      <c r="AL182" s="4">
        <f>AL110</f>
        <v>737.8</v>
      </c>
      <c r="AM182" s="4">
        <f>AM110</f>
        <v>737.8</v>
      </c>
      <c r="AN182" s="4">
        <f>AN110</f>
        <v>856.8</v>
      </c>
      <c r="AO182" s="39">
        <f>AO110</f>
        <v>13411.3</v>
      </c>
      <c r="AP182" s="39">
        <f>AP110</f>
        <v>13256.6</v>
      </c>
      <c r="AQ182" s="34"/>
      <c r="AR182" s="17"/>
      <c r="AS182" s="7"/>
      <c r="AT182" s="7"/>
      <c r="AU182" s="7"/>
    </row>
    <row r="183" ht="20" customHeight="1">
      <c r="A183" t="s" s="20">
        <v>239</v>
      </c>
      <c r="B183" s="21"/>
      <c r="C183" s="39">
        <f>C181-C182</f>
        <v>83940</v>
      </c>
      <c r="D183" s="4">
        <f>D181-D182</f>
        <v>1840</v>
      </c>
      <c r="E183" s="4">
        <f>E181-E182</f>
        <v>5780</v>
      </c>
      <c r="F183" s="4">
        <f>F181-F182</f>
        <v>4480</v>
      </c>
      <c r="G183" s="4">
        <f>G181-G182</f>
        <v>6780</v>
      </c>
      <c r="H183" s="4">
        <f>H181-H182</f>
        <v>5180</v>
      </c>
      <c r="I183" s="4">
        <f>I181-I182</f>
        <v>9760</v>
      </c>
      <c r="J183" s="4">
        <f>J181-J182</f>
        <v>3480</v>
      </c>
      <c r="K183" s="4">
        <f>K181-K182</f>
        <v>10920</v>
      </c>
      <c r="L183" s="4">
        <f>L181-L182</f>
        <v>8380</v>
      </c>
      <c r="M183" s="4">
        <f>M181-M182</f>
        <v>7980</v>
      </c>
      <c r="N183" s="4">
        <f>N181-N182</f>
        <v>8480</v>
      </c>
      <c r="O183" s="4">
        <f>O181-O182</f>
        <v>10880</v>
      </c>
      <c r="P183" s="39">
        <f>P181-P182</f>
        <v>87530</v>
      </c>
      <c r="Q183" s="39">
        <f>Q181-Q182</f>
        <v>98060</v>
      </c>
      <c r="R183" s="84"/>
      <c r="S183" s="7"/>
      <c r="T183" s="7"/>
      <c r="U183" s="7"/>
      <c r="V183" s="7"/>
      <c r="W183" s="95"/>
      <c r="X183" s="43"/>
      <c r="Y183" s="16"/>
      <c r="Z183" t="s" s="100">
        <v>240</v>
      </c>
      <c r="AA183" s="99"/>
      <c r="AB183" s="39">
        <f>SUM(AC183:AN183)</f>
        <v>99888.599999999991</v>
      </c>
      <c r="AC183" s="4">
        <f>AC181-AC182</f>
        <v>2189.6</v>
      </c>
      <c r="AD183" s="4">
        <f>AD181-AD182</f>
        <v>6878.2</v>
      </c>
      <c r="AE183" s="4">
        <f>AE181-AE182</f>
        <v>5331.2</v>
      </c>
      <c r="AF183" s="4">
        <f>AF181-AF182</f>
        <v>8068.2</v>
      </c>
      <c r="AG183" s="4">
        <f>AG181-AG182</f>
        <v>6164.2</v>
      </c>
      <c r="AH183" s="4">
        <f>AH181-AH182</f>
        <v>11614.4</v>
      </c>
      <c r="AI183" s="4">
        <f>AI181-AI182</f>
        <v>4141.2</v>
      </c>
      <c r="AJ183" s="4">
        <f>AJ181-AJ182</f>
        <v>12994.8</v>
      </c>
      <c r="AK183" s="4">
        <f>AK181-AK182</f>
        <v>9972.200000000001</v>
      </c>
      <c r="AL183" s="4">
        <f>AL181-AL182</f>
        <v>9496.200000000001</v>
      </c>
      <c r="AM183" s="4">
        <f>AM181-AM182</f>
        <v>10091.2</v>
      </c>
      <c r="AN183" s="4">
        <f>AN181-AN182</f>
        <v>12947.2</v>
      </c>
      <c r="AO183" s="39">
        <f>AO181-AO182</f>
        <v>104160.7</v>
      </c>
      <c r="AP183" s="39">
        <f>AP181-AP182</f>
        <v>116691.4</v>
      </c>
      <c r="AQ183" s="34"/>
      <c r="AR183" s="17"/>
      <c r="AS183" s="7"/>
      <c r="AT183" s="7"/>
      <c r="AU183" s="7"/>
    </row>
    <row r="184" ht="20" customHeight="1">
      <c r="A184" t="s" s="8">
        <v>241</v>
      </c>
      <c r="B184" s="3"/>
      <c r="C184" s="39">
        <f>C93</f>
        <v>34772</v>
      </c>
      <c r="D184" s="4">
        <f>D93</f>
        <v>2856</v>
      </c>
      <c r="E184" s="4">
        <f>E93</f>
        <v>2836</v>
      </c>
      <c r="F184" s="4">
        <f>F93</f>
        <v>2886</v>
      </c>
      <c r="G184" s="4">
        <f>G93</f>
        <v>2836</v>
      </c>
      <c r="H184" s="4">
        <f>H93</f>
        <v>3036</v>
      </c>
      <c r="I184" s="4">
        <f>I93</f>
        <v>2836</v>
      </c>
      <c r="J184" s="4">
        <f>J93</f>
        <v>2866</v>
      </c>
      <c r="K184" s="4">
        <f>K93</f>
        <v>2836</v>
      </c>
      <c r="L184" s="4">
        <f>L93</f>
        <v>2946</v>
      </c>
      <c r="M184" s="4">
        <f>M93</f>
        <v>2836</v>
      </c>
      <c r="N184" s="4">
        <f>N93</f>
        <v>2836</v>
      </c>
      <c r="O184" s="4">
        <f>O93</f>
        <v>3166</v>
      </c>
      <c r="P184" s="39">
        <f>P93</f>
        <v>61104</v>
      </c>
      <c r="Q184" s="39">
        <f>Q93</f>
        <v>61304</v>
      </c>
      <c r="R184" s="84"/>
      <c r="S184" s="7"/>
      <c r="T184" s="7"/>
      <c r="U184" s="7"/>
      <c r="V184" s="7"/>
      <c r="W184" s="95"/>
      <c r="X184" s="43"/>
      <c r="Y184" s="16"/>
      <c r="Z184" t="s" s="17">
        <v>242</v>
      </c>
      <c r="AA184" s="101"/>
      <c r="AB184" s="39">
        <f>SUM(AC184:AN184)</f>
        <v>41378.68</v>
      </c>
      <c r="AC184" s="4">
        <f>AC93</f>
        <v>3398.64</v>
      </c>
      <c r="AD184" s="4">
        <f>AD93</f>
        <v>3374.84</v>
      </c>
      <c r="AE184" s="4">
        <f>AE93</f>
        <v>3434.34</v>
      </c>
      <c r="AF184" s="4">
        <f>AF93</f>
        <v>3374.84</v>
      </c>
      <c r="AG184" s="4">
        <f>AG93</f>
        <v>3612.84</v>
      </c>
      <c r="AH184" s="4">
        <f>AH93</f>
        <v>3374.84</v>
      </c>
      <c r="AI184" s="4">
        <f>AI93</f>
        <v>3410.54</v>
      </c>
      <c r="AJ184" s="4">
        <f>AJ93</f>
        <v>3374.84</v>
      </c>
      <c r="AK184" s="4">
        <f>AK93</f>
        <v>3505.74</v>
      </c>
      <c r="AL184" s="4">
        <f>AL93</f>
        <v>3374.84</v>
      </c>
      <c r="AM184" s="4">
        <f>AM93</f>
        <v>3374.84</v>
      </c>
      <c r="AN184" s="4">
        <f>AN93</f>
        <v>3767.54</v>
      </c>
      <c r="AO184" s="39">
        <f>AO93</f>
        <v>72713.760000000009</v>
      </c>
      <c r="AP184" s="39">
        <f>AP93</f>
        <v>72951.760000000009</v>
      </c>
      <c r="AQ184" s="34"/>
      <c r="AR184" s="17"/>
      <c r="AS184" s="7"/>
      <c r="AT184" s="7"/>
      <c r="AU184" s="7"/>
    </row>
    <row r="185" ht="20" customHeight="1">
      <c r="A185" t="s" s="8">
        <v>243</v>
      </c>
      <c r="B185" s="3"/>
      <c r="C185" s="39">
        <f>C58</f>
        <v>2465</v>
      </c>
      <c r="D185" s="4">
        <f>D58</f>
        <v>1355</v>
      </c>
      <c r="E185" s="4">
        <f>E58</f>
        <v>95</v>
      </c>
      <c r="F185" s="4">
        <f>F58</f>
        <v>105</v>
      </c>
      <c r="G185" s="4">
        <f>G58</f>
        <v>85</v>
      </c>
      <c r="H185" s="4">
        <f>H58</f>
        <v>125</v>
      </c>
      <c r="I185" s="4">
        <f>I58</f>
        <v>115</v>
      </c>
      <c r="J185" s="4">
        <f>J58</f>
        <v>90</v>
      </c>
      <c r="K185" s="4">
        <f>K58</f>
        <v>95</v>
      </c>
      <c r="L185" s="4">
        <f>L58</f>
        <v>125</v>
      </c>
      <c r="M185" s="4">
        <f>M58</f>
        <v>105</v>
      </c>
      <c r="N185" s="4">
        <f>N58</f>
        <v>85</v>
      </c>
      <c r="O185" s="4">
        <f>O58</f>
        <v>85</v>
      </c>
      <c r="P185" s="39"/>
      <c r="Q185" s="39"/>
      <c r="R185" s="84"/>
      <c r="S185" s="7"/>
      <c r="T185" s="7"/>
      <c r="U185" s="7"/>
      <c r="V185" s="7"/>
      <c r="W185" s="95"/>
      <c r="X185" s="43"/>
      <c r="Y185" s="16"/>
      <c r="Z185" t="s" s="17">
        <v>244</v>
      </c>
      <c r="AA185" s="101"/>
      <c r="AB185" s="39">
        <f>SUM(AC185:AN185)</f>
        <v>2933.35</v>
      </c>
      <c r="AC185" s="4">
        <f>AC58</f>
        <v>1612.45</v>
      </c>
      <c r="AD185" s="4">
        <f>AD58</f>
        <v>113.05</v>
      </c>
      <c r="AE185" s="4">
        <f>AE58</f>
        <v>124.95</v>
      </c>
      <c r="AF185" s="4">
        <f>AF58</f>
        <v>101.15</v>
      </c>
      <c r="AG185" s="4">
        <f>AG58</f>
        <v>148.75</v>
      </c>
      <c r="AH185" s="4">
        <f>AH58</f>
        <v>136.85</v>
      </c>
      <c r="AI185" s="4">
        <f>AI58</f>
        <v>107.1</v>
      </c>
      <c r="AJ185" s="4">
        <f>AJ58</f>
        <v>113.05</v>
      </c>
      <c r="AK185" s="4">
        <f>AK58</f>
        <v>148.75</v>
      </c>
      <c r="AL185" s="4">
        <f>AL58</f>
        <v>124.95</v>
      </c>
      <c r="AM185" s="4">
        <f>AM58</f>
        <v>101.15</v>
      </c>
      <c r="AN185" s="4">
        <f>AN58</f>
        <v>101.15</v>
      </c>
      <c r="AO185" s="39"/>
      <c r="AP185" s="39"/>
      <c r="AQ185" s="34"/>
      <c r="AR185" s="17"/>
      <c r="AS185" s="7"/>
      <c r="AT185" s="7"/>
      <c r="AU185" s="7"/>
    </row>
    <row r="186" ht="20" customHeight="1">
      <c r="A186" t="s" s="8">
        <v>245</v>
      </c>
      <c r="B186" s="3"/>
      <c r="C186" s="39">
        <f>C43</f>
        <v>9130</v>
      </c>
      <c r="D186" s="4">
        <f>D43</f>
        <v>1500</v>
      </c>
      <c r="E186" s="4">
        <f>E43</f>
        <v>230</v>
      </c>
      <c r="F186" s="4">
        <f>F43</f>
        <v>230</v>
      </c>
      <c r="G186" s="4">
        <f>G43</f>
        <v>330</v>
      </c>
      <c r="H186" s="4">
        <f>H43</f>
        <v>230</v>
      </c>
      <c r="I186" s="4">
        <f>I43</f>
        <v>530</v>
      </c>
      <c r="J186" s="4">
        <f>J43</f>
        <v>2230</v>
      </c>
      <c r="K186" s="4">
        <f>K43</f>
        <v>230</v>
      </c>
      <c r="L186" s="4">
        <f>L43</f>
        <v>230</v>
      </c>
      <c r="M186" s="4">
        <f>M43</f>
        <v>230</v>
      </c>
      <c r="N186" s="4">
        <f>N43</f>
        <v>630</v>
      </c>
      <c r="O186" s="4">
        <f>O43</f>
        <v>2530</v>
      </c>
      <c r="P186" s="39">
        <f>P43</f>
        <v>6500</v>
      </c>
      <c r="Q186" s="39">
        <f>Q43</f>
        <v>3100</v>
      </c>
      <c r="R186" s="84"/>
      <c r="S186" s="7"/>
      <c r="T186" s="7"/>
      <c r="U186" s="7"/>
      <c r="V186" s="7"/>
      <c r="W186" s="95"/>
      <c r="X186" s="43"/>
      <c r="Y186" s="16"/>
      <c r="Z186" t="s" s="17">
        <v>246</v>
      </c>
      <c r="AA186" s="101"/>
      <c r="AB186" s="39">
        <f>SUM(AC186:AN186)</f>
        <v>10864.7</v>
      </c>
      <c r="AC186" s="4">
        <f>AC43</f>
        <v>1785</v>
      </c>
      <c r="AD186" s="4">
        <f>AD43</f>
        <v>273.7</v>
      </c>
      <c r="AE186" s="4">
        <f>AE43</f>
        <v>273.7</v>
      </c>
      <c r="AF186" s="4">
        <f>AF43</f>
        <v>392.7</v>
      </c>
      <c r="AG186" s="4">
        <f>AG43</f>
        <v>273.7</v>
      </c>
      <c r="AH186" s="4">
        <f>AH43</f>
        <v>630.7</v>
      </c>
      <c r="AI186" s="4">
        <f>AI43</f>
        <v>2653.7</v>
      </c>
      <c r="AJ186" s="4">
        <f>AJ43</f>
        <v>273.7</v>
      </c>
      <c r="AK186" s="4">
        <f>AK43</f>
        <v>273.7</v>
      </c>
      <c r="AL186" s="4">
        <f>AL43</f>
        <v>273.7</v>
      </c>
      <c r="AM186" s="4">
        <f>AM43</f>
        <v>749.7</v>
      </c>
      <c r="AN186" s="4">
        <f>AN43</f>
        <v>3010.7</v>
      </c>
      <c r="AO186" s="39">
        <f>AO43</f>
        <v>7735</v>
      </c>
      <c r="AP186" s="39">
        <f>AP43</f>
        <v>3689</v>
      </c>
      <c r="AQ186" s="34"/>
      <c r="AR186" s="17"/>
      <c r="AS186" s="7"/>
      <c r="AT186" s="7"/>
      <c r="AU186" s="7"/>
    </row>
    <row r="187" ht="20" customHeight="1">
      <c r="A187" t="s" s="8">
        <v>247</v>
      </c>
      <c r="B187" s="3"/>
      <c r="C187" s="39">
        <f>C27</f>
        <v>2070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39">
        <f>D27</f>
        <v>3640</v>
      </c>
      <c r="Q187" s="39">
        <f>E27</f>
        <v>5580</v>
      </c>
      <c r="R187" s="84"/>
      <c r="S187" s="7"/>
      <c r="T187" s="7"/>
      <c r="U187" s="7"/>
      <c r="V187" s="7"/>
      <c r="W187" s="95"/>
      <c r="X187" s="43"/>
      <c r="Y187" s="16"/>
      <c r="Z187" t="s" s="92">
        <v>248</v>
      </c>
      <c r="AA187" s="93"/>
      <c r="AB187" s="39">
        <f>SUM(AC187:AN187)</f>
        <v>0</v>
      </c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39">
        <f>AC27</f>
        <v>0</v>
      </c>
      <c r="AP187" s="39">
        <f>AD27</f>
        <v>0</v>
      </c>
      <c r="AQ187" s="34"/>
      <c r="AR187" s="17"/>
      <c r="AS187" s="7"/>
      <c r="AT187" s="7"/>
      <c r="AU187" s="7"/>
    </row>
    <row r="188" ht="20" customHeight="1">
      <c r="A188" t="s" s="20">
        <v>249</v>
      </c>
      <c r="B188" s="21"/>
      <c r="C188" s="39">
        <f>C183-C184-C185-C186-C187</f>
        <v>35503</v>
      </c>
      <c r="D188" s="44">
        <f>D183-D184-D185-D186-D187</f>
        <v>-3871</v>
      </c>
      <c r="E188" s="44">
        <f>E183-E184-E185-E186-E187</f>
        <v>2619</v>
      </c>
      <c r="F188" s="44">
        <f>F183-F184-F185-F186-F187</f>
        <v>1259</v>
      </c>
      <c r="G188" s="44">
        <f>G183-G184-G185-G186-G187</f>
        <v>3529</v>
      </c>
      <c r="H188" s="44">
        <f>H183-H184-H185-H186-H187</f>
        <v>1789</v>
      </c>
      <c r="I188" s="44">
        <f>I183-I184-I185-I186-I187</f>
        <v>6279</v>
      </c>
      <c r="J188" s="44">
        <f>J183-J184-J185-J186-J187</f>
        <v>-1706</v>
      </c>
      <c r="K188" s="44">
        <f>K183-K184-K185-K186-K187</f>
        <v>7759</v>
      </c>
      <c r="L188" s="44">
        <f>L183-L184-L185-L186-L187</f>
        <v>5079</v>
      </c>
      <c r="M188" s="44">
        <f>M183-M184-M185-M186-M187</f>
        <v>4809</v>
      </c>
      <c r="N188" s="44">
        <f>N183-N184-N185-N186-N187</f>
        <v>4929</v>
      </c>
      <c r="O188" s="44">
        <f>O183-O184-O185-O186-O187</f>
        <v>5099</v>
      </c>
      <c r="P188" s="39">
        <f>P183-P184-P185-P186-P187</f>
        <v>16286</v>
      </c>
      <c r="Q188" s="39">
        <f>Q183-Q184-Q185-Q186-Q187</f>
        <v>28076</v>
      </c>
      <c r="R188" s="84"/>
      <c r="S188" s="7"/>
      <c r="T188" s="7"/>
      <c r="U188" s="7"/>
      <c r="V188" s="7"/>
      <c r="W188" s="95"/>
      <c r="X188" s="43"/>
      <c r="Y188" s="16"/>
      <c r="Z188" t="s" s="94">
        <v>250</v>
      </c>
      <c r="AA188" s="86"/>
      <c r="AB188" s="42">
        <f>AB183-AB184-AB185-AB186-AB187</f>
        <v>44711.87</v>
      </c>
      <c r="AC188" s="44">
        <f>AC183-AC184-AC185-AC186-AC187</f>
        <v>-4606.49</v>
      </c>
      <c r="AD188" s="44">
        <f>AD183-AD184-AD185-AD186-AD187</f>
        <v>3116.61</v>
      </c>
      <c r="AE188" s="44">
        <f>AE183-AE184-AE185-AE186-AE187</f>
        <v>1498.21</v>
      </c>
      <c r="AF188" s="44">
        <f>AF183-AF184-AF185-AF186-AF187</f>
        <v>4199.51</v>
      </c>
      <c r="AG188" s="44">
        <f>AG183-AG184-AG185-AG186-AG187</f>
        <v>2128.91</v>
      </c>
      <c r="AH188" s="44">
        <f>AH183-AH184-AH185-AH186-AH187</f>
        <v>7472.009999999999</v>
      </c>
      <c r="AI188" s="44">
        <f>AI183-AI184-AI185-AI186-AI187</f>
        <v>-2030.14</v>
      </c>
      <c r="AJ188" s="44">
        <f>AJ183-AJ184-AJ185-AJ186-AJ187</f>
        <v>9233.209999999999</v>
      </c>
      <c r="AK188" s="44">
        <f>AK183-AK184-AK185-AK186-AK187</f>
        <v>6044.010000000001</v>
      </c>
      <c r="AL188" s="44">
        <f>AL183-AL184-AL185-AL186-AL187</f>
        <v>5722.710000000001</v>
      </c>
      <c r="AM188" s="44">
        <f>AM183-AM184-AM185-AM186-AM187</f>
        <v>5865.510000000001</v>
      </c>
      <c r="AN188" s="44">
        <f>AN183-AN184-AN185-AN186-AN187</f>
        <v>6067.81</v>
      </c>
      <c r="AO188" s="39">
        <f>AO183-AO184-AO185-AO186-AO187</f>
        <v>23711.939999999988</v>
      </c>
      <c r="AP188" s="39">
        <f>AP183-AP184-AP185-AP186-AP187</f>
        <v>40050.639999999985</v>
      </c>
      <c r="AQ188" s="34"/>
      <c r="AR188" s="17"/>
      <c r="AS188" s="7"/>
      <c r="AT188" s="7"/>
      <c r="AU188" s="7"/>
    </row>
    <row r="189" ht="20" customHeight="1">
      <c r="A189" s="3"/>
      <c r="B189" s="3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3"/>
      <c r="Q189" s="3"/>
      <c r="R189" s="84"/>
      <c r="S189" s="7"/>
      <c r="T189" s="7"/>
      <c r="U189" s="7"/>
      <c r="V189" s="7"/>
      <c r="W189" s="95"/>
      <c r="X189" s="43"/>
      <c r="Y189" s="16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6"/>
      <c r="AR189" s="17"/>
      <c r="AS189" s="7"/>
      <c r="AT189" s="7"/>
      <c r="AU189" s="7"/>
    </row>
    <row r="190" ht="20" customHeight="1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7"/>
      <c r="S190" s="7"/>
      <c r="T190" s="7"/>
      <c r="U190" s="7"/>
      <c r="V190" s="7"/>
      <c r="W190" s="95"/>
      <c r="X190" s="43"/>
      <c r="Y190" s="16"/>
      <c r="Z190" t="s" s="104">
        <v>251</v>
      </c>
      <c r="AA190" s="105"/>
      <c r="AB190" s="105"/>
      <c r="AC190" s="105">
        <f>AC188-D188</f>
        <v>-735.4899999999998</v>
      </c>
      <c r="AD190" s="105">
        <f>AD188-E188</f>
        <v>497.6099999999997</v>
      </c>
      <c r="AE190" s="105">
        <f>AE188-F188</f>
        <v>239.2099999999996</v>
      </c>
      <c r="AF190" s="105">
        <f>AF188-G188</f>
        <v>670.5100000000002</v>
      </c>
      <c r="AG190" s="105">
        <f>AG188-H188</f>
        <v>339.9099999999999</v>
      </c>
      <c r="AH190" s="105">
        <f>AH188-I188</f>
        <v>1193.009999999999</v>
      </c>
      <c r="AI190" s="105">
        <f>AI188-J188</f>
        <v>-324.1399999999999</v>
      </c>
      <c r="AJ190" s="105">
        <f>AJ188-K188</f>
        <v>1474.209999999999</v>
      </c>
      <c r="AK190" s="105">
        <f>AK188-L188</f>
        <v>965.0100000000011</v>
      </c>
      <c r="AL190" s="105">
        <f>AL188-M188</f>
        <v>913.7100000000009</v>
      </c>
      <c r="AM190" s="105">
        <f>AM188-N188</f>
        <v>936.5100000000011</v>
      </c>
      <c r="AN190" s="105">
        <f>AN188-O188</f>
        <v>968.8100000000004</v>
      </c>
      <c r="AO190" s="105">
        <f>AO188-P188</f>
        <v>7425.939999999988</v>
      </c>
      <c r="AP190" s="105">
        <f>AP188-Q188</f>
        <v>11974.639999999985</v>
      </c>
      <c r="AQ190" s="34"/>
      <c r="AR190" s="17"/>
      <c r="AS190" s="7"/>
      <c r="AT190" s="7"/>
      <c r="AU190" s="7"/>
    </row>
    <row r="191" ht="2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95"/>
      <c r="X191" s="43"/>
      <c r="Y191" s="16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16"/>
      <c r="AR191" s="17"/>
      <c r="AS191" s="7"/>
      <c r="AT191" s="7"/>
      <c r="AU191" s="7"/>
    </row>
    <row r="192" ht="2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95"/>
      <c r="X192" s="43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7"/>
      <c r="AS192" s="7"/>
      <c r="AT192" s="7"/>
      <c r="AU192" s="7"/>
    </row>
    <row r="193" ht="2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106"/>
      <c r="Z193" s="106"/>
      <c r="AA193" s="106"/>
      <c r="AB193" s="106"/>
      <c r="AC193" s="106"/>
      <c r="AD193" s="106"/>
      <c r="AE193" s="106"/>
      <c r="AF193" s="106"/>
      <c r="AG193" s="106"/>
      <c r="AH193" s="106"/>
      <c r="AI193" s="106"/>
      <c r="AJ193" s="106"/>
      <c r="AK193" s="106"/>
      <c r="AL193" s="106"/>
      <c r="AM193" s="106"/>
      <c r="AN193" s="106"/>
      <c r="AO193" s="106"/>
      <c r="AP193" s="106"/>
      <c r="AQ193" s="106"/>
      <c r="AR193" s="7"/>
      <c r="AS193" s="7"/>
      <c r="AT193" s="7"/>
      <c r="AU193" s="7"/>
    </row>
    <row r="194" ht="2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ht="2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ht="2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ht="2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ht="2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ht="2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ht="2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ht="2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ht="2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ht="2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ht="2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ht="2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ht="2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ht="2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ht="2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ht="2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ht="2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ht="2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ht="2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ht="2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ht="2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ht="2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ht="2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ht="2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ht="2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ht="2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ht="2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ht="2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ht="2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ht="2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ht="2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ht="2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ht="2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ht="2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ht="2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ht="2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ht="2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ht="2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ht="2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ht="2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ht="2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ht="2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ht="2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ht="2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ht="2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ht="2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ht="2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ht="2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ht="2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ht="2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ht="2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ht="2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ht="2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ht="2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ht="2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ht="2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ht="2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ht="2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ht="2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ht="2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ht="2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ht="2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ht="2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ht="2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ht="2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ht="2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ht="2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ht="2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ht="2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ht="2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ht="2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ht="2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ht="2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ht="2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ht="2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ht="2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ht="2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ht="2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ht="2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ht="2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ht="2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ht="2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ht="2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ht="2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ht="2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ht="2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ht="2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ht="2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ht="2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ht="2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ht="2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ht="2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ht="2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ht="2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ht="2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ht="2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ht="2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ht="2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ht="2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ht="2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ht="2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ht="2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ht="2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ht="2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ht="2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ht="2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ht="2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ht="2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ht="2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ht="2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ht="2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ht="2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ht="2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ht="2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ht="2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ht="2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ht="2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ht="2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ht="2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ht="2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ht="2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ht="2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ht="2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ht="2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ht="2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ht="2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ht="2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ht="2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ht="2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ht="2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ht="2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ht="2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ht="2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ht="2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ht="2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ht="2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ht="2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ht="2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ht="2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ht="2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ht="2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ht="2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ht="2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ht="2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ht="2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ht="2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ht="2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ht="2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ht="2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ht="2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ht="2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ht="2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ht="2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ht="2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ht="2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ht="2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ht="2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ht="2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ht="2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ht="2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ht="2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ht="2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ht="2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ht="2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ht="2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ht="2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ht="2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ht="2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ht="2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ht="2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ht="2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ht="2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ht="2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ht="2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ht="2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ht="2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ht="2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ht="2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ht="2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ht="2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ht="2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ht="2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ht="2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ht="2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ht="2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ht="2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ht="2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ht="2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ht="2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ht="2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ht="2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ht="2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ht="2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ht="2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ht="2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ht="2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ht="2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ht="2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ht="2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ht="2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ht="2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ht="2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ht="2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ht="2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ht="2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ht="2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ht="2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ht="2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ht="2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ht="2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ht="2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ht="2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ht="2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ht="2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ht="2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ht="2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ht="2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ht="2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ht="2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ht="2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ht="2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ht="2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ht="2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ht="2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ht="2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ht="2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ht="2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ht="2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ht="2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ht="2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ht="2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ht="2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ht="2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ht="2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ht="2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ht="2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ht="2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ht="2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ht="2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ht="2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ht="2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ht="2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ht="2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ht="2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ht="2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ht="2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ht="2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ht="2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ht="2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ht="2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ht="2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ht="2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ht="2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ht="2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ht="2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ht="2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ht="2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ht="2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ht="2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ht="2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ht="2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ht="2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ht="2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ht="2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ht="2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ht="2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ht="2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ht="2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ht="2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ht="2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ht="2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ht="2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ht="2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ht="2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ht="2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ht="2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ht="2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ht="2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ht="2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ht="2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ht="2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ht="2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ht="2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ht="2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ht="2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ht="2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ht="2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ht="2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ht="2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ht="2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ht="2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ht="2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ht="2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ht="2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ht="2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ht="2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ht="2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ht="2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ht="2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ht="2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ht="2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ht="2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ht="2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ht="2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ht="2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ht="2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 ht="2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 ht="2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 ht="2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 ht="2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 ht="2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 ht="2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 ht="2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 ht="2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 ht="2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ht="2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ht="2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ht="2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ht="2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ht="2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ht="2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ht="2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 ht="2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 ht="2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 ht="2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 ht="2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 ht="2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 ht="2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 ht="2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 ht="2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 ht="2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 ht="2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 ht="2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 ht="2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 ht="2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 ht="2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 ht="2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 ht="2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 ht="2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 ht="2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 ht="2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 ht="2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 ht="2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 ht="2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 ht="2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 ht="2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 ht="2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 ht="2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 ht="2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 ht="2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 ht="2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 ht="2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 ht="2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 ht="2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 ht="2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 ht="2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 ht="2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 ht="2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 ht="2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 ht="2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 ht="2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 ht="2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 ht="2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 ht="2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 ht="2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 ht="2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 ht="2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 ht="2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 ht="2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 ht="2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 ht="2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 ht="2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 ht="2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 ht="2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 ht="2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 ht="2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 ht="2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 ht="2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 ht="2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 ht="2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 ht="2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 ht="2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 ht="2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 ht="2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 ht="2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 ht="2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 ht="2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 ht="2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 ht="2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 ht="2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 ht="2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 ht="2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 ht="2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 ht="2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 ht="2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 ht="2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 ht="2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 ht="2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 ht="2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 ht="2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 ht="2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 ht="2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 ht="2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 ht="2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 ht="2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 ht="2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 ht="2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 ht="2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 ht="2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 ht="2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 ht="2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 ht="2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 ht="2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 ht="2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 ht="2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 ht="2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 ht="2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 ht="2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 ht="2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 ht="2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 ht="2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 ht="2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 ht="2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 ht="2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 ht="2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 ht="2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 ht="2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 ht="2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 ht="2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 ht="2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 ht="2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 ht="2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 ht="2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 ht="2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 ht="2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 ht="2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 ht="2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 ht="2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 ht="2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 ht="2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 ht="2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</sheetData>
  <mergeCells count="2">
    <mergeCell ref="Z46:AF46"/>
    <mergeCell ref="A46:G46"/>
  </mergeCells>
  <pageMargins left="0.75" right="0.75" top="1" bottom="1" header="0.5" footer="0.5"/>
  <pageSetup firstPageNumber="1" fitToHeight="1" fitToWidth="1" scale="74" useFirstPageNumber="0" orientation="landscape" pageOrder="downThenOver"/>
  <headerFooter>
    <oddHeader>&amp;L&amp;"Arial,Regular"&amp;14&amp;K000000Financial Planning</oddHeader>
    <oddFooter>&amp;R&amp;"Arial,Regular"&amp;10&amp;K000000&amp;N	© Institut für Freie Berufe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C46"/>
  <sheetViews>
    <sheetView workbookViewId="0" showGridLines="0" defaultGridColor="1"/>
  </sheetViews>
  <sheetFormatPr defaultColWidth="35.25" defaultRowHeight="15.45" customHeight="1" outlineLevelRow="0" outlineLevelCol="0"/>
  <cols>
    <col min="1" max="1" width="35.25" style="107" customWidth="1"/>
    <col min="2" max="2" width="6.25" style="107" customWidth="1"/>
    <col min="3" max="3" width="6.25" style="107" customWidth="1"/>
    <col min="4" max="4" width="6.25" style="107" customWidth="1"/>
    <col min="5" max="5" width="6.25" style="107" customWidth="1"/>
    <col min="6" max="6" width="6.25" style="107" customWidth="1"/>
    <col min="7" max="7" width="6.25" style="107" customWidth="1"/>
    <col min="8" max="8" width="7.375" style="107" customWidth="1"/>
    <col min="9" max="9" width="8.625" style="107" customWidth="1"/>
    <col min="10" max="10" width="7.75" style="107" customWidth="1"/>
    <col min="11" max="11" width="8.625" style="107" customWidth="1"/>
    <col min="12" max="12" width="9.75" style="107" customWidth="1"/>
    <col min="13" max="13" width="8.625" style="107" customWidth="1"/>
    <col min="14" max="14" width="8.625" style="107" customWidth="1"/>
    <col min="15" max="15" width="8.625" style="107" customWidth="1"/>
    <col min="16" max="16" width="9.75" style="107" customWidth="1"/>
    <col min="17" max="17" width="8.625" style="107" customWidth="1"/>
    <col min="18" max="18" width="8.125" style="107" customWidth="1"/>
    <col min="19" max="19" width="8.125" style="107" customWidth="1"/>
    <col min="20" max="20" width="8.125" style="107" customWidth="1"/>
    <col min="21" max="21" width="8.125" style="107" customWidth="1"/>
    <col min="22" max="22" width="8.125" style="107" customWidth="1"/>
    <col min="23" max="23" width="8.125" style="107" customWidth="1"/>
    <col min="24" max="24" width="8.125" style="107" customWidth="1"/>
    <col min="25" max="25" width="8.125" style="107" customWidth="1"/>
    <col min="26" max="26" width="8.125" style="107" customWidth="1"/>
    <col min="27" max="27" width="8.125" style="107" customWidth="1"/>
    <col min="28" max="28" width="8.125" style="107" customWidth="1"/>
    <col min="29" max="29" width="8.125" style="107" customWidth="1"/>
    <col min="30" max="256" width="35.25" style="107" customWidth="1"/>
  </cols>
  <sheetData>
    <row r="1" ht="20" customHeight="1">
      <c r="A1" t="s" s="108">
        <v>252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</row>
    <row r="2" ht="16" customHeight="1">
      <c r="A2" s="110"/>
      <c r="B2" t="s" s="111">
        <f>CONCATENATE('Financial Planning'!V6)</f>
        <v>3</v>
      </c>
      <c r="C2" s="110"/>
      <c r="D2" t="s" s="111">
        <f>CONCATENATE('Financial Planning'!V7)</f>
        <v>4</v>
      </c>
      <c r="E2" s="110"/>
      <c r="F2" t="s" s="111">
        <f>CONCATENATE('Financial Planning'!V10)</f>
        <v>7</v>
      </c>
      <c r="G2" s="110"/>
      <c r="H2" t="s" s="111">
        <f>CONCATENATE('Financial Planning'!V11)</f>
        <v>14</v>
      </c>
      <c r="I2" s="112"/>
      <c r="J2" t="s" s="111">
        <f>CONCATENATE('Financial Planning'!V12)</f>
        <v>22</v>
      </c>
      <c r="K2" s="112"/>
      <c r="L2" t="s" s="111">
        <f>CONCATENATE('Financial Planning'!V13)</f>
        <v>23</v>
      </c>
      <c r="M2" s="112"/>
      <c r="N2" t="s" s="111">
        <f>CONCATENATE('Financial Planning'!V14)</f>
        <v>24</v>
      </c>
      <c r="O2" s="112"/>
      <c r="P2" t="s" s="111">
        <f>CONCATENATE('Financial Planning'!V15)</f>
        <v>25</v>
      </c>
      <c r="Q2" s="112"/>
      <c r="R2" t="s" s="111">
        <f>CONCATENATE('Financial Planning'!V16)</f>
        <v>26</v>
      </c>
      <c r="S2" s="112"/>
      <c r="T2" t="s" s="111">
        <f>CONCATENATE('Financial Planning'!V17)</f>
        <v>27</v>
      </c>
      <c r="U2" s="112"/>
      <c r="V2" t="s" s="111">
        <f>CONCATENATE('Financial Planning'!V18)</f>
        <v>28</v>
      </c>
      <c r="W2" s="112"/>
      <c r="X2" t="s" s="111">
        <f>CONCATENATE('Financial Planning'!V19)</f>
        <v>29</v>
      </c>
      <c r="Y2" s="112"/>
      <c r="Z2" t="s" s="111">
        <v>56</v>
      </c>
      <c r="AA2" s="110"/>
      <c r="AB2" t="s" s="111">
        <v>253</v>
      </c>
      <c r="AC2" s="110"/>
    </row>
    <row r="3" ht="16" customHeight="1">
      <c r="A3" s="113"/>
      <c r="B3" t="s" s="114">
        <v>254</v>
      </c>
      <c r="C3" t="s" s="115">
        <v>255</v>
      </c>
      <c r="D3" t="s" s="114">
        <v>254</v>
      </c>
      <c r="E3" t="s" s="115">
        <v>255</v>
      </c>
      <c r="F3" t="s" s="114">
        <v>254</v>
      </c>
      <c r="G3" t="s" s="115">
        <v>255</v>
      </c>
      <c r="H3" t="s" s="114">
        <v>254</v>
      </c>
      <c r="I3" t="s" s="115">
        <v>255</v>
      </c>
      <c r="J3" t="s" s="114">
        <v>254</v>
      </c>
      <c r="K3" t="s" s="115">
        <v>255</v>
      </c>
      <c r="L3" t="s" s="114">
        <v>254</v>
      </c>
      <c r="M3" t="s" s="115">
        <v>255</v>
      </c>
      <c r="N3" t="s" s="114">
        <v>254</v>
      </c>
      <c r="O3" t="s" s="115">
        <v>255</v>
      </c>
      <c r="P3" t="s" s="114">
        <v>254</v>
      </c>
      <c r="Q3" t="s" s="115">
        <v>255</v>
      </c>
      <c r="R3" t="s" s="114">
        <v>254</v>
      </c>
      <c r="S3" t="s" s="115">
        <v>255</v>
      </c>
      <c r="T3" t="s" s="114">
        <v>254</v>
      </c>
      <c r="U3" t="s" s="115">
        <v>255</v>
      </c>
      <c r="V3" t="s" s="114">
        <v>254</v>
      </c>
      <c r="W3" t="s" s="115">
        <v>255</v>
      </c>
      <c r="X3" t="s" s="114">
        <v>254</v>
      </c>
      <c r="Y3" t="s" s="115">
        <v>255</v>
      </c>
      <c r="Z3" t="s" s="114">
        <v>254</v>
      </c>
      <c r="AA3" t="s" s="115">
        <v>255</v>
      </c>
      <c r="AB3" t="s" s="114">
        <v>254</v>
      </c>
      <c r="AC3" t="s" s="115">
        <v>255</v>
      </c>
    </row>
    <row r="4" ht="20" customHeight="1">
      <c r="A4" t="s" s="116">
        <v>256</v>
      </c>
      <c r="B4" s="117"/>
      <c r="C4" s="118"/>
      <c r="D4" s="119"/>
      <c r="E4" s="118"/>
      <c r="F4" s="119"/>
      <c r="G4" s="118"/>
      <c r="H4" s="117"/>
      <c r="I4" s="118"/>
      <c r="J4" s="119"/>
      <c r="K4" s="118"/>
      <c r="L4" s="119"/>
      <c r="M4" s="118"/>
      <c r="N4" s="119"/>
      <c r="O4" s="118"/>
      <c r="P4" s="119"/>
      <c r="Q4" s="118"/>
      <c r="R4" s="120"/>
      <c r="S4" s="118"/>
      <c r="T4" s="120"/>
      <c r="U4" s="118"/>
      <c r="V4" s="120"/>
      <c r="W4" s="118"/>
      <c r="X4" s="120"/>
      <c r="Y4" s="118"/>
      <c r="Z4" s="120"/>
      <c r="AA4" s="118"/>
      <c r="AB4" s="120"/>
      <c r="AC4" s="118"/>
    </row>
    <row r="5" ht="16" customHeight="1">
      <c r="A5" t="s" s="101">
        <v>252</v>
      </c>
      <c r="B5" s="121"/>
      <c r="C5" s="110"/>
      <c r="D5" s="84">
        <f>B34</f>
        <v>-9841</v>
      </c>
      <c r="E5" s="110"/>
      <c r="F5" s="84">
        <f>D34</f>
        <v>-9323</v>
      </c>
      <c r="G5" s="110"/>
      <c r="H5" s="121">
        <f>F34</f>
        <v>-8164</v>
      </c>
      <c r="I5" s="110"/>
      <c r="J5" s="84">
        <f>H34</f>
        <v>-4736</v>
      </c>
      <c r="K5" s="110"/>
      <c r="L5" s="84">
        <f>J34</f>
        <v>-3048</v>
      </c>
      <c r="M5" s="110"/>
      <c r="N5" s="84">
        <f>L34</f>
      </c>
      <c r="O5" s="110"/>
      <c r="P5" s="84">
        <f>N34</f>
      </c>
      <c r="Q5" s="110"/>
      <c r="R5" s="84">
        <f>P34</f>
      </c>
      <c r="S5" s="110"/>
      <c r="T5" s="84">
        <f>R34</f>
      </c>
      <c r="U5" s="110"/>
      <c r="V5" s="84">
        <f>T34</f>
      </c>
      <c r="W5" s="110"/>
      <c r="X5" s="84">
        <f>V34</f>
      </c>
      <c r="Y5" s="110"/>
      <c r="Z5" s="84">
        <f>X34</f>
      </c>
      <c r="AA5" s="110"/>
      <c r="AB5" s="84">
        <f>Z34</f>
      </c>
      <c r="AC5" s="110"/>
    </row>
    <row r="6" ht="20" customHeight="1">
      <c r="A6" t="s" s="101">
        <v>257</v>
      </c>
      <c r="B6" s="121"/>
      <c r="C6" s="110"/>
      <c r="D6" s="84"/>
      <c r="E6" s="110"/>
      <c r="F6" s="84"/>
      <c r="G6" s="110"/>
      <c r="H6" s="84"/>
      <c r="I6" s="110"/>
      <c r="J6" s="84"/>
      <c r="K6" s="110"/>
      <c r="L6" s="84"/>
      <c r="M6" s="110"/>
      <c r="N6" s="84"/>
      <c r="O6" s="110"/>
      <c r="P6" s="84"/>
      <c r="Q6" s="110"/>
      <c r="R6" s="122"/>
      <c r="S6" s="110"/>
      <c r="T6" s="122"/>
      <c r="U6" s="110"/>
      <c r="V6" s="122"/>
      <c r="W6" s="110"/>
      <c r="X6" s="122"/>
      <c r="Y6" s="110"/>
      <c r="Z6" s="122"/>
      <c r="AA6" s="110"/>
      <c r="AB6" s="122"/>
      <c r="AC6" s="110"/>
    </row>
    <row r="7" ht="16" customHeight="1">
      <c r="A7" t="s" s="115">
        <v>258</v>
      </c>
      <c r="B7" s="123"/>
      <c r="C7" s="113"/>
      <c r="D7" s="123"/>
      <c r="E7" s="113"/>
      <c r="F7" s="123"/>
      <c r="G7" s="113"/>
      <c r="H7" s="123"/>
      <c r="I7" s="113"/>
      <c r="J7" s="123"/>
      <c r="K7" s="113"/>
      <c r="L7" s="123"/>
      <c r="M7" s="113"/>
      <c r="N7" s="123"/>
      <c r="O7" s="113"/>
      <c r="P7" s="123"/>
      <c r="Q7" s="113"/>
      <c r="R7" s="123"/>
      <c r="S7" s="113"/>
      <c r="T7" s="123"/>
      <c r="U7" s="113"/>
      <c r="V7" s="123"/>
      <c r="W7" s="113"/>
      <c r="X7" s="123"/>
      <c r="Y7" s="113"/>
      <c r="Z7" s="123"/>
      <c r="AA7" s="113"/>
      <c r="AB7" s="123"/>
      <c r="AC7" s="113"/>
    </row>
    <row r="8" ht="16" customHeight="1">
      <c r="A8" t="s" s="116">
        <v>232</v>
      </c>
      <c r="B8" s="124">
        <f>SUM(B5:B7)</f>
        <v>0</v>
      </c>
      <c r="C8" s="125">
        <f>SUM(C5:C7)</f>
        <v>0</v>
      </c>
      <c r="D8" s="124">
        <f>SUM(D5:D7)</f>
        <v>-9841</v>
      </c>
      <c r="E8" s="125">
        <f>SUM(E5:E7)</f>
        <v>0</v>
      </c>
      <c r="F8" s="124">
        <f>SUM(F5:F7)</f>
        <v>-9323</v>
      </c>
      <c r="G8" s="125">
        <f>SUM(G5:G7)</f>
        <v>0</v>
      </c>
      <c r="H8" s="124">
        <f>SUM(H5:H7)</f>
        <v>-8164</v>
      </c>
      <c r="I8" s="125">
        <f>SUM(I5:I7)</f>
        <v>0</v>
      </c>
      <c r="J8" s="124">
        <f>SUM(J5:J7)</f>
        <v>-4736</v>
      </c>
      <c r="K8" s="125">
        <f>SUM(K5:K7)</f>
        <v>0</v>
      </c>
      <c r="L8" s="124">
        <f>SUM(L5:L7)</f>
        <v>-3048</v>
      </c>
      <c r="M8" s="125">
        <f>SUM(M5:M7)</f>
        <v>0</v>
      </c>
      <c r="N8" s="124">
        <f>SUM(N5:N7)</f>
      </c>
      <c r="O8" s="125">
        <f>SUM(O5:O7)</f>
        <v>0</v>
      </c>
      <c r="P8" s="124">
        <f>SUM(P5:P7)</f>
      </c>
      <c r="Q8" s="125">
        <f>SUM(Q5:Q7)</f>
        <v>0</v>
      </c>
      <c r="R8" s="124">
        <f>SUM(R5:R7)</f>
      </c>
      <c r="S8" s="125">
        <f>SUM(S5:S7)</f>
        <v>0</v>
      </c>
      <c r="T8" s="124">
        <f>SUM(T5:T7)</f>
      </c>
      <c r="U8" s="125">
        <f>SUM(U5:U7)</f>
        <v>0</v>
      </c>
      <c r="V8" s="124">
        <f>SUM(V5:V7)</f>
      </c>
      <c r="W8" s="125">
        <f>SUM(W5:W7)</f>
        <v>0</v>
      </c>
      <c r="X8" s="124">
        <f>SUM(X5:X7)</f>
      </c>
      <c r="Y8" s="125">
        <f>SUM(Y5:Y7)</f>
        <v>0</v>
      </c>
      <c r="Z8" s="124">
        <f>SUM(Z5:Z7)</f>
      </c>
      <c r="AA8" s="125">
        <f>SUM(AA5:AA7)</f>
        <v>0</v>
      </c>
      <c r="AB8" s="124">
        <f>SUM(AB5:AB7)</f>
      </c>
      <c r="AC8" s="125">
        <f>SUM(AC5:AC7)</f>
        <v>0</v>
      </c>
    </row>
    <row r="9" ht="20" customHeight="1">
      <c r="A9" s="110"/>
      <c r="B9" s="126"/>
      <c r="C9" s="127"/>
      <c r="D9" s="126"/>
      <c r="E9" s="127"/>
      <c r="F9" s="126"/>
      <c r="G9" s="127"/>
      <c r="H9" s="126"/>
      <c r="I9" s="127"/>
      <c r="J9" s="126"/>
      <c r="K9" s="127"/>
      <c r="L9" s="126"/>
      <c r="M9" s="127"/>
      <c r="N9" s="126"/>
      <c r="O9" s="127"/>
      <c r="P9" s="126"/>
      <c r="Q9" s="127"/>
      <c r="R9" s="128"/>
      <c r="S9" s="127"/>
      <c r="T9" s="128"/>
      <c r="U9" s="127"/>
      <c r="V9" s="128"/>
      <c r="W9" s="127"/>
      <c r="X9" s="128"/>
      <c r="Y9" s="127"/>
      <c r="Z9" s="128"/>
      <c r="AA9" s="127"/>
      <c r="AB9" s="128"/>
      <c r="AC9" s="127"/>
    </row>
    <row r="10" ht="20" customHeight="1">
      <c r="A10" t="s" s="129">
        <v>259</v>
      </c>
      <c r="B10" s="84"/>
      <c r="C10" s="110"/>
      <c r="D10" s="84"/>
      <c r="E10" s="110"/>
      <c r="F10" s="84"/>
      <c r="G10" s="110"/>
      <c r="H10" s="84"/>
      <c r="I10" s="110"/>
      <c r="J10" s="84"/>
      <c r="K10" s="110"/>
      <c r="L10" s="84"/>
      <c r="M10" s="110"/>
      <c r="N10" s="84"/>
      <c r="O10" s="110"/>
      <c r="P10" s="84"/>
      <c r="Q10" s="110"/>
      <c r="R10" s="122"/>
      <c r="S10" s="110"/>
      <c r="T10" s="122"/>
      <c r="U10" s="110"/>
      <c r="V10" s="122"/>
      <c r="W10" s="110"/>
      <c r="X10" s="122"/>
      <c r="Y10" s="110"/>
      <c r="Z10" s="122"/>
      <c r="AA10" s="110"/>
      <c r="AB10" s="122"/>
      <c r="AC10" s="110"/>
    </row>
    <row r="11" ht="16" customHeight="1">
      <c r="A11" t="s" s="101">
        <v>260</v>
      </c>
      <c r="B11" s="84">
        <f>ROUND(CONCATENATE('Financial Planning'!AC123),0)</f>
        <v>2975</v>
      </c>
      <c r="C11" s="110"/>
      <c r="D11" s="84">
        <f>ROUND(CONCATENATE('Financial Planning'!AD123),0)</f>
        <v>7616</v>
      </c>
      <c r="E11" s="110"/>
      <c r="F11" s="84">
        <f>ROUND(CONCATENATE('Financial Planning'!AE123),0)</f>
        <v>6069</v>
      </c>
      <c r="G11" s="110"/>
      <c r="H11" s="84">
        <f>ROUND(CONCATENATE('Financial Planning'!AF123),0)</f>
        <v>8806</v>
      </c>
      <c r="I11" s="110"/>
      <c r="J11" s="84">
        <f>ROUND(CONCATENATE('Financial Planning'!AG123),0)</f>
        <v>7021</v>
      </c>
      <c r="K11" s="110"/>
      <c r="L11" s="84">
        <f>ROUND(CONCATENATE('Financial Planning'!AH123),0)</f>
        <v>12376</v>
      </c>
      <c r="M11" s="110"/>
      <c r="N11" s="84">
        <f>ROUND(CONCATENATE('Financial Planning'!AI123),0)</f>
        <v>4879</v>
      </c>
      <c r="O11" s="110"/>
      <c r="P11" s="84">
        <f>ROUND(CONCATENATE('Financial Planning'!AJ123),0)</f>
        <v>13804</v>
      </c>
      <c r="Q11" s="110"/>
      <c r="R11" s="84">
        <f>ROUND(CONCATENATE('Financial Planning'!AK123),0)</f>
        <v>10829</v>
      </c>
      <c r="S11" s="110"/>
      <c r="T11" s="84">
        <f>ROUND(CONCATENATE('Financial Planning'!AL123),0)</f>
        <v>10234</v>
      </c>
      <c r="U11" s="110"/>
      <c r="V11" s="84">
        <f>ROUND(CONCATENATE('Financial Planning'!AM123),0)</f>
        <v>10829</v>
      </c>
      <c r="W11" s="110"/>
      <c r="X11" s="84">
        <f>ROUND(CONCATENATE('Financial Planning'!AN123),0)</f>
        <v>13804</v>
      </c>
      <c r="Y11" s="110"/>
      <c r="Z11" s="84">
        <f>ROUND(CONCATENATE('Financial Planning'!AO123),0)</f>
        <v>117572</v>
      </c>
      <c r="AA11" s="110"/>
      <c r="AB11" s="84">
        <f>ROUND(CONCATENATE('Financial Planning'!AP123),0)</f>
        <v>129948</v>
      </c>
      <c r="AC11" s="110"/>
    </row>
    <row r="12" ht="16" customHeight="1">
      <c r="A12" t="s" s="101">
        <v>261</v>
      </c>
      <c r="B12" s="84"/>
      <c r="C12" s="110"/>
      <c r="D12" s="84"/>
      <c r="E12" s="110"/>
      <c r="F12" s="84"/>
      <c r="G12" s="110"/>
      <c r="H12" s="84"/>
      <c r="I12" s="110"/>
      <c r="J12" s="84"/>
      <c r="K12" s="110"/>
      <c r="L12" s="84"/>
      <c r="M12" s="110"/>
      <c r="N12" s="84"/>
      <c r="O12" s="110"/>
      <c r="P12" s="84"/>
      <c r="Q12" s="110"/>
      <c r="R12" s="84"/>
      <c r="S12" s="110"/>
      <c r="T12" s="84"/>
      <c r="U12" s="110"/>
      <c r="V12" s="84"/>
      <c r="W12" s="110"/>
      <c r="X12" s="84"/>
      <c r="Y12" s="110"/>
      <c r="Z12" s="84"/>
      <c r="AA12" s="110"/>
      <c r="AB12" s="84"/>
      <c r="AC12" s="110"/>
    </row>
    <row r="13" ht="16" customHeight="1">
      <c r="A13" t="s" s="101">
        <v>262</v>
      </c>
      <c r="B13" s="121">
        <f>ROUND(CONCATENATE('Financial Planning'!D141),0)</f>
        <v>0</v>
      </c>
      <c r="C13" s="110"/>
      <c r="D13" s="84">
        <f>ROUND(CONCATENATE('Financial Planning'!E141),0)</f>
        <v>0</v>
      </c>
      <c r="E13" s="110"/>
      <c r="F13" s="84">
        <f>ROUND(CONCATENATE('Financial Planning'!F141),0)</f>
        <v>0</v>
      </c>
      <c r="G13" s="110"/>
      <c r="H13" s="84">
        <f>ROUND(CONCATENATE('Financial Planning'!G141),0)</f>
        <v>0</v>
      </c>
      <c r="I13" s="110"/>
      <c r="J13" s="84">
        <f>ROUND(CONCATENATE('Financial Planning'!H141),0)</f>
        <v>0</v>
      </c>
      <c r="K13" s="110"/>
      <c r="L13" s="84">
        <f>ROUND(CONCATENATE('Financial Planning'!I141),0)</f>
        <v>0</v>
      </c>
      <c r="M13" s="110"/>
      <c r="N13" s="84">
        <f>ROUND(CONCATENATE('Financial Planning'!J141),0)</f>
        <v>0</v>
      </c>
      <c r="O13" s="110"/>
      <c r="P13" s="84">
        <f>ROUND(CONCATENATE('Financial Planning'!K141),0)</f>
        <v>0</v>
      </c>
      <c r="Q13" s="110"/>
      <c r="R13" s="84">
        <f>ROUND(CONCATENATE('Financial Planning'!L141),0)</f>
        <v>0</v>
      </c>
      <c r="S13" s="110"/>
      <c r="T13" s="84">
        <f>ROUND(CONCATENATE('Financial Planning'!M141),0)</f>
        <v>0</v>
      </c>
      <c r="U13" s="110"/>
      <c r="V13" s="84">
        <f>ROUND(CONCATENATE('Financial Planning'!N141),0)</f>
        <v>0</v>
      </c>
      <c r="W13" s="110"/>
      <c r="X13" s="84">
        <f>ROUND(CONCATENATE('Financial Planning'!O141),0)</f>
        <v>0</v>
      </c>
      <c r="Y13" s="110"/>
      <c r="Z13" s="84">
        <f>ROUND(CONCATENATE('Financial Planning'!P141),0)</f>
        <v>0</v>
      </c>
      <c r="AA13" s="110"/>
      <c r="AB13" s="84">
        <f>ROUND(CONCATENATE('Financial Planning'!Q141),0)</f>
        <v>0</v>
      </c>
      <c r="AC13" s="110"/>
    </row>
    <row r="14" ht="16" customHeight="1">
      <c r="A14" t="s" s="115">
        <v>263</v>
      </c>
      <c r="B14" s="123"/>
      <c r="C14" s="113"/>
      <c r="D14" s="123"/>
      <c r="E14" s="113"/>
      <c r="F14" s="123"/>
      <c r="G14" s="113"/>
      <c r="H14" s="123"/>
      <c r="I14" s="113"/>
      <c r="J14" s="123"/>
      <c r="K14" s="113"/>
      <c r="L14" s="123"/>
      <c r="M14" s="113"/>
      <c r="N14" s="123"/>
      <c r="O14" s="113"/>
      <c r="P14" s="123"/>
      <c r="Q14" s="113"/>
      <c r="R14" s="123"/>
      <c r="S14" s="113"/>
      <c r="T14" s="123"/>
      <c r="U14" s="113"/>
      <c r="V14" s="123"/>
      <c r="W14" s="113"/>
      <c r="X14" s="123"/>
      <c r="Y14" s="113"/>
      <c r="Z14" s="123"/>
      <c r="AA14" s="113"/>
      <c r="AB14" s="123"/>
      <c r="AC14" s="113"/>
    </row>
    <row r="15" ht="16" customHeight="1">
      <c r="A15" t="s" s="116">
        <v>232</v>
      </c>
      <c r="B15" s="124">
        <f>B11+B12+B13+B14</f>
        <v>2975</v>
      </c>
      <c r="C15" s="125">
        <f>C11+C12+C13+C14</f>
        <v>0</v>
      </c>
      <c r="D15" s="124">
        <f>D11+D12+D13+D14</f>
        <v>7616</v>
      </c>
      <c r="E15" s="125">
        <f>E11+E12+E13+E14</f>
        <v>0</v>
      </c>
      <c r="F15" s="124">
        <f>F11+F12+F13+F14</f>
        <v>6069</v>
      </c>
      <c r="G15" s="125">
        <f>G11+G12+G13+G14</f>
        <v>0</v>
      </c>
      <c r="H15" s="124">
        <f>H11+H12+H13+H14</f>
        <v>8806</v>
      </c>
      <c r="I15" s="125">
        <f>I11+I12+I13+I14</f>
        <v>0</v>
      </c>
      <c r="J15" s="124">
        <f>J11+J12+J13+J14</f>
        <v>7021</v>
      </c>
      <c r="K15" s="125">
        <f>K11+K12+K13+K14</f>
        <v>0</v>
      </c>
      <c r="L15" s="124">
        <f>L11+L12+L13+L14</f>
        <v>12376</v>
      </c>
      <c r="M15" s="125">
        <f>M11+M12+M13+M14</f>
        <v>0</v>
      </c>
      <c r="N15" s="124">
        <f>N11+N12+N13+N14</f>
        <v>4879</v>
      </c>
      <c r="O15" s="125">
        <f>O11+O12+O13+O14</f>
        <v>0</v>
      </c>
      <c r="P15" s="124">
        <f>P11+P12+P13+P14</f>
        <v>13804</v>
      </c>
      <c r="Q15" s="125">
        <f>Q11+Q12+Q13+Q14</f>
        <v>0</v>
      </c>
      <c r="R15" s="124">
        <f>R11+R12+R13+R14</f>
        <v>10829</v>
      </c>
      <c r="S15" s="125">
        <f>S11+S12+S13+S14</f>
        <v>0</v>
      </c>
      <c r="T15" s="124">
        <f>T11+T12+T13+T14</f>
        <v>10234</v>
      </c>
      <c r="U15" s="125">
        <f>U11+U12+U13+U14</f>
        <v>0</v>
      </c>
      <c r="V15" s="124">
        <f>V11+V12+V13+V14</f>
        <v>10829</v>
      </c>
      <c r="W15" s="125">
        <f>W11+W12+W13+W14</f>
        <v>0</v>
      </c>
      <c r="X15" s="124">
        <f>X11+X12+X13+X14</f>
        <v>13804</v>
      </c>
      <c r="Y15" s="125">
        <f>Y11+Y12+Y13+Y14</f>
        <v>0</v>
      </c>
      <c r="Z15" s="124">
        <f>Z11+Z12+Z13+Z14</f>
        <v>117572</v>
      </c>
      <c r="AA15" s="125">
        <f>AA11+AA12+AA13+AA14</f>
        <v>0</v>
      </c>
      <c r="AB15" s="124">
        <f>AB11+AB12+AB13+AB14</f>
        <v>129948</v>
      </c>
      <c r="AC15" s="125">
        <f>AC11+AC12+AC13+AC14</f>
        <v>0</v>
      </c>
    </row>
    <row r="16" ht="20" customHeight="1">
      <c r="A16" s="110"/>
      <c r="B16" s="130"/>
      <c r="C16" s="131"/>
      <c r="D16" s="130"/>
      <c r="E16" s="131"/>
      <c r="F16" s="130"/>
      <c r="G16" s="131"/>
      <c r="H16" s="130"/>
      <c r="I16" s="131"/>
      <c r="J16" s="130"/>
      <c r="K16" s="131"/>
      <c r="L16" s="130"/>
      <c r="M16" s="131"/>
      <c r="N16" s="130"/>
      <c r="O16" s="131"/>
      <c r="P16" s="130"/>
      <c r="Q16" s="131"/>
      <c r="R16" s="132"/>
      <c r="S16" s="131"/>
      <c r="T16" s="132"/>
      <c r="U16" s="131"/>
      <c r="V16" s="132"/>
      <c r="W16" s="131"/>
      <c r="X16" s="132"/>
      <c r="Y16" s="131"/>
      <c r="Z16" s="132"/>
      <c r="AA16" s="131"/>
      <c r="AB16" s="132"/>
      <c r="AC16" s="131"/>
    </row>
    <row r="17" ht="16" customHeight="1">
      <c r="A17" t="s" s="133">
        <v>264</v>
      </c>
      <c r="B17" s="134">
        <f>B8+B15</f>
        <v>2975</v>
      </c>
      <c r="C17" s="135">
        <f>C8+C15</f>
        <v>0</v>
      </c>
      <c r="D17" s="134">
        <f>D8+D15</f>
        <v>-2225</v>
      </c>
      <c r="E17" s="135">
        <f>E8+E15</f>
        <v>0</v>
      </c>
      <c r="F17" s="134">
        <f>F8+F15</f>
        <v>-3254</v>
      </c>
      <c r="G17" s="135">
        <f>G8+G15</f>
        <v>0</v>
      </c>
      <c r="H17" s="134">
        <f>H8+H15</f>
        <v>642</v>
      </c>
      <c r="I17" s="135">
        <f>I8+I15</f>
        <v>0</v>
      </c>
      <c r="J17" s="134">
        <f>J8+J15</f>
        <v>2285</v>
      </c>
      <c r="K17" s="135">
        <f>K8+K15</f>
        <v>0</v>
      </c>
      <c r="L17" s="134">
        <f>L8+L15</f>
        <v>9328</v>
      </c>
      <c r="M17" s="135">
        <f>M8+M15</f>
        <v>0</v>
      </c>
      <c r="N17" s="134">
        <f>N8+N15</f>
      </c>
      <c r="O17" s="135">
        <f>O8+O15</f>
        <v>0</v>
      </c>
      <c r="P17" s="134">
        <f>P8+P15</f>
      </c>
      <c r="Q17" s="135">
        <f>Q8+Q15</f>
        <v>0</v>
      </c>
      <c r="R17" s="134">
        <f>R8+R15</f>
      </c>
      <c r="S17" s="135">
        <f>S8+S15</f>
        <v>0</v>
      </c>
      <c r="T17" s="134">
        <f>T8+T15</f>
      </c>
      <c r="U17" s="135">
        <f>U8+U15</f>
        <v>0</v>
      </c>
      <c r="V17" s="134">
        <f>V8+V15</f>
      </c>
      <c r="W17" s="135">
        <f>W8+W15</f>
        <v>0</v>
      </c>
      <c r="X17" s="134">
        <f>X8+X15</f>
      </c>
      <c r="Y17" s="135">
        <f>Y8+Y15</f>
        <v>0</v>
      </c>
      <c r="Z17" s="134">
        <f>Z8+Z15</f>
      </c>
      <c r="AA17" s="135">
        <f>AA8+AA15</f>
        <v>0</v>
      </c>
      <c r="AB17" s="134">
        <f>AB8+AB15</f>
      </c>
      <c r="AC17" s="135">
        <f>AC8+AC15</f>
        <v>0</v>
      </c>
    </row>
    <row r="18" ht="20" customHeight="1">
      <c r="A18" s="118"/>
      <c r="B18" s="117"/>
      <c r="C18" s="118"/>
      <c r="D18" s="119"/>
      <c r="E18" s="118"/>
      <c r="F18" s="119"/>
      <c r="G18" s="118"/>
      <c r="H18" s="117"/>
      <c r="I18" s="118"/>
      <c r="J18" s="119"/>
      <c r="K18" s="118"/>
      <c r="L18" s="119"/>
      <c r="M18" s="118"/>
      <c r="N18" s="119"/>
      <c r="O18" s="118"/>
      <c r="P18" s="119"/>
      <c r="Q18" s="118"/>
      <c r="R18" s="120"/>
      <c r="S18" s="118"/>
      <c r="T18" s="120"/>
      <c r="U18" s="118"/>
      <c r="V18" s="120"/>
      <c r="W18" s="118"/>
      <c r="X18" s="120"/>
      <c r="Y18" s="118"/>
      <c r="Z18" s="120"/>
      <c r="AA18" s="118"/>
      <c r="AB18" s="120"/>
      <c r="AC18" s="118"/>
    </row>
    <row r="19" ht="20" customHeight="1">
      <c r="A19" t="s" s="129">
        <v>213</v>
      </c>
      <c r="B19" s="84"/>
      <c r="C19" s="110"/>
      <c r="D19" s="84"/>
      <c r="E19" s="110"/>
      <c r="F19" s="84"/>
      <c r="G19" s="110"/>
      <c r="H19" s="84"/>
      <c r="I19" s="110"/>
      <c r="J19" s="84"/>
      <c r="K19" s="110"/>
      <c r="L19" s="84"/>
      <c r="M19" s="110"/>
      <c r="N19" s="84"/>
      <c r="O19" s="110"/>
      <c r="P19" s="84"/>
      <c r="Q19" s="110"/>
      <c r="R19" s="122"/>
      <c r="S19" s="110"/>
      <c r="T19" s="122"/>
      <c r="U19" s="110"/>
      <c r="V19" s="122"/>
      <c r="W19" s="110"/>
      <c r="X19" s="122"/>
      <c r="Y19" s="110"/>
      <c r="Z19" s="122"/>
      <c r="AA19" s="110"/>
      <c r="AB19" s="122"/>
      <c r="AC19" s="110"/>
    </row>
    <row r="20" ht="16" customHeight="1">
      <c r="A20" t="s" s="101">
        <v>265</v>
      </c>
      <c r="B20" s="84">
        <f>ROUND(CONCATENATE('Financial Planning'!AC93),0)</f>
        <v>3399</v>
      </c>
      <c r="C20" s="110"/>
      <c r="D20" s="84">
        <f>ROUND(CONCATENATE('Financial Planning'!AD93),0)</f>
        <v>3375</v>
      </c>
      <c r="E20" s="110"/>
      <c r="F20" s="84">
        <f>ROUND(CONCATENATE('Financial Planning'!AE93),0)</f>
        <v>3434</v>
      </c>
      <c r="G20" s="110"/>
      <c r="H20" s="84">
        <f>ROUND(CONCATENATE('Financial Planning'!AF93),0)</f>
        <v>3375</v>
      </c>
      <c r="I20" s="110"/>
      <c r="J20" s="84">
        <f>ROUND(CONCATENATE('Financial Planning'!AG93),0)</f>
        <v>3613</v>
      </c>
      <c r="K20" s="110"/>
      <c r="L20" s="84">
        <f>ROUND(CONCATENATE('Financial Planning'!AH93),0)</f>
        <v>3375</v>
      </c>
      <c r="M20" s="110"/>
      <c r="N20" s="84">
        <f>ROUND(CONCATENATE('Financial Planning'!AI93),0)</f>
        <v>3411</v>
      </c>
      <c r="O20" s="110"/>
      <c r="P20" s="84">
        <f>ROUND(CONCATENATE('Financial Planning'!AJ93),0)</f>
        <v>3375</v>
      </c>
      <c r="Q20" s="110"/>
      <c r="R20" s="84">
        <f>ROUND(CONCATENATE('Financial Planning'!AK93),0)</f>
        <v>3506</v>
      </c>
      <c r="S20" s="110"/>
      <c r="T20" s="84">
        <f>ROUND(CONCATENATE('Financial Planning'!AL93),0)</f>
        <v>3375</v>
      </c>
      <c r="U20" s="110"/>
      <c r="V20" s="84">
        <f>ROUND(CONCATENATE('Financial Planning'!AM93),0)</f>
        <v>3375</v>
      </c>
      <c r="W20" s="110"/>
      <c r="X20" s="84">
        <f>ROUND(CONCATENATE('Financial Planning'!AN93),0)</f>
        <v>3768</v>
      </c>
      <c r="Y20" s="110"/>
      <c r="Z20" s="84">
        <f>ROUND(CONCATENATE('Financial Planning'!AO93),0)</f>
        <v>72714</v>
      </c>
      <c r="AA20" s="110"/>
      <c r="AB20" s="84">
        <f>ROUND(CONCATENATE('Financial Planning'!AP93),0)</f>
        <v>72952</v>
      </c>
      <c r="AC20" s="110"/>
    </row>
    <row r="21" ht="16" customHeight="1">
      <c r="A21" t="s" s="101">
        <v>266</v>
      </c>
      <c r="B21" s="84">
        <f>ROUND(CONCATENATE('Financial Planning'!AC110),0)</f>
        <v>785</v>
      </c>
      <c r="C21" s="110"/>
      <c r="D21" s="84">
        <f>ROUND(CONCATENATE('Financial Planning'!AD110),0)</f>
        <v>738</v>
      </c>
      <c r="E21" s="110"/>
      <c r="F21" s="84">
        <f>ROUND(CONCATENATE('Financial Planning'!AE110),0)</f>
        <v>738</v>
      </c>
      <c r="G21" s="110"/>
      <c r="H21" s="84">
        <f>ROUND(CONCATENATE('Financial Planning'!AF110),0)</f>
        <v>738</v>
      </c>
      <c r="I21" s="110"/>
      <c r="J21" s="84">
        <f>ROUND(CONCATENATE('Financial Planning'!AG110),0)</f>
        <v>857</v>
      </c>
      <c r="K21" s="110"/>
      <c r="L21" s="84">
        <f>ROUND(CONCATENATE('Financial Planning'!AH110),0)</f>
        <v>762</v>
      </c>
      <c r="M21" s="110"/>
      <c r="N21" s="84">
        <f>ROUND(CONCATENATE('Financial Planning'!AI110),0)</f>
        <v>738</v>
      </c>
      <c r="O21" s="110"/>
      <c r="P21" s="84">
        <f>ROUND(CONCATENATE('Financial Planning'!AJ110),0)</f>
        <v>809</v>
      </c>
      <c r="Q21" s="110"/>
      <c r="R21" s="84">
        <f>ROUND(CONCATENATE('Financial Planning'!AK110),0)</f>
        <v>857</v>
      </c>
      <c r="S21" s="110"/>
      <c r="T21" s="84">
        <f>ROUND(CONCATENATE('Financial Planning'!AL110),0)</f>
        <v>738</v>
      </c>
      <c r="U21" s="110"/>
      <c r="V21" s="84">
        <f>ROUND(CONCATENATE('Financial Planning'!AM110),0)</f>
        <v>738</v>
      </c>
      <c r="W21" s="110"/>
      <c r="X21" s="84">
        <f>ROUND(CONCATENATE('Financial Planning'!AN110),0)</f>
        <v>857</v>
      </c>
      <c r="Y21" s="110"/>
      <c r="Z21" s="84">
        <f>ROUND(CONCATENATE('Financial Planning'!AO110),0)</f>
        <v>13411</v>
      </c>
      <c r="AA21" s="110"/>
      <c r="AB21" s="84">
        <f>ROUND(CONCATENATE('Financial Planning'!AP110),0)</f>
        <v>13257</v>
      </c>
      <c r="AC21" s="110"/>
    </row>
    <row r="22" ht="16" customHeight="1">
      <c r="A22" t="s" s="101">
        <v>267</v>
      </c>
      <c r="B22" s="84">
        <f>ROUND(CONCATENATE('Financial Planning'!AC43),0)</f>
        <v>1785</v>
      </c>
      <c r="C22" s="110"/>
      <c r="D22" s="84">
        <f>ROUND(CONCATENATE('Financial Planning'!AD43),0)</f>
        <v>274</v>
      </c>
      <c r="E22" s="110"/>
      <c r="F22" s="84">
        <f>ROUND(CONCATENATE('Financial Planning'!AE43),0)</f>
        <v>274</v>
      </c>
      <c r="G22" s="110"/>
      <c r="H22" s="84">
        <f>ROUND(CONCATENATE('Financial Planning'!AF43),0)</f>
        <v>393</v>
      </c>
      <c r="I22" s="110"/>
      <c r="J22" s="84">
        <f>ROUND(CONCATENATE('Financial Planning'!AG43),0)</f>
        <v>274</v>
      </c>
      <c r="K22" s="110"/>
      <c r="L22" s="84">
        <f>ROUND(CONCATENATE('Financial Planning'!AH43),0)</f>
        <v>631</v>
      </c>
      <c r="M22" s="110"/>
      <c r="N22" s="84">
        <f>ROUND(CONCATENATE('Financial Planning'!AI43),0)</f>
        <v>2654</v>
      </c>
      <c r="O22" s="110"/>
      <c r="P22" s="84">
        <f>ROUND(CONCATENATE('Financial Planning'!AJ43),0)</f>
        <v>274</v>
      </c>
      <c r="Q22" s="110"/>
      <c r="R22" s="84">
        <f>ROUND(CONCATENATE('Financial Planning'!AK43),0)</f>
        <v>274</v>
      </c>
      <c r="S22" s="110"/>
      <c r="T22" s="84">
        <f>ROUND(CONCATENATE('Financial Planning'!AL43),0)</f>
        <v>274</v>
      </c>
      <c r="U22" s="110"/>
      <c r="V22" s="84">
        <f>ROUND(CONCATENATE('Financial Planning'!AM43),0)</f>
        <v>750</v>
      </c>
      <c r="W22" s="110"/>
      <c r="X22" s="84">
        <f>ROUND(CONCATENATE('Financial Planning'!AN43),0)</f>
        <v>3011</v>
      </c>
      <c r="Y22" s="110"/>
      <c r="Z22" s="84">
        <f>ROUND(CONCATENATE('Financial Planning'!AO43),0)</f>
        <v>7735</v>
      </c>
      <c r="AA22" s="110"/>
      <c r="AB22" s="84">
        <f>ROUND(CONCATENATE('Financial Planning'!AP43),0)</f>
        <v>3689</v>
      </c>
      <c r="AC22" s="110"/>
    </row>
    <row r="23" ht="20" customHeight="1">
      <c r="A23" t="s" s="101">
        <v>268</v>
      </c>
      <c r="B23" s="84"/>
      <c r="C23" s="110"/>
      <c r="D23" s="84"/>
      <c r="E23" s="110"/>
      <c r="F23" s="84"/>
      <c r="G23" s="110"/>
      <c r="H23" s="84"/>
      <c r="I23" s="110"/>
      <c r="J23" s="84"/>
      <c r="K23" s="110"/>
      <c r="L23" s="84"/>
      <c r="M23" s="110"/>
      <c r="N23" s="84"/>
      <c r="O23" s="110"/>
      <c r="P23" s="84"/>
      <c r="Q23" s="110"/>
      <c r="R23" s="122"/>
      <c r="S23" s="110"/>
      <c r="T23" s="122"/>
      <c r="U23" s="110"/>
      <c r="V23" s="122"/>
      <c r="W23" s="110"/>
      <c r="X23" s="122"/>
      <c r="Y23" s="110"/>
      <c r="Z23" s="122"/>
      <c r="AA23" s="110"/>
      <c r="AB23" s="122"/>
      <c r="AC23" s="110"/>
    </row>
    <row r="24" ht="16" customHeight="1">
      <c r="A24" t="s" s="115">
        <v>269</v>
      </c>
      <c r="B24" s="114">
        <f>ROUND(CONCATENATE('Financial Planning'!AC58),0)</f>
        <v>1612</v>
      </c>
      <c r="C24" s="113"/>
      <c r="D24" s="114">
        <f>ROUND(CONCATENATE('Financial Planning'!AD58),0)</f>
        <v>113</v>
      </c>
      <c r="E24" s="113"/>
      <c r="F24" s="114">
        <f>ROUND(CONCATENATE('Financial Planning'!AE58),0)</f>
        <v>125</v>
      </c>
      <c r="G24" s="113"/>
      <c r="H24" s="114">
        <f>ROUND(CONCATENATE('Financial Planning'!AF58),0)</f>
        <v>101</v>
      </c>
      <c r="I24" s="113"/>
      <c r="J24" s="114">
        <f>ROUND(CONCATENATE('Financial Planning'!AG58),0)</f>
        <v>149</v>
      </c>
      <c r="K24" s="113"/>
      <c r="L24" s="114">
        <f>ROUND(CONCATENATE('Financial Planning'!AH58),0)</f>
        <v>137</v>
      </c>
      <c r="M24" s="113"/>
      <c r="N24" s="114">
        <f>ROUND(CONCATENATE('Financial Planning'!AI58),0)</f>
        <v>107</v>
      </c>
      <c r="O24" s="113"/>
      <c r="P24" s="114">
        <f>ROUND(CONCATENATE('Financial Planning'!AJ58),0)</f>
        <v>113</v>
      </c>
      <c r="Q24" s="113"/>
      <c r="R24" s="114">
        <f>ROUND(CONCATENATE('Financial Planning'!AK58),0)</f>
        <v>149</v>
      </c>
      <c r="S24" s="113"/>
      <c r="T24" s="114">
        <f>ROUND(CONCATENATE('Financial Planning'!AL58),0)</f>
        <v>125</v>
      </c>
      <c r="U24" s="113"/>
      <c r="V24" s="114">
        <f>ROUND(CONCATENATE('Financial Planning'!AM58),0)</f>
        <v>101</v>
      </c>
      <c r="W24" s="113"/>
      <c r="X24" s="114">
        <f>ROUND(CONCATENATE('Financial Planning'!AN58),0)</f>
        <v>101</v>
      </c>
      <c r="Y24" s="113"/>
      <c r="Z24" s="114">
        <f>ROUND(CONCATENATE('Financial Planning'!AO58),0)</f>
        <v>2178</v>
      </c>
      <c r="AA24" s="113"/>
      <c r="AB24" s="114">
        <f>ROUND(CONCATENATE('Financial Planning'!AP58),0)</f>
        <v>2059</v>
      </c>
      <c r="AC24" s="113"/>
    </row>
    <row r="25" ht="16" customHeight="1">
      <c r="A25" t="s" s="116">
        <v>270</v>
      </c>
      <c r="B25" s="124">
        <f>B20+B21+B22+B23+B24</f>
        <v>7581</v>
      </c>
      <c r="C25" s="125">
        <f>C20+C21+C22+C23+C24</f>
        <v>0</v>
      </c>
      <c r="D25" s="124">
        <f>D20+D21+D22+D23+D24</f>
        <v>4500</v>
      </c>
      <c r="E25" s="125">
        <f>E20+E21+E22+E23+E24</f>
        <v>0</v>
      </c>
      <c r="F25" s="124">
        <f>F20+F21+F22+F23+F24</f>
        <v>4571</v>
      </c>
      <c r="G25" s="125">
        <f>G20+G21+G22+G23+G24</f>
        <v>0</v>
      </c>
      <c r="H25" s="124">
        <f>H20+H21+H22+H23+H24</f>
        <v>4607</v>
      </c>
      <c r="I25" s="125">
        <f>I20+I21+I22+I23+I24</f>
        <v>0</v>
      </c>
      <c r="J25" s="124">
        <f>J20+J21+J22+J23+J24</f>
        <v>4893</v>
      </c>
      <c r="K25" s="125">
        <f>K20+K21+K22+K23+K24</f>
        <v>0</v>
      </c>
      <c r="L25" s="124">
        <f>L20+L21+L22+L23+L24</f>
        <v>4905</v>
      </c>
      <c r="M25" s="125">
        <f>M20+M21+M22+M23+M24</f>
        <v>0</v>
      </c>
      <c r="N25" s="124">
        <f>N20+N21+N22+N23+N24</f>
        <v>6910</v>
      </c>
      <c r="O25" s="125">
        <f>O20+O21+O22+O23+O24</f>
        <v>0</v>
      </c>
      <c r="P25" s="124">
        <f>P20+P21+P22+P23+P24</f>
        <v>4571</v>
      </c>
      <c r="Q25" s="125">
        <f>Q20+Q21+Q22+Q23+Q24</f>
        <v>0</v>
      </c>
      <c r="R25" s="124">
        <f>R20+R21+R22+R23+R24</f>
        <v>4786</v>
      </c>
      <c r="S25" s="125">
        <f>S20+S21+S22+S23+S24</f>
        <v>0</v>
      </c>
      <c r="T25" s="124">
        <f>T20+T21+T22+T23+T24</f>
        <v>4512</v>
      </c>
      <c r="U25" s="125">
        <f>U20+U21+U22+U23+U24</f>
        <v>0</v>
      </c>
      <c r="V25" s="124">
        <f>V20+V21+V22+V23+V24</f>
        <v>4964</v>
      </c>
      <c r="W25" s="125">
        <f>W20+W21+W22+W23+W24</f>
        <v>0</v>
      </c>
      <c r="X25" s="124">
        <f>X20+X21+X22+X23+X24</f>
        <v>7737</v>
      </c>
      <c r="Y25" s="125">
        <f>Y20+Y21+Y22+Y23+Y24</f>
        <v>0</v>
      </c>
      <c r="Z25" s="124">
        <f>Z20+Z21+Z22+Z23+Z24</f>
        <v>96038</v>
      </c>
      <c r="AA25" s="125">
        <f>AA20+AA21+AA22+AA23+AA24</f>
        <v>0</v>
      </c>
      <c r="AB25" s="124">
        <f>AB20+AB21+AB22+AB23+AB24</f>
        <v>91957</v>
      </c>
      <c r="AC25" s="125">
        <f>AC20+AC21+AC22+AC23+AC24</f>
        <v>0</v>
      </c>
    </row>
    <row r="26" ht="20" customHeight="1">
      <c r="A26" s="110"/>
      <c r="B26" s="126"/>
      <c r="C26" s="127"/>
      <c r="D26" s="126"/>
      <c r="E26" s="127"/>
      <c r="F26" s="126"/>
      <c r="G26" s="127"/>
      <c r="H26" s="126"/>
      <c r="I26" s="127"/>
      <c r="J26" s="126"/>
      <c r="K26" s="127"/>
      <c r="L26" s="126"/>
      <c r="M26" s="127"/>
      <c r="N26" s="126"/>
      <c r="O26" s="127"/>
      <c r="P26" s="126"/>
      <c r="Q26" s="127"/>
      <c r="R26" s="128"/>
      <c r="S26" s="127"/>
      <c r="T26" s="128"/>
      <c r="U26" s="127"/>
      <c r="V26" s="128"/>
      <c r="W26" s="127"/>
      <c r="X26" s="128"/>
      <c r="Y26" s="127"/>
      <c r="Z26" s="128"/>
      <c r="AA26" s="127"/>
      <c r="AB26" s="128"/>
      <c r="AC26" s="127"/>
    </row>
    <row r="27" ht="16" customHeight="1">
      <c r="A27" t="s" s="136">
        <v>271</v>
      </c>
      <c r="B27" t="s" s="137">
        <f>(CONCATENATE('Financial Planning'!AC190))</f>
        <v>272</v>
      </c>
      <c r="C27" s="138"/>
      <c r="D27" t="s" s="139">
        <f>(CONCATENATE('Financial Planning'!AD190))</f>
        <v>273</v>
      </c>
      <c r="E27" s="138"/>
      <c r="F27" t="s" s="139">
        <f>(CONCATENATE('Financial Planning'!AE190))</f>
        <v>274</v>
      </c>
      <c r="G27" s="138"/>
      <c r="H27" t="s" s="139">
        <f>(CONCATENATE('Financial Planning'!AF190))</f>
        <v>275</v>
      </c>
      <c r="I27" s="138"/>
      <c r="J27" t="s" s="139">
        <f>(CONCATENATE('Financial Planning'!AG190))</f>
        <v>276</v>
      </c>
      <c r="K27" s="138"/>
      <c r="L27" t="s" s="139">
        <f>(CONCATENATE('Financial Planning'!AH190))</f>
        <v>277</v>
      </c>
      <c r="M27" s="138"/>
      <c r="N27" t="s" s="139">
        <f>(CONCATENATE('Financial Planning'!AI190))</f>
        <v>278</v>
      </c>
      <c r="O27" s="138"/>
      <c r="P27" t="s" s="139">
        <f>(CONCATENATE('Financial Planning'!AJ190))</f>
        <v>279</v>
      </c>
      <c r="Q27" s="138"/>
      <c r="R27" t="s" s="139">
        <f>(CONCATENATE('Financial Planning'!AK190))</f>
        <v>280</v>
      </c>
      <c r="S27" s="138"/>
      <c r="T27" t="s" s="139">
        <f>(CONCATENATE('Financial Planning'!AL190))</f>
        <v>281</v>
      </c>
      <c r="U27" s="138"/>
      <c r="V27" t="s" s="139">
        <f>(CONCATENATE('Financial Planning'!AM190))</f>
        <v>282</v>
      </c>
      <c r="W27" s="138"/>
      <c r="X27" t="s" s="139">
        <f>(CONCATENATE('Financial Planning'!AN190))</f>
        <v>283</v>
      </c>
      <c r="Y27" s="138"/>
      <c r="Z27" t="s" s="139">
        <f>(CONCATENATE('Financial Planning'!AO190))</f>
        <v>284</v>
      </c>
      <c r="AA27" s="138"/>
      <c r="AB27" t="s" s="139">
        <f>(CONCATENATE('Financial Planning'!AP190))</f>
        <v>285</v>
      </c>
      <c r="AC27" s="138"/>
    </row>
    <row r="28" ht="20" customHeight="1">
      <c r="A28" t="s" s="129">
        <v>286</v>
      </c>
      <c r="B28" s="84"/>
      <c r="C28" s="110"/>
      <c r="D28" s="84"/>
      <c r="E28" s="110"/>
      <c r="F28" s="84"/>
      <c r="G28" s="110"/>
      <c r="H28" s="84"/>
      <c r="I28" s="110"/>
      <c r="J28" s="84"/>
      <c r="K28" s="110"/>
      <c r="L28" s="84"/>
      <c r="M28" s="110"/>
      <c r="N28" s="84"/>
      <c r="O28" s="110"/>
      <c r="P28" s="84"/>
      <c r="Q28" s="110"/>
      <c r="R28" s="122"/>
      <c r="S28" s="110"/>
      <c r="T28" s="122"/>
      <c r="U28" s="110"/>
      <c r="V28" s="122"/>
      <c r="W28" s="110"/>
      <c r="X28" s="122"/>
      <c r="Y28" s="110"/>
      <c r="Z28" s="122"/>
      <c r="AA28" s="110"/>
      <c r="AB28" s="122"/>
      <c r="AC28" s="110"/>
    </row>
    <row r="29" ht="16" customHeight="1">
      <c r="A29" t="s" s="129">
        <v>287</v>
      </c>
      <c r="B29" s="84">
        <f>ROUND(CONCATENATE('Financial Planning'!AC17),0)</f>
        <v>5870</v>
      </c>
      <c r="C29" s="110"/>
      <c r="D29" s="84">
        <f>ROUND(CONCATENATE('Financial Planning'!AD17),0)</f>
        <v>2000</v>
      </c>
      <c r="E29" s="110"/>
      <c r="F29" s="84">
        <f>ROUND(CONCATENATE('Financial Planning'!AE17),0)</f>
        <v>0</v>
      </c>
      <c r="G29" s="110"/>
      <c r="H29" s="84">
        <f>ROUND(CONCATENATE('Financial Planning'!AF17),0)</f>
        <v>0</v>
      </c>
      <c r="I29" s="110"/>
      <c r="J29" s="84">
        <f>ROUND(CONCATENATE('Financial Planning'!AG17),0)</f>
        <v>0</v>
      </c>
      <c r="K29" s="110"/>
      <c r="L29" s="84">
        <f>ROUND(CONCATENATE('Financial Planning'!AH17),0)</f>
        <v>0</v>
      </c>
      <c r="M29" s="110"/>
      <c r="N29" s="84">
        <f>ROUND(CONCATENATE('Financial Planning'!AI17),0)</f>
        <v>0</v>
      </c>
      <c r="O29" s="110"/>
      <c r="P29" s="84">
        <f>ROUND(CONCATENATE('Financial Planning'!AJ17),0)</f>
        <v>0</v>
      </c>
      <c r="Q29" s="110"/>
      <c r="R29" s="84">
        <f>ROUND(CONCATENATE('Financial Planning'!AK17),0)</f>
        <v>0</v>
      </c>
      <c r="S29" s="110"/>
      <c r="T29" s="84">
        <f>ROUND(CONCATENATE('Financial Planning'!AL17),0)</f>
        <v>0</v>
      </c>
      <c r="U29" s="110"/>
      <c r="V29" s="84">
        <f>ROUND(CONCATENATE('Financial Planning'!AM17),0)</f>
        <v>0</v>
      </c>
      <c r="W29" s="110"/>
      <c r="X29" s="84">
        <f>ROUND(CONCATENATE('Financial Planning'!AN17),0)</f>
        <v>0</v>
      </c>
      <c r="Y29" s="110"/>
      <c r="Z29" s="84">
        <f>ROUND(CONCATENATE('Financial Planning'!AO17),0)</f>
        <v>4400</v>
      </c>
      <c r="AA29" s="110"/>
      <c r="AB29" s="84">
        <f>ROUND(CONCATENATE('Financial Planning'!AP17),0)</f>
        <v>4600</v>
      </c>
      <c r="AC29" s="110"/>
    </row>
    <row r="30" ht="16" customHeight="1">
      <c r="A30" t="s" s="129">
        <v>288</v>
      </c>
      <c r="B30" s="84">
        <f>ROUND(CONCATENATE('Financial Planning'!D173),0)</f>
        <v>100</v>
      </c>
      <c r="C30" s="110"/>
      <c r="D30" s="84">
        <f>ROUND(CONCATENATE('Financial Planning'!E173),0)</f>
        <v>100</v>
      </c>
      <c r="E30" s="110"/>
      <c r="F30" s="84">
        <f>ROUND(CONCATENATE('Financial Planning'!F173),0)</f>
        <v>100</v>
      </c>
      <c r="G30" s="110"/>
      <c r="H30" s="84">
        <f>ROUND(CONCATENATE('Financial Planning'!G173),0)</f>
        <v>100</v>
      </c>
      <c r="I30" s="110"/>
      <c r="J30" s="84">
        <f>ROUND(CONCATENATE('Financial Planning'!H173),0)</f>
        <v>100</v>
      </c>
      <c r="K30" s="110"/>
      <c r="L30" s="84">
        <f>ROUND(CONCATENATE('Financial Planning'!I173),0)</f>
        <v>100</v>
      </c>
      <c r="M30" s="110"/>
      <c r="N30" s="84">
        <f>ROUND(CONCATENATE('Financial Planning'!J173),0)</f>
        <v>100</v>
      </c>
      <c r="O30" s="110"/>
      <c r="P30" s="84">
        <f>ROUND(CONCATENATE('Financial Planning'!K173),0)</f>
        <v>100</v>
      </c>
      <c r="Q30" s="110"/>
      <c r="R30" s="84">
        <f>ROUND(CONCATENATE('Financial Planning'!L173),0)</f>
        <v>100</v>
      </c>
      <c r="S30" s="110"/>
      <c r="T30" s="84">
        <f>ROUND(CONCATENATE('Financial Planning'!M173),0)</f>
        <v>100</v>
      </c>
      <c r="U30" s="110"/>
      <c r="V30" s="84">
        <f>ROUND(CONCATENATE('Financial Planning'!N173),0)</f>
        <v>100</v>
      </c>
      <c r="W30" s="110"/>
      <c r="X30" s="84">
        <f>ROUND(CONCATENATE('Financial Planning'!O173),0)</f>
        <v>600</v>
      </c>
      <c r="Y30" s="110"/>
      <c r="Z30" s="84">
        <f>ROUND(CONCATENATE('Financial Planning'!P173),0)</f>
        <v>1700</v>
      </c>
      <c r="AA30" s="110"/>
      <c r="AB30" s="84">
        <f>ROUND(CONCATENATE('Financial Planning'!Q173),0)</f>
        <v>1700</v>
      </c>
      <c r="AC30" s="110"/>
    </row>
    <row r="31" ht="16" customHeight="1">
      <c r="A31" t="s" s="133">
        <v>289</v>
      </c>
      <c r="B31" s="123"/>
      <c r="C31" s="113"/>
      <c r="D31" s="123"/>
      <c r="E31" s="113"/>
      <c r="F31" s="123"/>
      <c r="G31" s="113"/>
      <c r="H31" s="123"/>
      <c r="I31" s="113"/>
      <c r="J31" s="123"/>
      <c r="K31" s="113"/>
      <c r="L31" s="123"/>
      <c r="M31" s="113"/>
      <c r="N31" s="123"/>
      <c r="O31" s="113"/>
      <c r="P31" s="123"/>
      <c r="Q31" s="113"/>
      <c r="R31" s="123"/>
      <c r="S31" s="113"/>
      <c r="T31" s="123"/>
      <c r="U31" s="113"/>
      <c r="V31" s="123"/>
      <c r="W31" s="113"/>
      <c r="X31" s="123"/>
      <c r="Y31" s="113"/>
      <c r="Z31" s="123"/>
      <c r="AA31" s="113"/>
      <c r="AB31" s="123"/>
      <c r="AC31" s="113"/>
    </row>
    <row r="32" ht="16" customHeight="1">
      <c r="A32" t="s" s="140">
        <v>290</v>
      </c>
      <c r="B32" s="141">
        <f>B25+B27+B28+B29+B30</f>
        <v>12816</v>
      </c>
      <c r="C32" s="142">
        <f>C25+C27+C28+C29+C30</f>
        <v>0</v>
      </c>
      <c r="D32" s="141">
        <f>D25+D27+D28+D29+D30</f>
        <v>7098</v>
      </c>
      <c r="E32" s="142">
        <f>E25+E27+E28+E29+E30</f>
        <v>0</v>
      </c>
      <c r="F32" s="141">
        <f>F25+F27+F28+F29+F30</f>
        <v>4910</v>
      </c>
      <c r="G32" s="142"/>
      <c r="H32" s="141">
        <f>H25+H27+H28+H29+H30</f>
        <v>5378</v>
      </c>
      <c r="I32" s="142"/>
      <c r="J32" s="141">
        <f>J25+J27+J28+J29+J30</f>
        <v>5333</v>
      </c>
      <c r="K32" s="142"/>
      <c r="L32" t="s" s="143">
        <f>L25+L27+L28+L29+L30</f>
        <v>291</v>
      </c>
      <c r="M32" s="142"/>
      <c r="N32" s="141">
        <f>N25+N27+N28+N29+N30</f>
        <v>6686</v>
      </c>
      <c r="O32" s="142"/>
      <c r="P32" t="s" s="143">
        <f>P25+P27+P28+P29+P30</f>
        <v>292</v>
      </c>
      <c r="Q32" s="142"/>
      <c r="R32" s="141">
        <f>R25+R27+R28+R29+R30</f>
        <v>5851</v>
      </c>
      <c r="S32" s="142"/>
      <c r="T32" s="141">
        <f>T25+T27+T28+T29+T30</f>
        <v>5526</v>
      </c>
      <c r="U32" s="142"/>
      <c r="V32" s="141">
        <f>V25+V27+V28+V29+V30</f>
        <v>6001</v>
      </c>
      <c r="W32" s="142"/>
      <c r="X32" s="141">
        <f>X25+X27+X28+X29+X30</f>
        <v>9306</v>
      </c>
      <c r="Y32" s="142"/>
      <c r="Z32" t="s" s="143">
        <f>Z25+Z27+Z28+Z29+Z30</f>
        <v>293</v>
      </c>
      <c r="AA32" s="142"/>
      <c r="AB32" t="s" s="143">
        <f>AB25+AB27+AB28+AB29+AB30</f>
        <v>294</v>
      </c>
      <c r="AC32" s="142"/>
    </row>
    <row r="33" ht="20" customHeight="1">
      <c r="A33" s="118"/>
      <c r="B33" s="117"/>
      <c r="C33" s="118"/>
      <c r="D33" s="119"/>
      <c r="E33" s="118"/>
      <c r="F33" s="119"/>
      <c r="G33" s="118"/>
      <c r="H33" s="117"/>
      <c r="I33" s="118"/>
      <c r="J33" s="119"/>
      <c r="K33" s="118"/>
      <c r="L33" s="119"/>
      <c r="M33" s="118"/>
      <c r="N33" s="119"/>
      <c r="O33" s="118"/>
      <c r="P33" s="119"/>
      <c r="Q33" s="118"/>
      <c r="R33" s="120"/>
      <c r="S33" s="118"/>
      <c r="T33" s="120"/>
      <c r="U33" s="118"/>
      <c r="V33" s="120"/>
      <c r="W33" s="118"/>
      <c r="X33" s="120"/>
      <c r="Y33" s="118"/>
      <c r="Z33" s="120"/>
      <c r="AA33" s="118"/>
      <c r="AB33" s="120"/>
      <c r="AC33" s="118"/>
    </row>
    <row r="34" ht="16" customHeight="1">
      <c r="A34" t="s" s="129">
        <v>295</v>
      </c>
      <c r="B34" s="111">
        <f>B17-B32</f>
        <v>-9841</v>
      </c>
      <c r="C34" s="112"/>
      <c r="D34" s="111">
        <f>D17-D32</f>
        <v>-9323</v>
      </c>
      <c r="E34" s="112"/>
      <c r="F34" s="111">
        <f>F17-F32</f>
        <v>-8164</v>
      </c>
      <c r="G34" s="112"/>
      <c r="H34" s="111">
        <f>H17-H32</f>
        <v>-4736</v>
      </c>
      <c r="I34" s="112"/>
      <c r="J34" s="111">
        <f>J17-J32</f>
        <v>-3048</v>
      </c>
      <c r="K34" s="112"/>
      <c r="L34" s="111">
        <f>L17-L32</f>
      </c>
      <c r="M34" s="112"/>
      <c r="N34" s="111">
        <f>N17-N32</f>
      </c>
      <c r="O34" s="112"/>
      <c r="P34" s="111">
        <f>P17-P32</f>
      </c>
      <c r="Q34" s="112"/>
      <c r="R34" s="111">
        <f>R17-R32</f>
      </c>
      <c r="S34" s="112"/>
      <c r="T34" s="111">
        <f>T17-T32</f>
      </c>
      <c r="U34" s="112"/>
      <c r="V34" s="111">
        <f>V17-V32</f>
      </c>
      <c r="W34" s="112"/>
      <c r="X34" s="111">
        <f>X17-X32</f>
      </c>
      <c r="Y34" s="112"/>
      <c r="Z34" s="111">
        <f>Z17-Z32</f>
      </c>
      <c r="AA34" s="112"/>
      <c r="AB34" s="111">
        <f>AB17-AB32</f>
      </c>
      <c r="AC34" s="112"/>
    </row>
    <row r="35" ht="20" customHeight="1">
      <c r="A35" s="110"/>
      <c r="B35" s="84"/>
      <c r="C35" s="110"/>
      <c r="D35" s="84"/>
      <c r="E35" s="110"/>
      <c r="F35" s="84"/>
      <c r="G35" s="110"/>
      <c r="H35" s="84"/>
      <c r="I35" s="110"/>
      <c r="J35" s="84"/>
      <c r="K35" s="110"/>
      <c r="L35" s="84"/>
      <c r="M35" s="110"/>
      <c r="N35" s="84"/>
      <c r="O35" s="110"/>
      <c r="P35" s="84"/>
      <c r="Q35" s="110"/>
      <c r="R35" s="122"/>
      <c r="S35" s="110"/>
      <c r="T35" s="122"/>
      <c r="U35" s="110"/>
      <c r="V35" s="122"/>
      <c r="W35" s="110"/>
      <c r="X35" s="122"/>
      <c r="Y35" s="110"/>
      <c r="Z35" s="122"/>
      <c r="AA35" s="110"/>
      <c r="AB35" s="122"/>
      <c r="AC35" s="110"/>
    </row>
    <row r="36" ht="16" customHeight="1">
      <c r="A36" t="s" s="133">
        <v>296</v>
      </c>
      <c r="B36" s="123"/>
      <c r="C36" s="113"/>
      <c r="D36" s="123"/>
      <c r="E36" s="113"/>
      <c r="F36" s="123"/>
      <c r="G36" s="113"/>
      <c r="H36" s="123"/>
      <c r="I36" s="113"/>
      <c r="J36" s="123"/>
      <c r="K36" s="113"/>
      <c r="L36" s="123"/>
      <c r="M36" s="113"/>
      <c r="N36" s="123"/>
      <c r="O36" s="113"/>
      <c r="P36" s="123"/>
      <c r="Q36" s="113"/>
      <c r="R36" s="123"/>
      <c r="S36" s="113"/>
      <c r="T36" s="123"/>
      <c r="U36" s="113"/>
      <c r="V36" s="123"/>
      <c r="W36" s="113"/>
      <c r="X36" s="123"/>
      <c r="Y36" s="113"/>
      <c r="Z36" s="123"/>
      <c r="AA36" s="113"/>
      <c r="AB36" s="123"/>
      <c r="AC36" s="113"/>
    </row>
    <row r="37" ht="20" customHeight="1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</row>
    <row r="38" ht="20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</row>
    <row r="39" ht="2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</row>
    <row r="40" ht="2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</row>
    <row r="41" ht="2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</row>
    <row r="42" ht="2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</row>
    <row r="43" ht="20" customHeight="1">
      <c r="A43" s="14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</row>
    <row r="44" ht="20" customHeight="1">
      <c r="A44" s="14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</row>
    <row r="45" ht="2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</row>
    <row r="46" ht="20" customHeight="1">
      <c r="A46" s="146"/>
      <c r="B46" s="7"/>
      <c r="C46" s="14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</row>
  </sheetData>
  <pageMargins left="0.75" right="0.75" top="1" bottom="1" header="0.5" footer="0.5"/>
  <pageSetup firstPageNumber="1" fitToHeight="1" fitToWidth="1" scale="33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