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房子装修预算!$A$1:$S$171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O171" i="1" l="1"/>
  <c r="O152" i="1" l="1"/>
  <c r="O145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O180" i="1"/>
  <c r="O106" i="1" l="1"/>
  <c r="O131" i="1"/>
  <c r="O74" i="1"/>
  <c r="O88" i="1"/>
  <c r="O54" i="1"/>
  <c r="O179" i="1"/>
  <c r="O177" i="1"/>
  <c r="O33" i="1"/>
  <c r="O174" i="1"/>
  <c r="O176" i="1"/>
  <c r="O175" i="1"/>
  <c r="C23" i="3"/>
  <c r="O173" i="1" l="1"/>
</calcChain>
</file>

<file path=xl/sharedStrings.xml><?xml version="1.0" encoding="utf-8"?>
<sst xmlns="http://schemas.openxmlformats.org/spreadsheetml/2006/main" count="1156" uniqueCount="322">
  <si>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</si>
  <si>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</si>
  <si>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</si>
  <si>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</si>
  <si>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</si>
  <si>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</si>
  <si>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</si>
  <si>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</si>
  <si>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</si>
  <si>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</si>
  <si>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</si>
  <si>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</si>
  <si>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</si>
  <si>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</si>
  <si>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</si>
  <si>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</si>
  <si>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</si>
  <si>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</si>
  <si>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</si>
  <si>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</si>
  <si>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</si>
  <si>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</si>
  <si>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</si>
  <si>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</si>
  <si>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</si>
  <si>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</si>
  <si>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</si>
  <si>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</si>
  <si>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</si>
  <si>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</si>
  <si>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</si>
  <si>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</si>
  <si>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</si>
  <si>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</si>
  <si>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</si>
  <si>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</si>
  <si>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</si>
  <si>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</si>
  <si>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</si>
  <si>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</si>
  <si>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</si>
  <si>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</si>
  <si>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</si>
  <si>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</si>
  <si>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</si>
  <si>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</si>
  <si>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</si>
  <si>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</si>
  <si>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</si>
  <si>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</si>
  <si>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</si>
  <si>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</si>
  <si>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</si>
  <si>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</si>
  <si>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</si>
  <si>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</si>
  <si>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</si>
  <si>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</si>
  <si>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</si>
  <si>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</si>
  <si>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</si>
  <si>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</si>
  <si>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</si>
  <si>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</si>
  <si>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</si>
  <si>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</si>
  <si>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</si>
  <si>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</si>
  <si>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</si>
  <si>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</si>
  <si>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</si>
  <si>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</si>
  <si>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</si>
  <si>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</si>
  <si>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</si>
  <si>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</si>
  <si>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</si>
  <si>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</si>
  <si>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</si>
  <si>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</si>
  <si>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</si>
  <si>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</si>
  <si>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</si>
  <si>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</si>
  <si>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</si>
  <si>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</si>
  <si>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</si>
  <si>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</si>
  <si>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</si>
  <si>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</si>
  <si>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</si>
  <si>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</si>
  <si>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</si>
  <si>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</si>
  <si>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</si>
  <si>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</si>
  <si>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</si>
  <si>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</si>
  <si>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</si>
  <si>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</si>
  <si>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</si>
  <si>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</si>
  <si>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</si>
  <si>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</si>
  <si>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</si>
  <si>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</si>
  <si>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</si>
  <si>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</si>
  <si>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</si>
  <si>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</si>
  <si>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</si>
  <si>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</si>
  <si>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</si>
  <si>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</si>
  <si>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</si>
  <si>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</si>
  <si>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</si>
  <si>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</si>
  <si>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</si>
  <si>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</si>
  <si>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</si>
  <si>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</si>
  <si>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</si>
  <si>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</si>
  <si>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</si>
  <si>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</si>
  <si>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</si>
  <si>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</si>
  <si>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</si>
  <si>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</si>
  <si>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</si>
  <si>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</si>
  <si>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</si>
  <si>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</si>
  <si>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</si>
  <si>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</si>
  <si>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</si>
  <si>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</si>
  <si>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</si>
  <si>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</si>
  <si>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</si>
  <si>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</si>
  <si>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</si>
  <si>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</si>
  <si>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</si>
  <si>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</si>
  <si>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</si>
  <si>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</si>
  <si>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</si>
  <si>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</si>
  <si>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</si>
  <si>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</si>
  <si>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</si>
  <si>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</si>
  <si>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</si>
  <si>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</si>
  <si>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</si>
  <si>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</si>
  <si>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</si>
  <si>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</si>
  <si>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</si>
  <si>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</si>
  <si>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</si>
  <si>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</si>
  <si>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</si>
  <si>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</si>
  <si>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</si>
  <si>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</si>
  <si>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</si>
  <si>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</si>
  <si>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</si>
  <si>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</si>
  <si>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</si>
  <si>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</si>
  <si>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</si>
  <si>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</si>
  <si>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</si>
  <si>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</si>
  <si>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</si>
  <si>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</si>
  <si>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</si>
  <si>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</si>
  <si>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</si>
  <si>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</si>
  <si>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</si>
  <si>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</si>
  <si>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</si>
  <si>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</si>
  <si>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</si>
  <si>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</si>
  <si>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</si>
  <si>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</si>
  <si>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</si>
  <si>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</si>
  <si>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</si>
  <si>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</si>
  <si>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</si>
  <si>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</si>
  <si>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</si>
  <si>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</si>
  <si>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</si>
  <si>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</si>
  <si>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</si>
  <si>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</si>
  <si>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</si>
  <si>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</si>
  <si>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</si>
  <si>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</si>
  <si>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</si>
  <si>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</si>
  <si>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</si>
  <si>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</si>
  <si>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</si>
  <si>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</si>
  <si>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</si>
  <si>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</si>
  <si>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</si>
  <si>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</si>
  <si>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</si>
  <si>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</si>
  <si>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</si>
  <si>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</si>
  <si>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</si>
  <si>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</si>
  <si>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</si>
  <si>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</si>
  <si>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</si>
  <si>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</si>
  <si>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</si>
  <si>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</si>
  <si>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</si>
  <si>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</si>
  <si>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</si>
  <si>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</si>
  <si>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</si>
  <si>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</si>
  <si>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</si>
  <si>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</si>
  <si>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</si>
  <si>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</si>
  <si>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</si>
  <si>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</si>
  <si>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</si>
  <si>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</si>
  <si>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</si>
  <si>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</si>
  <si>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</si>
  <si>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</si>
  <si>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</si>
  <si>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</si>
  <si>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</si>
  <si>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</si>
  <si>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</si>
  <si>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</si>
  <si>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</si>
  <si>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</si>
  <si>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</si>
  <si>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</si>
  <si>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</si>
  <si>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</si>
  <si>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</si>
  <si>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</si>
  <si>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</si>
  <si>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</si>
  <si>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</si>
  <si>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</si>
  <si>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</si>
  <si>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</si>
  <si>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</si>
  <si>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</si>
  <si>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</si>
  <si>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</si>
  <si>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</si>
  <si>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</si>
  <si>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</si>
  <si>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</si>
  <si>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</si>
  <si>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</si>
  <si>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</si>
  <si>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</si>
  <si>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</si>
  <si>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</si>
  <si>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</si>
  <si>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</si>
  <si>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</si>
  <si>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</si>
  <si>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</si>
  <si>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</si>
  <si>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</si>
  <si>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</si>
  <si>
    <t>自购</t>
    <phoneticPr fontId="17" type="noConversion"/>
  </si>
  <si>
    <t>18rmb*13m</t>
    <phoneticPr fontId="17" type="noConversion"/>
  </si>
  <si>
    <t>已支付</t>
    <phoneticPr fontId="17" type="noConversion"/>
  </si>
  <si>
    <t>是</t>
    <phoneticPr fontId="17" type="noConversion"/>
  </si>
  <si>
    <t>否</t>
    <phoneticPr fontId="17" type="noConversion"/>
  </si>
  <si>
    <t>否</t>
    <phoneticPr fontId="17" type="noConversion"/>
  </si>
  <si>
    <t>否</t>
    <phoneticPr fontId="17" type="noConversion"/>
  </si>
  <si>
    <t>儿童房</t>
    <phoneticPr fontId="17" type="noConversion"/>
  </si>
  <si>
    <t>游戏用品</t>
    <phoneticPr fontId="17" type="noConversion"/>
  </si>
  <si>
    <t>电脑椅</t>
    <phoneticPr fontId="17" type="noConversion"/>
  </si>
  <si>
    <t>次卧电路位置修改</t>
    <phoneticPr fontId="17" type="noConversion"/>
  </si>
  <si>
    <t>否</t>
    <phoneticPr fontId="17" type="noConversion"/>
  </si>
  <si>
    <t>灯带、射灯</t>
    <phoneticPr fontId="17" type="noConversion"/>
  </si>
  <si>
    <t>米素壁纸</t>
    <phoneticPr fontId="17" type="noConversion"/>
  </si>
  <si>
    <t>百家壁纸</t>
    <phoneticPr fontId="17" type="noConversion"/>
  </si>
  <si>
    <t>退一卷壁纸</t>
    <phoneticPr fontId="17" type="noConversion"/>
  </si>
  <si>
    <t>退100元角阀软管费用</t>
    <phoneticPr fontId="17" type="noConversion"/>
  </si>
  <si>
    <t>主灯灯源</t>
    <phoneticPr fontId="17" type="noConversion"/>
  </si>
  <si>
    <t>自购</t>
    <phoneticPr fontId="17" type="noConversion"/>
  </si>
  <si>
    <t>140-66</t>
    <phoneticPr fontId="17" type="noConversion"/>
  </si>
  <si>
    <t>是</t>
    <phoneticPr fontId="17" type="noConversion"/>
  </si>
  <si>
    <t>是</t>
    <phoneticPr fontId="17" type="noConversion"/>
  </si>
  <si>
    <t>退人工费、一卷壁纸、一袋辅料；
退卧室背景墙壁纸</t>
    <phoneticPr fontId="17" type="noConversion"/>
  </si>
  <si>
    <t>儿童房壁纸</t>
    <phoneticPr fontId="17" type="noConversion"/>
  </si>
  <si>
    <t>自购</t>
    <phoneticPr fontId="17" type="noConversion"/>
  </si>
  <si>
    <t>是</t>
    <phoneticPr fontId="17" type="noConversion"/>
  </si>
  <si>
    <t>纱窗</t>
    <phoneticPr fontId="17" type="noConversion"/>
  </si>
  <si>
    <t>开荒</t>
    <phoneticPr fontId="17" type="noConversion"/>
  </si>
  <si>
    <t>是</t>
    <phoneticPr fontId="17" type="noConversion"/>
  </si>
  <si>
    <t>杂项</t>
    <phoneticPr fontId="17" type="noConversion"/>
  </si>
  <si>
    <t>自购</t>
    <phoneticPr fontId="17" type="noConversion"/>
  </si>
  <si>
    <t>洗衣机龙头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</si>
</sst>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20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18" fillId="0" borderId="8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07088"/>
        <c:axId val="32498480"/>
      </c:barChart>
      <c:catAx>
        <c:axId val="20170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2498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249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2017070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S180"/>
  <sheetViews>
    <sheetView showGridLines="0" tabSelected="1" workbookViewId="0">
      <pane xSplit="4" ySplit="1" topLeftCell="E2" activePane="bottomRight" state="frozen"/>
      <selection pane="topRight"/>
      <selection pane="bottomLeft"/>
      <selection pane="bottomRight" activeCell="M17" sqref="M17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1.875" style="22" customWidth="1"/>
    <col min="15" max="15" width="18.5" style="27" customWidth="1"/>
    <col min="16" max="16" width="9" style="21"/>
    <col min="17" max="17" width="23.75" style="21" customWidth="1"/>
    <col min="18" max="16384" width="9" style="21"/>
  </cols>
  <sheetData>
    <row r="1" spans="1:19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242</v>
      </c>
      <c r="F1" s="67" t="s">
        <v>243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86" t="s">
        <v>292</v>
      </c>
      <c r="O1" s="11" t="s">
        <v>11</v>
      </c>
    </row>
    <row r="2" spans="1:19" ht="20.100000000000001" hidden="1" customHeight="1" x14ac:dyDescent="0.15">
      <c r="A2" s="12">
        <v>1</v>
      </c>
      <c r="B2" s="103" t="s">
        <v>12</v>
      </c>
      <c r="C2" s="107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271</v>
      </c>
      <c r="M2" s="80"/>
      <c r="N2" s="80"/>
      <c r="O2" s="79"/>
      <c r="Q2" s="108"/>
    </row>
    <row r="3" spans="1:19" ht="20.100000000000001" hidden="1" customHeight="1" x14ac:dyDescent="0.15">
      <c r="A3" s="12">
        <v>2</v>
      </c>
      <c r="B3" s="104"/>
      <c r="C3" s="107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271</v>
      </c>
      <c r="M3" s="80"/>
      <c r="N3" s="80"/>
      <c r="O3" s="79"/>
      <c r="Q3" s="108"/>
    </row>
    <row r="4" spans="1:19" ht="20.100000000000001" hidden="1" customHeight="1" x14ac:dyDescent="0.15">
      <c r="A4" s="71">
        <v>3</v>
      </c>
      <c r="B4" s="104"/>
      <c r="C4" s="107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271</v>
      </c>
      <c r="M4" s="80"/>
      <c r="N4" s="80"/>
      <c r="O4" s="79"/>
      <c r="Q4" s="108"/>
    </row>
    <row r="5" spans="1:19" ht="20.100000000000001" hidden="1" customHeight="1" x14ac:dyDescent="0.15">
      <c r="A5" s="71">
        <v>4</v>
      </c>
      <c r="B5" s="104"/>
      <c r="C5" s="107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271</v>
      </c>
      <c r="M5" s="80"/>
      <c r="N5" s="80"/>
      <c r="O5" s="79"/>
      <c r="Q5" s="108"/>
    </row>
    <row r="6" spans="1:19" ht="20.100000000000001" hidden="1" customHeight="1" x14ac:dyDescent="0.15">
      <c r="A6" s="71">
        <v>5</v>
      </c>
      <c r="B6" s="104"/>
      <c r="C6" s="107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271</v>
      </c>
      <c r="M6" s="80"/>
      <c r="N6" s="80"/>
      <c r="O6" s="79"/>
      <c r="Q6" s="108"/>
    </row>
    <row r="7" spans="1:19" ht="20.100000000000001" hidden="1" customHeight="1" x14ac:dyDescent="0.15">
      <c r="A7" s="71">
        <v>6</v>
      </c>
      <c r="B7" s="104"/>
      <c r="C7" s="107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282</v>
      </c>
      <c r="M7" s="80"/>
      <c r="N7" s="80"/>
      <c r="O7" s="79"/>
      <c r="Q7" s="108"/>
    </row>
    <row r="8" spans="1:19" ht="20.100000000000001" hidden="1" customHeight="1" x14ac:dyDescent="0.15">
      <c r="A8" s="75"/>
      <c r="B8" s="104"/>
      <c r="C8" s="107"/>
      <c r="D8" s="76" t="s">
        <v>273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282</v>
      </c>
      <c r="M8" s="80"/>
      <c r="N8" s="80"/>
      <c r="O8" s="79"/>
      <c r="Q8" s="108"/>
    </row>
    <row r="9" spans="1:19" ht="20.100000000000001" hidden="1" customHeight="1" x14ac:dyDescent="0.15">
      <c r="A9" s="71">
        <v>7</v>
      </c>
      <c r="B9" s="104"/>
      <c r="C9" s="107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271</v>
      </c>
      <c r="M9" s="80"/>
      <c r="N9" s="80"/>
      <c r="O9" s="81"/>
      <c r="Q9" s="108"/>
    </row>
    <row r="10" spans="1:19" ht="20.100000000000001" hidden="1" customHeight="1" x14ac:dyDescent="0.15">
      <c r="A10" s="71">
        <v>8</v>
      </c>
      <c r="B10" s="104"/>
      <c r="C10" s="107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271</v>
      </c>
      <c r="M10" s="80"/>
      <c r="N10" s="80"/>
      <c r="O10" s="81"/>
      <c r="Q10" s="108"/>
    </row>
    <row r="11" spans="1:19" ht="20.100000000000001" hidden="1" customHeight="1" x14ac:dyDescent="0.15">
      <c r="A11" s="71">
        <v>9</v>
      </c>
      <c r="B11" s="104"/>
      <c r="C11" s="107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271</v>
      </c>
      <c r="M11" s="80"/>
      <c r="N11" s="80"/>
      <c r="O11" s="81"/>
      <c r="Q11" s="108"/>
    </row>
    <row r="12" spans="1:19" ht="20.100000000000001" hidden="1" customHeight="1" x14ac:dyDescent="0.15">
      <c r="A12" s="71">
        <v>10</v>
      </c>
      <c r="B12" s="104"/>
      <c r="C12" s="107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271</v>
      </c>
      <c r="M12" s="80"/>
      <c r="N12" s="80"/>
      <c r="O12" s="79"/>
      <c r="Q12" s="108"/>
    </row>
    <row r="13" spans="1:19" ht="20.100000000000001" hidden="1" customHeight="1" x14ac:dyDescent="0.15">
      <c r="A13" s="71">
        <v>11</v>
      </c>
      <c r="B13" s="104"/>
      <c r="C13" s="107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271</v>
      </c>
      <c r="M13" s="80"/>
      <c r="N13" s="80"/>
      <c r="O13" s="81"/>
      <c r="Q13" s="108"/>
    </row>
    <row r="14" spans="1:19" ht="20.100000000000001" hidden="1" customHeight="1" x14ac:dyDescent="0.15">
      <c r="A14" s="71">
        <v>12</v>
      </c>
      <c r="B14" s="104"/>
      <c r="C14" s="107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271</v>
      </c>
      <c r="M14" s="80"/>
      <c r="N14" s="89"/>
      <c r="O14" s="83"/>
      <c r="Q14" s="108"/>
      <c r="S14" s="63"/>
    </row>
    <row r="15" spans="1:19" ht="20.100000000000001" hidden="1" customHeight="1" x14ac:dyDescent="0.15">
      <c r="A15" s="71">
        <v>13</v>
      </c>
      <c r="B15" s="104"/>
      <c r="C15" s="107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271</v>
      </c>
      <c r="M15" s="79"/>
      <c r="N15" s="79"/>
      <c r="O15" s="81"/>
    </row>
    <row r="16" spans="1:19" ht="20.100000000000001" hidden="1" customHeight="1" x14ac:dyDescent="0.15">
      <c r="A16" s="71">
        <v>14</v>
      </c>
      <c r="B16" s="104"/>
      <c r="C16" s="107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271</v>
      </c>
      <c r="M16" s="79"/>
      <c r="N16" s="79"/>
      <c r="O16" s="81"/>
    </row>
    <row r="17" spans="1:19" ht="20.100000000000001" customHeight="1" x14ac:dyDescent="0.15">
      <c r="A17" s="71">
        <v>15</v>
      </c>
      <c r="B17" s="104"/>
      <c r="C17" s="103" t="s">
        <v>35</v>
      </c>
      <c r="D17" s="17" t="s">
        <v>36</v>
      </c>
      <c r="E17" s="46"/>
      <c r="F17" s="46">
        <v>4980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272</v>
      </c>
      <c r="M17" s="40"/>
      <c r="N17" s="17" t="s">
        <v>293</v>
      </c>
      <c r="O17" s="17"/>
    </row>
    <row r="18" spans="1:19" ht="20.100000000000001" customHeight="1" x14ac:dyDescent="0.15">
      <c r="A18" s="71">
        <v>16</v>
      </c>
      <c r="B18" s="104"/>
      <c r="C18" s="104"/>
      <c r="D18" s="99" t="s">
        <v>38</v>
      </c>
      <c r="E18" s="46"/>
      <c r="F18" s="46">
        <v>2000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272</v>
      </c>
      <c r="M18" s="40"/>
      <c r="N18" s="17" t="s">
        <v>293</v>
      </c>
      <c r="O18" s="17"/>
    </row>
    <row r="19" spans="1:19" ht="20.100000000000001" customHeight="1" x14ac:dyDescent="0.15">
      <c r="A19" s="71">
        <v>17</v>
      </c>
      <c r="B19" s="104"/>
      <c r="C19" s="104"/>
      <c r="D19" s="99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272</v>
      </c>
      <c r="M19" s="40"/>
      <c r="N19" s="17" t="s">
        <v>315</v>
      </c>
      <c r="O19" s="17"/>
    </row>
    <row r="20" spans="1:19" ht="20.100000000000001" customHeight="1" x14ac:dyDescent="0.15">
      <c r="A20" s="71">
        <v>18</v>
      </c>
      <c r="B20" s="104"/>
      <c r="C20" s="104"/>
      <c r="D20" s="99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272</v>
      </c>
      <c r="M20" s="40"/>
      <c r="N20" s="17" t="s">
        <v>293</v>
      </c>
      <c r="O20" s="17"/>
    </row>
    <row r="21" spans="1:19" ht="20.100000000000001" customHeight="1" x14ac:dyDescent="0.15">
      <c r="A21" s="71">
        <v>19</v>
      </c>
      <c r="B21" s="104"/>
      <c r="C21" s="104"/>
      <c r="D21" s="99" t="s">
        <v>249</v>
      </c>
      <c r="E21" s="46"/>
      <c r="F21" s="46">
        <v>2000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272</v>
      </c>
      <c r="M21" s="40"/>
      <c r="N21" s="17" t="s">
        <v>293</v>
      </c>
      <c r="O21" s="17"/>
      <c r="S21" s="64"/>
    </row>
    <row r="22" spans="1:19" ht="20.100000000000001" customHeight="1" x14ac:dyDescent="0.15">
      <c r="A22" s="71">
        <v>20</v>
      </c>
      <c r="B22" s="104"/>
      <c r="C22" s="104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272</v>
      </c>
      <c r="M22" s="40"/>
      <c r="N22" s="17" t="s">
        <v>294</v>
      </c>
      <c r="O22" s="17"/>
    </row>
    <row r="23" spans="1:19" ht="20.100000000000001" customHeight="1" x14ac:dyDescent="0.15">
      <c r="A23" s="71">
        <v>21</v>
      </c>
      <c r="B23" s="104"/>
      <c r="C23" s="105"/>
      <c r="D23" s="100" t="s">
        <v>250</v>
      </c>
      <c r="E23" s="46"/>
      <c r="F23" s="46">
        <v>500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272</v>
      </c>
      <c r="M23" s="40"/>
      <c r="N23" s="17" t="s">
        <v>294</v>
      </c>
      <c r="O23" s="39"/>
    </row>
    <row r="24" spans="1:19" ht="20.100000000000001" customHeight="1" x14ac:dyDescent="0.15">
      <c r="A24" s="71">
        <v>22</v>
      </c>
      <c r="B24" s="104"/>
      <c r="C24" s="107" t="s">
        <v>44</v>
      </c>
      <c r="D24" s="99" t="s">
        <v>45</v>
      </c>
      <c r="E24" s="46"/>
      <c r="F24" s="46">
        <v>5000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272</v>
      </c>
      <c r="M24" s="40"/>
      <c r="N24" s="17" t="s">
        <v>294</v>
      </c>
      <c r="O24" s="39"/>
    </row>
    <row r="25" spans="1:19" ht="20.100000000000001" customHeight="1" x14ac:dyDescent="0.15">
      <c r="A25" s="71">
        <v>23</v>
      </c>
      <c r="B25" s="104"/>
      <c r="C25" s="107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272</v>
      </c>
      <c r="M25" s="40"/>
      <c r="N25" s="17" t="s">
        <v>294</v>
      </c>
      <c r="O25" s="39"/>
    </row>
    <row r="26" spans="1:19" ht="20.100000000000001" customHeight="1" x14ac:dyDescent="0.15">
      <c r="A26" s="71">
        <v>24</v>
      </c>
      <c r="B26" s="104"/>
      <c r="C26" s="107"/>
      <c r="D26" s="17" t="s">
        <v>48</v>
      </c>
      <c r="E26" s="46"/>
      <c r="F26" s="46">
        <v>900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272</v>
      </c>
      <c r="M26" s="40"/>
      <c r="N26" s="17" t="s">
        <v>311</v>
      </c>
      <c r="O26" s="39"/>
    </row>
    <row r="27" spans="1:19" ht="20.100000000000001" customHeight="1" x14ac:dyDescent="0.15">
      <c r="A27" s="75"/>
      <c r="B27" s="104"/>
      <c r="C27" s="107"/>
      <c r="D27" s="17" t="s">
        <v>265</v>
      </c>
      <c r="E27" s="46"/>
      <c r="F27" s="46">
        <v>300</v>
      </c>
      <c r="G27" s="17">
        <v>0</v>
      </c>
      <c r="H27" s="17" t="s">
        <v>266</v>
      </c>
      <c r="I27" s="51">
        <v>300</v>
      </c>
      <c r="J27" s="17"/>
      <c r="K27" s="17"/>
      <c r="L27" s="17" t="s">
        <v>272</v>
      </c>
      <c r="M27" s="40"/>
      <c r="N27" s="17" t="s">
        <v>311</v>
      </c>
      <c r="O27" s="39"/>
    </row>
    <row r="28" spans="1:19" ht="20.100000000000001" customHeight="1" x14ac:dyDescent="0.15">
      <c r="A28" s="75"/>
      <c r="B28" s="104"/>
      <c r="C28" s="107"/>
      <c r="D28" s="17" t="s">
        <v>50</v>
      </c>
      <c r="E28" s="46"/>
      <c r="F28" s="46">
        <v>450</v>
      </c>
      <c r="G28" s="17">
        <v>0</v>
      </c>
      <c r="H28" s="17" t="s">
        <v>39</v>
      </c>
      <c r="I28" s="51"/>
      <c r="J28" s="17"/>
      <c r="K28" s="17"/>
      <c r="L28" s="17" t="s">
        <v>272</v>
      </c>
      <c r="M28" s="40"/>
      <c r="N28" s="17" t="s">
        <v>293</v>
      </c>
      <c r="O28" s="39"/>
    </row>
    <row r="29" spans="1:19" ht="20.100000000000001" customHeight="1" x14ac:dyDescent="0.15">
      <c r="A29" s="71">
        <v>26</v>
      </c>
      <c r="B29" s="104"/>
      <c r="C29" s="107" t="s">
        <v>51</v>
      </c>
      <c r="D29" s="17" t="s">
        <v>52</v>
      </c>
      <c r="E29" s="46"/>
      <c r="F29" s="46">
        <v>0</v>
      </c>
      <c r="G29" s="17">
        <v>0</v>
      </c>
      <c r="H29" s="17" t="s">
        <v>37</v>
      </c>
      <c r="I29" s="51">
        <v>250</v>
      </c>
      <c r="J29" s="69"/>
      <c r="K29" s="17"/>
      <c r="L29" s="17" t="s">
        <v>272</v>
      </c>
      <c r="M29" s="40"/>
      <c r="N29" s="17" t="s">
        <v>294</v>
      </c>
      <c r="O29" s="39"/>
    </row>
    <row r="30" spans="1:19" ht="20.100000000000001" customHeight="1" x14ac:dyDescent="0.15">
      <c r="A30" s="71">
        <v>27</v>
      </c>
      <c r="B30" s="104"/>
      <c r="C30" s="107"/>
      <c r="D30" s="99" t="s">
        <v>53</v>
      </c>
      <c r="E30" s="46"/>
      <c r="F30" s="46">
        <v>3000</v>
      </c>
      <c r="G30" s="17">
        <v>0</v>
      </c>
      <c r="H30" s="17" t="s">
        <v>54</v>
      </c>
      <c r="I30" s="51">
        <v>1000</v>
      </c>
      <c r="J30" s="17"/>
      <c r="K30" s="17"/>
      <c r="L30" s="17" t="s">
        <v>272</v>
      </c>
      <c r="M30" s="40"/>
      <c r="N30" s="17" t="s">
        <v>294</v>
      </c>
      <c r="O30" s="39"/>
    </row>
    <row r="31" spans="1:19" ht="20.100000000000001" customHeight="1" x14ac:dyDescent="0.15">
      <c r="A31" s="71">
        <v>28</v>
      </c>
      <c r="B31" s="104"/>
      <c r="C31" s="107"/>
      <c r="D31" s="17" t="s">
        <v>55</v>
      </c>
      <c r="E31" s="46"/>
      <c r="F31" s="46">
        <v>0</v>
      </c>
      <c r="G31" s="17">
        <v>0</v>
      </c>
      <c r="H31" s="17" t="s">
        <v>54</v>
      </c>
      <c r="I31" s="51">
        <v>400</v>
      </c>
      <c r="J31" s="17"/>
      <c r="K31" s="17"/>
      <c r="L31" s="17" t="s">
        <v>272</v>
      </c>
      <c r="M31" s="40"/>
      <c r="N31" s="17" t="s">
        <v>294</v>
      </c>
      <c r="O31" s="39"/>
    </row>
    <row r="32" spans="1:19" ht="26.25" hidden="1" customHeight="1" x14ac:dyDescent="0.15">
      <c r="A32" s="71">
        <v>29</v>
      </c>
      <c r="B32" s="104"/>
      <c r="C32" s="11" t="s">
        <v>56</v>
      </c>
      <c r="D32" s="76" t="s">
        <v>57</v>
      </c>
      <c r="E32" s="77"/>
      <c r="F32" s="77">
        <v>0</v>
      </c>
      <c r="G32" s="76">
        <v>0</v>
      </c>
      <c r="H32" s="76" t="s">
        <v>39</v>
      </c>
      <c r="I32" s="78">
        <v>20</v>
      </c>
      <c r="J32" s="76"/>
      <c r="K32" s="76"/>
      <c r="L32" s="76" t="s">
        <v>271</v>
      </c>
      <c r="M32" s="79"/>
      <c r="N32" s="79"/>
      <c r="O32" s="81"/>
    </row>
    <row r="33" spans="1:15" ht="20.100000000000001" hidden="1" customHeight="1" x14ac:dyDescent="0.15">
      <c r="A33" s="71">
        <v>30</v>
      </c>
      <c r="B33" s="105"/>
      <c r="C33" s="61"/>
      <c r="D33" s="118" t="s">
        <v>58</v>
      </c>
      <c r="E33" s="110"/>
      <c r="F33" s="110"/>
      <c r="G33" s="110"/>
      <c r="H33" s="110"/>
      <c r="I33" s="110"/>
      <c r="J33" s="110"/>
      <c r="K33" s="110"/>
      <c r="L33" s="110"/>
      <c r="M33" s="111"/>
      <c r="N33" s="90"/>
      <c r="O33" s="62">
        <f>SUM(F2:F32)</f>
        <v>21130</v>
      </c>
    </row>
    <row r="34" spans="1:15" ht="20.100000000000001" hidden="1" customHeight="1" x14ac:dyDescent="0.15">
      <c r="A34" s="71">
        <v>31</v>
      </c>
      <c r="B34" s="106" t="s">
        <v>236</v>
      </c>
      <c r="C34" s="107" t="s">
        <v>13</v>
      </c>
      <c r="D34" s="76" t="s">
        <v>16</v>
      </c>
      <c r="E34" s="77"/>
      <c r="F34" s="77">
        <v>0</v>
      </c>
      <c r="G34" s="76">
        <v>0</v>
      </c>
      <c r="H34" s="76" t="s">
        <v>17</v>
      </c>
      <c r="I34" s="78">
        <v>90</v>
      </c>
      <c r="J34" s="76"/>
      <c r="K34" s="76"/>
      <c r="L34" s="76" t="s">
        <v>271</v>
      </c>
      <c r="M34" s="80"/>
      <c r="N34" s="80"/>
      <c r="O34" s="79"/>
    </row>
    <row r="35" spans="1:15" ht="20.100000000000001" hidden="1" customHeight="1" x14ac:dyDescent="0.15">
      <c r="A35" s="71">
        <v>32</v>
      </c>
      <c r="B35" s="104"/>
      <c r="C35" s="107"/>
      <c r="D35" s="76" t="s">
        <v>18</v>
      </c>
      <c r="E35" s="77"/>
      <c r="F35" s="77">
        <v>0</v>
      </c>
      <c r="G35" s="76">
        <v>0</v>
      </c>
      <c r="H35" s="76" t="s">
        <v>19</v>
      </c>
      <c r="I35" s="78">
        <v>20</v>
      </c>
      <c r="J35" s="76"/>
      <c r="K35" s="76"/>
      <c r="L35" s="76" t="s">
        <v>271</v>
      </c>
      <c r="M35" s="80"/>
      <c r="N35" s="80"/>
      <c r="O35" s="79"/>
    </row>
    <row r="36" spans="1:15" ht="20.100000000000001" hidden="1" customHeight="1" x14ac:dyDescent="0.15">
      <c r="A36" s="71">
        <v>33</v>
      </c>
      <c r="B36" s="104"/>
      <c r="C36" s="107"/>
      <c r="D36" s="76" t="s">
        <v>60</v>
      </c>
      <c r="E36" s="77"/>
      <c r="F36" s="77">
        <v>0</v>
      </c>
      <c r="G36" s="76">
        <v>0</v>
      </c>
      <c r="H36" s="76" t="s">
        <v>39</v>
      </c>
      <c r="I36" s="78">
        <v>1800</v>
      </c>
      <c r="J36" s="76"/>
      <c r="K36" s="76"/>
      <c r="L36" s="76" t="s">
        <v>271</v>
      </c>
      <c r="M36" s="80"/>
      <c r="N36" s="80"/>
      <c r="O36" s="79"/>
    </row>
    <row r="37" spans="1:15" ht="20.100000000000001" hidden="1" customHeight="1" x14ac:dyDescent="0.15">
      <c r="A37" s="71">
        <v>34</v>
      </c>
      <c r="B37" s="104"/>
      <c r="C37" s="107"/>
      <c r="D37" s="76" t="s">
        <v>61</v>
      </c>
      <c r="E37" s="77"/>
      <c r="F37" s="77">
        <v>0</v>
      </c>
      <c r="G37" s="76">
        <v>0</v>
      </c>
      <c r="H37" s="76" t="s">
        <v>31</v>
      </c>
      <c r="I37" s="78">
        <v>250</v>
      </c>
      <c r="J37" s="76"/>
      <c r="K37" s="76"/>
      <c r="L37" s="76" t="s">
        <v>271</v>
      </c>
      <c r="M37" s="80"/>
      <c r="N37" s="80"/>
      <c r="O37" s="79"/>
    </row>
    <row r="38" spans="1:15" ht="20.100000000000001" hidden="1" customHeight="1" x14ac:dyDescent="0.15">
      <c r="A38" s="71">
        <v>35</v>
      </c>
      <c r="B38" s="104"/>
      <c r="C38" s="107"/>
      <c r="D38" s="76" t="s">
        <v>62</v>
      </c>
      <c r="E38" s="77"/>
      <c r="F38" s="77">
        <v>0</v>
      </c>
      <c r="G38" s="76">
        <v>0</v>
      </c>
      <c r="H38" s="76" t="s">
        <v>31</v>
      </c>
      <c r="I38" s="78">
        <v>200</v>
      </c>
      <c r="J38" s="76"/>
      <c r="K38" s="76"/>
      <c r="L38" s="76" t="s">
        <v>271</v>
      </c>
      <c r="M38" s="80"/>
      <c r="N38" s="80"/>
      <c r="O38" s="79"/>
    </row>
    <row r="39" spans="1:15" ht="20.100000000000001" hidden="1" customHeight="1" x14ac:dyDescent="0.15">
      <c r="A39" s="71">
        <v>36</v>
      </c>
      <c r="B39" s="104"/>
      <c r="C39" s="107" t="s">
        <v>29</v>
      </c>
      <c r="D39" s="76" t="s">
        <v>63</v>
      </c>
      <c r="E39" s="77"/>
      <c r="F39" s="77">
        <v>0</v>
      </c>
      <c r="G39" s="76">
        <v>0</v>
      </c>
      <c r="H39" s="76" t="s">
        <v>31</v>
      </c>
      <c r="I39" s="78">
        <v>15</v>
      </c>
      <c r="J39" s="76"/>
      <c r="K39" s="76"/>
      <c r="L39" s="76" t="s">
        <v>271</v>
      </c>
      <c r="M39" s="80"/>
      <c r="N39" s="80"/>
      <c r="O39" s="79"/>
    </row>
    <row r="40" spans="1:15" ht="20.100000000000001" hidden="1" customHeight="1" x14ac:dyDescent="0.15">
      <c r="A40" s="71">
        <v>37</v>
      </c>
      <c r="B40" s="104"/>
      <c r="C40" s="107"/>
      <c r="D40" s="76" t="s">
        <v>64</v>
      </c>
      <c r="E40" s="77"/>
      <c r="F40" s="77">
        <v>0</v>
      </c>
      <c r="G40" s="76">
        <v>0</v>
      </c>
      <c r="H40" s="76" t="s">
        <v>65</v>
      </c>
      <c r="I40" s="78">
        <v>50</v>
      </c>
      <c r="J40" s="76"/>
      <c r="K40" s="76"/>
      <c r="L40" s="76" t="s">
        <v>271</v>
      </c>
      <c r="M40" s="79"/>
      <c r="N40" s="79"/>
      <c r="O40" s="79"/>
    </row>
    <row r="41" spans="1:15" ht="20.100000000000001" customHeight="1" x14ac:dyDescent="0.15">
      <c r="A41" s="71">
        <v>38</v>
      </c>
      <c r="B41" s="104"/>
      <c r="C41" s="103" t="s">
        <v>35</v>
      </c>
      <c r="D41" s="12" t="s">
        <v>66</v>
      </c>
      <c r="E41" s="32"/>
      <c r="F41" s="32">
        <v>0</v>
      </c>
      <c r="G41" s="71">
        <v>0</v>
      </c>
      <c r="H41" s="12" t="s">
        <v>54</v>
      </c>
      <c r="I41" s="38">
        <v>3000</v>
      </c>
      <c r="J41" s="12"/>
      <c r="K41" s="12"/>
      <c r="L41" s="75" t="s">
        <v>272</v>
      </c>
      <c r="M41" s="24"/>
      <c r="N41" s="17" t="s">
        <v>294</v>
      </c>
      <c r="O41" s="12"/>
    </row>
    <row r="42" spans="1:15" ht="20.100000000000001" customHeight="1" x14ac:dyDescent="0.15">
      <c r="A42" s="71">
        <v>39</v>
      </c>
      <c r="B42" s="104"/>
      <c r="C42" s="104"/>
      <c r="D42" s="12" t="s">
        <v>67</v>
      </c>
      <c r="E42" s="32"/>
      <c r="F42" s="32">
        <v>0</v>
      </c>
      <c r="G42" s="71">
        <v>0</v>
      </c>
      <c r="H42" s="12" t="s">
        <v>37</v>
      </c>
      <c r="I42" s="38">
        <v>4000</v>
      </c>
      <c r="J42" s="12"/>
      <c r="K42" s="12"/>
      <c r="L42" s="75" t="s">
        <v>272</v>
      </c>
      <c r="M42" s="24"/>
      <c r="N42" s="17" t="s">
        <v>294</v>
      </c>
      <c r="O42" s="12"/>
    </row>
    <row r="43" spans="1:15" ht="20.100000000000001" customHeight="1" x14ac:dyDescent="0.15">
      <c r="A43" s="71">
        <v>40</v>
      </c>
      <c r="B43" s="104"/>
      <c r="C43" s="104"/>
      <c r="D43" s="12" t="s">
        <v>68</v>
      </c>
      <c r="E43" s="32"/>
      <c r="F43" s="32">
        <v>0</v>
      </c>
      <c r="G43" s="71">
        <v>0</v>
      </c>
      <c r="H43" s="12" t="s">
        <v>39</v>
      </c>
      <c r="I43" s="38">
        <v>1500</v>
      </c>
      <c r="J43" s="12"/>
      <c r="K43" s="12"/>
      <c r="L43" s="75" t="s">
        <v>272</v>
      </c>
      <c r="M43" s="24"/>
      <c r="N43" s="17" t="s">
        <v>294</v>
      </c>
      <c r="O43" s="12"/>
    </row>
    <row r="44" spans="1:15" ht="20.100000000000001" customHeight="1" x14ac:dyDescent="0.15">
      <c r="A44" s="75"/>
      <c r="B44" s="104"/>
      <c r="C44" s="104"/>
      <c r="D44" s="75" t="s">
        <v>277</v>
      </c>
      <c r="E44" s="32"/>
      <c r="F44" s="32">
        <v>0</v>
      </c>
      <c r="G44" s="75"/>
      <c r="H44" s="75"/>
      <c r="I44" s="38"/>
      <c r="J44" s="75"/>
      <c r="K44" s="75"/>
      <c r="L44" s="75" t="s">
        <v>272</v>
      </c>
      <c r="M44" s="24"/>
      <c r="N44" s="17" t="s">
        <v>294</v>
      </c>
      <c r="O44" s="75"/>
    </row>
    <row r="45" spans="1:15" ht="20.100000000000001" customHeight="1" x14ac:dyDescent="0.15">
      <c r="A45" s="71">
        <v>41</v>
      </c>
      <c r="B45" s="104"/>
      <c r="C45" s="104"/>
      <c r="D45" s="12" t="s">
        <v>69</v>
      </c>
      <c r="E45" s="32"/>
      <c r="F45" s="32">
        <v>0</v>
      </c>
      <c r="G45" s="71">
        <v>0</v>
      </c>
      <c r="H45" s="12" t="s">
        <v>42</v>
      </c>
      <c r="I45" s="38">
        <v>150</v>
      </c>
      <c r="J45" s="12"/>
      <c r="K45" s="12"/>
      <c r="L45" s="75" t="s">
        <v>272</v>
      </c>
      <c r="M45" s="24"/>
      <c r="N45" s="17" t="s">
        <v>294</v>
      </c>
      <c r="O45" s="12"/>
    </row>
    <row r="46" spans="1:15" ht="20.100000000000001" customHeight="1" x14ac:dyDescent="0.15">
      <c r="A46" s="71">
        <v>42</v>
      </c>
      <c r="B46" s="104"/>
      <c r="C46" s="105"/>
      <c r="D46" s="101" t="s">
        <v>251</v>
      </c>
      <c r="E46" s="32"/>
      <c r="F46" s="32">
        <v>0</v>
      </c>
      <c r="G46" s="71">
        <v>0</v>
      </c>
      <c r="H46" s="12" t="s">
        <v>70</v>
      </c>
      <c r="I46" s="38">
        <v>200</v>
      </c>
      <c r="J46" s="12"/>
      <c r="K46" s="12"/>
      <c r="L46" s="75" t="s">
        <v>272</v>
      </c>
      <c r="M46" s="24"/>
      <c r="N46" s="17" t="s">
        <v>294</v>
      </c>
      <c r="O46" s="44"/>
    </row>
    <row r="47" spans="1:15" ht="20.100000000000001" customHeight="1" x14ac:dyDescent="0.15">
      <c r="A47" s="71">
        <v>43</v>
      </c>
      <c r="B47" s="104"/>
      <c r="C47" s="107" t="s">
        <v>44</v>
      </c>
      <c r="D47" s="12" t="s">
        <v>48</v>
      </c>
      <c r="E47" s="32"/>
      <c r="F47" s="32">
        <v>250</v>
      </c>
      <c r="G47" s="71">
        <v>0</v>
      </c>
      <c r="H47" s="12" t="s">
        <v>71</v>
      </c>
      <c r="I47" s="38">
        <v>300</v>
      </c>
      <c r="J47" s="12"/>
      <c r="K47" s="12"/>
      <c r="L47" s="75" t="s">
        <v>272</v>
      </c>
      <c r="M47" s="24"/>
      <c r="N47" s="17" t="s">
        <v>310</v>
      </c>
      <c r="O47" s="44"/>
    </row>
    <row r="48" spans="1:15" ht="20.100000000000001" customHeight="1" x14ac:dyDescent="0.15">
      <c r="A48" s="71">
        <v>44</v>
      </c>
      <c r="B48" s="104"/>
      <c r="C48" s="107"/>
      <c r="D48" s="12" t="s">
        <v>72</v>
      </c>
      <c r="E48" s="32"/>
      <c r="F48" s="32">
        <v>0</v>
      </c>
      <c r="G48" s="71">
        <v>0</v>
      </c>
      <c r="H48" s="12" t="s">
        <v>39</v>
      </c>
      <c r="I48" s="38">
        <v>80</v>
      </c>
      <c r="J48" s="12"/>
      <c r="K48" s="12"/>
      <c r="L48" s="75" t="s">
        <v>272</v>
      </c>
      <c r="M48" s="24"/>
      <c r="N48" s="17" t="s">
        <v>294</v>
      </c>
      <c r="O48" s="44"/>
    </row>
    <row r="49" spans="1:15" ht="20.100000000000001" customHeight="1" x14ac:dyDescent="0.15">
      <c r="A49" s="71">
        <v>45</v>
      </c>
      <c r="B49" s="104"/>
      <c r="C49" s="107"/>
      <c r="D49" s="12" t="s">
        <v>252</v>
      </c>
      <c r="E49" s="32"/>
      <c r="F49" s="32">
        <v>0</v>
      </c>
      <c r="G49" s="71">
        <v>0</v>
      </c>
      <c r="H49" s="12" t="s">
        <v>39</v>
      </c>
      <c r="I49" s="38">
        <v>500</v>
      </c>
      <c r="J49" s="12"/>
      <c r="K49" s="12"/>
      <c r="L49" s="75" t="s">
        <v>272</v>
      </c>
      <c r="M49" s="24"/>
      <c r="N49" s="17" t="s">
        <v>294</v>
      </c>
      <c r="O49" s="44"/>
    </row>
    <row r="50" spans="1:15" ht="20.100000000000001" customHeight="1" x14ac:dyDescent="0.15">
      <c r="A50" s="71">
        <v>46</v>
      </c>
      <c r="B50" s="104"/>
      <c r="C50" s="107" t="s">
        <v>51</v>
      </c>
      <c r="D50" s="12" t="s">
        <v>74</v>
      </c>
      <c r="E50" s="32"/>
      <c r="F50" s="32">
        <v>0</v>
      </c>
      <c r="G50" s="71">
        <v>0</v>
      </c>
      <c r="H50" s="12" t="s">
        <v>54</v>
      </c>
      <c r="I50" s="38">
        <v>500</v>
      </c>
      <c r="J50" s="12"/>
      <c r="K50" s="12"/>
      <c r="L50" s="75" t="s">
        <v>272</v>
      </c>
      <c r="M50" s="24"/>
      <c r="N50" s="17" t="s">
        <v>294</v>
      </c>
      <c r="O50" s="44"/>
    </row>
    <row r="51" spans="1:15" ht="20.100000000000001" customHeight="1" x14ac:dyDescent="0.15">
      <c r="A51" s="71">
        <v>47</v>
      </c>
      <c r="B51" s="104"/>
      <c r="C51" s="107"/>
      <c r="D51" s="12" t="s">
        <v>53</v>
      </c>
      <c r="E51" s="32"/>
      <c r="F51" s="32">
        <v>0</v>
      </c>
      <c r="G51" s="71">
        <v>0</v>
      </c>
      <c r="H51" s="12" t="s">
        <v>54</v>
      </c>
      <c r="I51" s="38">
        <v>600</v>
      </c>
      <c r="J51" s="12"/>
      <c r="K51" s="12"/>
      <c r="L51" s="75" t="s">
        <v>272</v>
      </c>
      <c r="M51" s="24"/>
      <c r="N51" s="17" t="s">
        <v>294</v>
      </c>
      <c r="O51" s="44"/>
    </row>
    <row r="52" spans="1:15" ht="20.100000000000001" customHeight="1" x14ac:dyDescent="0.15">
      <c r="A52" s="71">
        <v>48</v>
      </c>
      <c r="B52" s="104"/>
      <c r="C52" s="107"/>
      <c r="D52" s="12" t="s">
        <v>75</v>
      </c>
      <c r="E52" s="32"/>
      <c r="F52" s="32">
        <v>0</v>
      </c>
      <c r="G52" s="71">
        <v>0</v>
      </c>
      <c r="H52" s="12" t="s">
        <v>39</v>
      </c>
      <c r="I52" s="38">
        <v>50</v>
      </c>
      <c r="J52" s="12"/>
      <c r="K52" s="12"/>
      <c r="L52" s="75" t="s">
        <v>272</v>
      </c>
      <c r="M52" s="24"/>
      <c r="N52" s="17" t="s">
        <v>294</v>
      </c>
      <c r="O52" s="44"/>
    </row>
    <row r="53" spans="1:15" ht="20.100000000000001" customHeight="1" x14ac:dyDescent="0.15">
      <c r="A53" s="71">
        <v>49</v>
      </c>
      <c r="B53" s="104"/>
      <c r="C53" s="107"/>
      <c r="D53" s="12" t="s">
        <v>76</v>
      </c>
      <c r="E53" s="32"/>
      <c r="F53" s="32">
        <v>0</v>
      </c>
      <c r="G53" s="71">
        <v>0</v>
      </c>
      <c r="H53" s="12"/>
      <c r="I53" s="38">
        <v>400</v>
      </c>
      <c r="J53" s="12"/>
      <c r="K53" s="12"/>
      <c r="L53" s="75" t="s">
        <v>272</v>
      </c>
      <c r="M53" s="24"/>
      <c r="N53" s="17" t="s">
        <v>294</v>
      </c>
      <c r="O53" s="44"/>
    </row>
    <row r="54" spans="1:15" ht="20.100000000000001" hidden="1" customHeight="1" x14ac:dyDescent="0.15">
      <c r="A54" s="71">
        <v>50</v>
      </c>
      <c r="B54" s="105"/>
      <c r="C54" s="61"/>
      <c r="D54" s="118" t="s">
        <v>77</v>
      </c>
      <c r="E54" s="110"/>
      <c r="F54" s="110"/>
      <c r="G54" s="110"/>
      <c r="H54" s="110"/>
      <c r="I54" s="110"/>
      <c r="J54" s="110"/>
      <c r="K54" s="110"/>
      <c r="L54" s="110"/>
      <c r="M54" s="111"/>
      <c r="N54" s="90"/>
      <c r="O54" s="62">
        <f>SUM(F34:F53)</f>
        <v>250</v>
      </c>
    </row>
    <row r="55" spans="1:15" ht="20.100000000000001" hidden="1" customHeight="1" x14ac:dyDescent="0.15">
      <c r="A55" s="71">
        <v>51</v>
      </c>
      <c r="B55" s="106" t="s">
        <v>237</v>
      </c>
      <c r="C55" s="107" t="s">
        <v>13</v>
      </c>
      <c r="D55" s="76" t="s">
        <v>16</v>
      </c>
      <c r="E55" s="77"/>
      <c r="F55" s="77">
        <v>0</v>
      </c>
      <c r="G55" s="76">
        <v>0</v>
      </c>
      <c r="H55" s="76" t="s">
        <v>17</v>
      </c>
      <c r="I55" s="78">
        <v>90</v>
      </c>
      <c r="J55" s="76"/>
      <c r="K55" s="76"/>
      <c r="L55" s="76" t="s">
        <v>271</v>
      </c>
      <c r="M55" s="80"/>
      <c r="N55" s="80"/>
      <c r="O55" s="79"/>
    </row>
    <row r="56" spans="1:15" ht="20.100000000000001" hidden="1" customHeight="1" x14ac:dyDescent="0.15">
      <c r="A56" s="71">
        <v>52</v>
      </c>
      <c r="B56" s="104"/>
      <c r="C56" s="107"/>
      <c r="D56" s="76" t="s">
        <v>18</v>
      </c>
      <c r="E56" s="77"/>
      <c r="F56" s="77">
        <v>0</v>
      </c>
      <c r="G56" s="76">
        <v>0</v>
      </c>
      <c r="H56" s="76" t="s">
        <v>19</v>
      </c>
      <c r="I56" s="78">
        <v>20</v>
      </c>
      <c r="J56" s="76"/>
      <c r="K56" s="76"/>
      <c r="L56" s="76" t="s">
        <v>271</v>
      </c>
      <c r="M56" s="80"/>
      <c r="N56" s="80"/>
      <c r="O56" s="79"/>
    </row>
    <row r="57" spans="1:15" ht="20.100000000000001" hidden="1" customHeight="1" x14ac:dyDescent="0.15">
      <c r="A57" s="71">
        <v>53</v>
      </c>
      <c r="B57" s="104"/>
      <c r="C57" s="107"/>
      <c r="D57" s="76" t="s">
        <v>60</v>
      </c>
      <c r="E57" s="77"/>
      <c r="F57" s="77">
        <v>0</v>
      </c>
      <c r="G57" s="76">
        <v>0</v>
      </c>
      <c r="H57" s="76" t="s">
        <v>39</v>
      </c>
      <c r="I57" s="78">
        <v>1800</v>
      </c>
      <c r="J57" s="76"/>
      <c r="K57" s="76"/>
      <c r="L57" s="76" t="s">
        <v>271</v>
      </c>
      <c r="M57" s="80"/>
      <c r="N57" s="80"/>
      <c r="O57" s="79"/>
    </row>
    <row r="58" spans="1:15" ht="20.100000000000001" hidden="1" customHeight="1" x14ac:dyDescent="0.15">
      <c r="A58" s="71">
        <v>54</v>
      </c>
      <c r="B58" s="104"/>
      <c r="C58" s="107"/>
      <c r="D58" s="76" t="s">
        <v>61</v>
      </c>
      <c r="E58" s="77"/>
      <c r="F58" s="77">
        <v>0</v>
      </c>
      <c r="G58" s="76">
        <v>0</v>
      </c>
      <c r="H58" s="76" t="s">
        <v>31</v>
      </c>
      <c r="I58" s="78">
        <v>250</v>
      </c>
      <c r="J58" s="76"/>
      <c r="K58" s="76"/>
      <c r="L58" s="76" t="s">
        <v>271</v>
      </c>
      <c r="M58" s="80"/>
      <c r="N58" s="80"/>
      <c r="O58" s="79"/>
    </row>
    <row r="59" spans="1:15" ht="20.100000000000001" hidden="1" customHeight="1" x14ac:dyDescent="0.15">
      <c r="A59" s="71">
        <v>55</v>
      </c>
      <c r="B59" s="104"/>
      <c r="C59" s="107"/>
      <c r="D59" s="76" t="s">
        <v>62</v>
      </c>
      <c r="E59" s="77"/>
      <c r="F59" s="77">
        <v>0</v>
      </c>
      <c r="G59" s="76">
        <v>0</v>
      </c>
      <c r="H59" s="76" t="s">
        <v>31</v>
      </c>
      <c r="I59" s="78">
        <v>200</v>
      </c>
      <c r="J59" s="76"/>
      <c r="K59" s="76"/>
      <c r="L59" s="76" t="s">
        <v>271</v>
      </c>
      <c r="M59" s="80"/>
      <c r="N59" s="80"/>
      <c r="O59" s="79"/>
    </row>
    <row r="60" spans="1:15" ht="20.100000000000001" hidden="1" customHeight="1" x14ac:dyDescent="0.15">
      <c r="A60" s="71">
        <v>56</v>
      </c>
      <c r="B60" s="104"/>
      <c r="C60" s="107" t="s">
        <v>29</v>
      </c>
      <c r="D60" s="76" t="s">
        <v>63</v>
      </c>
      <c r="E60" s="77"/>
      <c r="F60" s="77">
        <v>0</v>
      </c>
      <c r="G60" s="76">
        <v>0</v>
      </c>
      <c r="H60" s="76" t="s">
        <v>31</v>
      </c>
      <c r="I60" s="78">
        <v>15</v>
      </c>
      <c r="J60" s="76"/>
      <c r="K60" s="76"/>
      <c r="L60" s="76" t="s">
        <v>271</v>
      </c>
      <c r="M60" s="80"/>
      <c r="N60" s="80"/>
      <c r="O60" s="79"/>
    </row>
    <row r="61" spans="1:15" ht="20.100000000000001" hidden="1" customHeight="1" x14ac:dyDescent="0.15">
      <c r="A61" s="71">
        <v>57</v>
      </c>
      <c r="B61" s="104"/>
      <c r="C61" s="107"/>
      <c r="D61" s="76" t="s">
        <v>64</v>
      </c>
      <c r="E61" s="77"/>
      <c r="F61" s="77">
        <v>0</v>
      </c>
      <c r="G61" s="76">
        <v>0</v>
      </c>
      <c r="H61" s="76" t="s">
        <v>65</v>
      </c>
      <c r="I61" s="78">
        <v>50</v>
      </c>
      <c r="J61" s="76"/>
      <c r="K61" s="76"/>
      <c r="L61" s="76" t="s">
        <v>271</v>
      </c>
      <c r="M61" s="79"/>
      <c r="N61" s="79"/>
      <c r="O61" s="79"/>
    </row>
    <row r="62" spans="1:15" ht="20.100000000000001" customHeight="1" x14ac:dyDescent="0.15">
      <c r="A62" s="71">
        <v>58</v>
      </c>
      <c r="B62" s="104"/>
      <c r="C62" s="103" t="s">
        <v>35</v>
      </c>
      <c r="D62" s="12" t="s">
        <v>66</v>
      </c>
      <c r="E62" s="32"/>
      <c r="F62" s="32">
        <v>4291</v>
      </c>
      <c r="G62" s="71">
        <v>0</v>
      </c>
      <c r="H62" s="12" t="s">
        <v>54</v>
      </c>
      <c r="I62" s="38">
        <v>3000</v>
      </c>
      <c r="J62" s="12"/>
      <c r="K62" s="12"/>
      <c r="L62" s="75" t="s">
        <v>272</v>
      </c>
      <c r="M62" s="24"/>
      <c r="N62" s="17" t="s">
        <v>293</v>
      </c>
      <c r="O62" s="12"/>
    </row>
    <row r="63" spans="1:15" ht="20.100000000000001" customHeight="1" x14ac:dyDescent="0.15">
      <c r="A63" s="94"/>
      <c r="B63" s="104"/>
      <c r="C63" s="104"/>
      <c r="D63" s="94" t="s">
        <v>299</v>
      </c>
      <c r="E63" s="32"/>
      <c r="F63" s="32">
        <v>500</v>
      </c>
      <c r="G63" s="94"/>
      <c r="H63" s="94"/>
      <c r="I63" s="38"/>
      <c r="J63" s="94"/>
      <c r="K63" s="94"/>
      <c r="L63" s="95" t="s">
        <v>272</v>
      </c>
      <c r="M63" s="24"/>
      <c r="N63" s="17" t="s">
        <v>294</v>
      </c>
      <c r="O63" s="94"/>
    </row>
    <row r="64" spans="1:15" ht="20.100000000000001" customHeight="1" x14ac:dyDescent="0.15">
      <c r="A64" s="71">
        <v>59</v>
      </c>
      <c r="B64" s="104"/>
      <c r="C64" s="104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272</v>
      </c>
      <c r="M64" s="24"/>
      <c r="N64" s="17" t="s">
        <v>294</v>
      </c>
      <c r="O64" s="12"/>
    </row>
    <row r="65" spans="1:15" ht="20.100000000000001" customHeight="1" x14ac:dyDescent="0.15">
      <c r="A65" s="71">
        <v>60</v>
      </c>
      <c r="B65" s="104"/>
      <c r="C65" s="104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272</v>
      </c>
      <c r="M65" s="24"/>
      <c r="N65" s="17" t="s">
        <v>294</v>
      </c>
      <c r="O65" s="12"/>
    </row>
    <row r="66" spans="1:15" ht="20.100000000000001" customHeight="1" x14ac:dyDescent="0.15">
      <c r="A66" s="71">
        <v>61</v>
      </c>
      <c r="B66" s="104"/>
      <c r="C66" s="104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272</v>
      </c>
      <c r="M66" s="24"/>
      <c r="N66" s="17" t="s">
        <v>294</v>
      </c>
      <c r="O66" s="12"/>
    </row>
    <row r="67" spans="1:15" ht="20.100000000000001" customHeight="1" x14ac:dyDescent="0.15">
      <c r="A67" s="71">
        <v>62</v>
      </c>
      <c r="B67" s="104"/>
      <c r="C67" s="105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272</v>
      </c>
      <c r="M67" s="24"/>
      <c r="N67" s="17" t="s">
        <v>294</v>
      </c>
      <c r="O67" s="44"/>
    </row>
    <row r="68" spans="1:15" ht="20.100000000000001" customHeight="1" x14ac:dyDescent="0.15">
      <c r="A68" s="71">
        <v>63</v>
      </c>
      <c r="B68" s="104"/>
      <c r="C68" s="107" t="s">
        <v>44</v>
      </c>
      <c r="D68" s="12" t="s">
        <v>48</v>
      </c>
      <c r="E68" s="32"/>
      <c r="F68" s="32">
        <v>100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272</v>
      </c>
      <c r="M68" s="24"/>
      <c r="N68" s="17" t="s">
        <v>318</v>
      </c>
      <c r="O68" s="44"/>
    </row>
    <row r="69" spans="1:15" ht="20.100000000000001" customHeight="1" x14ac:dyDescent="0.15">
      <c r="A69" s="71">
        <v>64</v>
      </c>
      <c r="B69" s="104"/>
      <c r="C69" s="107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272</v>
      </c>
      <c r="M69" s="24"/>
      <c r="N69" s="17" t="s">
        <v>294</v>
      </c>
      <c r="O69" s="44"/>
    </row>
    <row r="70" spans="1:15" ht="20.100000000000001" customHeight="1" x14ac:dyDescent="0.15">
      <c r="A70" s="71">
        <v>65</v>
      </c>
      <c r="B70" s="104"/>
      <c r="C70" s="107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272</v>
      </c>
      <c r="M70" s="24"/>
      <c r="N70" s="17" t="s">
        <v>294</v>
      </c>
      <c r="O70" s="44"/>
    </row>
    <row r="71" spans="1:15" ht="20.100000000000001" customHeight="1" x14ac:dyDescent="0.15">
      <c r="A71" s="71">
        <v>66</v>
      </c>
      <c r="B71" s="104"/>
      <c r="C71" s="107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272</v>
      </c>
      <c r="M71" s="24"/>
      <c r="N71" s="17" t="s">
        <v>294</v>
      </c>
      <c r="O71" s="44"/>
    </row>
    <row r="72" spans="1:15" ht="20.100000000000001" customHeight="1" x14ac:dyDescent="0.15">
      <c r="A72" s="71">
        <v>67</v>
      </c>
      <c r="B72" s="104"/>
      <c r="C72" s="107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272</v>
      </c>
      <c r="M72" s="24"/>
      <c r="N72" s="17" t="s">
        <v>294</v>
      </c>
      <c r="O72" s="44"/>
    </row>
    <row r="73" spans="1:15" ht="20.100000000000001" customHeight="1" x14ac:dyDescent="0.15">
      <c r="A73" s="71">
        <v>69</v>
      </c>
      <c r="B73" s="104"/>
      <c r="C73" s="107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272</v>
      </c>
      <c r="M73" s="24"/>
      <c r="N73" s="17" t="s">
        <v>294</v>
      </c>
      <c r="O73" s="44"/>
    </row>
    <row r="74" spans="1:15" ht="20.100000000000001" hidden="1" customHeight="1" x14ac:dyDescent="0.15">
      <c r="A74" s="71">
        <v>70</v>
      </c>
      <c r="B74" s="105"/>
      <c r="C74" s="61"/>
      <c r="D74" s="109" t="s">
        <v>248</v>
      </c>
      <c r="E74" s="110"/>
      <c r="F74" s="110"/>
      <c r="G74" s="110"/>
      <c r="H74" s="110"/>
      <c r="I74" s="110"/>
      <c r="J74" s="110"/>
      <c r="K74" s="110"/>
      <c r="L74" s="110"/>
      <c r="M74" s="111"/>
      <c r="N74" s="90"/>
      <c r="O74" s="62">
        <f>SUM(F55:F73)</f>
        <v>4891</v>
      </c>
    </row>
    <row r="75" spans="1:15" ht="20.100000000000001" hidden="1" customHeight="1" x14ac:dyDescent="0.15">
      <c r="A75" s="71">
        <v>71</v>
      </c>
      <c r="B75" s="103" t="s">
        <v>297</v>
      </c>
      <c r="C75" s="107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271</v>
      </c>
      <c r="M75" s="80"/>
      <c r="N75" s="80"/>
      <c r="O75" s="79"/>
    </row>
    <row r="76" spans="1:15" ht="20.100000000000001" hidden="1" customHeight="1" x14ac:dyDescent="0.15">
      <c r="A76" s="71">
        <v>72</v>
      </c>
      <c r="B76" s="104"/>
      <c r="C76" s="107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271</v>
      </c>
      <c r="M76" s="80"/>
      <c r="N76" s="80"/>
      <c r="O76" s="79"/>
    </row>
    <row r="77" spans="1:15" ht="20.100000000000001" hidden="1" customHeight="1" x14ac:dyDescent="0.15">
      <c r="A77" s="71">
        <v>73</v>
      </c>
      <c r="B77" s="104"/>
      <c r="C77" s="107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271</v>
      </c>
      <c r="M77" s="80"/>
      <c r="N77" s="80"/>
      <c r="O77" s="79"/>
    </row>
    <row r="78" spans="1:15" ht="20.100000000000001" hidden="1" customHeight="1" x14ac:dyDescent="0.15">
      <c r="A78" s="71">
        <v>74</v>
      </c>
      <c r="B78" s="104"/>
      <c r="C78" s="107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271</v>
      </c>
      <c r="M78" s="80"/>
      <c r="N78" s="80"/>
      <c r="O78" s="79"/>
    </row>
    <row r="79" spans="1:15" ht="20.100000000000001" hidden="1" customHeight="1" x14ac:dyDescent="0.15">
      <c r="A79" s="71">
        <v>75</v>
      </c>
      <c r="B79" s="104"/>
      <c r="C79" s="107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271</v>
      </c>
      <c r="M79" s="80"/>
      <c r="N79" s="80"/>
      <c r="O79" s="79"/>
    </row>
    <row r="80" spans="1:15" ht="20.100000000000001" hidden="1" customHeight="1" x14ac:dyDescent="0.15">
      <c r="A80" s="71">
        <v>76</v>
      </c>
      <c r="B80" s="104"/>
      <c r="C80" s="107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271</v>
      </c>
      <c r="M80" s="80"/>
      <c r="N80" s="80"/>
      <c r="O80" s="79"/>
    </row>
    <row r="81" spans="1:15" ht="20.100000000000001" hidden="1" customHeight="1" x14ac:dyDescent="0.15">
      <c r="A81" s="71">
        <v>77</v>
      </c>
      <c r="B81" s="104"/>
      <c r="C81" s="107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271</v>
      </c>
      <c r="M81" s="79"/>
      <c r="N81" s="79"/>
      <c r="O81" s="79"/>
    </row>
    <row r="82" spans="1:15" ht="20.100000000000001" customHeight="1" x14ac:dyDescent="0.15">
      <c r="A82" s="71">
        <v>78</v>
      </c>
      <c r="B82" s="104"/>
      <c r="C82" s="103" t="s">
        <v>35</v>
      </c>
      <c r="D82" s="94" t="s">
        <v>298</v>
      </c>
      <c r="E82" s="32"/>
      <c r="F82" s="32">
        <v>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272</v>
      </c>
      <c r="M82" s="24"/>
      <c r="N82" s="17" t="s">
        <v>294</v>
      </c>
      <c r="O82" s="12"/>
    </row>
    <row r="83" spans="1:15" ht="20.100000000000001" customHeight="1" x14ac:dyDescent="0.15">
      <c r="A83" s="71">
        <v>81</v>
      </c>
      <c r="B83" s="104"/>
      <c r="C83" s="105"/>
      <c r="D83" s="12" t="s">
        <v>253</v>
      </c>
      <c r="E83" s="32"/>
      <c r="F83" s="32">
        <v>0</v>
      </c>
      <c r="G83" s="71">
        <v>0</v>
      </c>
      <c r="H83" s="12" t="s">
        <v>70</v>
      </c>
      <c r="I83" s="38">
        <v>200</v>
      </c>
      <c r="J83" s="12"/>
      <c r="K83" s="12"/>
      <c r="L83" s="75" t="s">
        <v>272</v>
      </c>
      <c r="M83" s="24"/>
      <c r="N83" s="17" t="s">
        <v>294</v>
      </c>
      <c r="O83" s="44"/>
    </row>
    <row r="84" spans="1:15" ht="20.100000000000001" customHeight="1" x14ac:dyDescent="0.15">
      <c r="A84" s="71">
        <v>82</v>
      </c>
      <c r="B84" s="104"/>
      <c r="C84" s="107" t="s">
        <v>44</v>
      </c>
      <c r="D84" s="12" t="s">
        <v>48</v>
      </c>
      <c r="E84" s="32"/>
      <c r="F84" s="32">
        <v>366</v>
      </c>
      <c r="G84" s="71">
        <v>0</v>
      </c>
      <c r="H84" s="12" t="s">
        <v>71</v>
      </c>
      <c r="I84" s="38">
        <v>300</v>
      </c>
      <c r="J84" s="12"/>
      <c r="K84" s="12"/>
      <c r="L84" s="75" t="s">
        <v>272</v>
      </c>
      <c r="M84" s="24"/>
      <c r="N84" s="17" t="s">
        <v>318</v>
      </c>
      <c r="O84" s="44"/>
    </row>
    <row r="85" spans="1:15" ht="20.100000000000001" customHeight="1" x14ac:dyDescent="0.15">
      <c r="A85" s="71">
        <v>83</v>
      </c>
      <c r="B85" s="104"/>
      <c r="C85" s="107"/>
      <c r="D85" s="72" t="s">
        <v>244</v>
      </c>
      <c r="E85" s="32"/>
      <c r="F85" s="32">
        <v>0</v>
      </c>
      <c r="G85" s="71">
        <v>0</v>
      </c>
      <c r="H85" s="12" t="s">
        <v>39</v>
      </c>
      <c r="I85" s="38">
        <v>500</v>
      </c>
      <c r="J85" s="12"/>
      <c r="K85" s="12"/>
      <c r="L85" s="75" t="s">
        <v>272</v>
      </c>
      <c r="M85" s="24"/>
      <c r="N85" s="17" t="s">
        <v>294</v>
      </c>
      <c r="O85" s="44"/>
    </row>
    <row r="86" spans="1:15" ht="20.100000000000001" customHeight="1" x14ac:dyDescent="0.15">
      <c r="A86" s="71">
        <v>84</v>
      </c>
      <c r="B86" s="104"/>
      <c r="C86" s="103" t="s">
        <v>51</v>
      </c>
      <c r="D86" s="72" t="s">
        <v>245</v>
      </c>
      <c r="E86" s="32"/>
      <c r="F86" s="32">
        <v>0</v>
      </c>
      <c r="G86" s="71">
        <v>0</v>
      </c>
      <c r="H86" s="12" t="s">
        <v>54</v>
      </c>
      <c r="I86" s="38">
        <v>500</v>
      </c>
      <c r="J86" s="12"/>
      <c r="K86" s="12"/>
      <c r="L86" s="75" t="s">
        <v>272</v>
      </c>
      <c r="M86" s="24"/>
      <c r="N86" s="17" t="s">
        <v>294</v>
      </c>
      <c r="O86" s="44"/>
    </row>
    <row r="87" spans="1:15" ht="20.100000000000001" customHeight="1" x14ac:dyDescent="0.15">
      <c r="A87" s="71">
        <v>85</v>
      </c>
      <c r="B87" s="104"/>
      <c r="C87" s="105"/>
      <c r="D87" s="72" t="s">
        <v>246</v>
      </c>
      <c r="E87" s="32"/>
      <c r="F87" s="32">
        <v>0</v>
      </c>
      <c r="G87" s="71">
        <v>0</v>
      </c>
      <c r="H87" s="12" t="s">
        <v>54</v>
      </c>
      <c r="I87" s="38">
        <v>600</v>
      </c>
      <c r="J87" s="12"/>
      <c r="K87" s="12"/>
      <c r="L87" s="75" t="s">
        <v>272</v>
      </c>
      <c r="M87" s="24"/>
      <c r="N87" s="17" t="s">
        <v>294</v>
      </c>
      <c r="O87" s="44"/>
    </row>
    <row r="88" spans="1:15" ht="20.100000000000001" hidden="1" customHeight="1" x14ac:dyDescent="0.15">
      <c r="A88" s="71">
        <v>86</v>
      </c>
      <c r="B88" s="105"/>
      <c r="C88" s="61"/>
      <c r="D88" s="109" t="s">
        <v>247</v>
      </c>
      <c r="E88" s="110"/>
      <c r="F88" s="110"/>
      <c r="G88" s="110"/>
      <c r="H88" s="110"/>
      <c r="I88" s="110"/>
      <c r="J88" s="110"/>
      <c r="K88" s="110"/>
      <c r="L88" s="110"/>
      <c r="M88" s="111"/>
      <c r="N88" s="90"/>
      <c r="O88" s="62">
        <f>SUM(F75:F87)</f>
        <v>366</v>
      </c>
    </row>
    <row r="89" spans="1:15" ht="20.100000000000001" hidden="1" customHeight="1" x14ac:dyDescent="0.15">
      <c r="A89" s="71">
        <v>87</v>
      </c>
      <c r="B89" s="103" t="s">
        <v>78</v>
      </c>
      <c r="C89" s="107" t="s">
        <v>13</v>
      </c>
      <c r="D89" s="76" t="s">
        <v>79</v>
      </c>
      <c r="E89" s="77"/>
      <c r="F89" s="77">
        <v>0</v>
      </c>
      <c r="G89" s="76">
        <v>0</v>
      </c>
      <c r="H89" s="76" t="s">
        <v>80</v>
      </c>
      <c r="I89" s="77">
        <v>100</v>
      </c>
      <c r="J89" s="76"/>
      <c r="K89" s="79"/>
      <c r="L89" s="76" t="s">
        <v>271</v>
      </c>
      <c r="M89" s="80"/>
      <c r="N89" s="80"/>
      <c r="O89" s="79"/>
    </row>
    <row r="90" spans="1:15" ht="20.100000000000001" hidden="1" customHeight="1" x14ac:dyDescent="0.15">
      <c r="A90" s="71">
        <v>88</v>
      </c>
      <c r="B90" s="104"/>
      <c r="C90" s="107"/>
      <c r="D90" s="76" t="s">
        <v>81</v>
      </c>
      <c r="E90" s="77"/>
      <c r="F90" s="77">
        <v>0</v>
      </c>
      <c r="G90" s="76">
        <v>0</v>
      </c>
      <c r="H90" s="76" t="s">
        <v>80</v>
      </c>
      <c r="I90" s="77">
        <v>150</v>
      </c>
      <c r="J90" s="76"/>
      <c r="K90" s="79"/>
      <c r="L90" s="76" t="s">
        <v>271</v>
      </c>
      <c r="M90" s="80"/>
      <c r="N90" s="80"/>
      <c r="O90" s="79"/>
    </row>
    <row r="91" spans="1:15" ht="20.100000000000001" hidden="1" customHeight="1" x14ac:dyDescent="0.15">
      <c r="A91" s="71">
        <v>89</v>
      </c>
      <c r="B91" s="104"/>
      <c r="C91" s="107"/>
      <c r="D91" s="76" t="s">
        <v>82</v>
      </c>
      <c r="E91" s="77"/>
      <c r="F91" s="77">
        <v>0</v>
      </c>
      <c r="G91" s="76">
        <v>0</v>
      </c>
      <c r="H91" s="76" t="s">
        <v>54</v>
      </c>
      <c r="I91" s="77">
        <v>1500</v>
      </c>
      <c r="J91" s="76"/>
      <c r="K91" s="79"/>
      <c r="L91" s="76" t="s">
        <v>271</v>
      </c>
      <c r="M91" s="80"/>
      <c r="N91" s="80"/>
      <c r="O91" s="79"/>
    </row>
    <row r="92" spans="1:15" ht="20.100000000000001" hidden="1" customHeight="1" x14ac:dyDescent="0.15">
      <c r="A92" s="71">
        <v>90</v>
      </c>
      <c r="B92" s="104"/>
      <c r="C92" s="107"/>
      <c r="D92" s="76" t="s">
        <v>60</v>
      </c>
      <c r="E92" s="77"/>
      <c r="F92" s="77">
        <v>0</v>
      </c>
      <c r="G92" s="76">
        <v>0</v>
      </c>
      <c r="H92" s="76" t="s">
        <v>39</v>
      </c>
      <c r="I92" s="77">
        <v>1000</v>
      </c>
      <c r="J92" s="76"/>
      <c r="K92" s="79"/>
      <c r="L92" s="76" t="s">
        <v>271</v>
      </c>
      <c r="M92" s="80"/>
      <c r="N92" s="80"/>
      <c r="O92" s="79"/>
    </row>
    <row r="93" spans="1:15" ht="20.100000000000001" hidden="1" customHeight="1" x14ac:dyDescent="0.15">
      <c r="A93" s="71">
        <v>91</v>
      </c>
      <c r="B93" s="104"/>
      <c r="C93" s="107"/>
      <c r="D93" s="76" t="s">
        <v>83</v>
      </c>
      <c r="E93" s="77"/>
      <c r="F93" s="77">
        <v>0</v>
      </c>
      <c r="G93" s="76">
        <v>0</v>
      </c>
      <c r="H93" s="76" t="s">
        <v>80</v>
      </c>
      <c r="I93" s="77">
        <v>1400</v>
      </c>
      <c r="J93" s="76"/>
      <c r="K93" s="79"/>
      <c r="L93" s="76" t="s">
        <v>271</v>
      </c>
      <c r="M93" s="80"/>
      <c r="N93" s="80"/>
      <c r="O93" s="79"/>
    </row>
    <row r="94" spans="1:15" ht="20.100000000000001" hidden="1" customHeight="1" x14ac:dyDescent="0.15">
      <c r="A94" s="71">
        <v>92</v>
      </c>
      <c r="B94" s="104"/>
      <c r="C94" s="107"/>
      <c r="D94" s="76" t="s">
        <v>84</v>
      </c>
      <c r="E94" s="77"/>
      <c r="F94" s="77">
        <v>0</v>
      </c>
      <c r="G94" s="76">
        <v>0</v>
      </c>
      <c r="H94" s="76" t="s">
        <v>54</v>
      </c>
      <c r="I94" s="77">
        <v>500</v>
      </c>
      <c r="J94" s="76"/>
      <c r="K94" s="79"/>
      <c r="L94" s="76" t="s">
        <v>271</v>
      </c>
      <c r="M94" s="80"/>
      <c r="N94" s="80"/>
      <c r="O94" s="79"/>
    </row>
    <row r="95" spans="1:15" ht="20.100000000000001" hidden="1" customHeight="1" x14ac:dyDescent="0.15">
      <c r="A95" s="71">
        <v>93</v>
      </c>
      <c r="B95" s="104"/>
      <c r="C95" s="107" t="s">
        <v>29</v>
      </c>
      <c r="D95" s="76" t="s">
        <v>85</v>
      </c>
      <c r="E95" s="77"/>
      <c r="F95" s="77">
        <v>0</v>
      </c>
      <c r="G95" s="76">
        <v>0</v>
      </c>
      <c r="H95" s="76" t="s">
        <v>31</v>
      </c>
      <c r="I95" s="77">
        <v>30</v>
      </c>
      <c r="J95" s="76"/>
      <c r="K95" s="79"/>
      <c r="L95" s="76" t="s">
        <v>271</v>
      </c>
      <c r="M95" s="80"/>
      <c r="N95" s="80"/>
      <c r="O95" s="79"/>
    </row>
    <row r="96" spans="1:15" ht="20.100000000000001" hidden="1" customHeight="1" x14ac:dyDescent="0.15">
      <c r="A96" s="71">
        <v>94</v>
      </c>
      <c r="B96" s="104"/>
      <c r="C96" s="107"/>
      <c r="D96" s="76" t="s">
        <v>86</v>
      </c>
      <c r="E96" s="77"/>
      <c r="F96" s="77">
        <v>0</v>
      </c>
      <c r="G96" s="76">
        <v>0</v>
      </c>
      <c r="H96" s="76"/>
      <c r="I96" s="77">
        <v>300</v>
      </c>
      <c r="J96" s="76"/>
      <c r="K96" s="79"/>
      <c r="L96" s="76" t="s">
        <v>271</v>
      </c>
      <c r="M96" s="79"/>
      <c r="N96" s="79"/>
      <c r="O96" s="79"/>
    </row>
    <row r="97" spans="1:15" ht="20.100000000000001" customHeight="1" x14ac:dyDescent="0.15">
      <c r="A97" s="71">
        <v>95</v>
      </c>
      <c r="B97" s="104"/>
      <c r="C97" s="103" t="s">
        <v>87</v>
      </c>
      <c r="D97" s="17" t="s">
        <v>88</v>
      </c>
      <c r="E97" s="46"/>
      <c r="F97" s="46">
        <v>0</v>
      </c>
      <c r="G97" s="17">
        <v>0</v>
      </c>
      <c r="H97" s="17" t="s">
        <v>54</v>
      </c>
      <c r="I97" s="46">
        <v>1000</v>
      </c>
      <c r="J97" s="17"/>
      <c r="K97" s="40"/>
      <c r="L97" s="17" t="s">
        <v>272</v>
      </c>
      <c r="M97" s="40"/>
      <c r="N97" s="17" t="s">
        <v>295</v>
      </c>
      <c r="O97" s="17"/>
    </row>
    <row r="98" spans="1:15" ht="20.100000000000001" customHeight="1" x14ac:dyDescent="0.15">
      <c r="A98" s="71">
        <v>96</v>
      </c>
      <c r="B98" s="104"/>
      <c r="C98" s="104"/>
      <c r="D98" s="17" t="s">
        <v>89</v>
      </c>
      <c r="E98" s="46"/>
      <c r="F98" s="46">
        <v>0</v>
      </c>
      <c r="G98" s="17">
        <v>0</v>
      </c>
      <c r="H98" s="17" t="s">
        <v>54</v>
      </c>
      <c r="I98" s="46">
        <v>400</v>
      </c>
      <c r="J98" s="17"/>
      <c r="K98" s="40"/>
      <c r="L98" s="17" t="s">
        <v>272</v>
      </c>
      <c r="M98" s="40"/>
      <c r="N98" s="17" t="s">
        <v>295</v>
      </c>
      <c r="O98" s="17"/>
    </row>
    <row r="99" spans="1:15" ht="20.100000000000001" customHeight="1" x14ac:dyDescent="0.15">
      <c r="A99" s="71">
        <v>97</v>
      </c>
      <c r="B99" s="104"/>
      <c r="C99" s="105"/>
      <c r="D99" s="69" t="s">
        <v>90</v>
      </c>
      <c r="E99" s="46"/>
      <c r="F99" s="46">
        <v>0</v>
      </c>
      <c r="G99" s="17">
        <v>0</v>
      </c>
      <c r="H99" s="17" t="s">
        <v>54</v>
      </c>
      <c r="I99" s="46">
        <v>300</v>
      </c>
      <c r="J99" s="17"/>
      <c r="K99" s="40"/>
      <c r="L99" s="17" t="s">
        <v>272</v>
      </c>
      <c r="M99" s="40"/>
      <c r="N99" s="17" t="s">
        <v>295</v>
      </c>
      <c r="O99" s="39"/>
    </row>
    <row r="100" spans="1:15" ht="20.100000000000001" customHeight="1" x14ac:dyDescent="0.15">
      <c r="A100" s="71">
        <v>98</v>
      </c>
      <c r="B100" s="104"/>
      <c r="C100" s="107" t="s">
        <v>44</v>
      </c>
      <c r="D100" s="99" t="s">
        <v>91</v>
      </c>
      <c r="E100" s="46"/>
      <c r="F100" s="46">
        <v>5389</v>
      </c>
      <c r="G100" s="17">
        <v>0</v>
      </c>
      <c r="H100" s="17" t="s">
        <v>39</v>
      </c>
      <c r="I100" s="46">
        <v>3000</v>
      </c>
      <c r="J100" s="17"/>
      <c r="K100" s="40"/>
      <c r="L100" s="17" t="s">
        <v>272</v>
      </c>
      <c r="M100" s="40"/>
      <c r="N100" s="17" t="s">
        <v>293</v>
      </c>
      <c r="O100" s="39"/>
    </row>
    <row r="101" spans="1:15" ht="20.100000000000001" customHeight="1" x14ac:dyDescent="0.15">
      <c r="A101" s="71">
        <v>99</v>
      </c>
      <c r="B101" s="104"/>
      <c r="C101" s="107"/>
      <c r="D101" s="17" t="s">
        <v>92</v>
      </c>
      <c r="E101" s="46"/>
      <c r="F101" s="46">
        <v>3325</v>
      </c>
      <c r="G101" s="17">
        <v>0</v>
      </c>
      <c r="H101" s="17" t="s">
        <v>39</v>
      </c>
      <c r="I101" s="46">
        <v>2000</v>
      </c>
      <c r="J101" s="17"/>
      <c r="K101" s="17"/>
      <c r="L101" s="17" t="s">
        <v>272</v>
      </c>
      <c r="M101" s="40"/>
      <c r="N101" s="17" t="s">
        <v>293</v>
      </c>
      <c r="O101" s="39"/>
    </row>
    <row r="102" spans="1:15" ht="20.100000000000001" customHeight="1" x14ac:dyDescent="0.15">
      <c r="A102" s="71">
        <v>100</v>
      </c>
      <c r="B102" s="104"/>
      <c r="C102" s="107"/>
      <c r="D102" s="17" t="s">
        <v>93</v>
      </c>
      <c r="E102" s="46"/>
      <c r="F102" s="46">
        <v>1296</v>
      </c>
      <c r="G102" s="17">
        <v>0</v>
      </c>
      <c r="H102" s="17" t="s">
        <v>39</v>
      </c>
      <c r="I102" s="46">
        <v>1000</v>
      </c>
      <c r="J102" s="17"/>
      <c r="K102" s="17"/>
      <c r="L102" s="17" t="s">
        <v>272</v>
      </c>
      <c r="M102" s="40"/>
      <c r="N102" s="17" t="s">
        <v>293</v>
      </c>
      <c r="O102" s="39"/>
    </row>
    <row r="103" spans="1:15" ht="20.100000000000001" customHeight="1" x14ac:dyDescent="0.15">
      <c r="A103" s="71">
        <v>101</v>
      </c>
      <c r="B103" s="104"/>
      <c r="C103" s="107"/>
      <c r="D103" s="17" t="s">
        <v>259</v>
      </c>
      <c r="E103" s="46"/>
      <c r="F103" s="46">
        <v>0</v>
      </c>
      <c r="G103" s="17">
        <v>0</v>
      </c>
      <c r="H103" s="17" t="s">
        <v>39</v>
      </c>
      <c r="I103" s="46">
        <v>600</v>
      </c>
      <c r="J103" s="17"/>
      <c r="K103" s="17"/>
      <c r="L103" s="17" t="s">
        <v>272</v>
      </c>
      <c r="M103" s="40"/>
      <c r="N103" s="17" t="s">
        <v>294</v>
      </c>
      <c r="O103" s="39"/>
    </row>
    <row r="104" spans="1:15" ht="20.100000000000001" customHeight="1" x14ac:dyDescent="0.15">
      <c r="A104" s="71">
        <v>102</v>
      </c>
      <c r="B104" s="104"/>
      <c r="C104" s="107"/>
      <c r="D104" s="99" t="s">
        <v>258</v>
      </c>
      <c r="E104" s="46"/>
      <c r="F104" s="46">
        <v>2000</v>
      </c>
      <c r="G104" s="17">
        <v>0</v>
      </c>
      <c r="H104" s="17" t="s">
        <v>39</v>
      </c>
      <c r="I104" s="46">
        <v>600</v>
      </c>
      <c r="J104" s="17"/>
      <c r="K104" s="17"/>
      <c r="L104" s="17" t="s">
        <v>272</v>
      </c>
      <c r="M104" s="40"/>
      <c r="N104" s="17" t="s">
        <v>294</v>
      </c>
      <c r="O104" s="39"/>
    </row>
    <row r="105" spans="1:15" ht="20.100000000000001" hidden="1" customHeight="1" x14ac:dyDescent="0.15">
      <c r="A105" s="71">
        <v>103</v>
      </c>
      <c r="B105" s="104"/>
      <c r="C105" s="107"/>
      <c r="D105" s="82" t="s">
        <v>96</v>
      </c>
      <c r="E105" s="77"/>
      <c r="F105" s="77">
        <v>0</v>
      </c>
      <c r="G105" s="76">
        <v>0</v>
      </c>
      <c r="H105" s="76" t="s">
        <v>39</v>
      </c>
      <c r="I105" s="77">
        <v>150</v>
      </c>
      <c r="J105" s="82"/>
      <c r="K105" s="76"/>
      <c r="L105" s="76" t="s">
        <v>282</v>
      </c>
      <c r="M105" s="79"/>
      <c r="N105" s="79"/>
      <c r="O105" s="81"/>
    </row>
    <row r="106" spans="1:15" ht="20.100000000000001" hidden="1" customHeight="1" x14ac:dyDescent="0.15">
      <c r="A106" s="71">
        <v>104</v>
      </c>
      <c r="B106" s="105"/>
      <c r="C106" s="61"/>
      <c r="D106" s="118" t="s">
        <v>97</v>
      </c>
      <c r="E106" s="110"/>
      <c r="F106" s="110"/>
      <c r="G106" s="110"/>
      <c r="H106" s="110"/>
      <c r="I106" s="110"/>
      <c r="J106" s="110"/>
      <c r="K106" s="110"/>
      <c r="L106" s="110"/>
      <c r="M106" s="111"/>
      <c r="N106" s="90"/>
      <c r="O106" s="62">
        <f>SUM(F89:F105)</f>
        <v>12010</v>
      </c>
    </row>
    <row r="107" spans="1:15" ht="20.100000000000001" hidden="1" customHeight="1" x14ac:dyDescent="0.15">
      <c r="A107" s="71">
        <v>105</v>
      </c>
      <c r="B107" s="103" t="s">
        <v>98</v>
      </c>
      <c r="C107" s="107" t="s">
        <v>13</v>
      </c>
      <c r="D107" s="76" t="s">
        <v>79</v>
      </c>
      <c r="E107" s="77"/>
      <c r="F107" s="77">
        <v>0</v>
      </c>
      <c r="G107" s="76">
        <v>0</v>
      </c>
      <c r="H107" s="76" t="s">
        <v>31</v>
      </c>
      <c r="I107" s="78">
        <v>100</v>
      </c>
      <c r="J107" s="76"/>
      <c r="K107" s="76"/>
      <c r="L107" s="76" t="s">
        <v>271</v>
      </c>
      <c r="M107" s="80"/>
      <c r="N107" s="80"/>
      <c r="O107" s="79"/>
    </row>
    <row r="108" spans="1:15" ht="20.100000000000001" hidden="1" customHeight="1" x14ac:dyDescent="0.15">
      <c r="A108" s="71">
        <v>106</v>
      </c>
      <c r="B108" s="104"/>
      <c r="C108" s="107"/>
      <c r="D108" s="76" t="s">
        <v>81</v>
      </c>
      <c r="E108" s="77"/>
      <c r="F108" s="77">
        <v>0</v>
      </c>
      <c r="G108" s="76">
        <v>0</v>
      </c>
      <c r="H108" s="76" t="s">
        <v>31</v>
      </c>
      <c r="I108" s="78">
        <v>150</v>
      </c>
      <c r="J108" s="76"/>
      <c r="K108" s="76"/>
      <c r="L108" s="76" t="s">
        <v>271</v>
      </c>
      <c r="M108" s="80"/>
      <c r="N108" s="80"/>
      <c r="O108" s="79"/>
    </row>
    <row r="109" spans="1:15" ht="20.100000000000001" hidden="1" customHeight="1" x14ac:dyDescent="0.15">
      <c r="A109" s="71">
        <v>107</v>
      </c>
      <c r="B109" s="104"/>
      <c r="C109" s="107"/>
      <c r="D109" s="76" t="s">
        <v>99</v>
      </c>
      <c r="E109" s="77"/>
      <c r="F109" s="77">
        <v>0</v>
      </c>
      <c r="G109" s="76">
        <v>0</v>
      </c>
      <c r="H109" s="76"/>
      <c r="I109" s="78">
        <v>0</v>
      </c>
      <c r="J109" s="76"/>
      <c r="K109" s="76"/>
      <c r="L109" s="76" t="s">
        <v>271</v>
      </c>
      <c r="M109" s="80"/>
      <c r="N109" s="80"/>
      <c r="O109" s="79"/>
    </row>
    <row r="110" spans="1:15" ht="20.100000000000001" hidden="1" customHeight="1" x14ac:dyDescent="0.15">
      <c r="A110" s="71">
        <v>108</v>
      </c>
      <c r="B110" s="104"/>
      <c r="C110" s="107"/>
      <c r="D110" s="76" t="s">
        <v>60</v>
      </c>
      <c r="E110" s="77"/>
      <c r="F110" s="77">
        <v>0</v>
      </c>
      <c r="G110" s="76">
        <v>0</v>
      </c>
      <c r="H110" s="76" t="s">
        <v>100</v>
      </c>
      <c r="I110" s="78">
        <v>1000</v>
      </c>
      <c r="J110" s="76"/>
      <c r="K110" s="76"/>
      <c r="L110" s="76" t="s">
        <v>271</v>
      </c>
      <c r="M110" s="80"/>
      <c r="N110" s="80"/>
      <c r="O110" s="79"/>
    </row>
    <row r="111" spans="1:15" ht="20.100000000000001" hidden="1" customHeight="1" x14ac:dyDescent="0.15">
      <c r="A111" s="71">
        <v>109</v>
      </c>
      <c r="B111" s="104"/>
      <c r="C111" s="107"/>
      <c r="D111" s="76" t="s">
        <v>101</v>
      </c>
      <c r="E111" s="77"/>
      <c r="F111" s="77">
        <v>0</v>
      </c>
      <c r="G111" s="76">
        <v>0</v>
      </c>
      <c r="H111" s="76" t="s">
        <v>80</v>
      </c>
      <c r="I111" s="78">
        <v>200</v>
      </c>
      <c r="J111" s="76"/>
      <c r="K111" s="76"/>
      <c r="L111" s="76" t="s">
        <v>271</v>
      </c>
      <c r="M111" s="80"/>
      <c r="N111" s="80"/>
      <c r="O111" s="79"/>
    </row>
    <row r="112" spans="1:15" ht="20.100000000000001" hidden="1" customHeight="1" x14ac:dyDescent="0.15">
      <c r="A112" s="71">
        <v>110</v>
      </c>
      <c r="B112" s="104"/>
      <c r="C112" s="107"/>
      <c r="D112" s="76" t="s">
        <v>102</v>
      </c>
      <c r="E112" s="77"/>
      <c r="F112" s="77">
        <v>0</v>
      </c>
      <c r="G112" s="76">
        <v>0</v>
      </c>
      <c r="H112" s="76" t="s">
        <v>39</v>
      </c>
      <c r="I112" s="78">
        <v>600</v>
      </c>
      <c r="J112" s="76"/>
      <c r="K112" s="76"/>
      <c r="L112" s="76" t="s">
        <v>271</v>
      </c>
      <c r="M112" s="80"/>
      <c r="N112" s="80"/>
      <c r="O112" s="79"/>
    </row>
    <row r="113" spans="1:15" ht="20.100000000000001" hidden="1" customHeight="1" x14ac:dyDescent="0.15">
      <c r="A113" s="71">
        <v>111</v>
      </c>
      <c r="B113" s="104"/>
      <c r="C113" s="107"/>
      <c r="D113" s="76" t="s">
        <v>103</v>
      </c>
      <c r="E113" s="77"/>
      <c r="F113" s="77">
        <v>0</v>
      </c>
      <c r="G113" s="76">
        <v>0</v>
      </c>
      <c r="H113" s="76" t="s">
        <v>39</v>
      </c>
      <c r="I113" s="78">
        <v>1800</v>
      </c>
      <c r="J113" s="76"/>
      <c r="K113" s="76"/>
      <c r="L113" s="76" t="s">
        <v>271</v>
      </c>
      <c r="M113" s="80"/>
      <c r="N113" s="80"/>
      <c r="O113" s="79"/>
    </row>
    <row r="114" spans="1:15" ht="20.100000000000001" hidden="1" customHeight="1" x14ac:dyDescent="0.15">
      <c r="A114" s="75"/>
      <c r="B114" s="104"/>
      <c r="C114" s="107"/>
      <c r="D114" s="76" t="s">
        <v>267</v>
      </c>
      <c r="E114" s="77"/>
      <c r="F114" s="77">
        <v>0</v>
      </c>
      <c r="G114" s="17">
        <v>0</v>
      </c>
      <c r="H114" s="17" t="s">
        <v>268</v>
      </c>
      <c r="I114" s="51"/>
      <c r="J114" s="17"/>
      <c r="K114" s="76"/>
      <c r="L114" s="76" t="s">
        <v>282</v>
      </c>
      <c r="M114" s="80"/>
      <c r="N114" s="80"/>
      <c r="O114" s="79"/>
    </row>
    <row r="115" spans="1:15" ht="20.100000000000001" hidden="1" customHeight="1" x14ac:dyDescent="0.15">
      <c r="A115" s="75"/>
      <c r="B115" s="104"/>
      <c r="C115" s="107"/>
      <c r="D115" s="76" t="s">
        <v>275</v>
      </c>
      <c r="E115" s="77"/>
      <c r="F115" s="77">
        <v>0</v>
      </c>
      <c r="G115" s="17"/>
      <c r="H115" s="17"/>
      <c r="I115" s="51"/>
      <c r="J115" s="17"/>
      <c r="K115" s="76"/>
      <c r="L115" s="76" t="s">
        <v>282</v>
      </c>
      <c r="M115" s="80"/>
      <c r="N115" s="80"/>
      <c r="O115" s="79"/>
    </row>
    <row r="116" spans="1:15" ht="20.100000000000001" customHeight="1" x14ac:dyDescent="0.15">
      <c r="A116" s="75"/>
      <c r="B116" s="104"/>
      <c r="C116" s="107"/>
      <c r="D116" s="99" t="s">
        <v>276</v>
      </c>
      <c r="E116" s="46"/>
      <c r="F116" s="46">
        <v>255</v>
      </c>
      <c r="G116" s="17"/>
      <c r="H116" s="17"/>
      <c r="I116" s="51"/>
      <c r="J116" s="17"/>
      <c r="K116" s="17"/>
      <c r="L116" s="17" t="s">
        <v>272</v>
      </c>
      <c r="M116" s="52"/>
      <c r="N116" s="17" t="s">
        <v>293</v>
      </c>
      <c r="O116" s="40"/>
    </row>
    <row r="117" spans="1:15" ht="20.100000000000001" hidden="1" customHeight="1" x14ac:dyDescent="0.15">
      <c r="A117" s="75"/>
      <c r="B117" s="104"/>
      <c r="C117" s="107"/>
      <c r="D117" s="76" t="s">
        <v>274</v>
      </c>
      <c r="E117" s="77"/>
      <c r="F117" s="77">
        <v>0</v>
      </c>
      <c r="G117" s="17"/>
      <c r="H117" s="17"/>
      <c r="I117" s="51"/>
      <c r="J117" s="17"/>
      <c r="K117" s="76"/>
      <c r="L117" s="76" t="s">
        <v>282</v>
      </c>
      <c r="M117" s="80"/>
      <c r="N117" s="80"/>
      <c r="O117" s="79"/>
    </row>
    <row r="118" spans="1:15" ht="20.100000000000001" hidden="1" customHeight="1" x14ac:dyDescent="0.15">
      <c r="A118" s="71">
        <v>112</v>
      </c>
      <c r="B118" s="104"/>
      <c r="C118" s="107"/>
      <c r="D118" s="76" t="s">
        <v>269</v>
      </c>
      <c r="E118" s="77"/>
      <c r="F118" s="77">
        <v>0</v>
      </c>
      <c r="G118" s="17">
        <v>0</v>
      </c>
      <c r="H118" s="17" t="s">
        <v>39</v>
      </c>
      <c r="I118" s="51">
        <v>2500</v>
      </c>
      <c r="J118" s="17"/>
      <c r="K118" s="76"/>
      <c r="L118" s="76" t="s">
        <v>282</v>
      </c>
      <c r="M118" s="80"/>
      <c r="N118" s="80"/>
      <c r="O118" s="79"/>
    </row>
    <row r="119" spans="1:15" ht="20.100000000000001" hidden="1" customHeight="1" x14ac:dyDescent="0.15">
      <c r="A119" s="71">
        <v>113</v>
      </c>
      <c r="B119" s="104"/>
      <c r="C119" s="107"/>
      <c r="D119" s="76" t="s">
        <v>105</v>
      </c>
      <c r="E119" s="77"/>
      <c r="F119" s="77">
        <v>0</v>
      </c>
      <c r="G119" s="76">
        <v>0</v>
      </c>
      <c r="H119" s="76" t="s">
        <v>19</v>
      </c>
      <c r="I119" s="78">
        <v>20</v>
      </c>
      <c r="J119" s="76"/>
      <c r="K119" s="76"/>
      <c r="L119" s="76" t="s">
        <v>271</v>
      </c>
      <c r="M119" s="80"/>
      <c r="N119" s="80"/>
      <c r="O119" s="79"/>
    </row>
    <row r="120" spans="1:15" ht="20.100000000000001" hidden="1" customHeight="1" x14ac:dyDescent="0.15">
      <c r="A120" s="71">
        <v>114</v>
      </c>
      <c r="B120" s="104"/>
      <c r="C120" s="107"/>
      <c r="D120" s="76" t="s">
        <v>106</v>
      </c>
      <c r="E120" s="77"/>
      <c r="F120" s="77">
        <v>0</v>
      </c>
      <c r="G120" s="76">
        <v>0</v>
      </c>
      <c r="H120" s="76" t="s">
        <v>39</v>
      </c>
      <c r="I120" s="78">
        <v>30</v>
      </c>
      <c r="J120" s="76"/>
      <c r="K120" s="76"/>
      <c r="L120" s="76" t="s">
        <v>271</v>
      </c>
      <c r="M120" s="80"/>
      <c r="N120" s="80"/>
      <c r="O120" s="79"/>
    </row>
    <row r="121" spans="1:15" ht="20.100000000000001" hidden="1" customHeight="1" x14ac:dyDescent="0.15">
      <c r="A121" s="71">
        <v>115</v>
      </c>
      <c r="B121" s="104"/>
      <c r="C121" s="107"/>
      <c r="D121" s="76" t="s">
        <v>107</v>
      </c>
      <c r="E121" s="77"/>
      <c r="F121" s="77">
        <v>0</v>
      </c>
      <c r="G121" s="76">
        <v>0</v>
      </c>
      <c r="H121" s="76" t="s">
        <v>108</v>
      </c>
      <c r="I121" s="78">
        <v>200</v>
      </c>
      <c r="J121" s="76"/>
      <c r="K121" s="76"/>
      <c r="L121" s="76" t="s">
        <v>271</v>
      </c>
      <c r="M121" s="80"/>
      <c r="N121" s="80"/>
      <c r="O121" s="79"/>
    </row>
    <row r="122" spans="1:15" ht="20.100000000000001" hidden="1" customHeight="1" x14ac:dyDescent="0.15">
      <c r="A122" s="71">
        <v>116</v>
      </c>
      <c r="B122" s="104"/>
      <c r="C122" s="107"/>
      <c r="D122" s="76" t="s">
        <v>109</v>
      </c>
      <c r="E122" s="77"/>
      <c r="F122" s="77">
        <v>0</v>
      </c>
      <c r="G122" s="76">
        <v>0</v>
      </c>
      <c r="H122" s="76" t="s">
        <v>19</v>
      </c>
      <c r="I122" s="78">
        <v>200</v>
      </c>
      <c r="J122" s="76"/>
      <c r="K122" s="76"/>
      <c r="L122" s="76" t="s">
        <v>271</v>
      </c>
      <c r="M122" s="80"/>
      <c r="N122" s="80"/>
      <c r="O122" s="79"/>
    </row>
    <row r="123" spans="1:15" ht="20.100000000000001" hidden="1" customHeight="1" x14ac:dyDescent="0.15">
      <c r="A123" s="71">
        <v>117</v>
      </c>
      <c r="B123" s="104"/>
      <c r="C123" s="103" t="s">
        <v>29</v>
      </c>
      <c r="D123" s="76" t="s">
        <v>110</v>
      </c>
      <c r="E123" s="77"/>
      <c r="F123" s="77">
        <v>0</v>
      </c>
      <c r="G123" s="76">
        <v>0</v>
      </c>
      <c r="H123" s="76"/>
      <c r="I123" s="78">
        <v>500</v>
      </c>
      <c r="J123" s="76"/>
      <c r="K123" s="76"/>
      <c r="L123" s="76" t="s">
        <v>271</v>
      </c>
      <c r="M123" s="80"/>
      <c r="N123" s="80"/>
      <c r="O123" s="79"/>
    </row>
    <row r="124" spans="1:15" ht="20.100000000000001" hidden="1" customHeight="1" x14ac:dyDescent="0.15">
      <c r="A124" s="71">
        <v>118</v>
      </c>
      <c r="B124" s="104"/>
      <c r="C124" s="104"/>
      <c r="D124" s="76" t="s">
        <v>111</v>
      </c>
      <c r="E124" s="77"/>
      <c r="F124" s="77">
        <v>0</v>
      </c>
      <c r="G124" s="76">
        <v>0</v>
      </c>
      <c r="H124" s="76"/>
      <c r="I124" s="78">
        <v>0</v>
      </c>
      <c r="J124" s="76"/>
      <c r="K124" s="76"/>
      <c r="L124" s="76" t="s">
        <v>271</v>
      </c>
      <c r="M124" s="80"/>
      <c r="N124" s="80"/>
      <c r="O124" s="79"/>
    </row>
    <row r="125" spans="1:15" ht="20.100000000000001" hidden="1" customHeight="1" x14ac:dyDescent="0.15">
      <c r="A125" s="71">
        <v>119</v>
      </c>
      <c r="B125" s="104"/>
      <c r="C125" s="104"/>
      <c r="D125" s="76" t="s">
        <v>112</v>
      </c>
      <c r="E125" s="77"/>
      <c r="F125" s="77">
        <v>0</v>
      </c>
      <c r="G125" s="76">
        <v>0</v>
      </c>
      <c r="H125" s="76"/>
      <c r="I125" s="78">
        <v>100</v>
      </c>
      <c r="J125" s="76"/>
      <c r="K125" s="76"/>
      <c r="L125" s="76" t="s">
        <v>271</v>
      </c>
      <c r="M125" s="79"/>
      <c r="N125" s="79"/>
      <c r="O125" s="79"/>
    </row>
    <row r="126" spans="1:15" ht="20.100000000000001" hidden="1" customHeight="1" x14ac:dyDescent="0.15">
      <c r="A126" s="71">
        <v>120</v>
      </c>
      <c r="B126" s="104"/>
      <c r="C126" s="105"/>
      <c r="D126" s="76" t="s">
        <v>113</v>
      </c>
      <c r="E126" s="77"/>
      <c r="F126" s="77">
        <v>0</v>
      </c>
      <c r="G126" s="76">
        <v>0</v>
      </c>
      <c r="H126" s="76"/>
      <c r="I126" s="78">
        <v>100</v>
      </c>
      <c r="J126" s="76"/>
      <c r="K126" s="76"/>
      <c r="L126" s="76" t="s">
        <v>271</v>
      </c>
      <c r="M126" s="79"/>
      <c r="N126" s="79"/>
      <c r="O126" s="79"/>
    </row>
    <row r="127" spans="1:15" ht="20.100000000000001" customHeight="1" x14ac:dyDescent="0.15">
      <c r="A127" s="71">
        <v>121</v>
      </c>
      <c r="B127" s="104"/>
      <c r="C127" s="107" t="s">
        <v>44</v>
      </c>
      <c r="D127" s="17" t="s">
        <v>254</v>
      </c>
      <c r="E127" s="46"/>
      <c r="F127" s="46">
        <v>3449</v>
      </c>
      <c r="G127" s="17">
        <v>0</v>
      </c>
      <c r="H127" s="17"/>
      <c r="I127" s="46">
        <v>0</v>
      </c>
      <c r="J127" s="17"/>
      <c r="K127" s="17"/>
      <c r="L127" s="17" t="s">
        <v>272</v>
      </c>
      <c r="M127" s="24"/>
      <c r="N127" s="17" t="s">
        <v>293</v>
      </c>
      <c r="O127" s="44"/>
    </row>
    <row r="128" spans="1:15" ht="20.100000000000001" customHeight="1" x14ac:dyDescent="0.15">
      <c r="A128" s="71">
        <v>122</v>
      </c>
      <c r="B128" s="104"/>
      <c r="C128" s="107"/>
      <c r="D128" s="17" t="s">
        <v>255</v>
      </c>
      <c r="E128" s="46"/>
      <c r="F128" s="46">
        <v>2063</v>
      </c>
      <c r="G128" s="17">
        <v>0</v>
      </c>
      <c r="H128" s="17"/>
      <c r="I128" s="46">
        <v>0</v>
      </c>
      <c r="J128" s="17"/>
      <c r="K128" s="17"/>
      <c r="L128" s="17" t="s">
        <v>272</v>
      </c>
      <c r="M128" s="24"/>
      <c r="N128" s="17" t="s">
        <v>293</v>
      </c>
      <c r="O128" s="44"/>
    </row>
    <row r="129" spans="1:15" ht="20.100000000000001" hidden="1" customHeight="1" x14ac:dyDescent="0.15">
      <c r="A129" s="71">
        <v>123</v>
      </c>
      <c r="B129" s="104"/>
      <c r="C129" s="107"/>
      <c r="D129" s="76" t="s">
        <v>257</v>
      </c>
      <c r="E129" s="77"/>
      <c r="F129" s="77">
        <v>0</v>
      </c>
      <c r="G129" s="76">
        <v>0</v>
      </c>
      <c r="H129" s="76"/>
      <c r="I129" s="77">
        <v>0</v>
      </c>
      <c r="J129" s="76"/>
      <c r="K129" s="76"/>
      <c r="L129" s="76" t="s">
        <v>271</v>
      </c>
      <c r="M129" s="79"/>
      <c r="N129" s="79"/>
      <c r="O129" s="81"/>
    </row>
    <row r="130" spans="1:15" ht="20.100000000000001" hidden="1" customHeight="1" x14ac:dyDescent="0.15">
      <c r="A130" s="71">
        <v>124</v>
      </c>
      <c r="B130" s="104"/>
      <c r="C130" s="107"/>
      <c r="D130" s="76" t="s">
        <v>256</v>
      </c>
      <c r="E130" s="77"/>
      <c r="F130" s="77">
        <v>0</v>
      </c>
      <c r="G130" s="76">
        <v>0</v>
      </c>
      <c r="H130" s="76"/>
      <c r="I130" s="77">
        <v>100</v>
      </c>
      <c r="J130" s="76"/>
      <c r="K130" s="76"/>
      <c r="L130" s="76" t="s">
        <v>271</v>
      </c>
      <c r="M130" s="79"/>
      <c r="N130" s="79"/>
      <c r="O130" s="81"/>
    </row>
    <row r="131" spans="1:15" ht="20.100000000000001" hidden="1" customHeight="1" x14ac:dyDescent="0.15">
      <c r="A131" s="71">
        <v>125</v>
      </c>
      <c r="B131" s="105"/>
      <c r="C131" s="74"/>
      <c r="D131" s="118" t="s">
        <v>114</v>
      </c>
      <c r="E131" s="110"/>
      <c r="F131" s="110"/>
      <c r="G131" s="110"/>
      <c r="H131" s="110"/>
      <c r="I131" s="110"/>
      <c r="J131" s="110"/>
      <c r="K131" s="110"/>
      <c r="L131" s="110"/>
      <c r="M131" s="111"/>
      <c r="N131" s="91"/>
      <c r="O131" s="65">
        <f>SUM(F107:F130)</f>
        <v>5767</v>
      </c>
    </row>
    <row r="132" spans="1:15" ht="20.100000000000001" hidden="1" customHeight="1" x14ac:dyDescent="0.15">
      <c r="A132" s="71">
        <v>126</v>
      </c>
      <c r="B132" s="106" t="s">
        <v>238</v>
      </c>
      <c r="C132" s="107" t="s">
        <v>13</v>
      </c>
      <c r="D132" s="76" t="s">
        <v>115</v>
      </c>
      <c r="E132" s="77"/>
      <c r="F132" s="77">
        <v>0</v>
      </c>
      <c r="G132" s="76">
        <v>0</v>
      </c>
      <c r="H132" s="76" t="s">
        <v>54</v>
      </c>
      <c r="I132" s="77">
        <v>2000</v>
      </c>
      <c r="J132" s="76"/>
      <c r="K132" s="76"/>
      <c r="L132" s="76" t="s">
        <v>271</v>
      </c>
      <c r="M132" s="80"/>
      <c r="N132" s="80"/>
      <c r="O132" s="79"/>
    </row>
    <row r="133" spans="1:15" ht="20.100000000000001" hidden="1" customHeight="1" x14ac:dyDescent="0.15">
      <c r="A133" s="71">
        <v>127</v>
      </c>
      <c r="B133" s="104"/>
      <c r="C133" s="107"/>
      <c r="D133" s="76" t="s">
        <v>116</v>
      </c>
      <c r="E133" s="77"/>
      <c r="F133" s="77">
        <v>0</v>
      </c>
      <c r="G133" s="76">
        <v>0</v>
      </c>
      <c r="H133" s="76" t="s">
        <v>39</v>
      </c>
      <c r="I133" s="77">
        <v>100</v>
      </c>
      <c r="J133" s="76"/>
      <c r="K133" s="76"/>
      <c r="L133" s="76" t="s">
        <v>271</v>
      </c>
      <c r="M133" s="80"/>
      <c r="N133" s="80"/>
      <c r="O133" s="79"/>
    </row>
    <row r="134" spans="1:15" ht="20.100000000000001" hidden="1" customHeight="1" x14ac:dyDescent="0.15">
      <c r="A134" s="71">
        <v>128</v>
      </c>
      <c r="B134" s="104"/>
      <c r="C134" s="107"/>
      <c r="D134" s="76" t="s">
        <v>117</v>
      </c>
      <c r="E134" s="77"/>
      <c r="F134" s="77">
        <v>0</v>
      </c>
      <c r="G134" s="76">
        <v>0</v>
      </c>
      <c r="H134" s="76" t="s">
        <v>31</v>
      </c>
      <c r="I134" s="77">
        <v>100</v>
      </c>
      <c r="J134" s="76"/>
      <c r="K134" s="76"/>
      <c r="L134" s="76" t="s">
        <v>271</v>
      </c>
      <c r="M134" s="80"/>
      <c r="N134" s="80"/>
      <c r="O134" s="79"/>
    </row>
    <row r="135" spans="1:15" ht="20.100000000000001" hidden="1" customHeight="1" x14ac:dyDescent="0.15">
      <c r="A135" s="71">
        <v>129</v>
      </c>
      <c r="B135" s="104"/>
      <c r="C135" s="107"/>
      <c r="D135" s="76" t="s">
        <v>16</v>
      </c>
      <c r="E135" s="77"/>
      <c r="F135" s="77">
        <v>0</v>
      </c>
      <c r="G135" s="76">
        <v>0</v>
      </c>
      <c r="H135" s="76" t="s">
        <v>17</v>
      </c>
      <c r="I135" s="77">
        <v>90</v>
      </c>
      <c r="J135" s="76"/>
      <c r="K135" s="76"/>
      <c r="L135" s="76" t="s">
        <v>271</v>
      </c>
      <c r="M135" s="80"/>
      <c r="N135" s="80"/>
      <c r="O135" s="79"/>
    </row>
    <row r="136" spans="1:15" ht="20.100000000000001" hidden="1" customHeight="1" x14ac:dyDescent="0.15">
      <c r="A136" s="71">
        <v>130</v>
      </c>
      <c r="B136" s="104"/>
      <c r="C136" s="107"/>
      <c r="D136" s="76" t="s">
        <v>118</v>
      </c>
      <c r="E136" s="77"/>
      <c r="F136" s="77">
        <v>0</v>
      </c>
      <c r="G136" s="76">
        <v>0</v>
      </c>
      <c r="H136" s="76" t="s">
        <v>54</v>
      </c>
      <c r="I136" s="77">
        <v>1000</v>
      </c>
      <c r="J136" s="76"/>
      <c r="K136" s="76"/>
      <c r="L136" s="76" t="s">
        <v>271</v>
      </c>
      <c r="M136" s="80"/>
      <c r="N136" s="80"/>
      <c r="O136" s="79"/>
    </row>
    <row r="137" spans="1:15" ht="20.100000000000001" hidden="1" customHeight="1" x14ac:dyDescent="0.15">
      <c r="A137" s="71">
        <v>131</v>
      </c>
      <c r="B137" s="104"/>
      <c r="C137" s="107"/>
      <c r="D137" s="76" t="s">
        <v>119</v>
      </c>
      <c r="E137" s="77"/>
      <c r="F137" s="77">
        <v>0</v>
      </c>
      <c r="G137" s="76">
        <v>0</v>
      </c>
      <c r="H137" s="76" t="s">
        <v>39</v>
      </c>
      <c r="I137" s="77">
        <v>400</v>
      </c>
      <c r="J137" s="76"/>
      <c r="K137" s="76"/>
      <c r="L137" s="76" t="s">
        <v>271</v>
      </c>
      <c r="M137" s="80"/>
      <c r="N137" s="80"/>
      <c r="O137" s="79"/>
    </row>
    <row r="138" spans="1:15" ht="20.100000000000001" hidden="1" customHeight="1" x14ac:dyDescent="0.15">
      <c r="A138" s="71">
        <v>132</v>
      </c>
      <c r="B138" s="104"/>
      <c r="C138" s="103" t="s">
        <v>35</v>
      </c>
      <c r="D138" s="76" t="s">
        <v>120</v>
      </c>
      <c r="E138" s="77"/>
      <c r="F138" s="77">
        <v>0</v>
      </c>
      <c r="G138" s="76">
        <v>0</v>
      </c>
      <c r="H138" s="76" t="s">
        <v>39</v>
      </c>
      <c r="I138" s="77">
        <v>2000</v>
      </c>
      <c r="J138" s="76"/>
      <c r="K138" s="76"/>
      <c r="L138" s="76" t="s">
        <v>271</v>
      </c>
      <c r="M138" s="79"/>
      <c r="N138" s="79"/>
      <c r="O138" s="76"/>
    </row>
    <row r="139" spans="1:15" ht="20.100000000000001" customHeight="1" x14ac:dyDescent="0.15">
      <c r="A139" s="71">
        <v>133</v>
      </c>
      <c r="B139" s="104"/>
      <c r="C139" s="104"/>
      <c r="D139" s="17" t="s">
        <v>121</v>
      </c>
      <c r="E139" s="46"/>
      <c r="F139" s="46">
        <v>0</v>
      </c>
      <c r="G139" s="17">
        <v>0</v>
      </c>
      <c r="H139" s="17" t="s">
        <v>39</v>
      </c>
      <c r="I139" s="46">
        <v>200</v>
      </c>
      <c r="J139" s="17"/>
      <c r="K139" s="17"/>
      <c r="L139" s="17" t="s">
        <v>272</v>
      </c>
      <c r="M139" s="24"/>
      <c r="N139" s="17" t="s">
        <v>294</v>
      </c>
      <c r="O139" s="12"/>
    </row>
    <row r="140" spans="1:15" ht="20.100000000000001" customHeight="1" x14ac:dyDescent="0.15">
      <c r="A140" s="71">
        <v>134</v>
      </c>
      <c r="B140" s="104"/>
      <c r="C140" s="105"/>
      <c r="D140" s="17" t="s">
        <v>270</v>
      </c>
      <c r="E140" s="46"/>
      <c r="F140" s="46">
        <v>0</v>
      </c>
      <c r="G140" s="17">
        <v>0</v>
      </c>
      <c r="H140" s="17" t="s">
        <v>54</v>
      </c>
      <c r="I140" s="46">
        <v>500</v>
      </c>
      <c r="J140" s="17"/>
      <c r="K140" s="17"/>
      <c r="L140" s="17" t="s">
        <v>272</v>
      </c>
      <c r="M140" s="24"/>
      <c r="N140" s="17" t="s">
        <v>294</v>
      </c>
      <c r="O140" s="44"/>
    </row>
    <row r="141" spans="1:15" ht="20.100000000000001" customHeight="1" x14ac:dyDescent="0.15">
      <c r="A141" s="71">
        <v>135</v>
      </c>
      <c r="B141" s="104"/>
      <c r="C141" s="70" t="s">
        <v>44</v>
      </c>
      <c r="D141" s="17" t="s">
        <v>256</v>
      </c>
      <c r="E141" s="46"/>
      <c r="F141" s="46">
        <v>0</v>
      </c>
      <c r="G141" s="17">
        <v>0</v>
      </c>
      <c r="H141" s="17" t="s">
        <v>39</v>
      </c>
      <c r="I141" s="46">
        <v>100</v>
      </c>
      <c r="J141" s="17"/>
      <c r="K141" s="17"/>
      <c r="L141" s="17" t="s">
        <v>272</v>
      </c>
      <c r="M141" s="24"/>
      <c r="N141" s="17" t="s">
        <v>294</v>
      </c>
      <c r="O141" s="44"/>
    </row>
    <row r="142" spans="1:15" ht="20.100000000000001" customHeight="1" x14ac:dyDescent="0.15">
      <c r="A142" s="71">
        <v>136</v>
      </c>
      <c r="B142" s="104"/>
      <c r="C142" s="107" t="s">
        <v>51</v>
      </c>
      <c r="D142" s="17" t="s">
        <v>123</v>
      </c>
      <c r="E142" s="46"/>
      <c r="F142" s="46">
        <v>0</v>
      </c>
      <c r="G142" s="17">
        <v>0</v>
      </c>
      <c r="H142" s="17" t="s">
        <v>54</v>
      </c>
      <c r="I142" s="46">
        <v>400</v>
      </c>
      <c r="J142" s="17"/>
      <c r="K142" s="17"/>
      <c r="L142" s="17" t="s">
        <v>272</v>
      </c>
      <c r="M142" s="24"/>
      <c r="N142" s="17" t="s">
        <v>294</v>
      </c>
      <c r="O142" s="44"/>
    </row>
    <row r="143" spans="1:15" ht="20.100000000000001" customHeight="1" x14ac:dyDescent="0.15">
      <c r="A143" s="71">
        <v>137</v>
      </c>
      <c r="B143" s="104"/>
      <c r="C143" s="107"/>
      <c r="D143" s="17" t="s">
        <v>124</v>
      </c>
      <c r="E143" s="46"/>
      <c r="F143" s="46">
        <v>0</v>
      </c>
      <c r="G143" s="17">
        <v>0</v>
      </c>
      <c r="H143" s="17" t="s">
        <v>125</v>
      </c>
      <c r="I143" s="46">
        <v>1500</v>
      </c>
      <c r="J143" s="17"/>
      <c r="K143" s="17"/>
      <c r="L143" s="17" t="s">
        <v>272</v>
      </c>
      <c r="M143" s="24"/>
      <c r="N143" s="17" t="s">
        <v>294</v>
      </c>
      <c r="O143" s="44"/>
    </row>
    <row r="144" spans="1:15" ht="20.100000000000001" customHeight="1" x14ac:dyDescent="0.15">
      <c r="A144" s="71">
        <v>138</v>
      </c>
      <c r="B144" s="104"/>
      <c r="C144" s="107"/>
      <c r="D144" s="17" t="s">
        <v>126</v>
      </c>
      <c r="E144" s="46"/>
      <c r="F144" s="46">
        <v>0</v>
      </c>
      <c r="G144" s="17">
        <v>0</v>
      </c>
      <c r="H144" s="17" t="s">
        <v>54</v>
      </c>
      <c r="I144" s="46">
        <v>150</v>
      </c>
      <c r="J144" s="17"/>
      <c r="K144" s="17"/>
      <c r="L144" s="17" t="s">
        <v>272</v>
      </c>
      <c r="M144" s="24"/>
      <c r="N144" s="17" t="s">
        <v>294</v>
      </c>
      <c r="O144" s="44"/>
    </row>
    <row r="145" spans="1:15" ht="20.100000000000001" hidden="1" customHeight="1" x14ac:dyDescent="0.15">
      <c r="A145" s="71">
        <v>139</v>
      </c>
      <c r="B145" s="105"/>
      <c r="C145" s="60"/>
      <c r="D145" s="109" t="s">
        <v>239</v>
      </c>
      <c r="E145" s="116"/>
      <c r="F145" s="110"/>
      <c r="G145" s="110"/>
      <c r="H145" s="110"/>
      <c r="I145" s="110"/>
      <c r="J145" s="110"/>
      <c r="K145" s="110"/>
      <c r="L145" s="110"/>
      <c r="M145" s="111"/>
      <c r="N145" s="91"/>
      <c r="O145" s="65">
        <f>SUM(F132:F144)</f>
        <v>0</v>
      </c>
    </row>
    <row r="146" spans="1:15" ht="20.100000000000001" customHeight="1" x14ac:dyDescent="0.15">
      <c r="A146" s="71">
        <v>140</v>
      </c>
      <c r="B146" s="106" t="s">
        <v>241</v>
      </c>
      <c r="C146" s="107" t="s">
        <v>288</v>
      </c>
      <c r="D146" s="12" t="s">
        <v>261</v>
      </c>
      <c r="E146" s="24"/>
      <c r="F146" s="46">
        <v>65</v>
      </c>
      <c r="G146" s="12">
        <v>1</v>
      </c>
      <c r="H146" s="12" t="s">
        <v>264</v>
      </c>
      <c r="I146" s="46">
        <v>65</v>
      </c>
      <c r="J146" s="12"/>
      <c r="K146" s="12"/>
      <c r="L146" s="75" t="s">
        <v>272</v>
      </c>
      <c r="M146" s="24"/>
      <c r="N146" s="17" t="s">
        <v>293</v>
      </c>
      <c r="O146" s="55"/>
    </row>
    <row r="147" spans="1:15" ht="20.100000000000001" customHeight="1" x14ac:dyDescent="0.15">
      <c r="A147" s="75">
        <v>141</v>
      </c>
      <c r="B147" s="117"/>
      <c r="C147" s="107"/>
      <c r="D147" s="75" t="s">
        <v>260</v>
      </c>
      <c r="E147" s="24"/>
      <c r="F147" s="46">
        <v>60</v>
      </c>
      <c r="G147" s="17">
        <v>0</v>
      </c>
      <c r="H147" s="17" t="s">
        <v>39</v>
      </c>
      <c r="I147" s="46">
        <v>0</v>
      </c>
      <c r="J147" s="75"/>
      <c r="K147" s="75"/>
      <c r="L147" s="75" t="s">
        <v>272</v>
      </c>
      <c r="M147" s="24"/>
      <c r="N147" s="17" t="s">
        <v>293</v>
      </c>
      <c r="O147" s="55"/>
    </row>
    <row r="148" spans="1:15" ht="20.100000000000001" customHeight="1" x14ac:dyDescent="0.15">
      <c r="A148" s="85"/>
      <c r="B148" s="117"/>
      <c r="C148" s="107"/>
      <c r="D148" s="85" t="s">
        <v>289</v>
      </c>
      <c r="E148" s="24"/>
      <c r="F148" s="46">
        <v>455</v>
      </c>
      <c r="G148" s="17"/>
      <c r="H148" s="17"/>
      <c r="I148" s="46"/>
      <c r="J148" s="85"/>
      <c r="K148" s="85"/>
      <c r="L148" s="85" t="s">
        <v>283</v>
      </c>
      <c r="M148" s="24"/>
      <c r="N148" s="17" t="s">
        <v>293</v>
      </c>
      <c r="O148" s="55"/>
    </row>
    <row r="149" spans="1:15" ht="20.100000000000001" customHeight="1" x14ac:dyDescent="0.15">
      <c r="A149" s="75">
        <v>142</v>
      </c>
      <c r="B149" s="104"/>
      <c r="C149" s="107"/>
      <c r="D149" s="12" t="s">
        <v>129</v>
      </c>
      <c r="E149" s="24"/>
      <c r="F149" s="46">
        <v>0</v>
      </c>
      <c r="G149" s="17">
        <v>0</v>
      </c>
      <c r="H149" s="17" t="s">
        <v>39</v>
      </c>
      <c r="I149" s="46">
        <v>0</v>
      </c>
      <c r="J149" s="12"/>
      <c r="K149" s="12"/>
      <c r="L149" s="75" t="s">
        <v>272</v>
      </c>
      <c r="M149" s="24"/>
      <c r="N149" s="17" t="s">
        <v>293</v>
      </c>
      <c r="O149" s="55"/>
    </row>
    <row r="150" spans="1:15" ht="20.100000000000001" customHeight="1" x14ac:dyDescent="0.15">
      <c r="A150" s="75">
        <v>143</v>
      </c>
      <c r="B150" s="104"/>
      <c r="C150" s="107"/>
      <c r="D150" s="12" t="s">
        <v>130</v>
      </c>
      <c r="E150" s="24"/>
      <c r="F150" s="46">
        <v>0</v>
      </c>
      <c r="G150" s="17">
        <v>0</v>
      </c>
      <c r="H150" s="17" t="s">
        <v>39</v>
      </c>
      <c r="I150" s="46">
        <v>0</v>
      </c>
      <c r="J150" s="12"/>
      <c r="K150" s="12"/>
      <c r="L150" s="75" t="s">
        <v>272</v>
      </c>
      <c r="M150" s="24"/>
      <c r="N150" s="17" t="s">
        <v>293</v>
      </c>
      <c r="O150" s="55"/>
    </row>
    <row r="151" spans="1:15" ht="20.100000000000001" customHeight="1" x14ac:dyDescent="0.15">
      <c r="A151" s="75">
        <v>144</v>
      </c>
      <c r="B151" s="104"/>
      <c r="C151" s="107"/>
      <c r="D151" s="12" t="s">
        <v>131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283</v>
      </c>
      <c r="M151" s="24"/>
      <c r="N151" s="17" t="s">
        <v>293</v>
      </c>
      <c r="O151" s="55"/>
    </row>
    <row r="152" spans="1:15" ht="20.100000000000001" hidden="1" customHeight="1" x14ac:dyDescent="0.15">
      <c r="A152" s="75">
        <v>145</v>
      </c>
      <c r="B152" s="104"/>
      <c r="C152" s="60"/>
      <c r="D152" s="118" t="s">
        <v>132</v>
      </c>
      <c r="E152" s="110"/>
      <c r="F152" s="110"/>
      <c r="G152" s="110"/>
      <c r="H152" s="110"/>
      <c r="I152" s="110"/>
      <c r="J152" s="110"/>
      <c r="K152" s="110"/>
      <c r="L152" s="110"/>
      <c r="M152" s="111"/>
      <c r="N152" s="91"/>
      <c r="O152" s="65">
        <f>SUM(F146:F151)</f>
        <v>580</v>
      </c>
    </row>
    <row r="153" spans="1:15" ht="20.100000000000001" customHeight="1" x14ac:dyDescent="0.15">
      <c r="A153" s="75">
        <v>146</v>
      </c>
      <c r="B153" s="104"/>
      <c r="C153" s="107" t="s">
        <v>319</v>
      </c>
      <c r="D153" s="12" t="s">
        <v>279</v>
      </c>
      <c r="E153" s="24"/>
      <c r="F153" s="46">
        <v>28239</v>
      </c>
      <c r="G153" s="17">
        <v>0</v>
      </c>
      <c r="H153" s="17" t="s">
        <v>39</v>
      </c>
      <c r="I153" s="46">
        <v>0</v>
      </c>
      <c r="J153" s="12"/>
      <c r="K153" s="12"/>
      <c r="L153" s="75" t="s">
        <v>283</v>
      </c>
      <c r="M153" s="24"/>
      <c r="N153" s="17" t="s">
        <v>293</v>
      </c>
      <c r="O153" s="38"/>
    </row>
    <row r="154" spans="1:15" ht="20.100000000000001" customHeight="1" x14ac:dyDescent="0.15">
      <c r="A154" s="75">
        <v>147</v>
      </c>
      <c r="B154" s="104"/>
      <c r="C154" s="107"/>
      <c r="D154" s="75" t="s">
        <v>278</v>
      </c>
      <c r="E154" s="24"/>
      <c r="F154" s="46">
        <v>39714</v>
      </c>
      <c r="G154" s="75">
        <v>1</v>
      </c>
      <c r="H154" s="75" t="s">
        <v>263</v>
      </c>
      <c r="I154" s="46">
        <v>300</v>
      </c>
      <c r="J154" s="75"/>
      <c r="K154" s="75"/>
      <c r="L154" s="75" t="s">
        <v>283</v>
      </c>
      <c r="M154" s="24"/>
      <c r="N154" s="17" t="s">
        <v>293</v>
      </c>
      <c r="O154" s="38"/>
    </row>
    <row r="155" spans="1:15" ht="20.100000000000001" customHeight="1" x14ac:dyDescent="0.15">
      <c r="A155" s="95"/>
      <c r="B155" s="104"/>
      <c r="C155" s="107"/>
      <c r="D155" s="95" t="s">
        <v>300</v>
      </c>
      <c r="E155" s="24"/>
      <c r="F155" s="46">
        <v>260</v>
      </c>
      <c r="G155" s="95"/>
      <c r="H155" s="95"/>
      <c r="I155" s="46"/>
      <c r="J155" s="95"/>
      <c r="K155" s="95"/>
      <c r="L155" s="95" t="s">
        <v>272</v>
      </c>
      <c r="M155" s="24"/>
      <c r="N155" s="17" t="s">
        <v>301</v>
      </c>
      <c r="O155" s="38"/>
    </row>
    <row r="156" spans="1:15" ht="20.100000000000001" customHeight="1" x14ac:dyDescent="0.15">
      <c r="A156" s="75">
        <v>148</v>
      </c>
      <c r="B156" s="104"/>
      <c r="C156" s="107"/>
      <c r="D156" s="85" t="s">
        <v>262</v>
      </c>
      <c r="E156" s="24"/>
      <c r="F156" s="46">
        <v>300</v>
      </c>
      <c r="G156" s="17">
        <v>0</v>
      </c>
      <c r="H156" s="17" t="s">
        <v>39</v>
      </c>
      <c r="I156" s="46">
        <v>0</v>
      </c>
      <c r="J156" s="12"/>
      <c r="K156" s="12"/>
      <c r="L156" s="75" t="s">
        <v>283</v>
      </c>
      <c r="M156" s="24"/>
      <c r="N156" s="17" t="s">
        <v>293</v>
      </c>
      <c r="O156" s="38"/>
    </row>
    <row r="157" spans="1:15" ht="20.100000000000001" customHeight="1" x14ac:dyDescent="0.15">
      <c r="A157" s="85"/>
      <c r="B157" s="104"/>
      <c r="C157" s="107"/>
      <c r="D157" s="85" t="s">
        <v>284</v>
      </c>
      <c r="E157" s="24"/>
      <c r="F157" s="46">
        <v>2000</v>
      </c>
      <c r="G157" s="17"/>
      <c r="H157" s="17"/>
      <c r="I157" s="46"/>
      <c r="J157" s="85"/>
      <c r="K157" s="85"/>
      <c r="L157" s="85" t="s">
        <v>283</v>
      </c>
      <c r="M157" s="24"/>
      <c r="N157" s="17" t="s">
        <v>294</v>
      </c>
      <c r="O157" s="38"/>
    </row>
    <row r="158" spans="1:15" ht="20.100000000000001" customHeight="1" x14ac:dyDescent="0.15">
      <c r="A158" s="98"/>
      <c r="B158" s="104"/>
      <c r="C158" s="107"/>
      <c r="D158" s="98" t="s">
        <v>316</v>
      </c>
      <c r="E158" s="24"/>
      <c r="F158" s="46">
        <v>700</v>
      </c>
      <c r="G158" s="17"/>
      <c r="H158" s="17"/>
      <c r="I158" s="46"/>
      <c r="J158" s="98"/>
      <c r="K158" s="98"/>
      <c r="L158" s="98" t="s">
        <v>314</v>
      </c>
      <c r="M158" s="24"/>
      <c r="N158" s="17" t="s">
        <v>318</v>
      </c>
      <c r="O158" s="38"/>
    </row>
    <row r="159" spans="1:15" ht="33.75" x14ac:dyDescent="0.15">
      <c r="A159" s="88"/>
      <c r="B159" s="104"/>
      <c r="C159" s="107"/>
      <c r="D159" s="88" t="s">
        <v>304</v>
      </c>
      <c r="E159" s="24"/>
      <c r="F159" s="46">
        <v>1800</v>
      </c>
      <c r="G159" s="17"/>
      <c r="H159" s="17"/>
      <c r="I159" s="46"/>
      <c r="J159" s="88"/>
      <c r="K159" s="88"/>
      <c r="L159" s="88" t="s">
        <v>290</v>
      </c>
      <c r="M159" s="24"/>
      <c r="N159" s="17" t="s">
        <v>293</v>
      </c>
      <c r="O159" s="38" t="s">
        <v>312</v>
      </c>
    </row>
    <row r="160" spans="1:15" ht="16.5" customHeight="1" x14ac:dyDescent="0.15">
      <c r="A160" s="98"/>
      <c r="B160" s="104"/>
      <c r="C160" s="107"/>
      <c r="D160" s="98" t="s">
        <v>313</v>
      </c>
      <c r="E160" s="24"/>
      <c r="F160" s="46">
        <v>1245</v>
      </c>
      <c r="G160" s="17"/>
      <c r="H160" s="17"/>
      <c r="I160" s="46"/>
      <c r="J160" s="98"/>
      <c r="K160" s="98"/>
      <c r="L160" s="98" t="s">
        <v>314</v>
      </c>
      <c r="M160" s="24"/>
      <c r="N160" s="17" t="s">
        <v>293</v>
      </c>
      <c r="O160" s="38"/>
    </row>
    <row r="161" spans="1:15" ht="20.100000000000001" customHeight="1" x14ac:dyDescent="0.15">
      <c r="A161" s="96"/>
      <c r="B161" s="104"/>
      <c r="C161" s="107"/>
      <c r="D161" s="96" t="s">
        <v>303</v>
      </c>
      <c r="E161" s="24"/>
      <c r="F161" s="46">
        <v>2047</v>
      </c>
      <c r="G161" s="17"/>
      <c r="H161" s="17"/>
      <c r="I161" s="46"/>
      <c r="J161" s="96"/>
      <c r="K161" s="96"/>
      <c r="L161" s="96" t="s">
        <v>290</v>
      </c>
      <c r="M161" s="24"/>
      <c r="N161" s="17" t="s">
        <v>293</v>
      </c>
      <c r="O161" s="38" t="s">
        <v>305</v>
      </c>
    </row>
    <row r="162" spans="1:15" ht="20.100000000000001" customHeight="1" x14ac:dyDescent="0.15">
      <c r="A162" s="102"/>
      <c r="B162" s="104"/>
      <c r="C162" s="107"/>
      <c r="D162" s="102" t="s">
        <v>317</v>
      </c>
      <c r="E162" s="24"/>
      <c r="F162" s="46">
        <v>300</v>
      </c>
      <c r="G162" s="17"/>
      <c r="H162" s="17"/>
      <c r="I162" s="46"/>
      <c r="J162" s="102"/>
      <c r="K162" s="102"/>
      <c r="L162" s="102" t="s">
        <v>320</v>
      </c>
      <c r="M162" s="24"/>
      <c r="N162" s="17" t="s">
        <v>318</v>
      </c>
      <c r="O162" s="38"/>
    </row>
    <row r="163" spans="1:15" ht="20.100000000000001" customHeight="1" x14ac:dyDescent="0.15">
      <c r="A163" s="102"/>
      <c r="B163" s="104"/>
      <c r="C163" s="107"/>
      <c r="D163" s="102" t="s">
        <v>321</v>
      </c>
      <c r="E163" s="24"/>
      <c r="F163" s="46">
        <v>37</v>
      </c>
      <c r="G163" s="17"/>
      <c r="H163" s="17"/>
      <c r="I163" s="46"/>
      <c r="J163" s="102"/>
      <c r="K163" s="102"/>
      <c r="L163" s="102" t="s">
        <v>320</v>
      </c>
      <c r="M163" s="24"/>
      <c r="N163" s="17" t="s">
        <v>318</v>
      </c>
      <c r="O163" s="38"/>
    </row>
    <row r="164" spans="1:15" ht="19.5" customHeight="1" x14ac:dyDescent="0.15">
      <c r="A164" s="75">
        <v>149</v>
      </c>
      <c r="B164" s="104"/>
      <c r="C164" s="107"/>
      <c r="D164" s="12" t="s">
        <v>280</v>
      </c>
      <c r="E164" s="24"/>
      <c r="F164" s="46">
        <v>5278</v>
      </c>
      <c r="G164" s="17">
        <v>0</v>
      </c>
      <c r="H164" s="17" t="s">
        <v>39</v>
      </c>
      <c r="I164" s="46">
        <v>0</v>
      </c>
      <c r="J164" s="12"/>
      <c r="K164" s="12"/>
      <c r="L164" s="75" t="s">
        <v>283</v>
      </c>
      <c r="M164" s="24"/>
      <c r="N164" s="17" t="s">
        <v>293</v>
      </c>
      <c r="O164" s="38"/>
    </row>
    <row r="165" spans="1:15" ht="19.5" customHeight="1" x14ac:dyDescent="0.15">
      <c r="A165" s="88"/>
      <c r="B165" s="104"/>
      <c r="C165" s="107"/>
      <c r="D165" s="88" t="s">
        <v>302</v>
      </c>
      <c r="E165" s="24"/>
      <c r="F165" s="46">
        <v>811</v>
      </c>
      <c r="G165" s="17"/>
      <c r="H165" s="17"/>
      <c r="I165" s="46"/>
      <c r="J165" s="88"/>
      <c r="K165" s="88"/>
      <c r="L165" s="88" t="s">
        <v>290</v>
      </c>
      <c r="M165" s="24" t="s">
        <v>291</v>
      </c>
      <c r="N165" s="17" t="s">
        <v>293</v>
      </c>
      <c r="O165" s="38"/>
    </row>
    <row r="166" spans="1:15" ht="19.5" customHeight="1" x14ac:dyDescent="0.15">
      <c r="A166" s="97"/>
      <c r="B166" s="104"/>
      <c r="C166" s="107"/>
      <c r="D166" s="97" t="s">
        <v>307</v>
      </c>
      <c r="E166" s="24"/>
      <c r="F166" s="46">
        <v>206</v>
      </c>
      <c r="G166" s="17"/>
      <c r="H166" s="17"/>
      <c r="I166" s="46"/>
      <c r="J166" s="97"/>
      <c r="K166" s="97"/>
      <c r="L166" s="97" t="s">
        <v>308</v>
      </c>
      <c r="M166" s="24" t="s">
        <v>309</v>
      </c>
      <c r="N166" s="17" t="s">
        <v>293</v>
      </c>
      <c r="O166" s="38"/>
    </row>
    <row r="167" spans="1:15" ht="19.5" customHeight="1" x14ac:dyDescent="0.15">
      <c r="A167" s="85"/>
      <c r="B167" s="104"/>
      <c r="C167" s="107"/>
      <c r="D167" s="85" t="s">
        <v>281</v>
      </c>
      <c r="E167" s="24"/>
      <c r="F167" s="46">
        <v>950</v>
      </c>
      <c r="G167" s="17">
        <v>0</v>
      </c>
      <c r="H167" s="17" t="s">
        <v>39</v>
      </c>
      <c r="I167" s="46">
        <v>0</v>
      </c>
      <c r="J167" s="85"/>
      <c r="K167" s="85"/>
      <c r="L167" s="85" t="s">
        <v>283</v>
      </c>
      <c r="M167" s="24"/>
      <c r="N167" s="17" t="s">
        <v>294</v>
      </c>
      <c r="O167" s="38"/>
    </row>
    <row r="168" spans="1:15" ht="19.5" customHeight="1" x14ac:dyDescent="0.15">
      <c r="A168" s="85"/>
      <c r="B168" s="104"/>
      <c r="C168" s="107"/>
      <c r="D168" s="85" t="s">
        <v>286</v>
      </c>
      <c r="E168" s="24"/>
      <c r="F168" s="46">
        <v>-1110</v>
      </c>
      <c r="G168" s="17"/>
      <c r="H168" s="17"/>
      <c r="I168" s="46"/>
      <c r="J168" s="85"/>
      <c r="K168" s="85"/>
      <c r="L168" s="85" t="s">
        <v>283</v>
      </c>
      <c r="M168" s="24"/>
      <c r="N168" s="17" t="s">
        <v>294</v>
      </c>
      <c r="O168" s="38"/>
    </row>
    <row r="169" spans="1:15" ht="19.5" customHeight="1" x14ac:dyDescent="0.15">
      <c r="A169" s="85"/>
      <c r="B169" s="104"/>
      <c r="C169" s="107"/>
      <c r="D169" s="85" t="s">
        <v>287</v>
      </c>
      <c r="E169" s="24"/>
      <c r="F169" s="46">
        <v>-1330</v>
      </c>
      <c r="G169" s="17"/>
      <c r="H169" s="17"/>
      <c r="I169" s="46"/>
      <c r="J169" s="85"/>
      <c r="K169" s="85"/>
      <c r="L169" s="85" t="s">
        <v>283</v>
      </c>
      <c r="M169" s="24"/>
      <c r="N169" s="17" t="s">
        <v>296</v>
      </c>
      <c r="O169" s="38" t="s">
        <v>306</v>
      </c>
    </row>
    <row r="170" spans="1:15" ht="20.100000000000001" customHeight="1" x14ac:dyDescent="0.15">
      <c r="A170" s="75">
        <v>150</v>
      </c>
      <c r="B170" s="104"/>
      <c r="C170" s="107"/>
      <c r="D170" s="12" t="s">
        <v>285</v>
      </c>
      <c r="E170" s="24"/>
      <c r="F170" s="46">
        <v>-1000</v>
      </c>
      <c r="G170" s="17">
        <v>0</v>
      </c>
      <c r="H170" s="17" t="s">
        <v>39</v>
      </c>
      <c r="I170" s="46">
        <v>0</v>
      </c>
      <c r="J170" s="12"/>
      <c r="K170" s="12"/>
      <c r="L170" s="75" t="s">
        <v>283</v>
      </c>
      <c r="M170" s="24"/>
      <c r="N170" s="17" t="s">
        <v>293</v>
      </c>
      <c r="O170" s="38"/>
    </row>
    <row r="171" spans="1:15" ht="20.100000000000001" hidden="1" customHeight="1" x14ac:dyDescent="0.15">
      <c r="A171" s="75">
        <v>151</v>
      </c>
      <c r="B171" s="105"/>
      <c r="C171" s="11"/>
      <c r="D171" s="109" t="s">
        <v>240</v>
      </c>
      <c r="E171" s="116"/>
      <c r="F171" s="110"/>
      <c r="G171" s="110"/>
      <c r="H171" s="110"/>
      <c r="I171" s="110"/>
      <c r="J171" s="110"/>
      <c r="K171" s="110"/>
      <c r="L171" s="110"/>
      <c r="M171" s="111"/>
      <c r="N171" s="92"/>
      <c r="O171" s="73">
        <f>SUM(F153:F170)</f>
        <v>80447</v>
      </c>
    </row>
    <row r="172" spans="1:15" s="68" customFormat="1" ht="20.100000000000001" customHeight="1" x14ac:dyDescent="0.15">
      <c r="L172" s="84"/>
      <c r="N172" s="84"/>
    </row>
    <row r="173" spans="1:15" ht="20.100000000000001" customHeight="1" x14ac:dyDescent="0.15">
      <c r="A173" s="112" t="s">
        <v>136</v>
      </c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4"/>
      <c r="N173" s="93"/>
      <c r="O173" s="58">
        <f>O33+O54+O74+O88+O106+O131+O145+O152+O171</f>
        <v>125441</v>
      </c>
    </row>
    <row r="174" spans="1:15" ht="20.100000000000001" hidden="1" customHeight="1" x14ac:dyDescent="0.15">
      <c r="A174" s="112" t="s">
        <v>137</v>
      </c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4"/>
      <c r="N174" s="87"/>
      <c r="O174" s="58">
        <f>SUM(F2:F13)+F32+SUM(F34:F38)+SUM(F89:F94)+SUM(F107:F122)+SUM(F132:F137)</f>
        <v>255</v>
      </c>
    </row>
    <row r="175" spans="1:15" ht="20.100000000000001" hidden="1" customHeight="1" x14ac:dyDescent="0.15">
      <c r="A175" s="112" t="s">
        <v>138</v>
      </c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4"/>
      <c r="N175" s="87"/>
      <c r="O175" s="58">
        <f>SUM(F138:F140,F41:F46,F17:F23)</f>
        <v>11480</v>
      </c>
    </row>
    <row r="176" spans="1:15" ht="20.100000000000001" hidden="1" customHeight="1" x14ac:dyDescent="0.15">
      <c r="A176" s="112" t="s">
        <v>139</v>
      </c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4"/>
      <c r="N176" s="87"/>
      <c r="O176" s="58">
        <f>SUM(F100:F105,F127:F130,F141:F141,F47:F49,F24:F28)</f>
        <v>24422</v>
      </c>
    </row>
    <row r="177" spans="1:15" ht="20.100000000000001" hidden="1" customHeight="1" x14ac:dyDescent="0.15">
      <c r="A177" s="112" t="s">
        <v>140</v>
      </c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4"/>
      <c r="N177" s="87"/>
      <c r="O177" s="58">
        <f>SUM(F142:F144,F51:F53,F29:F31,F97:F99)</f>
        <v>3000</v>
      </c>
    </row>
    <row r="178" spans="1:15" ht="20.100000000000001" hidden="1" customHeight="1" x14ac:dyDescent="0.15">
      <c r="A178" s="112" t="s">
        <v>141</v>
      </c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4"/>
      <c r="N178" s="87"/>
      <c r="O178" s="58">
        <v>0</v>
      </c>
    </row>
    <row r="179" spans="1:15" ht="20.100000000000001" hidden="1" customHeight="1" x14ac:dyDescent="0.15">
      <c r="A179" s="112" t="s">
        <v>142</v>
      </c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4"/>
      <c r="N179" s="87"/>
      <c r="O179" s="58">
        <f>SUM(F39:F40,F14:F16,F95:F96,F124:F126)</f>
        <v>0</v>
      </c>
    </row>
    <row r="180" spans="1:15" ht="20.100000000000001" hidden="1" customHeight="1" x14ac:dyDescent="0.15">
      <c r="A180" s="115" t="s">
        <v>241</v>
      </c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4"/>
      <c r="N180" s="87"/>
      <c r="O180" s="58">
        <f>SUM(O152:O170)</f>
        <v>580</v>
      </c>
    </row>
  </sheetData>
  <autoFilter ref="A1:S171">
    <filterColumn colId="11">
      <filters>
        <filter val="自购"/>
      </filters>
    </filterColumn>
  </autoFilter>
  <mergeCells count="58">
    <mergeCell ref="D152:M152"/>
    <mergeCell ref="C146:C151"/>
    <mergeCell ref="D33:M33"/>
    <mergeCell ref="D54:M54"/>
    <mergeCell ref="D106:M106"/>
    <mergeCell ref="D131:M131"/>
    <mergeCell ref="D145:M145"/>
    <mergeCell ref="D88:M88"/>
    <mergeCell ref="C89:C94"/>
    <mergeCell ref="C138:C140"/>
    <mergeCell ref="C142:C144"/>
    <mergeCell ref="C95:C96"/>
    <mergeCell ref="C97:C99"/>
    <mergeCell ref="C100:C105"/>
    <mergeCell ref="C107:C122"/>
    <mergeCell ref="C123:C126"/>
    <mergeCell ref="A177:M177"/>
    <mergeCell ref="A178:M178"/>
    <mergeCell ref="A179:M179"/>
    <mergeCell ref="A180:M180"/>
    <mergeCell ref="B89:B106"/>
    <mergeCell ref="B107:B131"/>
    <mergeCell ref="B132:B145"/>
    <mergeCell ref="A173:M173"/>
    <mergeCell ref="A174:M174"/>
    <mergeCell ref="A175:M175"/>
    <mergeCell ref="A176:M176"/>
    <mergeCell ref="D171:M171"/>
    <mergeCell ref="B146:B171"/>
    <mergeCell ref="C153:C170"/>
    <mergeCell ref="C127:C130"/>
    <mergeCell ref="C132:C137"/>
    <mergeCell ref="Q2:Q14"/>
    <mergeCell ref="D74:M74"/>
    <mergeCell ref="C39:C40"/>
    <mergeCell ref="C41:C46"/>
    <mergeCell ref="C47:C49"/>
    <mergeCell ref="C50:C53"/>
    <mergeCell ref="C17:C23"/>
    <mergeCell ref="C24:C28"/>
    <mergeCell ref="C29:C31"/>
    <mergeCell ref="C34:C38"/>
    <mergeCell ref="B2:B33"/>
    <mergeCell ref="B34:B54"/>
    <mergeCell ref="C2:C13"/>
    <mergeCell ref="C14:C16"/>
    <mergeCell ref="B75:B88"/>
    <mergeCell ref="C75:C79"/>
    <mergeCell ref="C80:C81"/>
    <mergeCell ref="C82:C83"/>
    <mergeCell ref="C84:C85"/>
    <mergeCell ref="C86:C87"/>
    <mergeCell ref="B55:B74"/>
    <mergeCell ref="C55:C59"/>
    <mergeCell ref="C60:C61"/>
    <mergeCell ref="C62:C67"/>
    <mergeCell ref="C68:C70"/>
    <mergeCell ref="C71:C73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20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20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108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108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108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108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108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108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108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108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108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108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108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108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112" t="s">
        <v>136</v>
      </c>
      <c r="B120" s="113"/>
      <c r="C120" s="113"/>
      <c r="D120" s="113"/>
      <c r="E120" s="119"/>
      <c r="F120" s="113"/>
      <c r="G120" s="113"/>
      <c r="H120" s="113"/>
      <c r="I120" s="113"/>
      <c r="J120" s="113"/>
      <c r="K120" s="113"/>
      <c r="L120" s="113"/>
      <c r="M120" s="114"/>
      <c r="N120" s="58">
        <f>SUM(E2:E118)</f>
        <v>70291</v>
      </c>
    </row>
    <row r="121" spans="1:15" ht="20.100000000000001" customHeight="1" x14ac:dyDescent="0.15">
      <c r="A121" s="112" t="s">
        <v>137</v>
      </c>
      <c r="B121" s="113"/>
      <c r="C121" s="113"/>
      <c r="D121" s="113"/>
      <c r="E121" s="119"/>
      <c r="F121" s="113"/>
      <c r="G121" s="113"/>
      <c r="H121" s="113"/>
      <c r="I121" s="113"/>
      <c r="J121" s="113"/>
      <c r="K121" s="113"/>
      <c r="L121" s="113"/>
      <c r="M121" s="114"/>
      <c r="N121" s="58">
        <f>SUMIF(C$2:C$118,C2,E$2:E$118)</f>
        <v>40124</v>
      </c>
    </row>
    <row r="122" spans="1:15" ht="20.100000000000001" customHeight="1" x14ac:dyDescent="0.15">
      <c r="A122" s="112" t="s">
        <v>138</v>
      </c>
      <c r="B122" s="113"/>
      <c r="C122" s="113"/>
      <c r="D122" s="113"/>
      <c r="E122" s="119"/>
      <c r="F122" s="113"/>
      <c r="G122" s="113"/>
      <c r="H122" s="113"/>
      <c r="I122" s="113"/>
      <c r="J122" s="113"/>
      <c r="K122" s="113"/>
      <c r="L122" s="113"/>
      <c r="M122" s="114"/>
      <c r="N122" s="58">
        <f>SUMIF(C$2:C$118,C23,E$2:E$118)</f>
        <v>7960</v>
      </c>
    </row>
    <row r="123" spans="1:15" ht="20.100000000000001" customHeight="1" x14ac:dyDescent="0.15">
      <c r="A123" s="112" t="s">
        <v>139</v>
      </c>
      <c r="B123" s="113"/>
      <c r="C123" s="113"/>
      <c r="D123" s="113"/>
      <c r="E123" s="119"/>
      <c r="F123" s="113"/>
      <c r="G123" s="113"/>
      <c r="H123" s="113"/>
      <c r="I123" s="113"/>
      <c r="J123" s="113"/>
      <c r="K123" s="113"/>
      <c r="L123" s="113"/>
      <c r="M123" s="114"/>
      <c r="N123" s="58">
        <f>SUMIF(C$2:C$118,C28,E$2:E$118)</f>
        <v>6730</v>
      </c>
    </row>
    <row r="124" spans="1:15" ht="20.100000000000001" customHeight="1" x14ac:dyDescent="0.15">
      <c r="A124" s="112" t="s">
        <v>140</v>
      </c>
      <c r="B124" s="113"/>
      <c r="C124" s="113"/>
      <c r="D124" s="113"/>
      <c r="E124" s="119"/>
      <c r="F124" s="113"/>
      <c r="G124" s="113"/>
      <c r="H124" s="113"/>
      <c r="I124" s="113"/>
      <c r="J124" s="113"/>
      <c r="K124" s="113"/>
      <c r="L124" s="113"/>
      <c r="M124" s="114"/>
      <c r="N124" s="58">
        <f>SUMIF(C$2:C$118,C50,E$2:E$118)+SUMIF(C$2:C$118,C66,E$2:E$118)</f>
        <v>2426</v>
      </c>
    </row>
    <row r="125" spans="1:15" ht="20.100000000000001" customHeight="1" x14ac:dyDescent="0.15">
      <c r="A125" s="112" t="s">
        <v>141</v>
      </c>
      <c r="B125" s="113"/>
      <c r="C125" s="113"/>
      <c r="D125" s="113"/>
      <c r="E125" s="119"/>
      <c r="F125" s="113"/>
      <c r="G125" s="113"/>
      <c r="H125" s="113"/>
      <c r="I125" s="113"/>
      <c r="J125" s="113"/>
      <c r="K125" s="113"/>
      <c r="L125" s="113"/>
      <c r="M125" s="114"/>
      <c r="N125" s="58">
        <v>2000</v>
      </c>
    </row>
    <row r="126" spans="1:15" ht="20.100000000000001" customHeight="1" x14ac:dyDescent="0.15">
      <c r="A126" s="112" t="s">
        <v>142</v>
      </c>
      <c r="B126" s="113"/>
      <c r="C126" s="113"/>
      <c r="D126" s="113"/>
      <c r="E126" s="119"/>
      <c r="F126" s="113"/>
      <c r="G126" s="113"/>
      <c r="H126" s="113"/>
      <c r="I126" s="113"/>
      <c r="J126" s="113"/>
      <c r="K126" s="113"/>
      <c r="L126" s="113"/>
      <c r="M126" s="114"/>
      <c r="N126" s="58">
        <f>SUMIF(C$2:C$118,C12,E$2:E$118)</f>
        <v>8456</v>
      </c>
    </row>
    <row r="127" spans="1:15" ht="20.100000000000001" customHeight="1" x14ac:dyDescent="0.15">
      <c r="A127" s="112" t="s">
        <v>143</v>
      </c>
      <c r="B127" s="113"/>
      <c r="C127" s="113"/>
      <c r="D127" s="113"/>
      <c r="E127" s="119"/>
      <c r="F127" s="113"/>
      <c r="G127" s="113"/>
      <c r="H127" s="113"/>
      <c r="I127" s="113"/>
      <c r="J127" s="113"/>
      <c r="K127" s="113"/>
      <c r="L127" s="113"/>
      <c r="M127" s="114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108"/>
    </row>
    <row r="4" spans="1:13" ht="18.75" customHeight="1" x14ac:dyDescent="0.15">
      <c r="B4" s="4" t="s">
        <v>147</v>
      </c>
      <c r="C4" s="5">
        <f>SUM(房子装修决算!E2:E18)</f>
        <v>17597</v>
      </c>
      <c r="M4" s="108"/>
    </row>
    <row r="5" spans="1:13" ht="18.75" customHeight="1" x14ac:dyDescent="0.15">
      <c r="B5" s="4" t="s">
        <v>12</v>
      </c>
      <c r="C5" s="5">
        <f>SUM(房子装修决算!E19:E36)</f>
        <v>13545</v>
      </c>
      <c r="M5" s="108"/>
    </row>
    <row r="6" spans="1:13" ht="18.75" customHeight="1" x14ac:dyDescent="0.15">
      <c r="B6" s="4" t="s">
        <v>59</v>
      </c>
      <c r="C6" s="5">
        <f>SUM(房子装修决算!E37:E54)</f>
        <v>5032</v>
      </c>
      <c r="M6" s="108"/>
    </row>
    <row r="7" spans="1:13" ht="18.75" customHeight="1" x14ac:dyDescent="0.15">
      <c r="B7" s="4" t="s">
        <v>78</v>
      </c>
      <c r="C7" s="5">
        <f>SUM(房子装修决算!E55:E75)</f>
        <v>17302</v>
      </c>
      <c r="M7" s="108"/>
    </row>
    <row r="8" spans="1:13" ht="18.75" customHeight="1" x14ac:dyDescent="0.15">
      <c r="B8" s="4" t="s">
        <v>98</v>
      </c>
      <c r="C8" s="5">
        <f>SUM(房子装修决算!E76:E91)</f>
        <v>8150</v>
      </c>
      <c r="M8" s="108"/>
    </row>
    <row r="9" spans="1:13" ht="18.75" customHeight="1" x14ac:dyDescent="0.15">
      <c r="B9" s="4" t="s">
        <v>196</v>
      </c>
      <c r="C9" s="5">
        <f>SUM(房子装修决算!E92:E102)</f>
        <v>4070</v>
      </c>
      <c r="M9" s="108"/>
    </row>
    <row r="10" spans="1:13" ht="18.75" customHeight="1" x14ac:dyDescent="0.15">
      <c r="B10" s="4" t="s">
        <v>56</v>
      </c>
      <c r="C10" s="5">
        <f>SUM(房子装修决算!E103:E118)</f>
        <v>4595</v>
      </c>
      <c r="M10" s="108"/>
    </row>
    <row r="11" spans="1:13" ht="18.75" customHeight="1" x14ac:dyDescent="0.15">
      <c r="B11" s="3" t="s">
        <v>229</v>
      </c>
      <c r="C11" s="6">
        <f>SUM(C4:C10)</f>
        <v>70291</v>
      </c>
      <c r="M11" s="108"/>
    </row>
    <row r="12" spans="1:13" ht="18.75" customHeight="1" x14ac:dyDescent="0.15">
      <c r="B12" s="7"/>
      <c r="C12" s="8"/>
      <c r="M12" s="108"/>
    </row>
    <row r="13" spans="1:13" ht="18.75" customHeight="1" x14ac:dyDescent="0.15">
      <c r="B13" s="7"/>
      <c r="C13" s="8"/>
      <c r="M13" s="108"/>
    </row>
    <row r="14" spans="1:13" ht="18" customHeight="1" x14ac:dyDescent="0.15">
      <c r="B14" s="2" t="s">
        <v>230</v>
      </c>
      <c r="M14" s="108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2015-07-19T14:30:58Z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