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房子装修预算!$A$1:$S$165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5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4" i="1"/>
  <c r="O106" i="1" l="1"/>
  <c r="O131" i="1"/>
  <c r="O74" i="1"/>
  <c r="O88" i="1"/>
  <c r="O54" i="1"/>
  <c r="O173" i="1"/>
  <c r="O171" i="1"/>
  <c r="O33" i="1"/>
  <c r="O168" i="1"/>
  <c r="O170" i="1"/>
  <c r="O169" i="1"/>
  <c r="C23" i="3"/>
  <c r="O167" i="1" l="1"/>
</calcChain>
</file>

<file path=xl/sharedStrings.xml><?xml version="1.0" encoding="utf-8"?>
<sst xmlns="http://schemas.openxmlformats.org/spreadsheetml/2006/main" count="1134" uniqueCount="306">
  <si>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</si>
  <si>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</si>
  <si>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</si>
  <si>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</si>
  <si>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</si>
  <si>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</si>
  <si>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</si>
  <si>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</si>
  <si>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</si>
  <si>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</si>
  <si>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</si>
  <si>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</si>
  <si>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</si>
  <si>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</si>
  <si>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</si>
  <si>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</si>
  <si>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</si>
  <si>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</si>
  <si>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</si>
  <si>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</si>
  <si>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</si>
  <si>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</si>
  <si>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</si>
  <si>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</si>
  <si>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</si>
  <si>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</si>
  <si>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</si>
  <si>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</si>
  <si>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</si>
  <si>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</si>
  <si>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</si>
  <si>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</si>
  <si>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</si>
  <si>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</si>
  <si>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</si>
  <si>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</si>
  <si>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</si>
  <si>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</si>
  <si>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</si>
  <si>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</si>
  <si>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</si>
  <si>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</si>
  <si>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</si>
  <si>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</si>
  <si>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</si>
  <si>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</si>
  <si>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</si>
  <si>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</si>
  <si>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</si>
  <si>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</si>
  <si>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</si>
  <si>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</si>
  <si>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</si>
  <si>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</si>
  <si>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</si>
  <si>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</si>
  <si>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</si>
  <si>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</si>
  <si>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</si>
  <si>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</si>
  <si>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</si>
  <si>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</si>
  <si>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</si>
  <si>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</si>
  <si>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</si>
  <si>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</si>
  <si>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</si>
  <si>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</si>
  <si>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</si>
  <si>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</si>
  <si>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</si>
  <si>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</si>
  <si>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</si>
  <si>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</si>
  <si>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</si>
  <si>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</si>
  <si>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</si>
  <si>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</si>
  <si>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</si>
  <si>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</si>
  <si>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</si>
  <si>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</si>
  <si>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</si>
  <si>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</si>
  <si>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</si>
  <si>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</si>
  <si>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</si>
  <si>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</si>
  <si>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</si>
  <si>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</si>
  <si>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</si>
  <si>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</si>
  <si>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</si>
  <si>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</si>
  <si>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</si>
  <si>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</si>
  <si>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</si>
  <si>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</si>
  <si>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</si>
  <si>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</si>
  <si>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</si>
  <si>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</si>
  <si>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</si>
  <si>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</si>
  <si>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</si>
  <si>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</si>
  <si>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</si>
  <si>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</si>
  <si>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</si>
  <si>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</si>
  <si>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</si>
  <si>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</si>
  <si>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</si>
  <si>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</si>
  <si>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</si>
  <si>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</si>
  <si>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</si>
  <si>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</si>
  <si>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</si>
  <si>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</si>
  <si>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</si>
  <si>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</si>
  <si>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</si>
  <si>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</si>
  <si>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</si>
  <si>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</si>
  <si>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</si>
  <si>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</si>
  <si>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</si>
  <si>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</si>
  <si>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</si>
  <si>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</si>
  <si>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</si>
  <si>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</si>
  <si>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</si>
  <si>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</si>
  <si>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</si>
  <si>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</si>
  <si>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</si>
  <si>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</si>
  <si>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</si>
  <si>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</si>
  <si>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</si>
  <si>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</si>
  <si>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</si>
  <si>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</si>
  <si>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</si>
  <si>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</si>
  <si>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</si>
  <si>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</si>
  <si>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</si>
  <si>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</si>
  <si>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</si>
  <si>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</si>
  <si>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</si>
  <si>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</si>
  <si>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</si>
  <si>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</si>
  <si>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</si>
  <si>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</si>
  <si>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</si>
  <si>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</si>
  <si>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</si>
  <si>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</si>
  <si>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</si>
  <si>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</si>
  <si>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</si>
  <si>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</si>
  <si>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</si>
  <si>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</si>
  <si>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</si>
  <si>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</si>
  <si>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</si>
  <si>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</si>
  <si>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</si>
  <si>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</si>
  <si>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</si>
  <si>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</si>
  <si>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</si>
  <si>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</si>
  <si>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</si>
  <si>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</si>
  <si>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</si>
  <si>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</si>
  <si>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</si>
  <si>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</si>
  <si>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</si>
  <si>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</si>
  <si>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</si>
  <si>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</si>
  <si>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</si>
  <si>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</si>
  <si>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</si>
  <si>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</si>
  <si>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</si>
  <si>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</si>
  <si>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</si>
  <si>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</si>
  <si>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</si>
  <si>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</si>
  <si>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</si>
  <si>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</si>
  <si>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</si>
  <si>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</si>
  <si>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</si>
  <si>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</si>
  <si>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</si>
  <si>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</si>
  <si>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</si>
  <si>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</si>
  <si>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</si>
  <si>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</si>
  <si>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</si>
  <si>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</si>
  <si>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</si>
  <si>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</si>
  <si>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</si>
  <si>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</si>
  <si>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</si>
  <si>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</si>
  <si>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</si>
  <si>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</si>
  <si>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</si>
  <si>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</si>
  <si>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</si>
  <si>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</si>
  <si>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</si>
  <si>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</si>
  <si>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</si>
  <si>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</si>
  <si>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</si>
  <si>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</si>
  <si>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</si>
  <si>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</si>
  <si>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</si>
  <si>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</si>
  <si>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</si>
  <si>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</si>
  <si>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</si>
  <si>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</si>
  <si>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</si>
  <si>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</si>
  <si>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</si>
  <si>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</si>
  <si>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</si>
  <si>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</si>
  <si>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</si>
  <si>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</si>
  <si>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</si>
  <si>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</si>
  <si>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</si>
  <si>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</si>
  <si>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</si>
  <si>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</si>
  <si>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</si>
  <si>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</si>
  <si>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</si>
  <si>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</si>
  <si>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</si>
  <si>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</si>
  <si>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</si>
  <si>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</si>
  <si>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</si>
  <si>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</si>
  <si>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</si>
  <si>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</si>
  <si>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</si>
  <si>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</si>
  <si>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</si>
  <si>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</si>
  <si>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</si>
  <si>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</si>
  <si>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</si>
  <si>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</si>
  <si>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</si>
  <si>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</si>
  <si>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</si>
  <si>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</si>
  <si>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</si>
  <si>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</si>
  <si>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</si>
  <si>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</si>
  <si>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</si>
  <si>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</si>
  <si>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</si>
  <si>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</si>
  <si>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</si>
  <si>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</si>
  <si>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</si>
  <si>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</si>
  <si>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</si>
  <si>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壁纸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</si>
  <si>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</si>
  <si>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</si>
  <si>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</si>
  <si>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</si>
  <si>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</si>
  <si>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</si>
  <si>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</si>
  <si>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</si>
  <si>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</si>
  <si>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</si>
  <si>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</si>
  <si>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</si>
  <si>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</si>
  <si>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否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</si>
</sst>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31584"/>
        <c:axId val="280631024"/>
      </c:barChart>
      <c:catAx>
        <c:axId val="2806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063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063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80631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4"/>
  <sheetViews>
    <sheetView showGridLines="0" tabSelected="1" workbookViewId="0">
      <pane xSplit="4" ySplit="1" topLeftCell="E41" activePane="bottomRight" state="frozen"/>
      <selection pane="topRight"/>
      <selection pane="bottomLeft"/>
      <selection pane="bottomRight" activeCell="K51" sqref="K51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294</v>
      </c>
      <c r="O1" s="11" t="s">
        <v>11</v>
      </c>
    </row>
    <row r="2" spans="1:19" ht="20.100000000000001" hidden="1" customHeight="1" x14ac:dyDescent="0.15">
      <c r="A2" s="12">
        <v>1</v>
      </c>
      <c r="B2" s="96" t="s">
        <v>12</v>
      </c>
      <c r="C2" s="100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01"/>
    </row>
    <row r="3" spans="1:19" ht="20.100000000000001" hidden="1" customHeight="1" x14ac:dyDescent="0.15">
      <c r="A3" s="12">
        <v>2</v>
      </c>
      <c r="B3" s="97"/>
      <c r="C3" s="100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01"/>
    </row>
    <row r="4" spans="1:19" ht="20.100000000000001" hidden="1" customHeight="1" x14ac:dyDescent="0.15">
      <c r="A4" s="71">
        <v>3</v>
      </c>
      <c r="B4" s="97"/>
      <c r="C4" s="100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01"/>
    </row>
    <row r="5" spans="1:19" ht="20.100000000000001" hidden="1" customHeight="1" x14ac:dyDescent="0.15">
      <c r="A5" s="71">
        <v>4</v>
      </c>
      <c r="B5" s="97"/>
      <c r="C5" s="100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01"/>
    </row>
    <row r="6" spans="1:19" ht="20.100000000000001" hidden="1" customHeight="1" x14ac:dyDescent="0.15">
      <c r="A6" s="71">
        <v>5</v>
      </c>
      <c r="B6" s="97"/>
      <c r="C6" s="100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01"/>
    </row>
    <row r="7" spans="1:19" ht="20.100000000000001" hidden="1" customHeight="1" x14ac:dyDescent="0.15">
      <c r="A7" s="71">
        <v>6</v>
      </c>
      <c r="B7" s="97"/>
      <c r="C7" s="100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01"/>
    </row>
    <row r="8" spans="1:19" ht="20.100000000000001" hidden="1" customHeight="1" x14ac:dyDescent="0.15">
      <c r="A8" s="75"/>
      <c r="B8" s="97"/>
      <c r="C8" s="100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01"/>
    </row>
    <row r="9" spans="1:19" ht="20.100000000000001" hidden="1" customHeight="1" x14ac:dyDescent="0.15">
      <c r="A9" s="71">
        <v>7</v>
      </c>
      <c r="B9" s="97"/>
      <c r="C9" s="100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01"/>
    </row>
    <row r="10" spans="1:19" ht="20.100000000000001" hidden="1" customHeight="1" x14ac:dyDescent="0.15">
      <c r="A10" s="71">
        <v>8</v>
      </c>
      <c r="B10" s="97"/>
      <c r="C10" s="100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01"/>
    </row>
    <row r="11" spans="1:19" ht="20.100000000000001" hidden="1" customHeight="1" x14ac:dyDescent="0.15">
      <c r="A11" s="71">
        <v>9</v>
      </c>
      <c r="B11" s="97"/>
      <c r="C11" s="100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01"/>
    </row>
    <row r="12" spans="1:19" ht="20.100000000000001" hidden="1" customHeight="1" x14ac:dyDescent="0.15">
      <c r="A12" s="71">
        <v>10</v>
      </c>
      <c r="B12" s="97"/>
      <c r="C12" s="100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01"/>
    </row>
    <row r="13" spans="1:19" ht="20.100000000000001" hidden="1" customHeight="1" x14ac:dyDescent="0.15">
      <c r="A13" s="71">
        <v>11</v>
      </c>
      <c r="B13" s="97"/>
      <c r="C13" s="100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01"/>
    </row>
    <row r="14" spans="1:19" ht="20.100000000000001" hidden="1" customHeight="1" x14ac:dyDescent="0.15">
      <c r="A14" s="71">
        <v>12</v>
      </c>
      <c r="B14" s="97"/>
      <c r="C14" s="100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01"/>
      <c r="S14" s="63"/>
    </row>
    <row r="15" spans="1:19" ht="20.100000000000001" hidden="1" customHeight="1" x14ac:dyDescent="0.15">
      <c r="A15" s="71">
        <v>13</v>
      </c>
      <c r="B15" s="97"/>
      <c r="C15" s="100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97"/>
      <c r="C16" s="100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97"/>
      <c r="C17" s="96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305</v>
      </c>
      <c r="O17" s="17"/>
    </row>
    <row r="18" spans="1:19" ht="20.100000000000001" customHeight="1" x14ac:dyDescent="0.15">
      <c r="A18" s="71">
        <v>16</v>
      </c>
      <c r="B18" s="97"/>
      <c r="C18" s="97"/>
      <c r="D18" s="17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296</v>
      </c>
      <c r="O18" s="17"/>
    </row>
    <row r="19" spans="1:19" ht="20.100000000000001" customHeight="1" x14ac:dyDescent="0.15">
      <c r="A19" s="71">
        <v>17</v>
      </c>
      <c r="B19" s="97"/>
      <c r="C19" s="97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296</v>
      </c>
      <c r="O19" s="17"/>
    </row>
    <row r="20" spans="1:19" ht="20.100000000000001" customHeight="1" x14ac:dyDescent="0.15">
      <c r="A20" s="71">
        <v>18</v>
      </c>
      <c r="B20" s="97"/>
      <c r="C20" s="97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296</v>
      </c>
      <c r="O20" s="17"/>
    </row>
    <row r="21" spans="1:19" ht="20.100000000000001" customHeight="1" x14ac:dyDescent="0.15">
      <c r="A21" s="71">
        <v>19</v>
      </c>
      <c r="B21" s="97"/>
      <c r="C21" s="97"/>
      <c r="D21" s="17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296</v>
      </c>
      <c r="O21" s="17"/>
      <c r="S21" s="64"/>
    </row>
    <row r="22" spans="1:19" ht="20.100000000000001" customHeight="1" x14ac:dyDescent="0.15">
      <c r="A22" s="71">
        <v>20</v>
      </c>
      <c r="B22" s="97"/>
      <c r="C22" s="97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296</v>
      </c>
      <c r="O22" s="17"/>
    </row>
    <row r="23" spans="1:19" ht="20.100000000000001" customHeight="1" x14ac:dyDescent="0.15">
      <c r="A23" s="71">
        <v>21</v>
      </c>
      <c r="B23" s="97"/>
      <c r="C23" s="98"/>
      <c r="D23" s="69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296</v>
      </c>
      <c r="O23" s="39"/>
    </row>
    <row r="24" spans="1:19" ht="20.100000000000001" customHeight="1" x14ac:dyDescent="0.15">
      <c r="A24" s="71">
        <v>22</v>
      </c>
      <c r="B24" s="97"/>
      <c r="C24" s="100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296</v>
      </c>
      <c r="O24" s="39"/>
    </row>
    <row r="25" spans="1:19" ht="20.100000000000001" customHeight="1" x14ac:dyDescent="0.15">
      <c r="A25" s="71">
        <v>23</v>
      </c>
      <c r="B25" s="97"/>
      <c r="C25" s="100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296</v>
      </c>
      <c r="O25" s="39"/>
    </row>
    <row r="26" spans="1:19" ht="20.100000000000001" customHeight="1" x14ac:dyDescent="0.15">
      <c r="A26" s="71">
        <v>24</v>
      </c>
      <c r="B26" s="97"/>
      <c r="C26" s="100"/>
      <c r="D26" s="17" t="s">
        <v>48</v>
      </c>
      <c r="E26" s="46"/>
      <c r="F26" s="46">
        <v>1600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296</v>
      </c>
      <c r="O26" s="39"/>
    </row>
    <row r="27" spans="1:19" ht="20.100000000000001" customHeight="1" x14ac:dyDescent="0.15">
      <c r="A27" s="75"/>
      <c r="B27" s="97"/>
      <c r="C27" s="100"/>
      <c r="D27" s="17" t="s">
        <v>265</v>
      </c>
      <c r="E27" s="46"/>
      <c r="F27" s="46">
        <v>500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296</v>
      </c>
      <c r="O27" s="39"/>
    </row>
    <row r="28" spans="1:19" ht="20.100000000000001" customHeight="1" x14ac:dyDescent="0.15">
      <c r="A28" s="75"/>
      <c r="B28" s="97"/>
      <c r="C28" s="100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296</v>
      </c>
      <c r="O28" s="39"/>
    </row>
    <row r="29" spans="1:19" ht="20.100000000000001" customHeight="1" x14ac:dyDescent="0.15">
      <c r="A29" s="71">
        <v>26</v>
      </c>
      <c r="B29" s="97"/>
      <c r="C29" s="100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296</v>
      </c>
      <c r="O29" s="39"/>
    </row>
    <row r="30" spans="1:19" ht="20.100000000000001" customHeight="1" x14ac:dyDescent="0.15">
      <c r="A30" s="71">
        <v>27</v>
      </c>
      <c r="B30" s="97"/>
      <c r="C30" s="100"/>
      <c r="D30" s="17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296</v>
      </c>
      <c r="O30" s="39"/>
    </row>
    <row r="31" spans="1:19" ht="20.100000000000001" customHeight="1" x14ac:dyDescent="0.15">
      <c r="A31" s="71">
        <v>28</v>
      </c>
      <c r="B31" s="97"/>
      <c r="C31" s="100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296</v>
      </c>
      <c r="O31" s="39"/>
    </row>
    <row r="32" spans="1:19" ht="26.25" hidden="1" customHeight="1" x14ac:dyDescent="0.15">
      <c r="A32" s="71">
        <v>29</v>
      </c>
      <c r="B32" s="97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98"/>
      <c r="C33" s="61"/>
      <c r="D33" s="111" t="s">
        <v>58</v>
      </c>
      <c r="E33" s="103"/>
      <c r="F33" s="103"/>
      <c r="G33" s="103"/>
      <c r="H33" s="103"/>
      <c r="I33" s="103"/>
      <c r="J33" s="103"/>
      <c r="K33" s="103"/>
      <c r="L33" s="103"/>
      <c r="M33" s="104"/>
      <c r="N33" s="90"/>
      <c r="O33" s="62">
        <f>SUM(F2:F32)</f>
        <v>21480</v>
      </c>
    </row>
    <row r="34" spans="1:15" ht="20.100000000000001" hidden="1" customHeight="1" x14ac:dyDescent="0.15">
      <c r="A34" s="71">
        <v>31</v>
      </c>
      <c r="B34" s="99" t="s">
        <v>236</v>
      </c>
      <c r="C34" s="100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97"/>
      <c r="C35" s="100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97"/>
      <c r="C36" s="100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97"/>
      <c r="C37" s="100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97"/>
      <c r="C38" s="100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97"/>
      <c r="C39" s="100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97"/>
      <c r="C40" s="100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97"/>
      <c r="C41" s="96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296</v>
      </c>
      <c r="O41" s="12"/>
    </row>
    <row r="42" spans="1:15" ht="20.100000000000001" customHeight="1" x14ac:dyDescent="0.15">
      <c r="A42" s="71">
        <v>39</v>
      </c>
      <c r="B42" s="97"/>
      <c r="C42" s="97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296</v>
      </c>
      <c r="O42" s="12"/>
    </row>
    <row r="43" spans="1:15" ht="20.100000000000001" customHeight="1" x14ac:dyDescent="0.15">
      <c r="A43" s="71">
        <v>40</v>
      </c>
      <c r="B43" s="97"/>
      <c r="C43" s="97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296</v>
      </c>
      <c r="O43" s="12"/>
    </row>
    <row r="44" spans="1:15" ht="20.100000000000001" customHeight="1" x14ac:dyDescent="0.15">
      <c r="A44" s="75"/>
      <c r="B44" s="97"/>
      <c r="C44" s="97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296</v>
      </c>
      <c r="O44" s="75"/>
    </row>
    <row r="45" spans="1:15" ht="20.100000000000001" customHeight="1" x14ac:dyDescent="0.15">
      <c r="A45" s="71">
        <v>41</v>
      </c>
      <c r="B45" s="97"/>
      <c r="C45" s="97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296</v>
      </c>
      <c r="O45" s="12"/>
    </row>
    <row r="46" spans="1:15" ht="20.100000000000001" customHeight="1" x14ac:dyDescent="0.15">
      <c r="A46" s="71">
        <v>42</v>
      </c>
      <c r="B46" s="97"/>
      <c r="C46" s="98"/>
      <c r="D46" s="12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296</v>
      </c>
      <c r="O46" s="44"/>
    </row>
    <row r="47" spans="1:15" ht="20.100000000000001" customHeight="1" x14ac:dyDescent="0.15">
      <c r="A47" s="71">
        <v>43</v>
      </c>
      <c r="B47" s="97"/>
      <c r="C47" s="100" t="s">
        <v>44</v>
      </c>
      <c r="D47" s="12" t="s">
        <v>48</v>
      </c>
      <c r="E47" s="32"/>
      <c r="F47" s="32">
        <v>500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296</v>
      </c>
      <c r="O47" s="44"/>
    </row>
    <row r="48" spans="1:15" ht="20.100000000000001" customHeight="1" x14ac:dyDescent="0.15">
      <c r="A48" s="71">
        <v>44</v>
      </c>
      <c r="B48" s="97"/>
      <c r="C48" s="100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296</v>
      </c>
      <c r="O48" s="44"/>
    </row>
    <row r="49" spans="1:15" ht="20.100000000000001" customHeight="1" x14ac:dyDescent="0.15">
      <c r="A49" s="71">
        <v>45</v>
      </c>
      <c r="B49" s="97"/>
      <c r="C49" s="100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296</v>
      </c>
      <c r="O49" s="44"/>
    </row>
    <row r="50" spans="1:15" ht="20.100000000000001" customHeight="1" x14ac:dyDescent="0.15">
      <c r="A50" s="71">
        <v>46</v>
      </c>
      <c r="B50" s="97"/>
      <c r="C50" s="100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296</v>
      </c>
      <c r="O50" s="44"/>
    </row>
    <row r="51" spans="1:15" ht="20.100000000000001" customHeight="1" x14ac:dyDescent="0.15">
      <c r="A51" s="71">
        <v>47</v>
      </c>
      <c r="B51" s="97"/>
      <c r="C51" s="100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296</v>
      </c>
      <c r="O51" s="44"/>
    </row>
    <row r="52" spans="1:15" ht="20.100000000000001" customHeight="1" x14ac:dyDescent="0.15">
      <c r="A52" s="71">
        <v>48</v>
      </c>
      <c r="B52" s="97"/>
      <c r="C52" s="100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296</v>
      </c>
      <c r="O52" s="44"/>
    </row>
    <row r="53" spans="1:15" ht="20.100000000000001" customHeight="1" x14ac:dyDescent="0.15">
      <c r="A53" s="71">
        <v>49</v>
      </c>
      <c r="B53" s="97"/>
      <c r="C53" s="100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296</v>
      </c>
      <c r="O53" s="44"/>
    </row>
    <row r="54" spans="1:15" ht="20.100000000000001" customHeight="1" x14ac:dyDescent="0.15">
      <c r="A54" s="71">
        <v>50</v>
      </c>
      <c r="B54" s="98"/>
      <c r="C54" s="61"/>
      <c r="D54" s="111" t="s">
        <v>77</v>
      </c>
      <c r="E54" s="103"/>
      <c r="F54" s="103"/>
      <c r="G54" s="103"/>
      <c r="H54" s="103"/>
      <c r="I54" s="103"/>
      <c r="J54" s="103"/>
      <c r="K54" s="103"/>
      <c r="L54" s="103"/>
      <c r="M54" s="104"/>
      <c r="N54" s="90"/>
      <c r="O54" s="62">
        <f>SUM(F34:F53)</f>
        <v>2000</v>
      </c>
    </row>
    <row r="55" spans="1:15" ht="20.100000000000001" hidden="1" customHeight="1" x14ac:dyDescent="0.15">
      <c r="A55" s="71">
        <v>51</v>
      </c>
      <c r="B55" s="99" t="s">
        <v>237</v>
      </c>
      <c r="C55" s="100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97"/>
      <c r="C56" s="100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97"/>
      <c r="C57" s="100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97"/>
      <c r="C58" s="100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97"/>
      <c r="C59" s="100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97"/>
      <c r="C60" s="100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97"/>
      <c r="C61" s="100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97"/>
      <c r="C62" s="96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296</v>
      </c>
      <c r="O62" s="12"/>
    </row>
    <row r="63" spans="1:15" ht="20.100000000000001" customHeight="1" x14ac:dyDescent="0.15">
      <c r="A63" s="94"/>
      <c r="B63" s="97"/>
      <c r="C63" s="97"/>
      <c r="D63" s="94" t="s">
        <v>301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296</v>
      </c>
      <c r="O63" s="94"/>
    </row>
    <row r="64" spans="1:15" ht="20.100000000000001" customHeight="1" x14ac:dyDescent="0.15">
      <c r="A64" s="71">
        <v>59</v>
      </c>
      <c r="B64" s="97"/>
      <c r="C64" s="97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296</v>
      </c>
      <c r="O64" s="12"/>
    </row>
    <row r="65" spans="1:15" ht="20.100000000000001" customHeight="1" x14ac:dyDescent="0.15">
      <c r="A65" s="71">
        <v>60</v>
      </c>
      <c r="B65" s="97"/>
      <c r="C65" s="97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296</v>
      </c>
      <c r="O65" s="12"/>
    </row>
    <row r="66" spans="1:15" ht="20.100000000000001" customHeight="1" x14ac:dyDescent="0.15">
      <c r="A66" s="71">
        <v>61</v>
      </c>
      <c r="B66" s="97"/>
      <c r="C66" s="97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296</v>
      </c>
      <c r="O66" s="12"/>
    </row>
    <row r="67" spans="1:15" ht="20.100000000000001" customHeight="1" x14ac:dyDescent="0.15">
      <c r="A67" s="71">
        <v>62</v>
      </c>
      <c r="B67" s="97"/>
      <c r="C67" s="98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296</v>
      </c>
      <c r="O67" s="44"/>
    </row>
    <row r="68" spans="1:15" ht="20.100000000000001" customHeight="1" x14ac:dyDescent="0.15">
      <c r="A68" s="71">
        <v>63</v>
      </c>
      <c r="B68" s="97"/>
      <c r="C68" s="100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296</v>
      </c>
      <c r="O68" s="44"/>
    </row>
    <row r="69" spans="1:15" ht="20.100000000000001" customHeight="1" x14ac:dyDescent="0.15">
      <c r="A69" s="71">
        <v>64</v>
      </c>
      <c r="B69" s="97"/>
      <c r="C69" s="100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296</v>
      </c>
      <c r="O69" s="44"/>
    </row>
    <row r="70" spans="1:15" ht="20.100000000000001" customHeight="1" x14ac:dyDescent="0.15">
      <c r="A70" s="71">
        <v>65</v>
      </c>
      <c r="B70" s="97"/>
      <c r="C70" s="100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296</v>
      </c>
      <c r="O70" s="44"/>
    </row>
    <row r="71" spans="1:15" ht="20.100000000000001" customHeight="1" x14ac:dyDescent="0.15">
      <c r="A71" s="71">
        <v>66</v>
      </c>
      <c r="B71" s="97"/>
      <c r="C71" s="100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296</v>
      </c>
      <c r="O71" s="44"/>
    </row>
    <row r="72" spans="1:15" ht="20.100000000000001" customHeight="1" x14ac:dyDescent="0.15">
      <c r="A72" s="71">
        <v>67</v>
      </c>
      <c r="B72" s="97"/>
      <c r="C72" s="100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296</v>
      </c>
      <c r="O72" s="44"/>
    </row>
    <row r="73" spans="1:15" ht="20.100000000000001" customHeight="1" x14ac:dyDescent="0.15">
      <c r="A73" s="71">
        <v>69</v>
      </c>
      <c r="B73" s="97"/>
      <c r="C73" s="100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296</v>
      </c>
      <c r="O73" s="44"/>
    </row>
    <row r="74" spans="1:15" ht="20.100000000000001" customHeight="1" x14ac:dyDescent="0.15">
      <c r="A74" s="71">
        <v>70</v>
      </c>
      <c r="B74" s="98"/>
      <c r="C74" s="61"/>
      <c r="D74" s="102" t="s">
        <v>248</v>
      </c>
      <c r="E74" s="103"/>
      <c r="F74" s="103"/>
      <c r="G74" s="103"/>
      <c r="H74" s="103"/>
      <c r="I74" s="103"/>
      <c r="J74" s="103"/>
      <c r="K74" s="103"/>
      <c r="L74" s="103"/>
      <c r="M74" s="104"/>
      <c r="N74" s="90"/>
      <c r="O74" s="62">
        <f>SUM(F55:F73)</f>
        <v>5091</v>
      </c>
    </row>
    <row r="75" spans="1:15" ht="20.100000000000001" hidden="1" customHeight="1" x14ac:dyDescent="0.15">
      <c r="A75" s="71">
        <v>71</v>
      </c>
      <c r="B75" s="96" t="s">
        <v>299</v>
      </c>
      <c r="C75" s="100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97"/>
      <c r="C76" s="100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97"/>
      <c r="C77" s="100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97"/>
      <c r="C78" s="100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97"/>
      <c r="C79" s="100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97"/>
      <c r="C80" s="100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97"/>
      <c r="C81" s="100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97"/>
      <c r="C82" s="96" t="s">
        <v>35</v>
      </c>
      <c r="D82" s="94" t="s">
        <v>300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296</v>
      </c>
      <c r="O82" s="12"/>
    </row>
    <row r="83" spans="1:15" ht="20.100000000000001" customHeight="1" x14ac:dyDescent="0.15">
      <c r="A83" s="71">
        <v>81</v>
      </c>
      <c r="B83" s="97"/>
      <c r="C83" s="98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296</v>
      </c>
      <c r="O83" s="44"/>
    </row>
    <row r="84" spans="1:15" ht="20.100000000000001" customHeight="1" x14ac:dyDescent="0.15">
      <c r="A84" s="71">
        <v>82</v>
      </c>
      <c r="B84" s="97"/>
      <c r="C84" s="100" t="s">
        <v>44</v>
      </c>
      <c r="D84" s="12" t="s">
        <v>48</v>
      </c>
      <c r="E84" s="32"/>
      <c r="F84" s="32">
        <v>300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296</v>
      </c>
      <c r="O84" s="44"/>
    </row>
    <row r="85" spans="1:15" ht="20.100000000000001" customHeight="1" x14ac:dyDescent="0.15">
      <c r="A85" s="71">
        <v>83</v>
      </c>
      <c r="B85" s="97"/>
      <c r="C85" s="100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296</v>
      </c>
      <c r="O85" s="44"/>
    </row>
    <row r="86" spans="1:15" ht="20.100000000000001" customHeight="1" x14ac:dyDescent="0.15">
      <c r="A86" s="71">
        <v>84</v>
      </c>
      <c r="B86" s="97"/>
      <c r="C86" s="96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296</v>
      </c>
      <c r="O86" s="44"/>
    </row>
    <row r="87" spans="1:15" ht="20.100000000000001" customHeight="1" x14ac:dyDescent="0.15">
      <c r="A87" s="71">
        <v>85</v>
      </c>
      <c r="B87" s="97"/>
      <c r="C87" s="98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296</v>
      </c>
      <c r="O87" s="44"/>
    </row>
    <row r="88" spans="1:15" ht="20.100000000000001" customHeight="1" x14ac:dyDescent="0.15">
      <c r="A88" s="71">
        <v>86</v>
      </c>
      <c r="B88" s="98"/>
      <c r="C88" s="61"/>
      <c r="D88" s="102" t="s">
        <v>247</v>
      </c>
      <c r="E88" s="103"/>
      <c r="F88" s="103"/>
      <c r="G88" s="103"/>
      <c r="H88" s="103"/>
      <c r="I88" s="103"/>
      <c r="J88" s="103"/>
      <c r="K88" s="103"/>
      <c r="L88" s="103"/>
      <c r="M88" s="104"/>
      <c r="N88" s="90"/>
      <c r="O88" s="62">
        <f>SUM(F75:F87)</f>
        <v>300</v>
      </c>
    </row>
    <row r="89" spans="1:15" ht="20.100000000000001" hidden="1" customHeight="1" x14ac:dyDescent="0.15">
      <c r="A89" s="71">
        <v>87</v>
      </c>
      <c r="B89" s="96" t="s">
        <v>78</v>
      </c>
      <c r="C89" s="100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97"/>
      <c r="C90" s="100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97"/>
      <c r="C91" s="100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97"/>
      <c r="C92" s="100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97"/>
      <c r="C93" s="100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97"/>
      <c r="C94" s="100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97"/>
      <c r="C95" s="100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97"/>
      <c r="C96" s="100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97"/>
      <c r="C97" s="96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297</v>
      </c>
      <c r="O97" s="17"/>
    </row>
    <row r="98" spans="1:15" ht="20.100000000000001" customHeight="1" x14ac:dyDescent="0.15">
      <c r="A98" s="71">
        <v>96</v>
      </c>
      <c r="B98" s="97"/>
      <c r="C98" s="97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297</v>
      </c>
      <c r="O98" s="17"/>
    </row>
    <row r="99" spans="1:15" ht="20.100000000000001" customHeight="1" x14ac:dyDescent="0.15">
      <c r="A99" s="71">
        <v>97</v>
      </c>
      <c r="B99" s="97"/>
      <c r="C99" s="98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297</v>
      </c>
      <c r="O99" s="39"/>
    </row>
    <row r="100" spans="1:15" ht="20.100000000000001" customHeight="1" x14ac:dyDescent="0.15">
      <c r="A100" s="71">
        <v>98</v>
      </c>
      <c r="B100" s="97"/>
      <c r="C100" s="100" t="s">
        <v>44</v>
      </c>
      <c r="D100" s="17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296</v>
      </c>
      <c r="O100" s="39"/>
    </row>
    <row r="101" spans="1:15" ht="20.100000000000001" customHeight="1" x14ac:dyDescent="0.15">
      <c r="A101" s="71">
        <v>99</v>
      </c>
      <c r="B101" s="97"/>
      <c r="C101" s="100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295</v>
      </c>
      <c r="O101" s="39"/>
    </row>
    <row r="102" spans="1:15" ht="20.100000000000001" customHeight="1" x14ac:dyDescent="0.15">
      <c r="A102" s="71">
        <v>100</v>
      </c>
      <c r="B102" s="97"/>
      <c r="C102" s="100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295</v>
      </c>
      <c r="O102" s="39"/>
    </row>
    <row r="103" spans="1:15" ht="20.100000000000001" customHeight="1" x14ac:dyDescent="0.15">
      <c r="A103" s="71">
        <v>101</v>
      </c>
      <c r="B103" s="97"/>
      <c r="C103" s="100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296</v>
      </c>
      <c r="O103" s="39"/>
    </row>
    <row r="104" spans="1:15" ht="20.100000000000001" customHeight="1" x14ac:dyDescent="0.15">
      <c r="A104" s="71">
        <v>102</v>
      </c>
      <c r="B104" s="97"/>
      <c r="C104" s="100"/>
      <c r="D104" s="17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296</v>
      </c>
      <c r="O104" s="39"/>
    </row>
    <row r="105" spans="1:15" ht="20.100000000000001" hidden="1" customHeight="1" x14ac:dyDescent="0.15">
      <c r="A105" s="71">
        <v>103</v>
      </c>
      <c r="B105" s="97"/>
      <c r="C105" s="100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98"/>
      <c r="C106" s="61"/>
      <c r="D106" s="111" t="s">
        <v>97</v>
      </c>
      <c r="E106" s="103"/>
      <c r="F106" s="103"/>
      <c r="G106" s="103"/>
      <c r="H106" s="103"/>
      <c r="I106" s="103"/>
      <c r="J106" s="103"/>
      <c r="K106" s="103"/>
      <c r="L106" s="103"/>
      <c r="M106" s="104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96" t="s">
        <v>98</v>
      </c>
      <c r="C107" s="100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97"/>
      <c r="C108" s="100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97"/>
      <c r="C109" s="100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97"/>
      <c r="C110" s="100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97"/>
      <c r="C111" s="100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97"/>
      <c r="C112" s="100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97"/>
      <c r="C113" s="100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97"/>
      <c r="C114" s="100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97"/>
      <c r="C115" s="100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97"/>
      <c r="C116" s="100"/>
      <c r="D116" s="17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296</v>
      </c>
      <c r="O116" s="40"/>
    </row>
    <row r="117" spans="1:15" ht="20.100000000000001" hidden="1" customHeight="1" x14ac:dyDescent="0.15">
      <c r="A117" s="75"/>
      <c r="B117" s="97"/>
      <c r="C117" s="100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97"/>
      <c r="C118" s="100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97"/>
      <c r="C119" s="100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97"/>
      <c r="C120" s="100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97"/>
      <c r="C121" s="100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97"/>
      <c r="C122" s="100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97"/>
      <c r="C123" s="96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97"/>
      <c r="C124" s="97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97"/>
      <c r="C125" s="97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97"/>
      <c r="C126" s="98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97"/>
      <c r="C127" s="100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295</v>
      </c>
      <c r="O127" s="44"/>
    </row>
    <row r="128" spans="1:15" ht="20.100000000000001" customHeight="1" x14ac:dyDescent="0.15">
      <c r="A128" s="71">
        <v>122</v>
      </c>
      <c r="B128" s="97"/>
      <c r="C128" s="100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295</v>
      </c>
      <c r="O128" s="44"/>
    </row>
    <row r="129" spans="1:15" ht="20.100000000000001" hidden="1" customHeight="1" x14ac:dyDescent="0.15">
      <c r="A129" s="71">
        <v>123</v>
      </c>
      <c r="B129" s="97"/>
      <c r="C129" s="100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97"/>
      <c r="C130" s="100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98"/>
      <c r="C131" s="74"/>
      <c r="D131" s="111" t="s">
        <v>114</v>
      </c>
      <c r="E131" s="103"/>
      <c r="F131" s="103"/>
      <c r="G131" s="103"/>
      <c r="H131" s="103"/>
      <c r="I131" s="103"/>
      <c r="J131" s="103"/>
      <c r="K131" s="103"/>
      <c r="L131" s="103"/>
      <c r="M131" s="104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99" t="s">
        <v>238</v>
      </c>
      <c r="C132" s="100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97"/>
      <c r="C133" s="100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97"/>
      <c r="C134" s="100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97"/>
      <c r="C135" s="100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97"/>
      <c r="C136" s="100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97"/>
      <c r="C137" s="100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97"/>
      <c r="C138" s="96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97"/>
      <c r="C139" s="97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296</v>
      </c>
      <c r="O139" s="12"/>
    </row>
    <row r="140" spans="1:15" ht="20.100000000000001" customHeight="1" x14ac:dyDescent="0.15">
      <c r="A140" s="71">
        <v>134</v>
      </c>
      <c r="B140" s="97"/>
      <c r="C140" s="98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296</v>
      </c>
      <c r="O140" s="44"/>
    </row>
    <row r="141" spans="1:15" ht="20.100000000000001" customHeight="1" x14ac:dyDescent="0.15">
      <c r="A141" s="71">
        <v>135</v>
      </c>
      <c r="B141" s="97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296</v>
      </c>
      <c r="O141" s="44"/>
    </row>
    <row r="142" spans="1:15" ht="20.100000000000001" customHeight="1" x14ac:dyDescent="0.15">
      <c r="A142" s="71">
        <v>136</v>
      </c>
      <c r="B142" s="97"/>
      <c r="C142" s="100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296</v>
      </c>
      <c r="O142" s="44"/>
    </row>
    <row r="143" spans="1:15" ht="20.100000000000001" customHeight="1" x14ac:dyDescent="0.15">
      <c r="A143" s="71">
        <v>137</v>
      </c>
      <c r="B143" s="97"/>
      <c r="C143" s="100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296</v>
      </c>
      <c r="O143" s="44"/>
    </row>
    <row r="144" spans="1:15" ht="20.100000000000001" customHeight="1" x14ac:dyDescent="0.15">
      <c r="A144" s="71">
        <v>138</v>
      </c>
      <c r="B144" s="97"/>
      <c r="C144" s="100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296</v>
      </c>
      <c r="O144" s="44"/>
    </row>
    <row r="145" spans="1:15" ht="20.100000000000001" customHeight="1" x14ac:dyDescent="0.15">
      <c r="A145" s="71">
        <v>139</v>
      </c>
      <c r="B145" s="98"/>
      <c r="C145" s="60"/>
      <c r="D145" s="102" t="s">
        <v>239</v>
      </c>
      <c r="E145" s="109"/>
      <c r="F145" s="103"/>
      <c r="G145" s="103"/>
      <c r="H145" s="103"/>
      <c r="I145" s="103"/>
      <c r="J145" s="103"/>
      <c r="K145" s="103"/>
      <c r="L145" s="103"/>
      <c r="M145" s="104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99" t="s">
        <v>241</v>
      </c>
      <c r="C146" s="100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295</v>
      </c>
      <c r="O146" s="55"/>
    </row>
    <row r="147" spans="1:15" ht="20.100000000000001" customHeight="1" x14ac:dyDescent="0.15">
      <c r="A147" s="75">
        <v>141</v>
      </c>
      <c r="B147" s="110"/>
      <c r="C147" s="100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295</v>
      </c>
      <c r="O147" s="55"/>
    </row>
    <row r="148" spans="1:15" ht="20.100000000000001" customHeight="1" x14ac:dyDescent="0.15">
      <c r="A148" s="85"/>
      <c r="B148" s="110"/>
      <c r="C148" s="100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295</v>
      </c>
      <c r="O148" s="55"/>
    </row>
    <row r="149" spans="1:15" ht="20.100000000000001" customHeight="1" x14ac:dyDescent="0.15">
      <c r="A149" s="75">
        <v>142</v>
      </c>
      <c r="B149" s="97"/>
      <c r="C149" s="100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295</v>
      </c>
      <c r="O149" s="55"/>
    </row>
    <row r="150" spans="1:15" ht="20.100000000000001" customHeight="1" x14ac:dyDescent="0.15">
      <c r="A150" s="75">
        <v>143</v>
      </c>
      <c r="B150" s="97"/>
      <c r="C150" s="100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295</v>
      </c>
      <c r="O150" s="55"/>
    </row>
    <row r="151" spans="1:15" ht="20.100000000000001" customHeight="1" x14ac:dyDescent="0.15">
      <c r="A151" s="75">
        <v>144</v>
      </c>
      <c r="B151" s="97"/>
      <c r="C151" s="100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295</v>
      </c>
      <c r="O151" s="55"/>
    </row>
    <row r="152" spans="1:15" ht="20.100000000000001" customHeight="1" x14ac:dyDescent="0.15">
      <c r="A152" s="75">
        <v>145</v>
      </c>
      <c r="B152" s="97"/>
      <c r="C152" s="60"/>
      <c r="D152" s="111" t="s">
        <v>132</v>
      </c>
      <c r="E152" s="103"/>
      <c r="F152" s="103"/>
      <c r="G152" s="103"/>
      <c r="H152" s="103"/>
      <c r="I152" s="103"/>
      <c r="J152" s="103"/>
      <c r="K152" s="103"/>
      <c r="L152" s="103"/>
      <c r="M152" s="104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97"/>
      <c r="C153" s="100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295</v>
      </c>
      <c r="O153" s="38"/>
    </row>
    <row r="154" spans="1:15" ht="20.100000000000001" customHeight="1" x14ac:dyDescent="0.15">
      <c r="A154" s="75">
        <v>147</v>
      </c>
      <c r="B154" s="97"/>
      <c r="C154" s="100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295</v>
      </c>
      <c r="O154" s="38"/>
    </row>
    <row r="155" spans="1:15" ht="20.100000000000001" customHeight="1" x14ac:dyDescent="0.15">
      <c r="A155" s="95"/>
      <c r="B155" s="97"/>
      <c r="C155" s="100"/>
      <c r="D155" s="95" t="s">
        <v>302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303</v>
      </c>
      <c r="O155" s="38"/>
    </row>
    <row r="156" spans="1:15" ht="20.100000000000001" customHeight="1" x14ac:dyDescent="0.15">
      <c r="A156" s="75">
        <v>148</v>
      </c>
      <c r="B156" s="97"/>
      <c r="C156" s="100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295</v>
      </c>
      <c r="O156" s="38"/>
    </row>
    <row r="157" spans="1:15" ht="20.100000000000001" customHeight="1" x14ac:dyDescent="0.15">
      <c r="A157" s="85"/>
      <c r="B157" s="97"/>
      <c r="C157" s="100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296</v>
      </c>
      <c r="O157" s="38"/>
    </row>
    <row r="158" spans="1:15" ht="20.100000000000001" customHeight="1" x14ac:dyDescent="0.15">
      <c r="A158" s="88"/>
      <c r="B158" s="97"/>
      <c r="C158" s="100"/>
      <c r="D158" s="88" t="s">
        <v>291</v>
      </c>
      <c r="E158" s="24"/>
      <c r="F158" s="46">
        <v>1800</v>
      </c>
      <c r="G158" s="17"/>
      <c r="H158" s="17"/>
      <c r="I158" s="46"/>
      <c r="J158" s="88"/>
      <c r="K158" s="88"/>
      <c r="L158" s="88" t="s">
        <v>292</v>
      </c>
      <c r="M158" s="24"/>
      <c r="N158" s="17" t="s">
        <v>295</v>
      </c>
      <c r="O158" s="38"/>
    </row>
    <row r="159" spans="1:15" ht="19.5" customHeight="1" x14ac:dyDescent="0.15">
      <c r="A159" s="75">
        <v>149</v>
      </c>
      <c r="B159" s="97"/>
      <c r="C159" s="100"/>
      <c r="D159" s="12" t="s">
        <v>281</v>
      </c>
      <c r="E159" s="24"/>
      <c r="F159" s="46">
        <v>5278</v>
      </c>
      <c r="G159" s="17">
        <v>0</v>
      </c>
      <c r="H159" s="17" t="s">
        <v>39</v>
      </c>
      <c r="I159" s="46">
        <v>0</v>
      </c>
      <c r="J159" s="12"/>
      <c r="K159" s="12"/>
      <c r="L159" s="75" t="s">
        <v>284</v>
      </c>
      <c r="M159" s="24"/>
      <c r="N159" s="17" t="s">
        <v>295</v>
      </c>
      <c r="O159" s="38"/>
    </row>
    <row r="160" spans="1:15" ht="19.5" customHeight="1" x14ac:dyDescent="0.15">
      <c r="A160" s="88"/>
      <c r="B160" s="97"/>
      <c r="C160" s="100"/>
      <c r="D160" s="88" t="s">
        <v>304</v>
      </c>
      <c r="E160" s="24"/>
      <c r="F160" s="46">
        <v>811</v>
      </c>
      <c r="G160" s="17"/>
      <c r="H160" s="17"/>
      <c r="I160" s="46"/>
      <c r="J160" s="88"/>
      <c r="K160" s="88"/>
      <c r="L160" s="88" t="s">
        <v>292</v>
      </c>
      <c r="M160" s="24" t="s">
        <v>293</v>
      </c>
      <c r="N160" s="17" t="s">
        <v>295</v>
      </c>
      <c r="O160" s="38"/>
    </row>
    <row r="161" spans="1:15" ht="19.5" customHeight="1" x14ac:dyDescent="0.15">
      <c r="A161" s="85"/>
      <c r="B161" s="97"/>
      <c r="C161" s="100"/>
      <c r="D161" s="85" t="s">
        <v>282</v>
      </c>
      <c r="E161" s="24"/>
      <c r="F161" s="46">
        <v>950</v>
      </c>
      <c r="G161" s="17">
        <v>0</v>
      </c>
      <c r="H161" s="17" t="s">
        <v>39</v>
      </c>
      <c r="I161" s="46">
        <v>0</v>
      </c>
      <c r="J161" s="85"/>
      <c r="K161" s="85"/>
      <c r="L161" s="85" t="s">
        <v>284</v>
      </c>
      <c r="M161" s="24"/>
      <c r="N161" s="17" t="s">
        <v>296</v>
      </c>
      <c r="O161" s="38"/>
    </row>
    <row r="162" spans="1:15" ht="19.5" customHeight="1" x14ac:dyDescent="0.15">
      <c r="A162" s="85"/>
      <c r="B162" s="97"/>
      <c r="C162" s="100"/>
      <c r="D162" s="85" t="s">
        <v>287</v>
      </c>
      <c r="E162" s="24"/>
      <c r="F162" s="46">
        <v>-1110</v>
      </c>
      <c r="G162" s="17"/>
      <c r="H162" s="17"/>
      <c r="I162" s="46"/>
      <c r="J162" s="85"/>
      <c r="K162" s="85"/>
      <c r="L162" s="85" t="s">
        <v>284</v>
      </c>
      <c r="M162" s="24"/>
      <c r="N162" s="17" t="s">
        <v>296</v>
      </c>
      <c r="O162" s="38"/>
    </row>
    <row r="163" spans="1:15" ht="19.5" customHeight="1" x14ac:dyDescent="0.15">
      <c r="A163" s="85"/>
      <c r="B163" s="97"/>
      <c r="C163" s="100"/>
      <c r="D163" s="85" t="s">
        <v>288</v>
      </c>
      <c r="E163" s="24"/>
      <c r="F163" s="46">
        <v>-1330</v>
      </c>
      <c r="G163" s="17"/>
      <c r="H163" s="17"/>
      <c r="I163" s="46"/>
      <c r="J163" s="85"/>
      <c r="K163" s="85"/>
      <c r="L163" s="85" t="s">
        <v>284</v>
      </c>
      <c r="M163" s="24"/>
      <c r="N163" s="17" t="s">
        <v>298</v>
      </c>
      <c r="O163" s="38"/>
    </row>
    <row r="164" spans="1:15" ht="20.100000000000001" customHeight="1" x14ac:dyDescent="0.15">
      <c r="A164" s="75">
        <v>150</v>
      </c>
      <c r="B164" s="97"/>
      <c r="C164" s="100"/>
      <c r="D164" s="12" t="s">
        <v>286</v>
      </c>
      <c r="E164" s="24"/>
      <c r="F164" s="46">
        <v>-1000</v>
      </c>
      <c r="G164" s="17">
        <v>0</v>
      </c>
      <c r="H164" s="17" t="s">
        <v>39</v>
      </c>
      <c r="I164" s="46">
        <v>0</v>
      </c>
      <c r="J164" s="12"/>
      <c r="K164" s="12"/>
      <c r="L164" s="75" t="s">
        <v>284</v>
      </c>
      <c r="M164" s="24"/>
      <c r="N164" s="17" t="s">
        <v>295</v>
      </c>
      <c r="O164" s="38"/>
    </row>
    <row r="165" spans="1:15" ht="20.100000000000001" customHeight="1" x14ac:dyDescent="0.15">
      <c r="A165" s="75">
        <v>151</v>
      </c>
      <c r="B165" s="98"/>
      <c r="C165" s="11"/>
      <c r="D165" s="102" t="s">
        <v>240</v>
      </c>
      <c r="E165" s="109"/>
      <c r="F165" s="103"/>
      <c r="G165" s="103"/>
      <c r="H165" s="103"/>
      <c r="I165" s="103"/>
      <c r="J165" s="103"/>
      <c r="K165" s="103"/>
      <c r="L165" s="103"/>
      <c r="M165" s="104"/>
      <c r="N165" s="92"/>
      <c r="O165" s="73">
        <f>SUM(F153:F164)</f>
        <v>75912</v>
      </c>
    </row>
    <row r="166" spans="1:15" s="68" customFormat="1" ht="20.100000000000001" customHeight="1" x14ac:dyDescent="0.15">
      <c r="L166" s="84"/>
      <c r="N166" s="84"/>
    </row>
    <row r="167" spans="1:15" ht="20.100000000000001" customHeight="1" x14ac:dyDescent="0.15">
      <c r="A167" s="105" t="s">
        <v>136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7"/>
      <c r="N167" s="93"/>
      <c r="O167" s="58">
        <f>O33+O54+O74+O88+O106+O131+O145+O152+O165</f>
        <v>121395</v>
      </c>
    </row>
    <row r="168" spans="1:15" ht="20.100000000000001" hidden="1" customHeight="1" x14ac:dyDescent="0.15">
      <c r="A168" s="105" t="s">
        <v>137</v>
      </c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7"/>
      <c r="N168" s="87"/>
      <c r="O168" s="58">
        <f>SUM(F2:F13)+F32+SUM(F34:F38)+SUM(F89:F94)+SUM(F107:F122)+SUM(F132:F137)</f>
        <v>300</v>
      </c>
    </row>
    <row r="169" spans="1:15" ht="20.100000000000001" hidden="1" customHeight="1" x14ac:dyDescent="0.15">
      <c r="A169" s="105" t="s">
        <v>138</v>
      </c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7"/>
      <c r="N169" s="87"/>
      <c r="O169" s="58">
        <f>SUM(F138:F140,F41:F46,F17:F23)</f>
        <v>12380</v>
      </c>
    </row>
    <row r="170" spans="1:15" ht="20.100000000000001" hidden="1" customHeight="1" x14ac:dyDescent="0.15">
      <c r="A170" s="105" t="s">
        <v>139</v>
      </c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7"/>
      <c r="N170" s="87"/>
      <c r="O170" s="58">
        <f>SUM(F100:F105,F127:F130,F141:F141,F47:F49,F24:F28)</f>
        <v>23832</v>
      </c>
    </row>
    <row r="171" spans="1:15" ht="20.100000000000001" hidden="1" customHeight="1" x14ac:dyDescent="0.15">
      <c r="A171" s="105" t="s">
        <v>140</v>
      </c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7"/>
      <c r="N171" s="87"/>
      <c r="O171" s="58">
        <f>SUM(F142:F144,F51:F53,F29:F31,F97:F99)</f>
        <v>3000</v>
      </c>
    </row>
    <row r="172" spans="1:15" ht="20.100000000000001" hidden="1" customHeight="1" x14ac:dyDescent="0.15">
      <c r="A172" s="105" t="s">
        <v>141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7"/>
      <c r="N172" s="87"/>
      <c r="O172" s="58">
        <v>0</v>
      </c>
    </row>
    <row r="173" spans="1:15" ht="20.100000000000001" hidden="1" customHeight="1" x14ac:dyDescent="0.15">
      <c r="A173" s="105" t="s">
        <v>142</v>
      </c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7"/>
      <c r="N173" s="87"/>
      <c r="O173" s="58">
        <f>SUM(F39:F40,F14:F16,F95:F96,F124:F126)</f>
        <v>0</v>
      </c>
    </row>
    <row r="174" spans="1:15" ht="20.100000000000001" hidden="1" customHeight="1" x14ac:dyDescent="0.15">
      <c r="A174" s="108" t="s">
        <v>241</v>
      </c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7"/>
      <c r="N174" s="87"/>
      <c r="O174" s="58">
        <f>SUM(O152:O164)</f>
        <v>580</v>
      </c>
    </row>
  </sheetData>
  <autoFilter ref="A1:S165">
    <filterColumn colId="11">
      <filters blank="1">
        <filter val="自购"/>
      </filters>
    </filterColumn>
  </autoFilter>
  <mergeCells count="58"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  <mergeCell ref="A171:M171"/>
    <mergeCell ref="A172:M172"/>
    <mergeCell ref="A173:M173"/>
    <mergeCell ref="A174:M174"/>
    <mergeCell ref="B89:B106"/>
    <mergeCell ref="B107:B131"/>
    <mergeCell ref="B132:B145"/>
    <mergeCell ref="A167:M167"/>
    <mergeCell ref="A168:M168"/>
    <mergeCell ref="A169:M169"/>
    <mergeCell ref="A170:M170"/>
    <mergeCell ref="D165:M165"/>
    <mergeCell ref="B146:B165"/>
    <mergeCell ref="C153:C164"/>
    <mergeCell ref="C127:C130"/>
    <mergeCell ref="C132:C137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3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3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01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01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01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01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01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01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01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01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01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01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01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01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05" t="s">
        <v>136</v>
      </c>
      <c r="B120" s="106"/>
      <c r="C120" s="106"/>
      <c r="D120" s="106"/>
      <c r="E120" s="112"/>
      <c r="F120" s="106"/>
      <c r="G120" s="106"/>
      <c r="H120" s="106"/>
      <c r="I120" s="106"/>
      <c r="J120" s="106"/>
      <c r="K120" s="106"/>
      <c r="L120" s="106"/>
      <c r="M120" s="107"/>
      <c r="N120" s="58">
        <f>SUM(E2:E118)</f>
        <v>70291</v>
      </c>
    </row>
    <row r="121" spans="1:15" ht="20.100000000000001" customHeight="1" x14ac:dyDescent="0.15">
      <c r="A121" s="105" t="s">
        <v>137</v>
      </c>
      <c r="B121" s="106"/>
      <c r="C121" s="106"/>
      <c r="D121" s="106"/>
      <c r="E121" s="112"/>
      <c r="F121" s="106"/>
      <c r="G121" s="106"/>
      <c r="H121" s="106"/>
      <c r="I121" s="106"/>
      <c r="J121" s="106"/>
      <c r="K121" s="106"/>
      <c r="L121" s="106"/>
      <c r="M121" s="107"/>
      <c r="N121" s="58">
        <f>SUMIF(C$2:C$118,C2,E$2:E$118)</f>
        <v>40124</v>
      </c>
    </row>
    <row r="122" spans="1:15" ht="20.100000000000001" customHeight="1" x14ac:dyDescent="0.15">
      <c r="A122" s="105" t="s">
        <v>138</v>
      </c>
      <c r="B122" s="106"/>
      <c r="C122" s="106"/>
      <c r="D122" s="106"/>
      <c r="E122" s="112"/>
      <c r="F122" s="106"/>
      <c r="G122" s="106"/>
      <c r="H122" s="106"/>
      <c r="I122" s="106"/>
      <c r="J122" s="106"/>
      <c r="K122" s="106"/>
      <c r="L122" s="106"/>
      <c r="M122" s="107"/>
      <c r="N122" s="58">
        <f>SUMIF(C$2:C$118,C23,E$2:E$118)</f>
        <v>7960</v>
      </c>
    </row>
    <row r="123" spans="1:15" ht="20.100000000000001" customHeight="1" x14ac:dyDescent="0.15">
      <c r="A123" s="105" t="s">
        <v>139</v>
      </c>
      <c r="B123" s="106"/>
      <c r="C123" s="106"/>
      <c r="D123" s="106"/>
      <c r="E123" s="112"/>
      <c r="F123" s="106"/>
      <c r="G123" s="106"/>
      <c r="H123" s="106"/>
      <c r="I123" s="106"/>
      <c r="J123" s="106"/>
      <c r="K123" s="106"/>
      <c r="L123" s="106"/>
      <c r="M123" s="107"/>
      <c r="N123" s="58">
        <f>SUMIF(C$2:C$118,C28,E$2:E$118)</f>
        <v>6730</v>
      </c>
    </row>
    <row r="124" spans="1:15" ht="20.100000000000001" customHeight="1" x14ac:dyDescent="0.15">
      <c r="A124" s="105" t="s">
        <v>140</v>
      </c>
      <c r="B124" s="106"/>
      <c r="C124" s="106"/>
      <c r="D124" s="106"/>
      <c r="E124" s="112"/>
      <c r="F124" s="106"/>
      <c r="G124" s="106"/>
      <c r="H124" s="106"/>
      <c r="I124" s="106"/>
      <c r="J124" s="106"/>
      <c r="K124" s="106"/>
      <c r="L124" s="106"/>
      <c r="M124" s="107"/>
      <c r="N124" s="58">
        <f>SUMIF(C$2:C$118,C50,E$2:E$118)+SUMIF(C$2:C$118,C66,E$2:E$118)</f>
        <v>2426</v>
      </c>
    </row>
    <row r="125" spans="1:15" ht="20.100000000000001" customHeight="1" x14ac:dyDescent="0.15">
      <c r="A125" s="105" t="s">
        <v>141</v>
      </c>
      <c r="B125" s="106"/>
      <c r="C125" s="106"/>
      <c r="D125" s="106"/>
      <c r="E125" s="112"/>
      <c r="F125" s="106"/>
      <c r="G125" s="106"/>
      <c r="H125" s="106"/>
      <c r="I125" s="106"/>
      <c r="J125" s="106"/>
      <c r="K125" s="106"/>
      <c r="L125" s="106"/>
      <c r="M125" s="107"/>
      <c r="N125" s="58">
        <v>2000</v>
      </c>
    </row>
    <row r="126" spans="1:15" ht="20.100000000000001" customHeight="1" x14ac:dyDescent="0.15">
      <c r="A126" s="105" t="s">
        <v>142</v>
      </c>
      <c r="B126" s="106"/>
      <c r="C126" s="106"/>
      <c r="D126" s="106"/>
      <c r="E126" s="112"/>
      <c r="F126" s="106"/>
      <c r="G126" s="106"/>
      <c r="H126" s="106"/>
      <c r="I126" s="106"/>
      <c r="J126" s="106"/>
      <c r="K126" s="106"/>
      <c r="L126" s="106"/>
      <c r="M126" s="107"/>
      <c r="N126" s="58">
        <f>SUMIF(C$2:C$118,C12,E$2:E$118)</f>
        <v>8456</v>
      </c>
    </row>
    <row r="127" spans="1:15" ht="20.100000000000001" customHeight="1" x14ac:dyDescent="0.15">
      <c r="A127" s="105" t="s">
        <v>143</v>
      </c>
      <c r="B127" s="106"/>
      <c r="C127" s="106"/>
      <c r="D127" s="106"/>
      <c r="E127" s="112"/>
      <c r="F127" s="106"/>
      <c r="G127" s="106"/>
      <c r="H127" s="106"/>
      <c r="I127" s="106"/>
      <c r="J127" s="106"/>
      <c r="K127" s="106"/>
      <c r="L127" s="106"/>
      <c r="M127" s="107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01"/>
    </row>
    <row r="4" spans="1:13" ht="18.75" customHeight="1" x14ac:dyDescent="0.15">
      <c r="B4" s="4" t="s">
        <v>147</v>
      </c>
      <c r="C4" s="5">
        <f>SUM(房子装修决算!E2:E18)</f>
        <v>17597</v>
      </c>
      <c r="M4" s="101"/>
    </row>
    <row r="5" spans="1:13" ht="18.75" customHeight="1" x14ac:dyDescent="0.15">
      <c r="B5" s="4" t="s">
        <v>12</v>
      </c>
      <c r="C5" s="5">
        <f>SUM(房子装修决算!E19:E36)</f>
        <v>13545</v>
      </c>
      <c r="M5" s="101"/>
    </row>
    <row r="6" spans="1:13" ht="18.75" customHeight="1" x14ac:dyDescent="0.15">
      <c r="B6" s="4" t="s">
        <v>59</v>
      </c>
      <c r="C6" s="5">
        <f>SUM(房子装修决算!E37:E54)</f>
        <v>5032</v>
      </c>
      <c r="M6" s="101"/>
    </row>
    <row r="7" spans="1:13" ht="18.75" customHeight="1" x14ac:dyDescent="0.15">
      <c r="B7" s="4" t="s">
        <v>78</v>
      </c>
      <c r="C7" s="5">
        <f>SUM(房子装修决算!E55:E75)</f>
        <v>17302</v>
      </c>
      <c r="M7" s="101"/>
    </row>
    <row r="8" spans="1:13" ht="18.75" customHeight="1" x14ac:dyDescent="0.15">
      <c r="B8" s="4" t="s">
        <v>98</v>
      </c>
      <c r="C8" s="5">
        <f>SUM(房子装修决算!E76:E91)</f>
        <v>8150</v>
      </c>
      <c r="M8" s="101"/>
    </row>
    <row r="9" spans="1:13" ht="18.75" customHeight="1" x14ac:dyDescent="0.15">
      <c r="B9" s="4" t="s">
        <v>196</v>
      </c>
      <c r="C9" s="5">
        <f>SUM(房子装修决算!E92:E102)</f>
        <v>4070</v>
      </c>
      <c r="M9" s="101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01"/>
    </row>
    <row r="11" spans="1:13" ht="18.75" customHeight="1" x14ac:dyDescent="0.15">
      <c r="B11" s="3" t="s">
        <v>229</v>
      </c>
      <c r="C11" s="6">
        <f>SUM(C4:C10)</f>
        <v>70291</v>
      </c>
      <c r="M11" s="101"/>
    </row>
    <row r="12" spans="1:13" ht="18.75" customHeight="1" x14ac:dyDescent="0.15">
      <c r="B12" s="7"/>
      <c r="C12" s="8"/>
      <c r="M12" s="101"/>
    </row>
    <row r="13" spans="1:13" ht="18.75" customHeight="1" x14ac:dyDescent="0.15">
      <c r="B13" s="7"/>
      <c r="C13" s="8"/>
      <c r="M13" s="101"/>
    </row>
    <row r="14" spans="1:13" ht="18" customHeight="1" x14ac:dyDescent="0.15">
      <c r="B14" s="2" t="s">
        <v>230</v>
      </c>
      <c r="M14" s="101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2015-05-08T09:06:07Z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