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\Documents\GitHub\PrivateFTP\other\"/>
    </mc:Choice>
  </mc:AlternateContent>
  <bookViews>
    <workbookView xWindow="0" yWindow="0" windowWidth="24300" windowHeight="13035"/>
  </bookViews>
  <sheets>
    <sheet name="房子装修预算" sheetId="1" r:id="rId1"/>
    <sheet name="房子装修决算" sheetId="2" r:id="rId2"/>
    <sheet name="房子装修分析" sheetId="3" r:id="rId3"/>
  </sheets>
  <definedNames>
    <definedName name="_xlnm._FilterDatabase" localSheetId="1" hidden="1">房子装修决算!$A$1:$N$118</definedName>
    <definedName name="_xlnm._FilterDatabase" localSheetId="0" hidden="1">房子装修预算!$A$1:$R$164</definedName>
    <definedName name="_xlnm.Print_Titles" localSheetId="0">房子装修预算!$1:1</definedName>
  </definedNames>
  <calcPr calcId="152511"/>
</workbook>
</file>

<file path=xl/calcChain.xml><?xml version="1.0" encoding="utf-8"?>
<calcChain xmlns="http://schemas.openxmlformats.org/spreadsheetml/2006/main">
  <c r="N164" i="1" l="1"/>
  <c r="N166" i="1"/>
  <c r="N154" i="1" l="1"/>
  <c r="N147" i="1"/>
  <c r="D41" i="3" l="1"/>
  <c r="E41" i="3" s="1"/>
  <c r="C20" i="3"/>
  <c r="C10" i="3"/>
  <c r="C9" i="3"/>
  <c r="C8" i="3"/>
  <c r="C7" i="3"/>
  <c r="C6" i="3"/>
  <c r="C5" i="3"/>
  <c r="C4" i="3"/>
  <c r="C11" i="3" s="1"/>
  <c r="N126" i="2"/>
  <c r="C21" i="3" s="1"/>
  <c r="N124" i="2"/>
  <c r="C19" i="3" s="1"/>
  <c r="N123" i="2"/>
  <c r="C18" i="3" s="1"/>
  <c r="N122" i="2"/>
  <c r="C17" i="3" s="1"/>
  <c r="N121" i="2"/>
  <c r="C16" i="3" s="1"/>
  <c r="N120" i="2"/>
  <c r="N127" i="2" s="1"/>
  <c r="C22" i="3" s="1"/>
  <c r="F118" i="2"/>
  <c r="F117" i="2"/>
  <c r="F114" i="2"/>
  <c r="F113" i="2"/>
  <c r="F110" i="2"/>
  <c r="F109" i="2"/>
  <c r="F102" i="2"/>
  <c r="F101" i="2"/>
  <c r="F100" i="2"/>
  <c r="F99" i="2"/>
  <c r="F98" i="2"/>
  <c r="F97" i="2"/>
  <c r="F96" i="2"/>
  <c r="F95" i="2"/>
  <c r="F94" i="2"/>
  <c r="F93" i="2"/>
  <c r="G92" i="2"/>
  <c r="I92" i="2" s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N173" i="1"/>
  <c r="N108" i="1" l="1"/>
  <c r="N133" i="1"/>
  <c r="N74" i="1"/>
  <c r="N90" i="1"/>
  <c r="N55" i="1"/>
  <c r="N172" i="1"/>
  <c r="N170" i="1"/>
  <c r="N34" i="1"/>
  <c r="N167" i="1"/>
  <c r="N169" i="1"/>
  <c r="N168" i="1"/>
  <c r="C23" i="3"/>
</calcChain>
</file>

<file path=xl/sharedStrings.xml><?xml version="1.0" encoding="utf-8"?>
<sst xmlns="http://schemas.openxmlformats.org/spreadsheetml/2006/main" count="1052" uniqueCount="296">
  <si>
    <t>序号</t>
  </si>
  <si>
    <t>房间</t>
  </si>
  <si>
    <t>分类</t>
  </si>
  <si>
    <t>项目</t>
  </si>
  <si>
    <t>数量</t>
  </si>
  <si>
    <t>单位</t>
  </si>
  <si>
    <t>单价</t>
  </si>
  <si>
    <t>参考品牌</t>
  </si>
  <si>
    <t>型号</t>
  </si>
  <si>
    <t>购买地点</t>
  </si>
  <si>
    <t>负责人及
联系方式</t>
  </si>
  <si>
    <t>备注</t>
  </si>
  <si>
    <t>客厅</t>
  </si>
  <si>
    <t>硬装材料</t>
  </si>
  <si>
    <t>地转</t>
  </si>
  <si>
    <t>平米</t>
  </si>
  <si>
    <t>涂料（底漆+面漆）</t>
  </si>
  <si>
    <t>L</t>
  </si>
  <si>
    <t>石膏线</t>
  </si>
  <si>
    <t>米</t>
  </si>
  <si>
    <t>吧台</t>
  </si>
  <si>
    <t>异形门</t>
  </si>
  <si>
    <t>电视墙</t>
  </si>
  <si>
    <t>电线</t>
  </si>
  <si>
    <t>pvc管材</t>
  </si>
  <si>
    <t>视频、网线</t>
  </si>
  <si>
    <t>玄关装饰</t>
  </si>
  <si>
    <t>辅料（沙子、水泥等）</t>
  </si>
  <si>
    <t>袋</t>
  </si>
  <si>
    <t>人工</t>
  </si>
  <si>
    <t>贴地砖</t>
  </si>
  <si>
    <t>m2</t>
  </si>
  <si>
    <t>水电改造</t>
  </si>
  <si>
    <t>铲墙皮、打腻子、刷漆</t>
  </si>
  <si>
    <t>批</t>
  </si>
  <si>
    <t>家具</t>
  </si>
  <si>
    <t>沙发</t>
  </si>
  <si>
    <t>张</t>
  </si>
  <si>
    <t>茶几</t>
  </si>
  <si>
    <t>个</t>
  </si>
  <si>
    <t>餐桌</t>
  </si>
  <si>
    <t>座椅</t>
  </si>
  <si>
    <t>把</t>
  </si>
  <si>
    <t>置物架</t>
  </si>
  <si>
    <t>家电</t>
  </si>
  <si>
    <t>电视</t>
  </si>
  <si>
    <t>台</t>
  </si>
  <si>
    <t>空调</t>
  </si>
  <si>
    <t>顶灯</t>
  </si>
  <si>
    <t>顶</t>
  </si>
  <si>
    <t>餐灯</t>
  </si>
  <si>
    <t>软装</t>
  </si>
  <si>
    <t>小地毯</t>
  </si>
  <si>
    <t>窗帘</t>
  </si>
  <si>
    <t>套</t>
  </si>
  <si>
    <t>墙贴</t>
  </si>
  <si>
    <t>其他</t>
  </si>
  <si>
    <t>开关面板、等</t>
  </si>
  <si>
    <t>客厅总费用</t>
  </si>
  <si>
    <t>卧室</t>
  </si>
  <si>
    <t>门</t>
  </si>
  <si>
    <t>地板</t>
  </si>
  <si>
    <t>飘窗台石</t>
  </si>
  <si>
    <t>铺地板</t>
  </si>
  <si>
    <t>贴飘窗面板</t>
  </si>
  <si>
    <t>次</t>
  </si>
  <si>
    <t>整体衣柜</t>
  </si>
  <si>
    <t>床（包括床头柜）</t>
  </si>
  <si>
    <t>床垫</t>
  </si>
  <si>
    <t>卧室用椅子</t>
  </si>
  <si>
    <t>份</t>
  </si>
  <si>
    <t>盏</t>
  </si>
  <si>
    <t>床头灯</t>
  </si>
  <si>
    <t>电扇或冷气扇</t>
  </si>
  <si>
    <t>床上用品</t>
  </si>
  <si>
    <t>飘窗靠垫</t>
  </si>
  <si>
    <t>床背景墙</t>
  </si>
  <si>
    <t>卧室总费用</t>
  </si>
  <si>
    <t>厨房</t>
  </si>
  <si>
    <t>墙砖</t>
  </si>
  <si>
    <t>m</t>
  </si>
  <si>
    <t>地砖</t>
  </si>
  <si>
    <t>吊顶（包含卫生间）</t>
  </si>
  <si>
    <t>整体橱柜</t>
  </si>
  <si>
    <t>配件（橱柜配套增）</t>
  </si>
  <si>
    <t>贴墙、地转</t>
  </si>
  <si>
    <t>橱柜、水槽、热水器管道安装</t>
  </si>
  <si>
    <t>厨具</t>
  </si>
  <si>
    <t>锅碗瓢勺</t>
  </si>
  <si>
    <t>刀具及其他</t>
  </si>
  <si>
    <t>置物架、壁挂等</t>
  </si>
  <si>
    <t>冰箱</t>
  </si>
  <si>
    <t>抽油烟机</t>
  </si>
  <si>
    <t>燃气灶</t>
  </si>
  <si>
    <t>热水器</t>
  </si>
  <si>
    <t>微波炉</t>
  </si>
  <si>
    <t>灯</t>
  </si>
  <si>
    <t>厨房总费用</t>
  </si>
  <si>
    <t>卫生间</t>
  </si>
  <si>
    <t>吊顶（与厨房一起）</t>
  </si>
  <si>
    <t>扇</t>
  </si>
  <si>
    <t>淋浴区隔断</t>
  </si>
  <si>
    <t>花洒</t>
  </si>
  <si>
    <t>马桶</t>
  </si>
  <si>
    <t>整体台盆柜</t>
  </si>
  <si>
    <t>水管</t>
  </si>
  <si>
    <t>地漏</t>
  </si>
  <si>
    <t>防水涂料</t>
  </si>
  <si>
    <t>桶</t>
  </si>
  <si>
    <t>装饰马赛克</t>
  </si>
  <si>
    <t>干卫敲墙及封装</t>
  </si>
  <si>
    <t>贴墙地砖（与厨房一起算了）</t>
  </si>
  <si>
    <t>防水、测压</t>
  </si>
  <si>
    <t>安装马桶、淋浴设备等</t>
  </si>
  <si>
    <t>卫生间总费用</t>
  </si>
  <si>
    <t>整体无框阳台</t>
  </si>
  <si>
    <t>纱窗（包括卧室）</t>
  </si>
  <si>
    <t>地砖（洗衣房）</t>
  </si>
  <si>
    <t>洗衣房封闭</t>
  </si>
  <si>
    <t>拖布池</t>
  </si>
  <si>
    <t>地柜（包括木地板）</t>
  </si>
  <si>
    <t>自动晾衣架</t>
  </si>
  <si>
    <t>洗衣机</t>
  </si>
  <si>
    <t>床上用品（褥子等）</t>
  </si>
  <si>
    <t>阳台窗帘</t>
  </si>
  <si>
    <t>付</t>
  </si>
  <si>
    <t>柱子美化</t>
  </si>
  <si>
    <t>开通费</t>
  </si>
  <si>
    <t>燃气</t>
  </si>
  <si>
    <t>有线电视</t>
  </si>
  <si>
    <t>宽带</t>
  </si>
  <si>
    <t>水电</t>
  </si>
  <si>
    <t>开通总费用</t>
  </si>
  <si>
    <t>杂</t>
  </si>
  <si>
    <t>物业押金或鉴定费</t>
  </si>
  <si>
    <t>甲醛吸收植物或活性炭</t>
  </si>
  <si>
    <t>总价</t>
  </si>
  <si>
    <t>硬装材料总价</t>
  </si>
  <si>
    <t>家具总价</t>
  </si>
  <si>
    <t>家电总价</t>
  </si>
  <si>
    <t>软装及厨具等</t>
  </si>
  <si>
    <t>设计费</t>
  </si>
  <si>
    <t>人工费</t>
  </si>
  <si>
    <t>其他（all）</t>
  </si>
  <si>
    <t>实际支出</t>
  </si>
  <si>
    <t>应付</t>
  </si>
  <si>
    <t>品牌</t>
  </si>
  <si>
    <t>整体</t>
  </si>
  <si>
    <t>pvc电线管、下水管、弯头等</t>
  </si>
  <si>
    <t>视频、网线、电话线</t>
  </si>
  <si>
    <t>过门石</t>
  </si>
  <si>
    <t>M</t>
  </si>
  <si>
    <t>水泥</t>
  </si>
  <si>
    <t>沙子</t>
  </si>
  <si>
    <t>吨</t>
  </si>
  <si>
    <t>砖块</t>
  </si>
  <si>
    <t>块</t>
  </si>
  <si>
    <t>木材及配料（钢钉胶水）</t>
  </si>
  <si>
    <t>面板（插座、开关）</t>
  </si>
  <si>
    <t>涂料、油漆（底漆+面漆）及辅料</t>
  </si>
  <si>
    <t>水电改造及安装</t>
  </si>
  <si>
    <t>铲墙皮（all）</t>
  </si>
  <si>
    <t>砸墙（三处）</t>
  </si>
  <si>
    <t>处</t>
  </si>
  <si>
    <t>找平、粉墙、包管、墙面处理</t>
  </si>
  <si>
    <t>打孔</t>
  </si>
  <si>
    <t>贴墙地砖（厅、厨卫、阳台）刷防水</t>
  </si>
  <si>
    <t>刷墙面油涂料及木器漆</t>
  </si>
  <si>
    <t>片</t>
  </si>
  <si>
    <t>鞋柜+鱼缸</t>
  </si>
  <si>
    <t>夏普、sony</t>
  </si>
  <si>
    <t>格力、美的、海尔</t>
  </si>
  <si>
    <t>玄关灯</t>
  </si>
  <si>
    <t>钟表</t>
  </si>
  <si>
    <t>淘宝网购</t>
  </si>
  <si>
    <t>安装窗台石及磨边、运送费</t>
  </si>
  <si>
    <t>花砖</t>
  </si>
  <si>
    <t>吊顶</t>
  </si>
  <si>
    <t>煤气管（暗管作废）</t>
  </si>
  <si>
    <t>煤气管（燃气表接灶）</t>
  </si>
  <si>
    <t>门（秒杀赠品）</t>
  </si>
  <si>
    <t>水槽及龙头</t>
  </si>
  <si>
    <t>洗衣机/拖把池龙头+角阀</t>
  </si>
  <si>
    <t>刀具</t>
  </si>
  <si>
    <t>炒具</t>
  </si>
  <si>
    <t>宜家或淘宝</t>
  </si>
  <si>
    <t>西门子、新飞</t>
  </si>
  <si>
    <t>格兰仕、美的</t>
  </si>
  <si>
    <t>花砖（淋浴区）</t>
  </si>
  <si>
    <t>901胶水</t>
  </si>
  <si>
    <t>移门</t>
  </si>
  <si>
    <t>挡水条</t>
  </si>
  <si>
    <t>自动皂液器</t>
  </si>
  <si>
    <t>卫浴五金（角篮、毛巾、浴巾、厕纸架、马桶刷、杯子等）</t>
  </si>
  <si>
    <t>浴帘（有环无杆）</t>
  </si>
  <si>
    <t>电器</t>
  </si>
  <si>
    <t>阳台</t>
  </si>
  <si>
    <t>整体无框阳台（两个）</t>
  </si>
  <si>
    <t>大自然</t>
  </si>
  <si>
    <t>墙砖（阳台）</t>
  </si>
  <si>
    <t>五金件（把手）</t>
  </si>
  <si>
    <t>榻榻米铺地板</t>
  </si>
  <si>
    <t>海尔、松下、三洋</t>
  </si>
  <si>
    <t>改装费</t>
  </si>
  <si>
    <t>门禁移位</t>
  </si>
  <si>
    <t>保洁小时工费用</t>
  </si>
  <si>
    <t>小时</t>
  </si>
  <si>
    <t>搬楼费</t>
  </si>
  <si>
    <t>运输费</t>
  </si>
  <si>
    <t>装修工具</t>
  </si>
  <si>
    <t>扫把</t>
  </si>
  <si>
    <t>刷子滚筒</t>
  </si>
  <si>
    <t>小刀片</t>
  </si>
  <si>
    <t>梯子</t>
  </si>
  <si>
    <t>设计</t>
  </si>
  <si>
    <t>设计费（包括效果图）</t>
  </si>
  <si>
    <t>收入</t>
  </si>
  <si>
    <t>抽奖200</t>
  </si>
  <si>
    <t>城市团购网装修日记100</t>
  </si>
  <si>
    <t>卖废品</t>
  </si>
  <si>
    <t>车1.5</t>
  </si>
  <si>
    <t>美容0.4</t>
  </si>
  <si>
    <t>美发0.1</t>
  </si>
  <si>
    <t>房租0.3</t>
  </si>
  <si>
    <t>车耗0.2</t>
  </si>
  <si>
    <t>日常0.4</t>
  </si>
  <si>
    <t>手机0.15</t>
  </si>
  <si>
    <t>税1.5</t>
  </si>
  <si>
    <t>一、实际支出费用按房间分析</t>
  </si>
  <si>
    <t>总计</t>
  </si>
  <si>
    <t>二、实际支出费用按分类分析</t>
  </si>
  <si>
    <t>软装及厨具</t>
  </si>
  <si>
    <t>三、硬装材料支出大于1000元的项目明细</t>
  </si>
  <si>
    <t>排名</t>
  </si>
  <si>
    <t>合计</t>
  </si>
  <si>
    <t>分析得知：硬装材料支出大于1000元的项目共13项，占总硬装材料的72.68%</t>
  </si>
  <si>
    <t>主卧</t>
    <phoneticPr fontId="17" type="noConversion"/>
  </si>
  <si>
    <t>次卧</t>
    <phoneticPr fontId="17" type="noConversion"/>
  </si>
  <si>
    <t>书房</t>
    <phoneticPr fontId="17" type="noConversion"/>
  </si>
  <si>
    <t>阳台</t>
    <phoneticPr fontId="17" type="noConversion"/>
  </si>
  <si>
    <t>阳台总费用</t>
    <phoneticPr fontId="17" type="noConversion"/>
  </si>
  <si>
    <t>其他总费用</t>
    <phoneticPr fontId="17" type="noConversion"/>
  </si>
  <si>
    <t>其他</t>
    <phoneticPr fontId="17" type="noConversion"/>
  </si>
  <si>
    <t>预计支出</t>
    <phoneticPr fontId="17" type="noConversion"/>
  </si>
  <si>
    <t>实际支出</t>
    <phoneticPr fontId="17" type="noConversion"/>
  </si>
  <si>
    <t>书架</t>
    <phoneticPr fontId="17" type="noConversion"/>
  </si>
  <si>
    <t>书桌</t>
    <phoneticPr fontId="17" type="noConversion"/>
  </si>
  <si>
    <t>椅子</t>
    <phoneticPr fontId="17" type="noConversion"/>
  </si>
  <si>
    <t>台灯</t>
    <phoneticPr fontId="17" type="noConversion"/>
  </si>
  <si>
    <t>窗帘</t>
    <phoneticPr fontId="17" type="noConversion"/>
  </si>
  <si>
    <t>照片</t>
    <phoneticPr fontId="17" type="noConversion"/>
  </si>
  <si>
    <t>书房总费用</t>
    <phoneticPr fontId="17" type="noConversion"/>
  </si>
  <si>
    <t>次卧总费用</t>
    <phoneticPr fontId="17" type="noConversion"/>
  </si>
  <si>
    <t>电视柜</t>
    <phoneticPr fontId="17" type="noConversion"/>
  </si>
  <si>
    <t>鞋柜（包括换鞋凳）</t>
    <phoneticPr fontId="17" type="noConversion"/>
  </si>
  <si>
    <t>梳妆桌（含镜子）</t>
    <phoneticPr fontId="17" type="noConversion"/>
  </si>
  <si>
    <t>空调</t>
    <phoneticPr fontId="17" type="noConversion"/>
  </si>
  <si>
    <t>小床</t>
    <phoneticPr fontId="17" type="noConversion"/>
  </si>
  <si>
    <t>热水器</t>
    <phoneticPr fontId="17" type="noConversion"/>
  </si>
  <si>
    <t>洗衣机</t>
    <phoneticPr fontId="17" type="noConversion"/>
  </si>
  <si>
    <t>灯</t>
    <phoneticPr fontId="17" type="noConversion"/>
  </si>
  <si>
    <t>浴霸（含在集成吊顶）</t>
    <phoneticPr fontId="17" type="noConversion"/>
  </si>
  <si>
    <t>净水器</t>
    <phoneticPr fontId="17" type="noConversion"/>
  </si>
  <si>
    <t>消毒柜</t>
    <phoneticPr fontId="17" type="noConversion"/>
  </si>
  <si>
    <t>燃气管安装</t>
    <phoneticPr fontId="17" type="noConversion"/>
  </si>
  <si>
    <t>燃气阀门和三通</t>
    <phoneticPr fontId="17" type="noConversion"/>
  </si>
  <si>
    <t>砸墙</t>
    <phoneticPr fontId="17" type="noConversion"/>
  </si>
  <si>
    <t>次</t>
    <phoneticPr fontId="17" type="noConversion"/>
  </si>
  <si>
    <t>套</t>
    <phoneticPr fontId="17" type="noConversion"/>
  </si>
  <si>
    <t>进户灯</t>
    <phoneticPr fontId="17" type="noConversion"/>
  </si>
  <si>
    <t>个</t>
    <phoneticPr fontId="17" type="noConversion"/>
  </si>
  <si>
    <t>全屋 筒灯+灯带</t>
    <phoneticPr fontId="17" type="noConversion"/>
  </si>
  <si>
    <t>镜子含框</t>
    <phoneticPr fontId="17" type="noConversion"/>
  </si>
  <si>
    <t>个</t>
    <phoneticPr fontId="17" type="noConversion"/>
  </si>
  <si>
    <t>整体台盆柜</t>
    <phoneticPr fontId="17" type="noConversion"/>
  </si>
  <si>
    <t>储物柜</t>
    <phoneticPr fontId="17" type="noConversion"/>
  </si>
  <si>
    <t>百家</t>
    <phoneticPr fontId="17" type="noConversion"/>
  </si>
  <si>
    <t>自购</t>
    <phoneticPr fontId="17" type="noConversion"/>
  </si>
  <si>
    <t>餐厅背景墙</t>
    <phoneticPr fontId="17" type="noConversion"/>
  </si>
  <si>
    <t>脸盆</t>
    <phoneticPr fontId="17" type="noConversion"/>
  </si>
  <si>
    <t>龙头</t>
    <phoneticPr fontId="17" type="noConversion"/>
  </si>
  <si>
    <t>浴室套件（毛巾架）</t>
    <phoneticPr fontId="17" type="noConversion"/>
  </si>
  <si>
    <t>飘窗榻榻米</t>
    <phoneticPr fontId="17" type="noConversion"/>
  </si>
  <si>
    <t>装修公司</t>
    <phoneticPr fontId="17" type="noConversion"/>
  </si>
  <si>
    <t>主材费用</t>
    <phoneticPr fontId="17" type="noConversion"/>
  </si>
  <si>
    <t>基础装修费用</t>
    <phoneticPr fontId="17" type="noConversion"/>
  </si>
  <si>
    <t>定做柜子</t>
    <phoneticPr fontId="17" type="noConversion"/>
  </si>
  <si>
    <t>杂项费</t>
    <phoneticPr fontId="17" type="noConversion"/>
  </si>
  <si>
    <t>百家</t>
    <phoneticPr fontId="17" type="noConversion"/>
  </si>
  <si>
    <t>自购</t>
    <phoneticPr fontId="17" type="noConversion"/>
  </si>
  <si>
    <t>背景墙</t>
    <phoneticPr fontId="17" type="noConversion"/>
  </si>
  <si>
    <t>活动优惠</t>
    <phoneticPr fontId="17" type="noConversion"/>
  </si>
  <si>
    <t>基础退款</t>
    <phoneticPr fontId="17" type="noConversion"/>
  </si>
  <si>
    <t>主材退款</t>
    <phoneticPr fontId="17" type="noConversion"/>
  </si>
  <si>
    <t>安装</t>
    <phoneticPr fontId="17" type="noConversion"/>
  </si>
  <si>
    <t>燃气热水器安装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</si>
</sst>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¥#,##0.00;\¥\-#,##0.00"/>
  </numFmts>
  <fonts count="19" x14ac:knownFonts="1">
    <font>
      <sz val="12"/>
      <name val="宋体"/>
      <charset val="134"/>
    </font>
    <font>
      <u/>
      <sz val="12"/>
      <color indexed="12"/>
      <name val="宋体"/>
      <family val="3"/>
      <charset val="134"/>
    </font>
    <font>
      <sz val="12"/>
      <name val="黑体"/>
      <family val="3"/>
      <charset val="134"/>
    </font>
    <font>
      <sz val="12"/>
      <color indexed="9"/>
      <name val="宋体"/>
      <family val="3"/>
      <charset val="134"/>
    </font>
    <font>
      <sz val="10"/>
      <name val="Arial Unicode MS"/>
      <family val="2"/>
      <charset val="134"/>
    </font>
    <font>
      <sz val="10"/>
      <color indexed="9"/>
      <name val="Arial Unicode MS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i/>
      <sz val="10"/>
      <name val="Arial Unicode MS"/>
      <family val="2"/>
      <charset val="134"/>
    </font>
    <font>
      <b/>
      <sz val="10"/>
      <color indexed="10"/>
      <name val="宋体"/>
      <family val="3"/>
      <charset val="134"/>
    </font>
    <font>
      <b/>
      <u/>
      <sz val="20"/>
      <color indexed="10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indexed="55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 applyAlignment="1"/>
    <xf numFmtId="0" fontId="0" fillId="2" borderId="0" xfId="0" applyFill="1" applyAlignment="1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76" fontId="4" fillId="2" borderId="0" xfId="0" applyNumberFormat="1" applyFont="1" applyFill="1" applyBorder="1" applyAlignment="1">
      <alignment vertical="center"/>
    </xf>
    <xf numFmtId="0" fontId="0" fillId="2" borderId="0" xfId="0" applyFont="1" applyFill="1" applyAlignment="1"/>
    <xf numFmtId="0" fontId="0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vertical="center"/>
    </xf>
    <xf numFmtId="0" fontId="10" fillId="2" borderId="0" xfId="0" applyFont="1" applyFill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 wrapText="1"/>
    </xf>
    <xf numFmtId="176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176" fontId="7" fillId="0" borderId="1" xfId="0" applyNumberFormat="1" applyFont="1" applyFill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176" fontId="7" fillId="7" borderId="1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76" fontId="7" fillId="8" borderId="9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76" fontId="7" fillId="8" borderId="8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76" fontId="7" fillId="9" borderId="1" xfId="0" applyNumberFormat="1" applyFont="1" applyFill="1" applyBorder="1" applyAlignment="1">
      <alignment vertical="center" wrapText="1"/>
    </xf>
    <xf numFmtId="176" fontId="7" fillId="9" borderId="1" xfId="0" applyNumberFormat="1" applyFont="1" applyFill="1" applyBorder="1" applyAlignment="1">
      <alignment horizontal="right" vertical="center" wrapText="1"/>
    </xf>
    <xf numFmtId="0" fontId="7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8" borderId="5" xfId="0" applyFont="1" applyFill="1" applyBorder="1" applyAlignment="1">
      <alignment horizontal="right" vertical="center" wrapText="1"/>
    </xf>
    <xf numFmtId="0" fontId="6" fillId="8" borderId="6" xfId="0" applyFont="1" applyFill="1" applyBorder="1" applyAlignment="1">
      <alignment horizontal="right" vertical="center" wrapText="1"/>
    </xf>
    <xf numFmtId="0" fontId="6" fillId="8" borderId="7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18" fillId="8" borderId="5" xfId="0" applyFont="1" applyFill="1" applyBorder="1" applyAlignment="1">
      <alignment horizontal="right" vertical="center" wrapText="1"/>
    </xf>
    <xf numFmtId="0" fontId="18" fillId="8" borderId="6" xfId="0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7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horizontal="right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18" fillId="7" borderId="5" xfId="0" applyFont="1" applyFill="1" applyBorder="1" applyAlignment="1">
      <alignment horizontal="right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1" fillId="0" borderId="0" xfId="1" applyFont="1" applyAlignment="1" applyProtection="1">
      <alignment vertical="center" wrapText="1"/>
    </xf>
    <xf numFmtId="0" fontId="6" fillId="7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房子装修分析!$C$3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</c:dPt>
          <c:dLbls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房子装修分析!$B$4:$B$10</c:f>
              <c:strCache>
                <c:ptCount val="7"/>
                <c:pt idx="0">
                  <c:v>整体</c:v>
                </c:pt>
                <c:pt idx="1">
                  <c:v>客厅</c:v>
                </c:pt>
                <c:pt idx="2">
                  <c:v>卧室</c:v>
                </c:pt>
                <c:pt idx="3">
                  <c:v>厨房</c:v>
                </c:pt>
                <c:pt idx="4">
                  <c:v>卫生间</c:v>
                </c:pt>
                <c:pt idx="5">
                  <c:v>阳台</c:v>
                </c:pt>
                <c:pt idx="6">
                  <c:v>其他</c:v>
                </c:pt>
              </c:strCache>
            </c:strRef>
          </c:cat>
          <c:val>
            <c:numRef>
              <c:f>房子装修分析!$C$4:$C$10</c:f>
              <c:numCache>
                <c:formatCode>\¥#,##0.00;\¥\-#,##0.00</c:formatCode>
                <c:ptCount val="7"/>
                <c:pt idx="0">
                  <c:v>17597</c:v>
                </c:pt>
                <c:pt idx="1">
                  <c:v>13545</c:v>
                </c:pt>
                <c:pt idx="2">
                  <c:v>5032</c:v>
                </c:pt>
                <c:pt idx="3">
                  <c:v>17302</c:v>
                </c:pt>
                <c:pt idx="4">
                  <c:v>8150</c:v>
                </c:pt>
                <c:pt idx="5">
                  <c:v>4070</c:v>
                </c:pt>
                <c:pt idx="6">
                  <c:v>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房子装修分析!$C$15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cat>
            <c:strRef>
              <c:f>房子装修分析!$B$16:$B$22</c:f>
              <c:strCache>
                <c:ptCount val="7"/>
                <c:pt idx="0">
                  <c:v>硬装材料</c:v>
                </c:pt>
                <c:pt idx="1">
                  <c:v>人工</c:v>
                </c:pt>
                <c:pt idx="2">
                  <c:v>家具</c:v>
                </c:pt>
                <c:pt idx="3">
                  <c:v>家电</c:v>
                </c:pt>
                <c:pt idx="4">
                  <c:v>软装及厨具</c:v>
                </c:pt>
                <c:pt idx="5">
                  <c:v>设计费</c:v>
                </c:pt>
                <c:pt idx="6">
                  <c:v>其他</c:v>
                </c:pt>
              </c:strCache>
            </c:strRef>
          </c:cat>
          <c:val>
            <c:numRef>
              <c:f>房子装修分析!$C$16:$C$22</c:f>
              <c:numCache>
                <c:formatCode>\¥#,##0.00;\¥\-#,##0.00</c:formatCode>
                <c:ptCount val="7"/>
                <c:pt idx="0">
                  <c:v>40124</c:v>
                </c:pt>
                <c:pt idx="1">
                  <c:v>7960</c:v>
                </c:pt>
                <c:pt idx="2">
                  <c:v>6730</c:v>
                </c:pt>
                <c:pt idx="3">
                  <c:v>2426</c:v>
                </c:pt>
                <c:pt idx="4">
                  <c:v>2000</c:v>
                </c:pt>
                <c:pt idx="5">
                  <c:v>8456</c:v>
                </c:pt>
                <c:pt idx="6">
                  <c:v>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45184"/>
        <c:axId val="216745744"/>
      </c:barChart>
      <c:catAx>
        <c:axId val="21674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16745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674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¥#,##0.00;\¥\-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2167451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171450</xdr:rowOff>
    </xdr:from>
    <xdr:to>
      <xdr:col>8</xdr:col>
      <xdr:colOff>533400</xdr:colOff>
      <xdr:row>10</xdr:row>
      <xdr:rowOff>238125</xdr:rowOff>
    </xdr:to>
    <xdr:graphicFrame macro="">
      <xdr:nvGraphicFramePr>
        <xdr:cNvPr id="3073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219075</xdr:rowOff>
    </xdr:from>
    <xdr:to>
      <xdr:col>10</xdr:col>
      <xdr:colOff>19050</xdr:colOff>
      <xdr:row>25</xdr:row>
      <xdr:rowOff>114300</xdr:rowOff>
    </xdr:to>
    <xdr:graphicFrame macro="">
      <xdr:nvGraphicFramePr>
        <xdr:cNvPr id="3074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9"/>
  </sheetPr>
  <dimension ref="A1:R173"/>
  <sheetViews>
    <sheetView showGridLines="0" tabSelected="1" workbookViewId="0">
      <pane xSplit="4" ySplit="1" topLeftCell="E2" activePane="bottomRight" state="frozen"/>
      <selection pane="topRight"/>
      <selection pane="bottomLeft"/>
      <selection pane="bottomRight" activeCell="D28" sqref="D28"/>
    </sheetView>
  </sheetViews>
  <sheetFormatPr defaultColWidth="9" defaultRowHeight="20.100000000000001" customHeight="1" x14ac:dyDescent="0.15"/>
  <cols>
    <col min="1" max="1" width="4.125" style="21" hidden="1" customWidth="1"/>
    <col min="2" max="3" width="4.625" style="21" customWidth="1"/>
    <col min="4" max="4" width="25.875" style="22" customWidth="1"/>
    <col min="5" max="6" width="12.75" style="21" customWidth="1"/>
    <col min="7" max="7" width="5.75" style="22" hidden="1" customWidth="1"/>
    <col min="8" max="8" width="5.875" style="22" hidden="1" customWidth="1"/>
    <col min="9" max="9" width="10.625" style="26" hidden="1" customWidth="1"/>
    <col min="10" max="10" width="17.875" style="22" hidden="1" customWidth="1"/>
    <col min="11" max="11" width="10.75" style="22" customWidth="1"/>
    <col min="12" max="12" width="12.125" style="22" customWidth="1"/>
    <col min="13" max="13" width="11.875" style="21" customWidth="1"/>
    <col min="14" max="14" width="18.5" style="27" customWidth="1"/>
    <col min="15" max="15" width="9" style="21"/>
    <col min="16" max="16" width="23.75" style="21" customWidth="1"/>
    <col min="17" max="16384" width="9" style="21"/>
  </cols>
  <sheetData>
    <row r="1" spans="1:18" s="22" customFormat="1" ht="29.2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66" t="s">
        <v>243</v>
      </c>
      <c r="F1" s="67" t="s">
        <v>244</v>
      </c>
      <c r="G1" s="59" t="s">
        <v>4</v>
      </c>
      <c r="H1" s="59" t="s">
        <v>5</v>
      </c>
      <c r="I1" s="59" t="s">
        <v>6</v>
      </c>
      <c r="J1" s="11" t="s">
        <v>7</v>
      </c>
      <c r="K1" s="59" t="s">
        <v>8</v>
      </c>
      <c r="L1" s="74" t="s">
        <v>9</v>
      </c>
      <c r="M1" s="11" t="s">
        <v>10</v>
      </c>
      <c r="N1" s="11" t="s">
        <v>11</v>
      </c>
    </row>
    <row r="2" spans="1:18" ht="20.100000000000001" hidden="1" customHeight="1" x14ac:dyDescent="0.15">
      <c r="A2" s="12">
        <v>1</v>
      </c>
      <c r="B2" s="92" t="s">
        <v>12</v>
      </c>
      <c r="C2" s="89" t="s">
        <v>13</v>
      </c>
      <c r="D2" s="76" t="s">
        <v>14</v>
      </c>
      <c r="E2" s="77"/>
      <c r="F2" s="77">
        <v>0</v>
      </c>
      <c r="G2" s="76">
        <v>0</v>
      </c>
      <c r="H2" s="76" t="s">
        <v>15</v>
      </c>
      <c r="I2" s="78">
        <v>0</v>
      </c>
      <c r="J2" s="76"/>
      <c r="K2" s="76"/>
      <c r="L2" s="76" t="s">
        <v>276</v>
      </c>
      <c r="M2" s="80"/>
      <c r="N2" s="79"/>
      <c r="P2" s="101"/>
    </row>
    <row r="3" spans="1:18" ht="20.100000000000001" hidden="1" customHeight="1" x14ac:dyDescent="0.15">
      <c r="A3" s="12">
        <v>2</v>
      </c>
      <c r="B3" s="93"/>
      <c r="C3" s="89"/>
      <c r="D3" s="76" t="s">
        <v>16</v>
      </c>
      <c r="E3" s="77"/>
      <c r="F3" s="77">
        <v>0</v>
      </c>
      <c r="G3" s="76">
        <v>0</v>
      </c>
      <c r="H3" s="76" t="s">
        <v>17</v>
      </c>
      <c r="I3" s="78">
        <v>90</v>
      </c>
      <c r="J3" s="76"/>
      <c r="K3" s="76"/>
      <c r="L3" s="76" t="s">
        <v>276</v>
      </c>
      <c r="M3" s="80"/>
      <c r="N3" s="79"/>
      <c r="P3" s="101"/>
    </row>
    <row r="4" spans="1:18" ht="20.100000000000001" hidden="1" customHeight="1" x14ac:dyDescent="0.15">
      <c r="A4" s="71">
        <v>3</v>
      </c>
      <c r="B4" s="93"/>
      <c r="C4" s="89"/>
      <c r="D4" s="76" t="s">
        <v>18</v>
      </c>
      <c r="E4" s="77"/>
      <c r="F4" s="77">
        <v>0</v>
      </c>
      <c r="G4" s="76">
        <v>0</v>
      </c>
      <c r="H4" s="76" t="s">
        <v>19</v>
      </c>
      <c r="I4" s="78">
        <v>20</v>
      </c>
      <c r="J4" s="76"/>
      <c r="K4" s="76"/>
      <c r="L4" s="76" t="s">
        <v>276</v>
      </c>
      <c r="M4" s="80"/>
      <c r="N4" s="79"/>
      <c r="P4" s="101"/>
    </row>
    <row r="5" spans="1:18" ht="20.100000000000001" hidden="1" customHeight="1" x14ac:dyDescent="0.15">
      <c r="A5" s="71">
        <v>4</v>
      </c>
      <c r="B5" s="93"/>
      <c r="C5" s="89"/>
      <c r="D5" s="76" t="s">
        <v>20</v>
      </c>
      <c r="E5" s="77"/>
      <c r="F5" s="77">
        <v>0</v>
      </c>
      <c r="G5" s="76">
        <v>0</v>
      </c>
      <c r="H5" s="76"/>
      <c r="I5" s="78">
        <v>1000</v>
      </c>
      <c r="J5" s="76"/>
      <c r="K5" s="76"/>
      <c r="L5" s="76" t="s">
        <v>276</v>
      </c>
      <c r="M5" s="80"/>
      <c r="N5" s="79"/>
      <c r="P5" s="101"/>
    </row>
    <row r="6" spans="1:18" ht="20.100000000000001" hidden="1" customHeight="1" x14ac:dyDescent="0.15">
      <c r="A6" s="71">
        <v>5</v>
      </c>
      <c r="B6" s="93"/>
      <c r="C6" s="89"/>
      <c r="D6" s="76" t="s">
        <v>21</v>
      </c>
      <c r="E6" s="77"/>
      <c r="F6" s="77">
        <v>0</v>
      </c>
      <c r="G6" s="76">
        <v>0</v>
      </c>
      <c r="H6" s="76"/>
      <c r="I6" s="78">
        <v>2000</v>
      </c>
      <c r="J6" s="76"/>
      <c r="K6" s="76"/>
      <c r="L6" s="76" t="s">
        <v>276</v>
      </c>
      <c r="M6" s="80"/>
      <c r="N6" s="79"/>
      <c r="P6" s="101"/>
    </row>
    <row r="7" spans="1:18" ht="20.100000000000001" hidden="1" customHeight="1" x14ac:dyDescent="0.15">
      <c r="A7" s="71">
        <v>6</v>
      </c>
      <c r="B7" s="93"/>
      <c r="C7" s="89"/>
      <c r="D7" s="76" t="s">
        <v>22</v>
      </c>
      <c r="E7" s="77"/>
      <c r="F7" s="77">
        <v>0</v>
      </c>
      <c r="G7" s="17">
        <v>0</v>
      </c>
      <c r="H7" s="17"/>
      <c r="I7" s="51">
        <v>800</v>
      </c>
      <c r="J7" s="17"/>
      <c r="K7" s="76"/>
      <c r="L7" s="76" t="s">
        <v>288</v>
      </c>
      <c r="M7" s="80"/>
      <c r="N7" s="79"/>
      <c r="P7" s="101"/>
    </row>
    <row r="8" spans="1:18" ht="20.100000000000001" hidden="1" customHeight="1" x14ac:dyDescent="0.15">
      <c r="A8" s="75"/>
      <c r="B8" s="93"/>
      <c r="C8" s="89"/>
      <c r="D8" s="76" t="s">
        <v>278</v>
      </c>
      <c r="E8" s="77"/>
      <c r="F8" s="77">
        <v>0</v>
      </c>
      <c r="G8" s="17">
        <v>0</v>
      </c>
      <c r="H8" s="17"/>
      <c r="I8" s="51"/>
      <c r="J8" s="17"/>
      <c r="K8" s="76"/>
      <c r="L8" s="76" t="s">
        <v>288</v>
      </c>
      <c r="M8" s="80"/>
      <c r="N8" s="79"/>
      <c r="P8" s="101"/>
    </row>
    <row r="9" spans="1:18" ht="20.100000000000001" hidden="1" customHeight="1" x14ac:dyDescent="0.15">
      <c r="A9" s="71">
        <v>7</v>
      </c>
      <c r="B9" s="93"/>
      <c r="C9" s="89"/>
      <c r="D9" s="76" t="s">
        <v>23</v>
      </c>
      <c r="E9" s="77"/>
      <c r="F9" s="77">
        <v>0</v>
      </c>
      <c r="G9" s="76">
        <v>0</v>
      </c>
      <c r="H9" s="76"/>
      <c r="I9" s="78">
        <v>300</v>
      </c>
      <c r="J9" s="76"/>
      <c r="K9" s="76"/>
      <c r="L9" s="76" t="s">
        <v>276</v>
      </c>
      <c r="M9" s="80"/>
      <c r="N9" s="81"/>
      <c r="P9" s="101"/>
    </row>
    <row r="10" spans="1:18" ht="20.100000000000001" hidden="1" customHeight="1" x14ac:dyDescent="0.15">
      <c r="A10" s="71">
        <v>8</v>
      </c>
      <c r="B10" s="93"/>
      <c r="C10" s="89"/>
      <c r="D10" s="76" t="s">
        <v>24</v>
      </c>
      <c r="E10" s="77"/>
      <c r="F10" s="77">
        <v>0</v>
      </c>
      <c r="G10" s="76">
        <v>0</v>
      </c>
      <c r="H10" s="76"/>
      <c r="I10" s="78">
        <v>200</v>
      </c>
      <c r="J10" s="76"/>
      <c r="K10" s="76"/>
      <c r="L10" s="76" t="s">
        <v>276</v>
      </c>
      <c r="M10" s="80"/>
      <c r="N10" s="81"/>
      <c r="P10" s="101"/>
    </row>
    <row r="11" spans="1:18" ht="20.100000000000001" hidden="1" customHeight="1" x14ac:dyDescent="0.15">
      <c r="A11" s="71">
        <v>9</v>
      </c>
      <c r="B11" s="93"/>
      <c r="C11" s="89"/>
      <c r="D11" s="76" t="s">
        <v>25</v>
      </c>
      <c r="E11" s="77"/>
      <c r="F11" s="77">
        <v>0</v>
      </c>
      <c r="G11" s="76">
        <v>0</v>
      </c>
      <c r="H11" s="76"/>
      <c r="I11" s="78">
        <v>150</v>
      </c>
      <c r="J11" s="76"/>
      <c r="K11" s="76"/>
      <c r="L11" s="76" t="s">
        <v>276</v>
      </c>
      <c r="M11" s="80"/>
      <c r="N11" s="81"/>
      <c r="P11" s="101"/>
    </row>
    <row r="12" spans="1:18" ht="20.100000000000001" hidden="1" customHeight="1" x14ac:dyDescent="0.15">
      <c r="A12" s="71">
        <v>10</v>
      </c>
      <c r="B12" s="93"/>
      <c r="C12" s="89"/>
      <c r="D12" s="76" t="s">
        <v>26</v>
      </c>
      <c r="E12" s="77"/>
      <c r="F12" s="77">
        <v>0</v>
      </c>
      <c r="G12" s="76">
        <v>0</v>
      </c>
      <c r="H12" s="76"/>
      <c r="I12" s="78">
        <v>350</v>
      </c>
      <c r="J12" s="76"/>
      <c r="K12" s="76"/>
      <c r="L12" s="76" t="s">
        <v>276</v>
      </c>
      <c r="M12" s="80"/>
      <c r="N12" s="79"/>
      <c r="P12" s="101"/>
    </row>
    <row r="13" spans="1:18" ht="20.100000000000001" hidden="1" customHeight="1" x14ac:dyDescent="0.15">
      <c r="A13" s="71">
        <v>11</v>
      </c>
      <c r="B13" s="93"/>
      <c r="C13" s="89"/>
      <c r="D13" s="82" t="s">
        <v>27</v>
      </c>
      <c r="E13" s="77"/>
      <c r="F13" s="77">
        <v>0</v>
      </c>
      <c r="G13" s="76">
        <v>0</v>
      </c>
      <c r="H13" s="76" t="s">
        <v>28</v>
      </c>
      <c r="I13" s="78">
        <v>30</v>
      </c>
      <c r="J13" s="76"/>
      <c r="K13" s="76"/>
      <c r="L13" s="76" t="s">
        <v>276</v>
      </c>
      <c r="M13" s="80"/>
      <c r="N13" s="81"/>
      <c r="P13" s="101"/>
    </row>
    <row r="14" spans="1:18" ht="20.100000000000001" hidden="1" customHeight="1" x14ac:dyDescent="0.15">
      <c r="A14" s="71">
        <v>12</v>
      </c>
      <c r="B14" s="93"/>
      <c r="C14" s="89" t="s">
        <v>29</v>
      </c>
      <c r="D14" s="76" t="s">
        <v>30</v>
      </c>
      <c r="E14" s="77"/>
      <c r="F14" s="77">
        <v>0</v>
      </c>
      <c r="G14" s="76">
        <v>0</v>
      </c>
      <c r="H14" s="76" t="s">
        <v>31</v>
      </c>
      <c r="I14" s="78">
        <v>30</v>
      </c>
      <c r="J14" s="76"/>
      <c r="K14" s="76"/>
      <c r="L14" s="76" t="s">
        <v>276</v>
      </c>
      <c r="M14" s="80"/>
      <c r="N14" s="83"/>
      <c r="P14" s="101"/>
      <c r="R14" s="63"/>
    </row>
    <row r="15" spans="1:18" ht="20.100000000000001" hidden="1" customHeight="1" x14ac:dyDescent="0.15">
      <c r="A15" s="71">
        <v>13</v>
      </c>
      <c r="B15" s="93"/>
      <c r="C15" s="89"/>
      <c r="D15" s="76" t="s">
        <v>32</v>
      </c>
      <c r="E15" s="77"/>
      <c r="F15" s="77">
        <v>0</v>
      </c>
      <c r="G15" s="76">
        <v>0</v>
      </c>
      <c r="H15" s="76" t="s">
        <v>31</v>
      </c>
      <c r="I15" s="78">
        <v>25</v>
      </c>
      <c r="J15" s="76"/>
      <c r="K15" s="76"/>
      <c r="L15" s="76" t="s">
        <v>276</v>
      </c>
      <c r="M15" s="79"/>
      <c r="N15" s="81"/>
    </row>
    <row r="16" spans="1:18" ht="20.100000000000001" hidden="1" customHeight="1" x14ac:dyDescent="0.15">
      <c r="A16" s="71">
        <v>14</v>
      </c>
      <c r="B16" s="93"/>
      <c r="C16" s="89"/>
      <c r="D16" s="76" t="s">
        <v>33</v>
      </c>
      <c r="E16" s="77"/>
      <c r="F16" s="77">
        <v>0</v>
      </c>
      <c r="G16" s="76">
        <v>0</v>
      </c>
      <c r="H16" s="76" t="s">
        <v>34</v>
      </c>
      <c r="I16" s="78">
        <v>2500</v>
      </c>
      <c r="J16" s="76"/>
      <c r="K16" s="76"/>
      <c r="L16" s="76" t="s">
        <v>276</v>
      </c>
      <c r="M16" s="79"/>
      <c r="N16" s="81"/>
    </row>
    <row r="17" spans="1:18" ht="20.100000000000001" customHeight="1" x14ac:dyDescent="0.15">
      <c r="A17" s="71">
        <v>15</v>
      </c>
      <c r="B17" s="93"/>
      <c r="C17" s="92" t="s">
        <v>35</v>
      </c>
      <c r="D17" s="17" t="s">
        <v>36</v>
      </c>
      <c r="E17" s="46"/>
      <c r="F17" s="46">
        <v>4000</v>
      </c>
      <c r="G17" s="17">
        <v>0</v>
      </c>
      <c r="H17" s="17" t="s">
        <v>37</v>
      </c>
      <c r="I17" s="51">
        <v>3500</v>
      </c>
      <c r="J17" s="17"/>
      <c r="K17" s="17"/>
      <c r="L17" s="17" t="s">
        <v>277</v>
      </c>
      <c r="M17" s="40"/>
      <c r="N17" s="17"/>
    </row>
    <row r="18" spans="1:18" ht="20.100000000000001" customHeight="1" x14ac:dyDescent="0.15">
      <c r="A18" s="71">
        <v>16</v>
      </c>
      <c r="B18" s="93"/>
      <c r="C18" s="93"/>
      <c r="D18" s="17" t="s">
        <v>38</v>
      </c>
      <c r="E18" s="46"/>
      <c r="F18" s="46">
        <v>1500</v>
      </c>
      <c r="G18" s="17">
        <v>0</v>
      </c>
      <c r="H18" s="17" t="s">
        <v>39</v>
      </c>
      <c r="I18" s="51">
        <v>800</v>
      </c>
      <c r="J18" s="17"/>
      <c r="K18" s="17"/>
      <c r="L18" s="17" t="s">
        <v>277</v>
      </c>
      <c r="M18" s="40"/>
      <c r="N18" s="17"/>
    </row>
    <row r="19" spans="1:18" ht="20.100000000000001" customHeight="1" x14ac:dyDescent="0.15">
      <c r="A19" s="71">
        <v>17</v>
      </c>
      <c r="B19" s="93"/>
      <c r="C19" s="93"/>
      <c r="D19" s="17" t="s">
        <v>40</v>
      </c>
      <c r="E19" s="46"/>
      <c r="F19" s="46">
        <v>2000</v>
      </c>
      <c r="G19" s="17">
        <v>0</v>
      </c>
      <c r="H19" s="17" t="s">
        <v>37</v>
      </c>
      <c r="I19" s="51">
        <v>1000</v>
      </c>
      <c r="J19" s="17"/>
      <c r="K19" s="17"/>
      <c r="L19" s="17" t="s">
        <v>277</v>
      </c>
      <c r="M19" s="40"/>
      <c r="N19" s="17"/>
    </row>
    <row r="20" spans="1:18" ht="20.100000000000001" customHeight="1" x14ac:dyDescent="0.15">
      <c r="A20" s="71">
        <v>18</v>
      </c>
      <c r="B20" s="93"/>
      <c r="C20" s="93"/>
      <c r="D20" s="17" t="s">
        <v>41</v>
      </c>
      <c r="E20" s="46"/>
      <c r="F20" s="46">
        <v>0</v>
      </c>
      <c r="G20" s="17">
        <v>0</v>
      </c>
      <c r="H20" s="17" t="s">
        <v>42</v>
      </c>
      <c r="I20" s="51">
        <v>200</v>
      </c>
      <c r="J20" s="17"/>
      <c r="K20" s="17"/>
      <c r="L20" s="17" t="s">
        <v>277</v>
      </c>
      <c r="M20" s="40"/>
      <c r="N20" s="17"/>
    </row>
    <row r="21" spans="1:18" ht="20.100000000000001" customHeight="1" x14ac:dyDescent="0.15">
      <c r="A21" s="71">
        <v>19</v>
      </c>
      <c r="B21" s="93"/>
      <c r="C21" s="93"/>
      <c r="D21" s="17" t="s">
        <v>253</v>
      </c>
      <c r="E21" s="46"/>
      <c r="F21" s="46">
        <v>1500</v>
      </c>
      <c r="G21" s="17">
        <v>0</v>
      </c>
      <c r="H21" s="17" t="s">
        <v>39</v>
      </c>
      <c r="I21" s="51">
        <v>500</v>
      </c>
      <c r="J21" s="17"/>
      <c r="K21" s="17"/>
      <c r="L21" s="17" t="s">
        <v>277</v>
      </c>
      <c r="M21" s="40"/>
      <c r="N21" s="17"/>
      <c r="R21" s="64"/>
    </row>
    <row r="22" spans="1:18" ht="20.100000000000001" customHeight="1" x14ac:dyDescent="0.15">
      <c r="A22" s="71">
        <v>20</v>
      </c>
      <c r="B22" s="93"/>
      <c r="C22" s="93"/>
      <c r="D22" s="17" t="s">
        <v>43</v>
      </c>
      <c r="E22" s="46"/>
      <c r="F22" s="46">
        <v>0</v>
      </c>
      <c r="G22" s="17">
        <v>0</v>
      </c>
      <c r="H22" s="17" t="s">
        <v>39</v>
      </c>
      <c r="I22" s="51">
        <v>300</v>
      </c>
      <c r="J22" s="17"/>
      <c r="K22" s="17"/>
      <c r="L22" s="17" t="s">
        <v>277</v>
      </c>
      <c r="M22" s="40"/>
      <c r="N22" s="17"/>
    </row>
    <row r="23" spans="1:18" ht="20.100000000000001" customHeight="1" x14ac:dyDescent="0.15">
      <c r="A23" s="71">
        <v>21</v>
      </c>
      <c r="B23" s="93"/>
      <c r="C23" s="94"/>
      <c r="D23" s="69" t="s">
        <v>254</v>
      </c>
      <c r="E23" s="46"/>
      <c r="F23" s="46">
        <v>1000</v>
      </c>
      <c r="G23" s="17">
        <v>0</v>
      </c>
      <c r="H23" s="17" t="s">
        <v>39</v>
      </c>
      <c r="I23" s="51">
        <v>500</v>
      </c>
      <c r="J23" s="17"/>
      <c r="K23" s="17"/>
      <c r="L23" s="17" t="s">
        <v>277</v>
      </c>
      <c r="M23" s="40"/>
      <c r="N23" s="39"/>
    </row>
    <row r="24" spans="1:18" ht="20.100000000000001" customHeight="1" x14ac:dyDescent="0.15">
      <c r="A24" s="71">
        <v>22</v>
      </c>
      <c r="B24" s="93"/>
      <c r="C24" s="89" t="s">
        <v>44</v>
      </c>
      <c r="D24" s="17" t="s">
        <v>45</v>
      </c>
      <c r="E24" s="46"/>
      <c r="F24" s="46">
        <v>5000</v>
      </c>
      <c r="G24" s="17">
        <v>0</v>
      </c>
      <c r="H24" s="17" t="s">
        <v>46</v>
      </c>
      <c r="I24" s="46">
        <v>3000</v>
      </c>
      <c r="J24" s="17"/>
      <c r="K24" s="17"/>
      <c r="L24" s="17" t="s">
        <v>277</v>
      </c>
      <c r="M24" s="40"/>
      <c r="N24" s="39"/>
    </row>
    <row r="25" spans="1:18" ht="20.100000000000001" customHeight="1" x14ac:dyDescent="0.15">
      <c r="A25" s="71">
        <v>23</v>
      </c>
      <c r="B25" s="93"/>
      <c r="C25" s="89"/>
      <c r="D25" s="17" t="s">
        <v>47</v>
      </c>
      <c r="E25" s="46"/>
      <c r="F25" s="46">
        <v>0</v>
      </c>
      <c r="G25" s="17">
        <v>0</v>
      </c>
      <c r="H25" s="17" t="s">
        <v>39</v>
      </c>
      <c r="I25" s="46">
        <v>2500</v>
      </c>
      <c r="J25" s="17"/>
      <c r="K25" s="17"/>
      <c r="L25" s="17" t="s">
        <v>277</v>
      </c>
      <c r="M25" s="40"/>
      <c r="N25" s="39"/>
    </row>
    <row r="26" spans="1:18" ht="20.100000000000001" customHeight="1" x14ac:dyDescent="0.15">
      <c r="A26" s="71">
        <v>24</v>
      </c>
      <c r="B26" s="93"/>
      <c r="C26" s="89"/>
      <c r="D26" s="17" t="s">
        <v>48</v>
      </c>
      <c r="E26" s="46"/>
      <c r="F26" s="46">
        <v>1200</v>
      </c>
      <c r="G26" s="17">
        <v>0</v>
      </c>
      <c r="H26" s="17" t="s">
        <v>49</v>
      </c>
      <c r="I26" s="51">
        <v>300</v>
      </c>
      <c r="J26" s="17"/>
      <c r="K26" s="17"/>
      <c r="L26" s="17" t="s">
        <v>277</v>
      </c>
      <c r="M26" s="40"/>
      <c r="N26" s="39"/>
    </row>
    <row r="27" spans="1:18" ht="20.100000000000001" customHeight="1" x14ac:dyDescent="0.15">
      <c r="A27" s="75"/>
      <c r="B27" s="93"/>
      <c r="C27" s="89"/>
      <c r="D27" s="17" t="s">
        <v>269</v>
      </c>
      <c r="E27" s="46"/>
      <c r="F27" s="46">
        <v>500</v>
      </c>
      <c r="G27" s="17">
        <v>0</v>
      </c>
      <c r="H27" s="17" t="s">
        <v>270</v>
      </c>
      <c r="I27" s="51">
        <v>300</v>
      </c>
      <c r="J27" s="17"/>
      <c r="K27" s="17"/>
      <c r="L27" s="17" t="s">
        <v>277</v>
      </c>
      <c r="M27" s="40"/>
      <c r="N27" s="39"/>
    </row>
    <row r="28" spans="1:18" ht="20.100000000000001" customHeight="1" x14ac:dyDescent="0.15">
      <c r="A28" s="75"/>
      <c r="B28" s="93"/>
      <c r="C28" s="89"/>
      <c r="D28" s="17" t="s">
        <v>50</v>
      </c>
      <c r="E28" s="46"/>
      <c r="F28" s="46">
        <v>500</v>
      </c>
      <c r="G28" s="17">
        <v>0</v>
      </c>
      <c r="H28" s="17" t="s">
        <v>39</v>
      </c>
      <c r="I28" s="51"/>
      <c r="J28" s="17"/>
      <c r="K28" s="17"/>
      <c r="L28" s="17" t="s">
        <v>277</v>
      </c>
      <c r="M28" s="40"/>
      <c r="N28" s="39"/>
    </row>
    <row r="29" spans="1:18" ht="20.100000000000001" customHeight="1" x14ac:dyDescent="0.15">
      <c r="A29" s="71">
        <v>25</v>
      </c>
      <c r="B29" s="93"/>
      <c r="C29" s="89"/>
      <c r="D29" s="17" t="s">
        <v>271</v>
      </c>
      <c r="E29" s="46"/>
      <c r="F29" s="46">
        <v>500</v>
      </c>
      <c r="G29" s="17">
        <v>0</v>
      </c>
      <c r="H29" s="17" t="s">
        <v>39</v>
      </c>
      <c r="I29" s="51">
        <v>200</v>
      </c>
      <c r="J29" s="17"/>
      <c r="K29" s="17"/>
      <c r="L29" s="17" t="s">
        <v>277</v>
      </c>
      <c r="M29" s="40"/>
      <c r="N29" s="39"/>
    </row>
    <row r="30" spans="1:18" ht="20.100000000000001" customHeight="1" x14ac:dyDescent="0.15">
      <c r="A30" s="71">
        <v>26</v>
      </c>
      <c r="B30" s="93"/>
      <c r="C30" s="89" t="s">
        <v>51</v>
      </c>
      <c r="D30" s="17" t="s">
        <v>52</v>
      </c>
      <c r="E30" s="46"/>
      <c r="F30" s="46">
        <v>0</v>
      </c>
      <c r="G30" s="17">
        <v>0</v>
      </c>
      <c r="H30" s="17" t="s">
        <v>37</v>
      </c>
      <c r="I30" s="51">
        <v>250</v>
      </c>
      <c r="J30" s="69"/>
      <c r="K30" s="17"/>
      <c r="L30" s="17" t="s">
        <v>277</v>
      </c>
      <c r="M30" s="40"/>
      <c r="N30" s="39"/>
    </row>
    <row r="31" spans="1:18" ht="20.100000000000001" customHeight="1" x14ac:dyDescent="0.15">
      <c r="A31" s="71">
        <v>27</v>
      </c>
      <c r="B31" s="93"/>
      <c r="C31" s="89"/>
      <c r="D31" s="17" t="s">
        <v>53</v>
      </c>
      <c r="E31" s="46"/>
      <c r="F31" s="46">
        <v>3000</v>
      </c>
      <c r="G31" s="17">
        <v>0</v>
      </c>
      <c r="H31" s="17" t="s">
        <v>54</v>
      </c>
      <c r="I31" s="51">
        <v>1000</v>
      </c>
      <c r="J31" s="17"/>
      <c r="K31" s="17"/>
      <c r="L31" s="17" t="s">
        <v>277</v>
      </c>
      <c r="M31" s="40"/>
      <c r="N31" s="39"/>
    </row>
    <row r="32" spans="1:18" ht="20.100000000000001" customHeight="1" x14ac:dyDescent="0.15">
      <c r="A32" s="71">
        <v>28</v>
      </c>
      <c r="B32" s="93"/>
      <c r="C32" s="89"/>
      <c r="D32" s="17" t="s">
        <v>55</v>
      </c>
      <c r="E32" s="46"/>
      <c r="F32" s="46">
        <v>0</v>
      </c>
      <c r="G32" s="17">
        <v>0</v>
      </c>
      <c r="H32" s="17" t="s">
        <v>54</v>
      </c>
      <c r="I32" s="51">
        <v>400</v>
      </c>
      <c r="J32" s="17"/>
      <c r="K32" s="17"/>
      <c r="L32" s="17" t="s">
        <v>277</v>
      </c>
      <c r="M32" s="40"/>
      <c r="N32" s="39"/>
    </row>
    <row r="33" spans="1:14" ht="26.25" hidden="1" customHeight="1" x14ac:dyDescent="0.15">
      <c r="A33" s="71">
        <v>29</v>
      </c>
      <c r="B33" s="93"/>
      <c r="C33" s="11" t="s">
        <v>56</v>
      </c>
      <c r="D33" s="76" t="s">
        <v>57</v>
      </c>
      <c r="E33" s="77"/>
      <c r="F33" s="77">
        <v>0</v>
      </c>
      <c r="G33" s="76">
        <v>0</v>
      </c>
      <c r="H33" s="76" t="s">
        <v>39</v>
      </c>
      <c r="I33" s="78">
        <v>20</v>
      </c>
      <c r="J33" s="76"/>
      <c r="K33" s="76"/>
      <c r="L33" s="76" t="s">
        <v>276</v>
      </c>
      <c r="M33" s="79"/>
      <c r="N33" s="81"/>
    </row>
    <row r="34" spans="1:14" ht="20.100000000000001" customHeight="1" x14ac:dyDescent="0.15">
      <c r="A34" s="71">
        <v>30</v>
      </c>
      <c r="B34" s="94"/>
      <c r="C34" s="61"/>
      <c r="D34" s="86" t="s">
        <v>58</v>
      </c>
      <c r="E34" s="87"/>
      <c r="F34" s="87"/>
      <c r="G34" s="87"/>
      <c r="H34" s="87"/>
      <c r="I34" s="87"/>
      <c r="J34" s="87"/>
      <c r="K34" s="87"/>
      <c r="L34" s="87"/>
      <c r="M34" s="88"/>
      <c r="N34" s="62">
        <f>SUM(F2:F33)</f>
        <v>20700</v>
      </c>
    </row>
    <row r="35" spans="1:14" ht="20.100000000000001" hidden="1" customHeight="1" x14ac:dyDescent="0.15">
      <c r="A35" s="71">
        <v>31</v>
      </c>
      <c r="B35" s="99" t="s">
        <v>236</v>
      </c>
      <c r="C35" s="89" t="s">
        <v>13</v>
      </c>
      <c r="D35" s="76" t="s">
        <v>16</v>
      </c>
      <c r="E35" s="77"/>
      <c r="F35" s="77">
        <v>0</v>
      </c>
      <c r="G35" s="76">
        <v>0</v>
      </c>
      <c r="H35" s="76" t="s">
        <v>17</v>
      </c>
      <c r="I35" s="78">
        <v>90</v>
      </c>
      <c r="J35" s="76"/>
      <c r="K35" s="76"/>
      <c r="L35" s="76" t="s">
        <v>276</v>
      </c>
      <c r="M35" s="80"/>
      <c r="N35" s="79"/>
    </row>
    <row r="36" spans="1:14" ht="20.100000000000001" hidden="1" customHeight="1" x14ac:dyDescent="0.15">
      <c r="A36" s="71">
        <v>32</v>
      </c>
      <c r="B36" s="93"/>
      <c r="C36" s="89"/>
      <c r="D36" s="76" t="s">
        <v>18</v>
      </c>
      <c r="E36" s="77"/>
      <c r="F36" s="77">
        <v>0</v>
      </c>
      <c r="G36" s="76">
        <v>0</v>
      </c>
      <c r="H36" s="76" t="s">
        <v>19</v>
      </c>
      <c r="I36" s="78">
        <v>20</v>
      </c>
      <c r="J36" s="76"/>
      <c r="K36" s="76"/>
      <c r="L36" s="76" t="s">
        <v>276</v>
      </c>
      <c r="M36" s="80"/>
      <c r="N36" s="79"/>
    </row>
    <row r="37" spans="1:14" ht="20.100000000000001" hidden="1" customHeight="1" x14ac:dyDescent="0.15">
      <c r="A37" s="71">
        <v>33</v>
      </c>
      <c r="B37" s="93"/>
      <c r="C37" s="89"/>
      <c r="D37" s="76" t="s">
        <v>60</v>
      </c>
      <c r="E37" s="77"/>
      <c r="F37" s="77">
        <v>0</v>
      </c>
      <c r="G37" s="76">
        <v>0</v>
      </c>
      <c r="H37" s="76" t="s">
        <v>39</v>
      </c>
      <c r="I37" s="78">
        <v>1800</v>
      </c>
      <c r="J37" s="76"/>
      <c r="K37" s="76"/>
      <c r="L37" s="76" t="s">
        <v>276</v>
      </c>
      <c r="M37" s="80"/>
      <c r="N37" s="79"/>
    </row>
    <row r="38" spans="1:14" ht="20.100000000000001" hidden="1" customHeight="1" x14ac:dyDescent="0.15">
      <c r="A38" s="71">
        <v>34</v>
      </c>
      <c r="B38" s="93"/>
      <c r="C38" s="89"/>
      <c r="D38" s="76" t="s">
        <v>61</v>
      </c>
      <c r="E38" s="77"/>
      <c r="F38" s="77">
        <v>0</v>
      </c>
      <c r="G38" s="76">
        <v>0</v>
      </c>
      <c r="H38" s="76" t="s">
        <v>31</v>
      </c>
      <c r="I38" s="78">
        <v>250</v>
      </c>
      <c r="J38" s="76"/>
      <c r="K38" s="76"/>
      <c r="L38" s="76" t="s">
        <v>276</v>
      </c>
      <c r="M38" s="80"/>
      <c r="N38" s="79"/>
    </row>
    <row r="39" spans="1:14" ht="20.100000000000001" hidden="1" customHeight="1" x14ac:dyDescent="0.15">
      <c r="A39" s="71">
        <v>35</v>
      </c>
      <c r="B39" s="93"/>
      <c r="C39" s="89"/>
      <c r="D39" s="76" t="s">
        <v>62</v>
      </c>
      <c r="E39" s="77"/>
      <c r="F39" s="77">
        <v>0</v>
      </c>
      <c r="G39" s="76">
        <v>0</v>
      </c>
      <c r="H39" s="76" t="s">
        <v>31</v>
      </c>
      <c r="I39" s="78">
        <v>200</v>
      </c>
      <c r="J39" s="76"/>
      <c r="K39" s="76"/>
      <c r="L39" s="76" t="s">
        <v>276</v>
      </c>
      <c r="M39" s="80"/>
      <c r="N39" s="79"/>
    </row>
    <row r="40" spans="1:14" ht="20.100000000000001" hidden="1" customHeight="1" x14ac:dyDescent="0.15">
      <c r="A40" s="71">
        <v>36</v>
      </c>
      <c r="B40" s="93"/>
      <c r="C40" s="89" t="s">
        <v>29</v>
      </c>
      <c r="D40" s="76" t="s">
        <v>63</v>
      </c>
      <c r="E40" s="77"/>
      <c r="F40" s="77">
        <v>0</v>
      </c>
      <c r="G40" s="76">
        <v>0</v>
      </c>
      <c r="H40" s="76" t="s">
        <v>31</v>
      </c>
      <c r="I40" s="78">
        <v>15</v>
      </c>
      <c r="J40" s="76"/>
      <c r="K40" s="76"/>
      <c r="L40" s="76" t="s">
        <v>276</v>
      </c>
      <c r="M40" s="80"/>
      <c r="N40" s="79"/>
    </row>
    <row r="41" spans="1:14" ht="20.100000000000001" hidden="1" customHeight="1" x14ac:dyDescent="0.15">
      <c r="A41" s="71">
        <v>37</v>
      </c>
      <c r="B41" s="93"/>
      <c r="C41" s="89"/>
      <c r="D41" s="76" t="s">
        <v>64</v>
      </c>
      <c r="E41" s="77"/>
      <c r="F41" s="77">
        <v>0</v>
      </c>
      <c r="G41" s="76">
        <v>0</v>
      </c>
      <c r="H41" s="76" t="s">
        <v>65</v>
      </c>
      <c r="I41" s="78">
        <v>50</v>
      </c>
      <c r="J41" s="76"/>
      <c r="K41" s="76"/>
      <c r="L41" s="76" t="s">
        <v>276</v>
      </c>
      <c r="M41" s="79"/>
      <c r="N41" s="79"/>
    </row>
    <row r="42" spans="1:14" ht="20.100000000000001" customHeight="1" x14ac:dyDescent="0.15">
      <c r="A42" s="71">
        <v>38</v>
      </c>
      <c r="B42" s="93"/>
      <c r="C42" s="92" t="s">
        <v>35</v>
      </c>
      <c r="D42" s="12" t="s">
        <v>66</v>
      </c>
      <c r="E42" s="32"/>
      <c r="F42" s="32">
        <v>0</v>
      </c>
      <c r="G42" s="71">
        <v>0</v>
      </c>
      <c r="H42" s="12" t="s">
        <v>54</v>
      </c>
      <c r="I42" s="38">
        <v>3000</v>
      </c>
      <c r="J42" s="12"/>
      <c r="K42" s="12"/>
      <c r="L42" s="75" t="s">
        <v>277</v>
      </c>
      <c r="M42" s="24"/>
      <c r="N42" s="12"/>
    </row>
    <row r="43" spans="1:14" ht="20.100000000000001" customHeight="1" x14ac:dyDescent="0.15">
      <c r="A43" s="71">
        <v>39</v>
      </c>
      <c r="B43" s="93"/>
      <c r="C43" s="93"/>
      <c r="D43" s="12" t="s">
        <v>67</v>
      </c>
      <c r="E43" s="32"/>
      <c r="F43" s="32">
        <v>4000</v>
      </c>
      <c r="G43" s="71">
        <v>0</v>
      </c>
      <c r="H43" s="12" t="s">
        <v>37</v>
      </c>
      <c r="I43" s="38">
        <v>4000</v>
      </c>
      <c r="J43" s="12"/>
      <c r="K43" s="12"/>
      <c r="L43" s="75" t="s">
        <v>277</v>
      </c>
      <c r="M43" s="24"/>
      <c r="N43" s="12"/>
    </row>
    <row r="44" spans="1:14" ht="20.100000000000001" customHeight="1" x14ac:dyDescent="0.15">
      <c r="A44" s="71">
        <v>40</v>
      </c>
      <c r="B44" s="93"/>
      <c r="C44" s="93"/>
      <c r="D44" s="12" t="s">
        <v>68</v>
      </c>
      <c r="E44" s="32"/>
      <c r="F44" s="32">
        <v>0</v>
      </c>
      <c r="G44" s="71">
        <v>0</v>
      </c>
      <c r="H44" s="12" t="s">
        <v>39</v>
      </c>
      <c r="I44" s="38">
        <v>1500</v>
      </c>
      <c r="J44" s="12"/>
      <c r="K44" s="12"/>
      <c r="L44" s="75" t="s">
        <v>277</v>
      </c>
      <c r="M44" s="24"/>
      <c r="N44" s="12"/>
    </row>
    <row r="45" spans="1:14" ht="20.100000000000001" customHeight="1" x14ac:dyDescent="0.15">
      <c r="A45" s="75"/>
      <c r="B45" s="93"/>
      <c r="C45" s="93"/>
      <c r="D45" s="75" t="s">
        <v>282</v>
      </c>
      <c r="E45" s="32"/>
      <c r="F45" s="32">
        <v>0</v>
      </c>
      <c r="G45" s="75"/>
      <c r="H45" s="75"/>
      <c r="I45" s="38"/>
      <c r="J45" s="75"/>
      <c r="K45" s="75"/>
      <c r="L45" s="75" t="s">
        <v>277</v>
      </c>
      <c r="M45" s="24"/>
      <c r="N45" s="75"/>
    </row>
    <row r="46" spans="1:14" ht="20.100000000000001" customHeight="1" x14ac:dyDescent="0.15">
      <c r="A46" s="71">
        <v>41</v>
      </c>
      <c r="B46" s="93"/>
      <c r="C46" s="93"/>
      <c r="D46" s="12" t="s">
        <v>69</v>
      </c>
      <c r="E46" s="32"/>
      <c r="F46" s="32">
        <v>0</v>
      </c>
      <c r="G46" s="71">
        <v>0</v>
      </c>
      <c r="H46" s="12" t="s">
        <v>42</v>
      </c>
      <c r="I46" s="38">
        <v>150</v>
      </c>
      <c r="J46" s="12"/>
      <c r="K46" s="12"/>
      <c r="L46" s="75" t="s">
        <v>277</v>
      </c>
      <c r="M46" s="24"/>
      <c r="N46" s="12"/>
    </row>
    <row r="47" spans="1:14" ht="20.100000000000001" customHeight="1" x14ac:dyDescent="0.15">
      <c r="A47" s="71">
        <v>42</v>
      </c>
      <c r="B47" s="93"/>
      <c r="C47" s="94"/>
      <c r="D47" s="12" t="s">
        <v>255</v>
      </c>
      <c r="E47" s="32"/>
      <c r="F47" s="32">
        <v>0</v>
      </c>
      <c r="G47" s="71">
        <v>0</v>
      </c>
      <c r="H47" s="12" t="s">
        <v>70</v>
      </c>
      <c r="I47" s="38">
        <v>200</v>
      </c>
      <c r="J47" s="12"/>
      <c r="K47" s="12"/>
      <c r="L47" s="75" t="s">
        <v>277</v>
      </c>
      <c r="M47" s="24"/>
      <c r="N47" s="44"/>
    </row>
    <row r="48" spans="1:14" ht="20.100000000000001" customHeight="1" x14ac:dyDescent="0.15">
      <c r="A48" s="71">
        <v>43</v>
      </c>
      <c r="B48" s="93"/>
      <c r="C48" s="89" t="s">
        <v>44</v>
      </c>
      <c r="D48" s="12" t="s">
        <v>48</v>
      </c>
      <c r="E48" s="32"/>
      <c r="F48" s="32">
        <v>500</v>
      </c>
      <c r="G48" s="71">
        <v>0</v>
      </c>
      <c r="H48" s="12" t="s">
        <v>71</v>
      </c>
      <c r="I48" s="38">
        <v>300</v>
      </c>
      <c r="J48" s="12"/>
      <c r="K48" s="12"/>
      <c r="L48" s="75" t="s">
        <v>277</v>
      </c>
      <c r="M48" s="24"/>
      <c r="N48" s="44"/>
    </row>
    <row r="49" spans="1:14" ht="20.100000000000001" customHeight="1" x14ac:dyDescent="0.15">
      <c r="A49" s="71">
        <v>44</v>
      </c>
      <c r="B49" s="93"/>
      <c r="C49" s="89"/>
      <c r="D49" s="12" t="s">
        <v>72</v>
      </c>
      <c r="E49" s="32"/>
      <c r="F49" s="32">
        <v>0</v>
      </c>
      <c r="G49" s="71">
        <v>0</v>
      </c>
      <c r="H49" s="12" t="s">
        <v>39</v>
      </c>
      <c r="I49" s="38">
        <v>80</v>
      </c>
      <c r="J49" s="12"/>
      <c r="K49" s="12"/>
      <c r="L49" s="75" t="s">
        <v>277</v>
      </c>
      <c r="M49" s="24"/>
      <c r="N49" s="44"/>
    </row>
    <row r="50" spans="1:14" ht="20.100000000000001" customHeight="1" x14ac:dyDescent="0.15">
      <c r="A50" s="71">
        <v>45</v>
      </c>
      <c r="B50" s="93"/>
      <c r="C50" s="89"/>
      <c r="D50" s="12" t="s">
        <v>256</v>
      </c>
      <c r="E50" s="32"/>
      <c r="F50" s="32">
        <v>0</v>
      </c>
      <c r="G50" s="71">
        <v>0</v>
      </c>
      <c r="H50" s="12" t="s">
        <v>39</v>
      </c>
      <c r="I50" s="38">
        <v>500</v>
      </c>
      <c r="J50" s="12"/>
      <c r="K50" s="12"/>
      <c r="L50" s="75" t="s">
        <v>277</v>
      </c>
      <c r="M50" s="24"/>
      <c r="N50" s="44"/>
    </row>
    <row r="51" spans="1:14" ht="20.100000000000001" customHeight="1" x14ac:dyDescent="0.15">
      <c r="A51" s="71">
        <v>46</v>
      </c>
      <c r="B51" s="93"/>
      <c r="C51" s="89" t="s">
        <v>51</v>
      </c>
      <c r="D51" s="12" t="s">
        <v>74</v>
      </c>
      <c r="E51" s="32"/>
      <c r="F51" s="32">
        <v>0</v>
      </c>
      <c r="G51" s="71">
        <v>0</v>
      </c>
      <c r="H51" s="12" t="s">
        <v>54</v>
      </c>
      <c r="I51" s="38">
        <v>500</v>
      </c>
      <c r="J51" s="12"/>
      <c r="K51" s="12"/>
      <c r="L51" s="75" t="s">
        <v>277</v>
      </c>
      <c r="M51" s="24"/>
      <c r="N51" s="44"/>
    </row>
    <row r="52" spans="1:14" ht="20.100000000000001" customHeight="1" x14ac:dyDescent="0.15">
      <c r="A52" s="71">
        <v>47</v>
      </c>
      <c r="B52" s="93"/>
      <c r="C52" s="89"/>
      <c r="D52" s="12" t="s">
        <v>53</v>
      </c>
      <c r="E52" s="32"/>
      <c r="F52" s="32">
        <v>0</v>
      </c>
      <c r="G52" s="71">
        <v>0</v>
      </c>
      <c r="H52" s="12" t="s">
        <v>54</v>
      </c>
      <c r="I52" s="38">
        <v>600</v>
      </c>
      <c r="J52" s="12"/>
      <c r="K52" s="12"/>
      <c r="L52" s="75" t="s">
        <v>277</v>
      </c>
      <c r="M52" s="24"/>
      <c r="N52" s="44"/>
    </row>
    <row r="53" spans="1:14" ht="20.100000000000001" customHeight="1" x14ac:dyDescent="0.15">
      <c r="A53" s="71">
        <v>48</v>
      </c>
      <c r="B53" s="93"/>
      <c r="C53" s="89"/>
      <c r="D53" s="12" t="s">
        <v>75</v>
      </c>
      <c r="E53" s="32"/>
      <c r="F53" s="32">
        <v>0</v>
      </c>
      <c r="G53" s="71">
        <v>0</v>
      </c>
      <c r="H53" s="12" t="s">
        <v>39</v>
      </c>
      <c r="I53" s="38">
        <v>50</v>
      </c>
      <c r="J53" s="12"/>
      <c r="K53" s="12"/>
      <c r="L53" s="75" t="s">
        <v>277</v>
      </c>
      <c r="M53" s="24"/>
      <c r="N53" s="44"/>
    </row>
    <row r="54" spans="1:14" ht="20.100000000000001" customHeight="1" x14ac:dyDescent="0.15">
      <c r="A54" s="71">
        <v>49</v>
      </c>
      <c r="B54" s="93"/>
      <c r="C54" s="89"/>
      <c r="D54" s="12" t="s">
        <v>76</v>
      </c>
      <c r="E54" s="32"/>
      <c r="F54" s="32">
        <v>0</v>
      </c>
      <c r="G54" s="71">
        <v>0</v>
      </c>
      <c r="H54" s="12"/>
      <c r="I54" s="38">
        <v>400</v>
      </c>
      <c r="J54" s="12"/>
      <c r="K54" s="12"/>
      <c r="L54" s="75" t="s">
        <v>277</v>
      </c>
      <c r="M54" s="24"/>
      <c r="N54" s="44"/>
    </row>
    <row r="55" spans="1:14" ht="20.100000000000001" customHeight="1" x14ac:dyDescent="0.15">
      <c r="A55" s="71">
        <v>50</v>
      </c>
      <c r="B55" s="94"/>
      <c r="C55" s="61"/>
      <c r="D55" s="86" t="s">
        <v>77</v>
      </c>
      <c r="E55" s="87"/>
      <c r="F55" s="87"/>
      <c r="G55" s="87"/>
      <c r="H55" s="87"/>
      <c r="I55" s="87"/>
      <c r="J55" s="87"/>
      <c r="K55" s="87"/>
      <c r="L55" s="87"/>
      <c r="M55" s="88"/>
      <c r="N55" s="62">
        <f>SUM(F35:F54)</f>
        <v>4500</v>
      </c>
    </row>
    <row r="56" spans="1:14" ht="20.100000000000001" hidden="1" customHeight="1" x14ac:dyDescent="0.15">
      <c r="A56" s="71">
        <v>51</v>
      </c>
      <c r="B56" s="99" t="s">
        <v>237</v>
      </c>
      <c r="C56" s="89" t="s">
        <v>13</v>
      </c>
      <c r="D56" s="76" t="s">
        <v>16</v>
      </c>
      <c r="E56" s="77"/>
      <c r="F56" s="77">
        <v>0</v>
      </c>
      <c r="G56" s="76">
        <v>0</v>
      </c>
      <c r="H56" s="76" t="s">
        <v>17</v>
      </c>
      <c r="I56" s="78">
        <v>90</v>
      </c>
      <c r="J56" s="76"/>
      <c r="K56" s="76"/>
      <c r="L56" s="76" t="s">
        <v>276</v>
      </c>
      <c r="M56" s="80"/>
      <c r="N56" s="79"/>
    </row>
    <row r="57" spans="1:14" ht="20.100000000000001" hidden="1" customHeight="1" x14ac:dyDescent="0.15">
      <c r="A57" s="71">
        <v>52</v>
      </c>
      <c r="B57" s="93"/>
      <c r="C57" s="89"/>
      <c r="D57" s="76" t="s">
        <v>18</v>
      </c>
      <c r="E57" s="77"/>
      <c r="F57" s="77">
        <v>0</v>
      </c>
      <c r="G57" s="76">
        <v>0</v>
      </c>
      <c r="H57" s="76" t="s">
        <v>19</v>
      </c>
      <c r="I57" s="78">
        <v>20</v>
      </c>
      <c r="J57" s="76"/>
      <c r="K57" s="76"/>
      <c r="L57" s="76" t="s">
        <v>276</v>
      </c>
      <c r="M57" s="80"/>
      <c r="N57" s="79"/>
    </row>
    <row r="58" spans="1:14" ht="20.100000000000001" hidden="1" customHeight="1" x14ac:dyDescent="0.15">
      <c r="A58" s="71">
        <v>53</v>
      </c>
      <c r="B58" s="93"/>
      <c r="C58" s="89"/>
      <c r="D58" s="76" t="s">
        <v>60</v>
      </c>
      <c r="E58" s="77"/>
      <c r="F58" s="77">
        <v>0</v>
      </c>
      <c r="G58" s="76">
        <v>0</v>
      </c>
      <c r="H58" s="76" t="s">
        <v>39</v>
      </c>
      <c r="I58" s="78">
        <v>1800</v>
      </c>
      <c r="J58" s="76"/>
      <c r="K58" s="76"/>
      <c r="L58" s="76" t="s">
        <v>276</v>
      </c>
      <c r="M58" s="80"/>
      <c r="N58" s="79"/>
    </row>
    <row r="59" spans="1:14" ht="20.100000000000001" hidden="1" customHeight="1" x14ac:dyDescent="0.15">
      <c r="A59" s="71">
        <v>54</v>
      </c>
      <c r="B59" s="93"/>
      <c r="C59" s="89"/>
      <c r="D59" s="76" t="s">
        <v>61</v>
      </c>
      <c r="E59" s="77"/>
      <c r="F59" s="77">
        <v>0</v>
      </c>
      <c r="G59" s="76">
        <v>0</v>
      </c>
      <c r="H59" s="76" t="s">
        <v>31</v>
      </c>
      <c r="I59" s="78">
        <v>250</v>
      </c>
      <c r="J59" s="76"/>
      <c r="K59" s="76"/>
      <c r="L59" s="76" t="s">
        <v>276</v>
      </c>
      <c r="M59" s="80"/>
      <c r="N59" s="79"/>
    </row>
    <row r="60" spans="1:14" ht="20.100000000000001" hidden="1" customHeight="1" x14ac:dyDescent="0.15">
      <c r="A60" s="71">
        <v>55</v>
      </c>
      <c r="B60" s="93"/>
      <c r="C60" s="89"/>
      <c r="D60" s="76" t="s">
        <v>62</v>
      </c>
      <c r="E60" s="77"/>
      <c r="F60" s="77">
        <v>0</v>
      </c>
      <c r="G60" s="76">
        <v>0</v>
      </c>
      <c r="H60" s="76" t="s">
        <v>31</v>
      </c>
      <c r="I60" s="78">
        <v>200</v>
      </c>
      <c r="J60" s="76"/>
      <c r="K60" s="76"/>
      <c r="L60" s="76" t="s">
        <v>276</v>
      </c>
      <c r="M60" s="80"/>
      <c r="N60" s="79"/>
    </row>
    <row r="61" spans="1:14" ht="20.100000000000001" hidden="1" customHeight="1" x14ac:dyDescent="0.15">
      <c r="A61" s="71">
        <v>56</v>
      </c>
      <c r="B61" s="93"/>
      <c r="C61" s="89" t="s">
        <v>29</v>
      </c>
      <c r="D61" s="76" t="s">
        <v>63</v>
      </c>
      <c r="E61" s="77"/>
      <c r="F61" s="77">
        <v>0</v>
      </c>
      <c r="G61" s="76">
        <v>0</v>
      </c>
      <c r="H61" s="76" t="s">
        <v>31</v>
      </c>
      <c r="I61" s="78">
        <v>15</v>
      </c>
      <c r="J61" s="76"/>
      <c r="K61" s="76"/>
      <c r="L61" s="76" t="s">
        <v>276</v>
      </c>
      <c r="M61" s="80"/>
      <c r="N61" s="79"/>
    </row>
    <row r="62" spans="1:14" ht="20.100000000000001" hidden="1" customHeight="1" x14ac:dyDescent="0.15">
      <c r="A62" s="71">
        <v>57</v>
      </c>
      <c r="B62" s="93"/>
      <c r="C62" s="89"/>
      <c r="D62" s="76" t="s">
        <v>64</v>
      </c>
      <c r="E62" s="77"/>
      <c r="F62" s="77">
        <v>0</v>
      </c>
      <c r="G62" s="76">
        <v>0</v>
      </c>
      <c r="H62" s="76" t="s">
        <v>65</v>
      </c>
      <c r="I62" s="78">
        <v>50</v>
      </c>
      <c r="J62" s="76"/>
      <c r="K62" s="76"/>
      <c r="L62" s="76" t="s">
        <v>276</v>
      </c>
      <c r="M62" s="79"/>
      <c r="N62" s="79"/>
    </row>
    <row r="63" spans="1:14" ht="20.100000000000001" customHeight="1" x14ac:dyDescent="0.15">
      <c r="A63" s="71">
        <v>58</v>
      </c>
      <c r="B63" s="93"/>
      <c r="C63" s="92" t="s">
        <v>35</v>
      </c>
      <c r="D63" s="12" t="s">
        <v>66</v>
      </c>
      <c r="E63" s="32"/>
      <c r="F63" s="32">
        <v>2000</v>
      </c>
      <c r="G63" s="71">
        <v>0</v>
      </c>
      <c r="H63" s="12" t="s">
        <v>54</v>
      </c>
      <c r="I63" s="38">
        <v>3000</v>
      </c>
      <c r="J63" s="12"/>
      <c r="K63" s="12"/>
      <c r="L63" s="75" t="s">
        <v>277</v>
      </c>
      <c r="M63" s="24"/>
      <c r="N63" s="12"/>
    </row>
    <row r="64" spans="1:14" ht="20.100000000000001" customHeight="1" x14ac:dyDescent="0.15">
      <c r="A64" s="71">
        <v>59</v>
      </c>
      <c r="B64" s="93"/>
      <c r="C64" s="93"/>
      <c r="D64" s="12" t="s">
        <v>67</v>
      </c>
      <c r="E64" s="32"/>
      <c r="F64" s="32">
        <v>0</v>
      </c>
      <c r="G64" s="71">
        <v>0</v>
      </c>
      <c r="H64" s="12" t="s">
        <v>37</v>
      </c>
      <c r="I64" s="38">
        <v>4000</v>
      </c>
      <c r="J64" s="12"/>
      <c r="K64" s="12"/>
      <c r="L64" s="75" t="s">
        <v>277</v>
      </c>
      <c r="M64" s="24"/>
      <c r="N64" s="12"/>
    </row>
    <row r="65" spans="1:14" ht="20.100000000000001" customHeight="1" x14ac:dyDescent="0.15">
      <c r="A65" s="71">
        <v>60</v>
      </c>
      <c r="B65" s="93"/>
      <c r="C65" s="93"/>
      <c r="D65" s="12" t="s">
        <v>68</v>
      </c>
      <c r="E65" s="32"/>
      <c r="F65" s="32">
        <v>0</v>
      </c>
      <c r="G65" s="71">
        <v>0</v>
      </c>
      <c r="H65" s="12" t="s">
        <v>39</v>
      </c>
      <c r="I65" s="38">
        <v>1500</v>
      </c>
      <c r="J65" s="12"/>
      <c r="K65" s="12"/>
      <c r="L65" s="75" t="s">
        <v>277</v>
      </c>
      <c r="M65" s="24"/>
      <c r="N65" s="12"/>
    </row>
    <row r="66" spans="1:14" ht="20.100000000000001" customHeight="1" x14ac:dyDescent="0.15">
      <c r="A66" s="71">
        <v>61</v>
      </c>
      <c r="B66" s="93"/>
      <c r="C66" s="93"/>
      <c r="D66" s="12" t="s">
        <v>69</v>
      </c>
      <c r="E66" s="32"/>
      <c r="F66" s="32">
        <v>0</v>
      </c>
      <c r="G66" s="71">
        <v>0</v>
      </c>
      <c r="H66" s="12" t="s">
        <v>42</v>
      </c>
      <c r="I66" s="38">
        <v>150</v>
      </c>
      <c r="J66" s="12"/>
      <c r="K66" s="12"/>
      <c r="L66" s="75" t="s">
        <v>277</v>
      </c>
      <c r="M66" s="24"/>
      <c r="N66" s="12"/>
    </row>
    <row r="67" spans="1:14" ht="20.100000000000001" customHeight="1" x14ac:dyDescent="0.15">
      <c r="A67" s="71">
        <v>62</v>
      </c>
      <c r="B67" s="93"/>
      <c r="C67" s="94"/>
      <c r="D67" s="12" t="s">
        <v>43</v>
      </c>
      <c r="E67" s="32"/>
      <c r="F67" s="32">
        <v>0</v>
      </c>
      <c r="G67" s="71">
        <v>0</v>
      </c>
      <c r="H67" s="12" t="s">
        <v>70</v>
      </c>
      <c r="I67" s="38">
        <v>200</v>
      </c>
      <c r="J67" s="12"/>
      <c r="K67" s="12"/>
      <c r="L67" s="75" t="s">
        <v>277</v>
      </c>
      <c r="M67" s="24"/>
      <c r="N67" s="44"/>
    </row>
    <row r="68" spans="1:14" ht="20.100000000000001" customHeight="1" x14ac:dyDescent="0.15">
      <c r="A68" s="71">
        <v>63</v>
      </c>
      <c r="B68" s="93"/>
      <c r="C68" s="89" t="s">
        <v>44</v>
      </c>
      <c r="D68" s="12" t="s">
        <v>48</v>
      </c>
      <c r="E68" s="32"/>
      <c r="F68" s="32">
        <v>300</v>
      </c>
      <c r="G68" s="71">
        <v>0</v>
      </c>
      <c r="H68" s="12" t="s">
        <v>71</v>
      </c>
      <c r="I68" s="38">
        <v>300</v>
      </c>
      <c r="J68" s="12"/>
      <c r="K68" s="12"/>
      <c r="L68" s="75" t="s">
        <v>277</v>
      </c>
      <c r="M68" s="24"/>
      <c r="N68" s="44"/>
    </row>
    <row r="69" spans="1:14" ht="20.100000000000001" customHeight="1" x14ac:dyDescent="0.15">
      <c r="A69" s="71">
        <v>64</v>
      </c>
      <c r="B69" s="93"/>
      <c r="C69" s="89"/>
      <c r="D69" s="12" t="s">
        <v>72</v>
      </c>
      <c r="E69" s="32"/>
      <c r="F69" s="32">
        <v>0</v>
      </c>
      <c r="G69" s="71">
        <v>0</v>
      </c>
      <c r="H69" s="12" t="s">
        <v>39</v>
      </c>
      <c r="I69" s="38">
        <v>80</v>
      </c>
      <c r="J69" s="12"/>
      <c r="K69" s="12"/>
      <c r="L69" s="75" t="s">
        <v>277</v>
      </c>
      <c r="M69" s="24"/>
      <c r="N69" s="44"/>
    </row>
    <row r="70" spans="1:14" ht="20.100000000000001" customHeight="1" x14ac:dyDescent="0.15">
      <c r="A70" s="71">
        <v>65</v>
      </c>
      <c r="B70" s="93"/>
      <c r="C70" s="89"/>
      <c r="D70" s="12" t="s">
        <v>73</v>
      </c>
      <c r="E70" s="32"/>
      <c r="F70" s="32">
        <v>0</v>
      </c>
      <c r="G70" s="71">
        <v>0</v>
      </c>
      <c r="H70" s="12" t="s">
        <v>39</v>
      </c>
      <c r="I70" s="38">
        <v>500</v>
      </c>
      <c r="J70" s="12"/>
      <c r="K70" s="12"/>
      <c r="L70" s="75" t="s">
        <v>277</v>
      </c>
      <c r="M70" s="24"/>
      <c r="N70" s="44"/>
    </row>
    <row r="71" spans="1:14" ht="20.100000000000001" customHeight="1" x14ac:dyDescent="0.15">
      <c r="A71" s="71">
        <v>66</v>
      </c>
      <c r="B71" s="93"/>
      <c r="C71" s="89" t="s">
        <v>51</v>
      </c>
      <c r="D71" s="12" t="s">
        <v>74</v>
      </c>
      <c r="E71" s="32"/>
      <c r="F71" s="32">
        <v>0</v>
      </c>
      <c r="G71" s="71">
        <v>0</v>
      </c>
      <c r="H71" s="12" t="s">
        <v>54</v>
      </c>
      <c r="I71" s="38">
        <v>500</v>
      </c>
      <c r="J71" s="12"/>
      <c r="K71" s="12"/>
      <c r="L71" s="75" t="s">
        <v>277</v>
      </c>
      <c r="M71" s="24"/>
      <c r="N71" s="44"/>
    </row>
    <row r="72" spans="1:14" ht="20.100000000000001" customHeight="1" x14ac:dyDescent="0.15">
      <c r="A72" s="71">
        <v>67</v>
      </c>
      <c r="B72" s="93"/>
      <c r="C72" s="89"/>
      <c r="D72" s="12" t="s">
        <v>53</v>
      </c>
      <c r="E72" s="32"/>
      <c r="F72" s="32">
        <v>0</v>
      </c>
      <c r="G72" s="71">
        <v>0</v>
      </c>
      <c r="H72" s="12" t="s">
        <v>54</v>
      </c>
      <c r="I72" s="38">
        <v>600</v>
      </c>
      <c r="J72" s="12"/>
      <c r="K72" s="12"/>
      <c r="L72" s="75" t="s">
        <v>277</v>
      </c>
      <c r="M72" s="24"/>
      <c r="N72" s="44"/>
    </row>
    <row r="73" spans="1:14" ht="20.100000000000001" customHeight="1" x14ac:dyDescent="0.15">
      <c r="A73" s="71">
        <v>69</v>
      </c>
      <c r="B73" s="93"/>
      <c r="C73" s="89"/>
      <c r="D73" s="12" t="s">
        <v>76</v>
      </c>
      <c r="E73" s="32"/>
      <c r="F73" s="32">
        <v>0</v>
      </c>
      <c r="G73" s="12">
        <v>0</v>
      </c>
      <c r="H73" s="12"/>
      <c r="I73" s="38">
        <v>400</v>
      </c>
      <c r="J73" s="12"/>
      <c r="K73" s="12"/>
      <c r="L73" s="75" t="s">
        <v>277</v>
      </c>
      <c r="M73" s="24"/>
      <c r="N73" s="44"/>
    </row>
    <row r="74" spans="1:14" ht="20.100000000000001" customHeight="1" x14ac:dyDescent="0.15">
      <c r="A74" s="71">
        <v>70</v>
      </c>
      <c r="B74" s="94"/>
      <c r="C74" s="61"/>
      <c r="D74" s="90" t="s">
        <v>252</v>
      </c>
      <c r="E74" s="87"/>
      <c r="F74" s="87"/>
      <c r="G74" s="87"/>
      <c r="H74" s="87"/>
      <c r="I74" s="87"/>
      <c r="J74" s="87"/>
      <c r="K74" s="87"/>
      <c r="L74" s="87"/>
      <c r="M74" s="88"/>
      <c r="N74" s="62">
        <f>SUM(F56:F73)</f>
        <v>2300</v>
      </c>
    </row>
    <row r="75" spans="1:14" ht="20.100000000000001" hidden="1" customHeight="1" x14ac:dyDescent="0.15">
      <c r="A75" s="71">
        <v>71</v>
      </c>
      <c r="B75" s="99" t="s">
        <v>238</v>
      </c>
      <c r="C75" s="89" t="s">
        <v>13</v>
      </c>
      <c r="D75" s="76" t="s">
        <v>16</v>
      </c>
      <c r="E75" s="77"/>
      <c r="F75" s="77">
        <v>0</v>
      </c>
      <c r="G75" s="76">
        <v>0</v>
      </c>
      <c r="H75" s="76" t="s">
        <v>17</v>
      </c>
      <c r="I75" s="78">
        <v>90</v>
      </c>
      <c r="J75" s="76"/>
      <c r="K75" s="76"/>
      <c r="L75" s="76" t="s">
        <v>276</v>
      </c>
      <c r="M75" s="80"/>
      <c r="N75" s="79"/>
    </row>
    <row r="76" spans="1:14" ht="20.100000000000001" hidden="1" customHeight="1" x14ac:dyDescent="0.15">
      <c r="A76" s="71">
        <v>72</v>
      </c>
      <c r="B76" s="93"/>
      <c r="C76" s="89"/>
      <c r="D76" s="76" t="s">
        <v>18</v>
      </c>
      <c r="E76" s="77"/>
      <c r="F76" s="77">
        <v>0</v>
      </c>
      <c r="G76" s="76">
        <v>0</v>
      </c>
      <c r="H76" s="76" t="s">
        <v>19</v>
      </c>
      <c r="I76" s="78">
        <v>20</v>
      </c>
      <c r="J76" s="76"/>
      <c r="K76" s="76"/>
      <c r="L76" s="76" t="s">
        <v>276</v>
      </c>
      <c r="M76" s="80"/>
      <c r="N76" s="79"/>
    </row>
    <row r="77" spans="1:14" ht="20.100000000000001" hidden="1" customHeight="1" x14ac:dyDescent="0.15">
      <c r="A77" s="71">
        <v>73</v>
      </c>
      <c r="B77" s="93"/>
      <c r="C77" s="89"/>
      <c r="D77" s="76" t="s">
        <v>60</v>
      </c>
      <c r="E77" s="77"/>
      <c r="F77" s="77">
        <v>0</v>
      </c>
      <c r="G77" s="76">
        <v>0</v>
      </c>
      <c r="H77" s="76" t="s">
        <v>39</v>
      </c>
      <c r="I77" s="78">
        <v>1800</v>
      </c>
      <c r="J77" s="76"/>
      <c r="K77" s="76"/>
      <c r="L77" s="76" t="s">
        <v>276</v>
      </c>
      <c r="M77" s="80"/>
      <c r="N77" s="79"/>
    </row>
    <row r="78" spans="1:14" ht="20.100000000000001" hidden="1" customHeight="1" x14ac:dyDescent="0.15">
      <c r="A78" s="71">
        <v>74</v>
      </c>
      <c r="B78" s="93"/>
      <c r="C78" s="89"/>
      <c r="D78" s="76" t="s">
        <v>61</v>
      </c>
      <c r="E78" s="77"/>
      <c r="F78" s="77">
        <v>0</v>
      </c>
      <c r="G78" s="76">
        <v>0</v>
      </c>
      <c r="H78" s="76" t="s">
        <v>31</v>
      </c>
      <c r="I78" s="78">
        <v>250</v>
      </c>
      <c r="J78" s="76"/>
      <c r="K78" s="76"/>
      <c r="L78" s="76" t="s">
        <v>276</v>
      </c>
      <c r="M78" s="80"/>
      <c r="N78" s="79"/>
    </row>
    <row r="79" spans="1:14" ht="20.100000000000001" hidden="1" customHeight="1" x14ac:dyDescent="0.15">
      <c r="A79" s="71">
        <v>75</v>
      </c>
      <c r="B79" s="93"/>
      <c r="C79" s="89"/>
      <c r="D79" s="76" t="s">
        <v>62</v>
      </c>
      <c r="E79" s="77"/>
      <c r="F79" s="77">
        <v>0</v>
      </c>
      <c r="G79" s="76">
        <v>0</v>
      </c>
      <c r="H79" s="76" t="s">
        <v>31</v>
      </c>
      <c r="I79" s="78">
        <v>200</v>
      </c>
      <c r="J79" s="76"/>
      <c r="K79" s="76"/>
      <c r="L79" s="76" t="s">
        <v>276</v>
      </c>
      <c r="M79" s="80"/>
      <c r="N79" s="79"/>
    </row>
    <row r="80" spans="1:14" ht="20.100000000000001" hidden="1" customHeight="1" x14ac:dyDescent="0.15">
      <c r="A80" s="71">
        <v>76</v>
      </c>
      <c r="B80" s="93"/>
      <c r="C80" s="89" t="s">
        <v>29</v>
      </c>
      <c r="D80" s="76" t="s">
        <v>63</v>
      </c>
      <c r="E80" s="77"/>
      <c r="F80" s="77">
        <v>0</v>
      </c>
      <c r="G80" s="76">
        <v>0</v>
      </c>
      <c r="H80" s="76" t="s">
        <v>31</v>
      </c>
      <c r="I80" s="78">
        <v>15</v>
      </c>
      <c r="J80" s="76"/>
      <c r="K80" s="76"/>
      <c r="L80" s="76" t="s">
        <v>276</v>
      </c>
      <c r="M80" s="80"/>
      <c r="N80" s="79"/>
    </row>
    <row r="81" spans="1:14" ht="20.100000000000001" hidden="1" customHeight="1" x14ac:dyDescent="0.15">
      <c r="A81" s="71">
        <v>77</v>
      </c>
      <c r="B81" s="93"/>
      <c r="C81" s="89"/>
      <c r="D81" s="76" t="s">
        <v>64</v>
      </c>
      <c r="E81" s="77"/>
      <c r="F81" s="77">
        <v>0</v>
      </c>
      <c r="G81" s="76">
        <v>0</v>
      </c>
      <c r="H81" s="76" t="s">
        <v>65</v>
      </c>
      <c r="I81" s="78">
        <v>50</v>
      </c>
      <c r="J81" s="76"/>
      <c r="K81" s="76"/>
      <c r="L81" s="76" t="s">
        <v>276</v>
      </c>
      <c r="M81" s="79"/>
      <c r="N81" s="79"/>
    </row>
    <row r="82" spans="1:14" ht="20.100000000000001" customHeight="1" x14ac:dyDescent="0.15">
      <c r="A82" s="71">
        <v>78</v>
      </c>
      <c r="B82" s="93"/>
      <c r="C82" s="92" t="s">
        <v>35</v>
      </c>
      <c r="D82" s="72" t="s">
        <v>245</v>
      </c>
      <c r="E82" s="32"/>
      <c r="F82" s="32">
        <v>2000</v>
      </c>
      <c r="G82" s="71">
        <v>0</v>
      </c>
      <c r="H82" s="12" t="s">
        <v>54</v>
      </c>
      <c r="I82" s="38">
        <v>3000</v>
      </c>
      <c r="J82" s="12"/>
      <c r="K82" s="12"/>
      <c r="L82" s="75" t="s">
        <v>277</v>
      </c>
      <c r="M82" s="24"/>
      <c r="N82" s="12"/>
    </row>
    <row r="83" spans="1:14" ht="20.100000000000001" customHeight="1" x14ac:dyDescent="0.15">
      <c r="A83" s="71">
        <v>79</v>
      </c>
      <c r="B83" s="93"/>
      <c r="C83" s="93"/>
      <c r="D83" s="72" t="s">
        <v>246</v>
      </c>
      <c r="E83" s="32"/>
      <c r="F83" s="32">
        <v>1000</v>
      </c>
      <c r="G83" s="71">
        <v>0</v>
      </c>
      <c r="H83" s="12" t="s">
        <v>37</v>
      </c>
      <c r="I83" s="38">
        <v>4000</v>
      </c>
      <c r="J83" s="12"/>
      <c r="K83" s="12"/>
      <c r="L83" s="75" t="s">
        <v>277</v>
      </c>
      <c r="M83" s="24"/>
      <c r="N83" s="12"/>
    </row>
    <row r="84" spans="1:14" ht="20.100000000000001" customHeight="1" x14ac:dyDescent="0.15">
      <c r="A84" s="71">
        <v>80</v>
      </c>
      <c r="B84" s="93"/>
      <c r="C84" s="93"/>
      <c r="D84" s="72" t="s">
        <v>247</v>
      </c>
      <c r="E84" s="32"/>
      <c r="F84" s="32">
        <v>200</v>
      </c>
      <c r="G84" s="71">
        <v>0</v>
      </c>
      <c r="H84" s="12" t="s">
        <v>39</v>
      </c>
      <c r="I84" s="38">
        <v>1500</v>
      </c>
      <c r="J84" s="12"/>
      <c r="K84" s="12"/>
      <c r="L84" s="75" t="s">
        <v>277</v>
      </c>
      <c r="M84" s="24"/>
      <c r="N84" s="12"/>
    </row>
    <row r="85" spans="1:14" ht="20.100000000000001" customHeight="1" x14ac:dyDescent="0.15">
      <c r="A85" s="71">
        <v>81</v>
      </c>
      <c r="B85" s="93"/>
      <c r="C85" s="94"/>
      <c r="D85" s="12" t="s">
        <v>257</v>
      </c>
      <c r="E85" s="32"/>
      <c r="F85" s="32">
        <v>0</v>
      </c>
      <c r="G85" s="71">
        <v>0</v>
      </c>
      <c r="H85" s="12" t="s">
        <v>70</v>
      </c>
      <c r="I85" s="38">
        <v>200</v>
      </c>
      <c r="J85" s="12"/>
      <c r="K85" s="12"/>
      <c r="L85" s="75" t="s">
        <v>277</v>
      </c>
      <c r="M85" s="24"/>
      <c r="N85" s="44"/>
    </row>
    <row r="86" spans="1:14" ht="20.100000000000001" customHeight="1" x14ac:dyDescent="0.15">
      <c r="A86" s="71">
        <v>82</v>
      </c>
      <c r="B86" s="93"/>
      <c r="C86" s="89" t="s">
        <v>44</v>
      </c>
      <c r="D86" s="12" t="s">
        <v>48</v>
      </c>
      <c r="E86" s="32"/>
      <c r="F86" s="32">
        <v>300</v>
      </c>
      <c r="G86" s="71">
        <v>0</v>
      </c>
      <c r="H86" s="12" t="s">
        <v>71</v>
      </c>
      <c r="I86" s="38">
        <v>300</v>
      </c>
      <c r="J86" s="12"/>
      <c r="K86" s="12"/>
      <c r="L86" s="75" t="s">
        <v>277</v>
      </c>
      <c r="M86" s="24"/>
      <c r="N86" s="44"/>
    </row>
    <row r="87" spans="1:14" ht="20.100000000000001" customHeight="1" x14ac:dyDescent="0.15">
      <c r="A87" s="71">
        <v>83</v>
      </c>
      <c r="B87" s="93"/>
      <c r="C87" s="89"/>
      <c r="D87" s="72" t="s">
        <v>248</v>
      </c>
      <c r="E87" s="32"/>
      <c r="F87" s="32">
        <v>0</v>
      </c>
      <c r="G87" s="71">
        <v>0</v>
      </c>
      <c r="H87" s="12" t="s">
        <v>39</v>
      </c>
      <c r="I87" s="38">
        <v>500</v>
      </c>
      <c r="J87" s="12"/>
      <c r="K87" s="12"/>
      <c r="L87" s="75" t="s">
        <v>277</v>
      </c>
      <c r="M87" s="24"/>
      <c r="N87" s="44"/>
    </row>
    <row r="88" spans="1:14" ht="20.100000000000001" customHeight="1" x14ac:dyDescent="0.15">
      <c r="A88" s="71">
        <v>84</v>
      </c>
      <c r="B88" s="93"/>
      <c r="C88" s="92" t="s">
        <v>51</v>
      </c>
      <c r="D88" s="72" t="s">
        <v>249</v>
      </c>
      <c r="E88" s="32"/>
      <c r="F88" s="32">
        <v>0</v>
      </c>
      <c r="G88" s="71">
        <v>0</v>
      </c>
      <c r="H88" s="12" t="s">
        <v>54</v>
      </c>
      <c r="I88" s="38">
        <v>500</v>
      </c>
      <c r="J88" s="12"/>
      <c r="K88" s="12"/>
      <c r="L88" s="75" t="s">
        <v>277</v>
      </c>
      <c r="M88" s="24"/>
      <c r="N88" s="44"/>
    </row>
    <row r="89" spans="1:14" ht="20.100000000000001" customHeight="1" x14ac:dyDescent="0.15">
      <c r="A89" s="71">
        <v>85</v>
      </c>
      <c r="B89" s="93"/>
      <c r="C89" s="94"/>
      <c r="D89" s="72" t="s">
        <v>250</v>
      </c>
      <c r="E89" s="32"/>
      <c r="F89" s="32">
        <v>0</v>
      </c>
      <c r="G89" s="71">
        <v>0</v>
      </c>
      <c r="H89" s="12" t="s">
        <v>54</v>
      </c>
      <c r="I89" s="38">
        <v>600</v>
      </c>
      <c r="J89" s="12"/>
      <c r="K89" s="12"/>
      <c r="L89" s="75" t="s">
        <v>277</v>
      </c>
      <c r="M89" s="24"/>
      <c r="N89" s="44"/>
    </row>
    <row r="90" spans="1:14" ht="20.100000000000001" customHeight="1" x14ac:dyDescent="0.15">
      <c r="A90" s="71">
        <v>86</v>
      </c>
      <c r="B90" s="94"/>
      <c r="C90" s="61"/>
      <c r="D90" s="90" t="s">
        <v>251</v>
      </c>
      <c r="E90" s="87"/>
      <c r="F90" s="87"/>
      <c r="G90" s="87"/>
      <c r="H90" s="87"/>
      <c r="I90" s="87"/>
      <c r="J90" s="87"/>
      <c r="K90" s="87"/>
      <c r="L90" s="87"/>
      <c r="M90" s="88"/>
      <c r="N90" s="62">
        <f>SUM(F75:F89)</f>
        <v>3500</v>
      </c>
    </row>
    <row r="91" spans="1:14" ht="20.100000000000001" hidden="1" customHeight="1" x14ac:dyDescent="0.15">
      <c r="A91" s="71">
        <v>87</v>
      </c>
      <c r="B91" s="92" t="s">
        <v>78</v>
      </c>
      <c r="C91" s="89" t="s">
        <v>13</v>
      </c>
      <c r="D91" s="76" t="s">
        <v>79</v>
      </c>
      <c r="E91" s="77"/>
      <c r="F91" s="77">
        <v>0</v>
      </c>
      <c r="G91" s="76">
        <v>0</v>
      </c>
      <c r="H91" s="76" t="s">
        <v>80</v>
      </c>
      <c r="I91" s="77">
        <v>100</v>
      </c>
      <c r="J91" s="76"/>
      <c r="K91" s="79"/>
      <c r="L91" s="76" t="s">
        <v>276</v>
      </c>
      <c r="M91" s="80"/>
      <c r="N91" s="79"/>
    </row>
    <row r="92" spans="1:14" ht="20.100000000000001" hidden="1" customHeight="1" x14ac:dyDescent="0.15">
      <c r="A92" s="71">
        <v>88</v>
      </c>
      <c r="B92" s="93"/>
      <c r="C92" s="89"/>
      <c r="D92" s="76" t="s">
        <v>81</v>
      </c>
      <c r="E92" s="77"/>
      <c r="F92" s="77">
        <v>0</v>
      </c>
      <c r="G92" s="76">
        <v>0</v>
      </c>
      <c r="H92" s="76" t="s">
        <v>80</v>
      </c>
      <c r="I92" s="77">
        <v>150</v>
      </c>
      <c r="J92" s="76"/>
      <c r="K92" s="79"/>
      <c r="L92" s="76" t="s">
        <v>276</v>
      </c>
      <c r="M92" s="80"/>
      <c r="N92" s="79"/>
    </row>
    <row r="93" spans="1:14" ht="20.100000000000001" hidden="1" customHeight="1" x14ac:dyDescent="0.15">
      <c r="A93" s="71">
        <v>89</v>
      </c>
      <c r="B93" s="93"/>
      <c r="C93" s="89"/>
      <c r="D93" s="76" t="s">
        <v>82</v>
      </c>
      <c r="E93" s="77"/>
      <c r="F93" s="77">
        <v>0</v>
      </c>
      <c r="G93" s="76">
        <v>0</v>
      </c>
      <c r="H93" s="76" t="s">
        <v>54</v>
      </c>
      <c r="I93" s="77">
        <v>1500</v>
      </c>
      <c r="J93" s="76"/>
      <c r="K93" s="79"/>
      <c r="L93" s="76" t="s">
        <v>276</v>
      </c>
      <c r="M93" s="80"/>
      <c r="N93" s="79"/>
    </row>
    <row r="94" spans="1:14" ht="20.100000000000001" hidden="1" customHeight="1" x14ac:dyDescent="0.15">
      <c r="A94" s="71">
        <v>90</v>
      </c>
      <c r="B94" s="93"/>
      <c r="C94" s="89"/>
      <c r="D94" s="76" t="s">
        <v>60</v>
      </c>
      <c r="E94" s="77"/>
      <c r="F94" s="77">
        <v>0</v>
      </c>
      <c r="G94" s="76">
        <v>0</v>
      </c>
      <c r="H94" s="76" t="s">
        <v>39</v>
      </c>
      <c r="I94" s="77">
        <v>1000</v>
      </c>
      <c r="J94" s="76"/>
      <c r="K94" s="79"/>
      <c r="L94" s="76" t="s">
        <v>276</v>
      </c>
      <c r="M94" s="80"/>
      <c r="N94" s="79"/>
    </row>
    <row r="95" spans="1:14" ht="20.100000000000001" hidden="1" customHeight="1" x14ac:dyDescent="0.15">
      <c r="A95" s="71">
        <v>91</v>
      </c>
      <c r="B95" s="93"/>
      <c r="C95" s="89"/>
      <c r="D95" s="76" t="s">
        <v>83</v>
      </c>
      <c r="E95" s="77"/>
      <c r="F95" s="77">
        <v>0</v>
      </c>
      <c r="G95" s="76">
        <v>0</v>
      </c>
      <c r="H95" s="76" t="s">
        <v>80</v>
      </c>
      <c r="I95" s="77">
        <v>1400</v>
      </c>
      <c r="J95" s="76"/>
      <c r="K95" s="79"/>
      <c r="L95" s="76" t="s">
        <v>276</v>
      </c>
      <c r="M95" s="80"/>
      <c r="N95" s="79"/>
    </row>
    <row r="96" spans="1:14" ht="20.100000000000001" hidden="1" customHeight="1" x14ac:dyDescent="0.15">
      <c r="A96" s="71">
        <v>92</v>
      </c>
      <c r="B96" s="93"/>
      <c r="C96" s="89"/>
      <c r="D96" s="76" t="s">
        <v>84</v>
      </c>
      <c r="E96" s="77"/>
      <c r="F96" s="77">
        <v>0</v>
      </c>
      <c r="G96" s="76">
        <v>0</v>
      </c>
      <c r="H96" s="76" t="s">
        <v>54</v>
      </c>
      <c r="I96" s="77">
        <v>500</v>
      </c>
      <c r="J96" s="76"/>
      <c r="K96" s="79"/>
      <c r="L96" s="76" t="s">
        <v>276</v>
      </c>
      <c r="M96" s="80"/>
      <c r="N96" s="79"/>
    </row>
    <row r="97" spans="1:14" ht="20.100000000000001" hidden="1" customHeight="1" x14ac:dyDescent="0.15">
      <c r="A97" s="71">
        <v>93</v>
      </c>
      <c r="B97" s="93"/>
      <c r="C97" s="89" t="s">
        <v>29</v>
      </c>
      <c r="D97" s="76" t="s">
        <v>85</v>
      </c>
      <c r="E97" s="77"/>
      <c r="F97" s="77">
        <v>0</v>
      </c>
      <c r="G97" s="76">
        <v>0</v>
      </c>
      <c r="H97" s="76" t="s">
        <v>31</v>
      </c>
      <c r="I97" s="77">
        <v>30</v>
      </c>
      <c r="J97" s="76"/>
      <c r="K97" s="79"/>
      <c r="L97" s="76" t="s">
        <v>276</v>
      </c>
      <c r="M97" s="80"/>
      <c r="N97" s="79"/>
    </row>
    <row r="98" spans="1:14" ht="20.100000000000001" hidden="1" customHeight="1" x14ac:dyDescent="0.15">
      <c r="A98" s="71">
        <v>94</v>
      </c>
      <c r="B98" s="93"/>
      <c r="C98" s="89"/>
      <c r="D98" s="76" t="s">
        <v>86</v>
      </c>
      <c r="E98" s="77"/>
      <c r="F98" s="77">
        <v>0</v>
      </c>
      <c r="G98" s="76">
        <v>0</v>
      </c>
      <c r="H98" s="76"/>
      <c r="I98" s="77">
        <v>300</v>
      </c>
      <c r="J98" s="76"/>
      <c r="K98" s="79"/>
      <c r="L98" s="76" t="s">
        <v>276</v>
      </c>
      <c r="M98" s="79"/>
      <c r="N98" s="79"/>
    </row>
    <row r="99" spans="1:14" ht="20.100000000000001" customHeight="1" x14ac:dyDescent="0.15">
      <c r="A99" s="71">
        <v>95</v>
      </c>
      <c r="B99" s="93"/>
      <c r="C99" s="92" t="s">
        <v>87</v>
      </c>
      <c r="D99" s="17" t="s">
        <v>88</v>
      </c>
      <c r="E99" s="46"/>
      <c r="F99" s="46">
        <v>0</v>
      </c>
      <c r="G99" s="17">
        <v>0</v>
      </c>
      <c r="H99" s="17" t="s">
        <v>54</v>
      </c>
      <c r="I99" s="46">
        <v>1000</v>
      </c>
      <c r="J99" s="17"/>
      <c r="K99" s="40"/>
      <c r="L99" s="17" t="s">
        <v>277</v>
      </c>
      <c r="M99" s="40"/>
      <c r="N99" s="17"/>
    </row>
    <row r="100" spans="1:14" ht="20.100000000000001" customHeight="1" x14ac:dyDescent="0.15">
      <c r="A100" s="71">
        <v>96</v>
      </c>
      <c r="B100" s="93"/>
      <c r="C100" s="93"/>
      <c r="D100" s="17" t="s">
        <v>89</v>
      </c>
      <c r="E100" s="46"/>
      <c r="F100" s="46">
        <v>0</v>
      </c>
      <c r="G100" s="17">
        <v>0</v>
      </c>
      <c r="H100" s="17" t="s">
        <v>54</v>
      </c>
      <c r="I100" s="46">
        <v>400</v>
      </c>
      <c r="J100" s="17"/>
      <c r="K100" s="40"/>
      <c r="L100" s="17" t="s">
        <v>277</v>
      </c>
      <c r="M100" s="40"/>
      <c r="N100" s="17"/>
    </row>
    <row r="101" spans="1:14" ht="20.100000000000001" customHeight="1" x14ac:dyDescent="0.15">
      <c r="A101" s="71">
        <v>97</v>
      </c>
      <c r="B101" s="93"/>
      <c r="C101" s="94"/>
      <c r="D101" s="69" t="s">
        <v>90</v>
      </c>
      <c r="E101" s="46"/>
      <c r="F101" s="46">
        <v>0</v>
      </c>
      <c r="G101" s="17">
        <v>0</v>
      </c>
      <c r="H101" s="17" t="s">
        <v>54</v>
      </c>
      <c r="I101" s="46">
        <v>300</v>
      </c>
      <c r="J101" s="17"/>
      <c r="K101" s="40"/>
      <c r="L101" s="17" t="s">
        <v>277</v>
      </c>
      <c r="M101" s="40"/>
      <c r="N101" s="39"/>
    </row>
    <row r="102" spans="1:14" ht="20.100000000000001" customHeight="1" x14ac:dyDescent="0.15">
      <c r="A102" s="71">
        <v>98</v>
      </c>
      <c r="B102" s="93"/>
      <c r="C102" s="89" t="s">
        <v>44</v>
      </c>
      <c r="D102" s="17" t="s">
        <v>91</v>
      </c>
      <c r="E102" s="46"/>
      <c r="F102" s="46">
        <v>3599</v>
      </c>
      <c r="G102" s="17">
        <v>0</v>
      </c>
      <c r="H102" s="17" t="s">
        <v>39</v>
      </c>
      <c r="I102" s="46">
        <v>3000</v>
      </c>
      <c r="J102" s="17"/>
      <c r="K102" s="40"/>
      <c r="L102" s="17" t="s">
        <v>277</v>
      </c>
      <c r="M102" s="40"/>
      <c r="N102" s="39"/>
    </row>
    <row r="103" spans="1:14" ht="20.100000000000001" customHeight="1" x14ac:dyDescent="0.15">
      <c r="A103" s="71">
        <v>99</v>
      </c>
      <c r="B103" s="93"/>
      <c r="C103" s="89"/>
      <c r="D103" s="17" t="s">
        <v>92</v>
      </c>
      <c r="E103" s="46"/>
      <c r="F103" s="46">
        <v>3325</v>
      </c>
      <c r="G103" s="17">
        <v>0</v>
      </c>
      <c r="H103" s="17" t="s">
        <v>39</v>
      </c>
      <c r="I103" s="46">
        <v>2000</v>
      </c>
      <c r="J103" s="17"/>
      <c r="K103" s="17"/>
      <c r="L103" s="17" t="s">
        <v>277</v>
      </c>
      <c r="M103" s="40"/>
      <c r="N103" s="39"/>
    </row>
    <row r="104" spans="1:14" ht="20.100000000000001" customHeight="1" x14ac:dyDescent="0.15">
      <c r="A104" s="71">
        <v>100</v>
      </c>
      <c r="B104" s="93"/>
      <c r="C104" s="89"/>
      <c r="D104" s="17" t="s">
        <v>93</v>
      </c>
      <c r="E104" s="46"/>
      <c r="F104" s="46">
        <v>1296</v>
      </c>
      <c r="G104" s="17">
        <v>0</v>
      </c>
      <c r="H104" s="17" t="s">
        <v>39</v>
      </c>
      <c r="I104" s="46">
        <v>1000</v>
      </c>
      <c r="J104" s="17"/>
      <c r="K104" s="17"/>
      <c r="L104" s="17" t="s">
        <v>277</v>
      </c>
      <c r="M104" s="40"/>
      <c r="N104" s="39"/>
    </row>
    <row r="105" spans="1:14" ht="20.100000000000001" customHeight="1" x14ac:dyDescent="0.15">
      <c r="A105" s="71">
        <v>101</v>
      </c>
      <c r="B105" s="93"/>
      <c r="C105" s="89"/>
      <c r="D105" s="17" t="s">
        <v>263</v>
      </c>
      <c r="E105" s="46"/>
      <c r="F105" s="46">
        <v>0</v>
      </c>
      <c r="G105" s="17">
        <v>0</v>
      </c>
      <c r="H105" s="17" t="s">
        <v>39</v>
      </c>
      <c r="I105" s="46">
        <v>600</v>
      </c>
      <c r="J105" s="17"/>
      <c r="K105" s="17"/>
      <c r="L105" s="17" t="s">
        <v>277</v>
      </c>
      <c r="M105" s="40"/>
      <c r="N105" s="39"/>
    </row>
    <row r="106" spans="1:14" ht="20.100000000000001" customHeight="1" x14ac:dyDescent="0.15">
      <c r="A106" s="71">
        <v>102</v>
      </c>
      <c r="B106" s="93"/>
      <c r="C106" s="89"/>
      <c r="D106" s="17" t="s">
        <v>262</v>
      </c>
      <c r="E106" s="46"/>
      <c r="F106" s="46">
        <v>2610</v>
      </c>
      <c r="G106" s="17">
        <v>0</v>
      </c>
      <c r="H106" s="17" t="s">
        <v>39</v>
      </c>
      <c r="I106" s="46">
        <v>600</v>
      </c>
      <c r="J106" s="17"/>
      <c r="K106" s="17"/>
      <c r="L106" s="17" t="s">
        <v>277</v>
      </c>
      <c r="M106" s="40"/>
      <c r="N106" s="39"/>
    </row>
    <row r="107" spans="1:14" ht="20.100000000000001" hidden="1" customHeight="1" x14ac:dyDescent="0.15">
      <c r="A107" s="71">
        <v>103</v>
      </c>
      <c r="B107" s="93"/>
      <c r="C107" s="89"/>
      <c r="D107" s="82" t="s">
        <v>96</v>
      </c>
      <c r="E107" s="77"/>
      <c r="F107" s="77">
        <v>0</v>
      </c>
      <c r="G107" s="76">
        <v>0</v>
      </c>
      <c r="H107" s="76" t="s">
        <v>39</v>
      </c>
      <c r="I107" s="77">
        <v>150</v>
      </c>
      <c r="J107" s="82"/>
      <c r="K107" s="76"/>
      <c r="L107" s="76" t="s">
        <v>288</v>
      </c>
      <c r="M107" s="79"/>
      <c r="N107" s="81"/>
    </row>
    <row r="108" spans="1:14" ht="20.100000000000001" customHeight="1" x14ac:dyDescent="0.15">
      <c r="A108" s="71">
        <v>104</v>
      </c>
      <c r="B108" s="94"/>
      <c r="C108" s="61"/>
      <c r="D108" s="86" t="s">
        <v>97</v>
      </c>
      <c r="E108" s="87"/>
      <c r="F108" s="87"/>
      <c r="G108" s="87"/>
      <c r="H108" s="87"/>
      <c r="I108" s="87"/>
      <c r="J108" s="87"/>
      <c r="K108" s="87"/>
      <c r="L108" s="87"/>
      <c r="M108" s="88"/>
      <c r="N108" s="62">
        <f>SUM(F91:F107)</f>
        <v>10830</v>
      </c>
    </row>
    <row r="109" spans="1:14" ht="20.100000000000001" hidden="1" customHeight="1" x14ac:dyDescent="0.15">
      <c r="A109" s="71">
        <v>105</v>
      </c>
      <c r="B109" s="92" t="s">
        <v>98</v>
      </c>
      <c r="C109" s="89" t="s">
        <v>13</v>
      </c>
      <c r="D109" s="76" t="s">
        <v>79</v>
      </c>
      <c r="E109" s="77"/>
      <c r="F109" s="77">
        <v>0</v>
      </c>
      <c r="G109" s="76">
        <v>0</v>
      </c>
      <c r="H109" s="76" t="s">
        <v>31</v>
      </c>
      <c r="I109" s="78">
        <v>100</v>
      </c>
      <c r="J109" s="76"/>
      <c r="K109" s="76"/>
      <c r="L109" s="76" t="s">
        <v>276</v>
      </c>
      <c r="M109" s="80"/>
      <c r="N109" s="79"/>
    </row>
    <row r="110" spans="1:14" ht="20.100000000000001" hidden="1" customHeight="1" x14ac:dyDescent="0.15">
      <c r="A110" s="71">
        <v>106</v>
      </c>
      <c r="B110" s="93"/>
      <c r="C110" s="89"/>
      <c r="D110" s="76" t="s">
        <v>81</v>
      </c>
      <c r="E110" s="77"/>
      <c r="F110" s="77">
        <v>0</v>
      </c>
      <c r="G110" s="76">
        <v>0</v>
      </c>
      <c r="H110" s="76" t="s">
        <v>31</v>
      </c>
      <c r="I110" s="78">
        <v>150</v>
      </c>
      <c r="J110" s="76"/>
      <c r="K110" s="76"/>
      <c r="L110" s="76" t="s">
        <v>276</v>
      </c>
      <c r="M110" s="80"/>
      <c r="N110" s="79"/>
    </row>
    <row r="111" spans="1:14" ht="20.100000000000001" hidden="1" customHeight="1" x14ac:dyDescent="0.15">
      <c r="A111" s="71">
        <v>107</v>
      </c>
      <c r="B111" s="93"/>
      <c r="C111" s="89"/>
      <c r="D111" s="76" t="s">
        <v>99</v>
      </c>
      <c r="E111" s="77"/>
      <c r="F111" s="77">
        <v>0</v>
      </c>
      <c r="G111" s="76">
        <v>0</v>
      </c>
      <c r="H111" s="76"/>
      <c r="I111" s="78">
        <v>0</v>
      </c>
      <c r="J111" s="76"/>
      <c r="K111" s="76"/>
      <c r="L111" s="76" t="s">
        <v>276</v>
      </c>
      <c r="M111" s="80"/>
      <c r="N111" s="79"/>
    </row>
    <row r="112" spans="1:14" ht="20.100000000000001" hidden="1" customHeight="1" x14ac:dyDescent="0.15">
      <c r="A112" s="71">
        <v>108</v>
      </c>
      <c r="B112" s="93"/>
      <c r="C112" s="89"/>
      <c r="D112" s="76" t="s">
        <v>60</v>
      </c>
      <c r="E112" s="77"/>
      <c r="F112" s="77">
        <v>0</v>
      </c>
      <c r="G112" s="76">
        <v>0</v>
      </c>
      <c r="H112" s="76" t="s">
        <v>100</v>
      </c>
      <c r="I112" s="78">
        <v>1000</v>
      </c>
      <c r="J112" s="76"/>
      <c r="K112" s="76"/>
      <c r="L112" s="76" t="s">
        <v>276</v>
      </c>
      <c r="M112" s="80"/>
      <c r="N112" s="79"/>
    </row>
    <row r="113" spans="1:14" ht="20.100000000000001" hidden="1" customHeight="1" x14ac:dyDescent="0.15">
      <c r="A113" s="71">
        <v>109</v>
      </c>
      <c r="B113" s="93"/>
      <c r="C113" s="89"/>
      <c r="D113" s="76" t="s">
        <v>101</v>
      </c>
      <c r="E113" s="77"/>
      <c r="F113" s="77">
        <v>0</v>
      </c>
      <c r="G113" s="76">
        <v>0</v>
      </c>
      <c r="H113" s="76" t="s">
        <v>80</v>
      </c>
      <c r="I113" s="78">
        <v>200</v>
      </c>
      <c r="J113" s="76"/>
      <c r="K113" s="76"/>
      <c r="L113" s="76" t="s">
        <v>276</v>
      </c>
      <c r="M113" s="80"/>
      <c r="N113" s="79"/>
    </row>
    <row r="114" spans="1:14" ht="20.100000000000001" hidden="1" customHeight="1" x14ac:dyDescent="0.15">
      <c r="A114" s="71">
        <v>110</v>
      </c>
      <c r="B114" s="93"/>
      <c r="C114" s="89"/>
      <c r="D114" s="76" t="s">
        <v>102</v>
      </c>
      <c r="E114" s="77"/>
      <c r="F114" s="77">
        <v>0</v>
      </c>
      <c r="G114" s="76">
        <v>0</v>
      </c>
      <c r="H114" s="76" t="s">
        <v>39</v>
      </c>
      <c r="I114" s="78">
        <v>600</v>
      </c>
      <c r="J114" s="76"/>
      <c r="K114" s="76"/>
      <c r="L114" s="76" t="s">
        <v>276</v>
      </c>
      <c r="M114" s="80"/>
      <c r="N114" s="79"/>
    </row>
    <row r="115" spans="1:14" ht="20.100000000000001" hidden="1" customHeight="1" x14ac:dyDescent="0.15">
      <c r="A115" s="71">
        <v>111</v>
      </c>
      <c r="B115" s="93"/>
      <c r="C115" s="89"/>
      <c r="D115" s="76" t="s">
        <v>103</v>
      </c>
      <c r="E115" s="77"/>
      <c r="F115" s="77">
        <v>0</v>
      </c>
      <c r="G115" s="76">
        <v>0</v>
      </c>
      <c r="H115" s="76" t="s">
        <v>39</v>
      </c>
      <c r="I115" s="78">
        <v>1800</v>
      </c>
      <c r="J115" s="76"/>
      <c r="K115" s="76"/>
      <c r="L115" s="76" t="s">
        <v>276</v>
      </c>
      <c r="M115" s="80"/>
      <c r="N115" s="79"/>
    </row>
    <row r="116" spans="1:14" ht="20.100000000000001" hidden="1" customHeight="1" x14ac:dyDescent="0.15">
      <c r="A116" s="75"/>
      <c r="B116" s="93"/>
      <c r="C116" s="89"/>
      <c r="D116" s="76" t="s">
        <v>272</v>
      </c>
      <c r="E116" s="77"/>
      <c r="F116" s="77">
        <v>0</v>
      </c>
      <c r="G116" s="17">
        <v>0</v>
      </c>
      <c r="H116" s="17" t="s">
        <v>273</v>
      </c>
      <c r="I116" s="51"/>
      <c r="J116" s="17"/>
      <c r="K116" s="76"/>
      <c r="L116" s="76" t="s">
        <v>288</v>
      </c>
      <c r="M116" s="80"/>
      <c r="N116" s="79"/>
    </row>
    <row r="117" spans="1:14" ht="20.100000000000001" hidden="1" customHeight="1" x14ac:dyDescent="0.15">
      <c r="A117" s="75"/>
      <c r="B117" s="93"/>
      <c r="C117" s="89"/>
      <c r="D117" s="76" t="s">
        <v>280</v>
      </c>
      <c r="E117" s="77"/>
      <c r="F117" s="77">
        <v>0</v>
      </c>
      <c r="G117" s="17"/>
      <c r="H117" s="17"/>
      <c r="I117" s="51"/>
      <c r="J117" s="17"/>
      <c r="K117" s="76"/>
      <c r="L117" s="76" t="s">
        <v>288</v>
      </c>
      <c r="M117" s="80"/>
      <c r="N117" s="79"/>
    </row>
    <row r="118" spans="1:14" ht="20.100000000000001" customHeight="1" x14ac:dyDescent="0.15">
      <c r="A118" s="75"/>
      <c r="B118" s="93"/>
      <c r="C118" s="89"/>
      <c r="D118" s="17" t="s">
        <v>281</v>
      </c>
      <c r="E118" s="46"/>
      <c r="F118" s="46">
        <v>300</v>
      </c>
      <c r="G118" s="17"/>
      <c r="H118" s="17"/>
      <c r="I118" s="51"/>
      <c r="J118" s="17"/>
      <c r="K118" s="17"/>
      <c r="L118" s="17" t="s">
        <v>277</v>
      </c>
      <c r="M118" s="52"/>
      <c r="N118" s="40"/>
    </row>
    <row r="119" spans="1:14" ht="20.100000000000001" hidden="1" customHeight="1" x14ac:dyDescent="0.15">
      <c r="A119" s="75"/>
      <c r="B119" s="93"/>
      <c r="C119" s="89"/>
      <c r="D119" s="76" t="s">
        <v>279</v>
      </c>
      <c r="E119" s="77"/>
      <c r="F119" s="77">
        <v>0</v>
      </c>
      <c r="G119" s="17"/>
      <c r="H119" s="17"/>
      <c r="I119" s="51"/>
      <c r="J119" s="17"/>
      <c r="K119" s="76"/>
      <c r="L119" s="76" t="s">
        <v>288</v>
      </c>
      <c r="M119" s="80"/>
      <c r="N119" s="79"/>
    </row>
    <row r="120" spans="1:14" ht="20.100000000000001" hidden="1" customHeight="1" x14ac:dyDescent="0.15">
      <c r="A120" s="71">
        <v>112</v>
      </c>
      <c r="B120" s="93"/>
      <c r="C120" s="89"/>
      <c r="D120" s="76" t="s">
        <v>274</v>
      </c>
      <c r="E120" s="77"/>
      <c r="F120" s="77">
        <v>0</v>
      </c>
      <c r="G120" s="17">
        <v>0</v>
      </c>
      <c r="H120" s="17" t="s">
        <v>39</v>
      </c>
      <c r="I120" s="51">
        <v>2500</v>
      </c>
      <c r="J120" s="17"/>
      <c r="K120" s="76"/>
      <c r="L120" s="76" t="s">
        <v>288</v>
      </c>
      <c r="M120" s="80"/>
      <c r="N120" s="79"/>
    </row>
    <row r="121" spans="1:14" ht="20.100000000000001" hidden="1" customHeight="1" x14ac:dyDescent="0.15">
      <c r="A121" s="71">
        <v>113</v>
      </c>
      <c r="B121" s="93"/>
      <c r="C121" s="89"/>
      <c r="D121" s="76" t="s">
        <v>105</v>
      </c>
      <c r="E121" s="77"/>
      <c r="F121" s="77">
        <v>0</v>
      </c>
      <c r="G121" s="76">
        <v>0</v>
      </c>
      <c r="H121" s="76" t="s">
        <v>19</v>
      </c>
      <c r="I121" s="78">
        <v>20</v>
      </c>
      <c r="J121" s="76"/>
      <c r="K121" s="76"/>
      <c r="L121" s="76" t="s">
        <v>276</v>
      </c>
      <c r="M121" s="80"/>
      <c r="N121" s="79"/>
    </row>
    <row r="122" spans="1:14" ht="20.100000000000001" hidden="1" customHeight="1" x14ac:dyDescent="0.15">
      <c r="A122" s="71">
        <v>114</v>
      </c>
      <c r="B122" s="93"/>
      <c r="C122" s="89"/>
      <c r="D122" s="76" t="s">
        <v>106</v>
      </c>
      <c r="E122" s="77"/>
      <c r="F122" s="77">
        <v>0</v>
      </c>
      <c r="G122" s="76">
        <v>0</v>
      </c>
      <c r="H122" s="76" t="s">
        <v>39</v>
      </c>
      <c r="I122" s="78">
        <v>30</v>
      </c>
      <c r="J122" s="76"/>
      <c r="K122" s="76"/>
      <c r="L122" s="76" t="s">
        <v>276</v>
      </c>
      <c r="M122" s="80"/>
      <c r="N122" s="79"/>
    </row>
    <row r="123" spans="1:14" ht="20.100000000000001" hidden="1" customHeight="1" x14ac:dyDescent="0.15">
      <c r="A123" s="71">
        <v>115</v>
      </c>
      <c r="B123" s="93"/>
      <c r="C123" s="89"/>
      <c r="D123" s="76" t="s">
        <v>107</v>
      </c>
      <c r="E123" s="77"/>
      <c r="F123" s="77">
        <v>0</v>
      </c>
      <c r="G123" s="76">
        <v>0</v>
      </c>
      <c r="H123" s="76" t="s">
        <v>108</v>
      </c>
      <c r="I123" s="78">
        <v>200</v>
      </c>
      <c r="J123" s="76"/>
      <c r="K123" s="76"/>
      <c r="L123" s="76" t="s">
        <v>276</v>
      </c>
      <c r="M123" s="80"/>
      <c r="N123" s="79"/>
    </row>
    <row r="124" spans="1:14" ht="20.100000000000001" hidden="1" customHeight="1" x14ac:dyDescent="0.15">
      <c r="A124" s="71">
        <v>116</v>
      </c>
      <c r="B124" s="93"/>
      <c r="C124" s="89"/>
      <c r="D124" s="76" t="s">
        <v>109</v>
      </c>
      <c r="E124" s="77"/>
      <c r="F124" s="77">
        <v>0</v>
      </c>
      <c r="G124" s="76">
        <v>0</v>
      </c>
      <c r="H124" s="76" t="s">
        <v>19</v>
      </c>
      <c r="I124" s="78">
        <v>200</v>
      </c>
      <c r="J124" s="76"/>
      <c r="K124" s="76"/>
      <c r="L124" s="76" t="s">
        <v>276</v>
      </c>
      <c r="M124" s="80"/>
      <c r="N124" s="79"/>
    </row>
    <row r="125" spans="1:14" ht="20.100000000000001" hidden="1" customHeight="1" x14ac:dyDescent="0.15">
      <c r="A125" s="71">
        <v>117</v>
      </c>
      <c r="B125" s="93"/>
      <c r="C125" s="92" t="s">
        <v>29</v>
      </c>
      <c r="D125" s="76" t="s">
        <v>110</v>
      </c>
      <c r="E125" s="77"/>
      <c r="F125" s="77">
        <v>0</v>
      </c>
      <c r="G125" s="76">
        <v>0</v>
      </c>
      <c r="H125" s="76"/>
      <c r="I125" s="78">
        <v>500</v>
      </c>
      <c r="J125" s="76"/>
      <c r="K125" s="76"/>
      <c r="L125" s="76" t="s">
        <v>276</v>
      </c>
      <c r="M125" s="80"/>
      <c r="N125" s="79"/>
    </row>
    <row r="126" spans="1:14" ht="20.100000000000001" hidden="1" customHeight="1" x14ac:dyDescent="0.15">
      <c r="A126" s="71">
        <v>118</v>
      </c>
      <c r="B126" s="93"/>
      <c r="C126" s="93"/>
      <c r="D126" s="76" t="s">
        <v>111</v>
      </c>
      <c r="E126" s="77"/>
      <c r="F126" s="77">
        <v>0</v>
      </c>
      <c r="G126" s="76">
        <v>0</v>
      </c>
      <c r="H126" s="76"/>
      <c r="I126" s="78">
        <v>0</v>
      </c>
      <c r="J126" s="76"/>
      <c r="K126" s="76"/>
      <c r="L126" s="76" t="s">
        <v>276</v>
      </c>
      <c r="M126" s="80"/>
      <c r="N126" s="79"/>
    </row>
    <row r="127" spans="1:14" ht="20.100000000000001" hidden="1" customHeight="1" x14ac:dyDescent="0.15">
      <c r="A127" s="71">
        <v>119</v>
      </c>
      <c r="B127" s="93"/>
      <c r="C127" s="93"/>
      <c r="D127" s="76" t="s">
        <v>112</v>
      </c>
      <c r="E127" s="77"/>
      <c r="F127" s="77">
        <v>0</v>
      </c>
      <c r="G127" s="76">
        <v>0</v>
      </c>
      <c r="H127" s="76"/>
      <c r="I127" s="78">
        <v>100</v>
      </c>
      <c r="J127" s="76"/>
      <c r="K127" s="76"/>
      <c r="L127" s="76" t="s">
        <v>276</v>
      </c>
      <c r="M127" s="79"/>
      <c r="N127" s="79"/>
    </row>
    <row r="128" spans="1:14" ht="20.100000000000001" hidden="1" customHeight="1" x14ac:dyDescent="0.15">
      <c r="A128" s="71">
        <v>120</v>
      </c>
      <c r="B128" s="93"/>
      <c r="C128" s="94"/>
      <c r="D128" s="76" t="s">
        <v>113</v>
      </c>
      <c r="E128" s="77"/>
      <c r="F128" s="77">
        <v>0</v>
      </c>
      <c r="G128" s="76">
        <v>0</v>
      </c>
      <c r="H128" s="76"/>
      <c r="I128" s="78">
        <v>100</v>
      </c>
      <c r="J128" s="76"/>
      <c r="K128" s="76"/>
      <c r="L128" s="76" t="s">
        <v>276</v>
      </c>
      <c r="M128" s="79"/>
      <c r="N128" s="79"/>
    </row>
    <row r="129" spans="1:14" ht="20.100000000000001" customHeight="1" x14ac:dyDescent="0.15">
      <c r="A129" s="71">
        <v>121</v>
      </c>
      <c r="B129" s="93"/>
      <c r="C129" s="89" t="s">
        <v>44</v>
      </c>
      <c r="D129" s="17" t="s">
        <v>258</v>
      </c>
      <c r="E129" s="46"/>
      <c r="F129" s="46">
        <v>3368</v>
      </c>
      <c r="G129" s="17">
        <v>0</v>
      </c>
      <c r="H129" s="17"/>
      <c r="I129" s="46">
        <v>0</v>
      </c>
      <c r="J129" s="17"/>
      <c r="K129" s="17"/>
      <c r="L129" s="17" t="s">
        <v>277</v>
      </c>
      <c r="M129" s="24"/>
      <c r="N129" s="44"/>
    </row>
    <row r="130" spans="1:14" ht="20.100000000000001" customHeight="1" x14ac:dyDescent="0.15">
      <c r="A130" s="71">
        <v>122</v>
      </c>
      <c r="B130" s="93"/>
      <c r="C130" s="89"/>
      <c r="D130" s="17" t="s">
        <v>259</v>
      </c>
      <c r="E130" s="46"/>
      <c r="F130" s="46">
        <v>2063</v>
      </c>
      <c r="G130" s="17">
        <v>0</v>
      </c>
      <c r="H130" s="17"/>
      <c r="I130" s="46">
        <v>0</v>
      </c>
      <c r="J130" s="17"/>
      <c r="K130" s="17"/>
      <c r="L130" s="17" t="s">
        <v>277</v>
      </c>
      <c r="M130" s="24"/>
      <c r="N130" s="44"/>
    </row>
    <row r="131" spans="1:14" ht="20.100000000000001" hidden="1" customHeight="1" x14ac:dyDescent="0.15">
      <c r="A131" s="71">
        <v>123</v>
      </c>
      <c r="B131" s="93"/>
      <c r="C131" s="89"/>
      <c r="D131" s="76" t="s">
        <v>261</v>
      </c>
      <c r="E131" s="77"/>
      <c r="F131" s="77">
        <v>0</v>
      </c>
      <c r="G131" s="76">
        <v>0</v>
      </c>
      <c r="H131" s="76"/>
      <c r="I131" s="77">
        <v>0</v>
      </c>
      <c r="J131" s="76"/>
      <c r="K131" s="76"/>
      <c r="L131" s="76" t="s">
        <v>276</v>
      </c>
      <c r="M131" s="79"/>
      <c r="N131" s="81"/>
    </row>
    <row r="132" spans="1:14" ht="20.100000000000001" hidden="1" customHeight="1" x14ac:dyDescent="0.15">
      <c r="A132" s="71">
        <v>124</v>
      </c>
      <c r="B132" s="93"/>
      <c r="C132" s="89"/>
      <c r="D132" s="76" t="s">
        <v>260</v>
      </c>
      <c r="E132" s="77"/>
      <c r="F132" s="77">
        <v>0</v>
      </c>
      <c r="G132" s="76">
        <v>0</v>
      </c>
      <c r="H132" s="76"/>
      <c r="I132" s="77">
        <v>100</v>
      </c>
      <c r="J132" s="76"/>
      <c r="K132" s="76"/>
      <c r="L132" s="76" t="s">
        <v>276</v>
      </c>
      <c r="M132" s="79"/>
      <c r="N132" s="81"/>
    </row>
    <row r="133" spans="1:14" ht="20.100000000000001" customHeight="1" x14ac:dyDescent="0.15">
      <c r="A133" s="71">
        <v>125</v>
      </c>
      <c r="B133" s="94"/>
      <c r="C133" s="74"/>
      <c r="D133" s="86" t="s">
        <v>114</v>
      </c>
      <c r="E133" s="87"/>
      <c r="F133" s="87"/>
      <c r="G133" s="87"/>
      <c r="H133" s="87"/>
      <c r="I133" s="87"/>
      <c r="J133" s="87"/>
      <c r="K133" s="87"/>
      <c r="L133" s="87"/>
      <c r="M133" s="88"/>
      <c r="N133" s="65">
        <f>SUM(F109:F132)</f>
        <v>5731</v>
      </c>
    </row>
    <row r="134" spans="1:14" ht="20.100000000000001" hidden="1" customHeight="1" x14ac:dyDescent="0.15">
      <c r="A134" s="71">
        <v>126</v>
      </c>
      <c r="B134" s="99" t="s">
        <v>239</v>
      </c>
      <c r="C134" s="89" t="s">
        <v>13</v>
      </c>
      <c r="D134" s="76" t="s">
        <v>115</v>
      </c>
      <c r="E134" s="77"/>
      <c r="F134" s="77">
        <v>0</v>
      </c>
      <c r="G134" s="76">
        <v>0</v>
      </c>
      <c r="H134" s="76" t="s">
        <v>54</v>
      </c>
      <c r="I134" s="77">
        <v>2000</v>
      </c>
      <c r="J134" s="76"/>
      <c r="K134" s="76"/>
      <c r="L134" s="76" t="s">
        <v>276</v>
      </c>
      <c r="M134" s="80"/>
      <c r="N134" s="79"/>
    </row>
    <row r="135" spans="1:14" ht="20.100000000000001" hidden="1" customHeight="1" x14ac:dyDescent="0.15">
      <c r="A135" s="71">
        <v>127</v>
      </c>
      <c r="B135" s="93"/>
      <c r="C135" s="89"/>
      <c r="D135" s="76" t="s">
        <v>116</v>
      </c>
      <c r="E135" s="77"/>
      <c r="F135" s="77">
        <v>0</v>
      </c>
      <c r="G135" s="76">
        <v>0</v>
      </c>
      <c r="H135" s="76" t="s">
        <v>39</v>
      </c>
      <c r="I135" s="77">
        <v>100</v>
      </c>
      <c r="J135" s="76"/>
      <c r="K135" s="76"/>
      <c r="L135" s="76" t="s">
        <v>276</v>
      </c>
      <c r="M135" s="80"/>
      <c r="N135" s="79"/>
    </row>
    <row r="136" spans="1:14" ht="20.100000000000001" hidden="1" customHeight="1" x14ac:dyDescent="0.15">
      <c r="A136" s="71">
        <v>128</v>
      </c>
      <c r="B136" s="93"/>
      <c r="C136" s="89"/>
      <c r="D136" s="76" t="s">
        <v>117</v>
      </c>
      <c r="E136" s="77"/>
      <c r="F136" s="77">
        <v>0</v>
      </c>
      <c r="G136" s="76">
        <v>0</v>
      </c>
      <c r="H136" s="76" t="s">
        <v>31</v>
      </c>
      <c r="I136" s="77">
        <v>100</v>
      </c>
      <c r="J136" s="76"/>
      <c r="K136" s="76"/>
      <c r="L136" s="76" t="s">
        <v>276</v>
      </c>
      <c r="M136" s="80"/>
      <c r="N136" s="79"/>
    </row>
    <row r="137" spans="1:14" ht="20.100000000000001" hidden="1" customHeight="1" x14ac:dyDescent="0.15">
      <c r="A137" s="71">
        <v>129</v>
      </c>
      <c r="B137" s="93"/>
      <c r="C137" s="89"/>
      <c r="D137" s="76" t="s">
        <v>16</v>
      </c>
      <c r="E137" s="77"/>
      <c r="F137" s="77">
        <v>0</v>
      </c>
      <c r="G137" s="76">
        <v>0</v>
      </c>
      <c r="H137" s="76" t="s">
        <v>17</v>
      </c>
      <c r="I137" s="77">
        <v>90</v>
      </c>
      <c r="J137" s="76"/>
      <c r="K137" s="76"/>
      <c r="L137" s="76" t="s">
        <v>276</v>
      </c>
      <c r="M137" s="80"/>
      <c r="N137" s="79"/>
    </row>
    <row r="138" spans="1:14" ht="20.100000000000001" hidden="1" customHeight="1" x14ac:dyDescent="0.15">
      <c r="A138" s="71">
        <v>130</v>
      </c>
      <c r="B138" s="93"/>
      <c r="C138" s="89"/>
      <c r="D138" s="76" t="s">
        <v>118</v>
      </c>
      <c r="E138" s="77"/>
      <c r="F138" s="77">
        <v>0</v>
      </c>
      <c r="G138" s="76">
        <v>0</v>
      </c>
      <c r="H138" s="76" t="s">
        <v>54</v>
      </c>
      <c r="I138" s="77">
        <v>1000</v>
      </c>
      <c r="J138" s="76"/>
      <c r="K138" s="76"/>
      <c r="L138" s="76" t="s">
        <v>276</v>
      </c>
      <c r="M138" s="80"/>
      <c r="N138" s="79"/>
    </row>
    <row r="139" spans="1:14" ht="20.100000000000001" hidden="1" customHeight="1" x14ac:dyDescent="0.15">
      <c r="A139" s="71">
        <v>131</v>
      </c>
      <c r="B139" s="93"/>
      <c r="C139" s="89"/>
      <c r="D139" s="76" t="s">
        <v>119</v>
      </c>
      <c r="E139" s="77"/>
      <c r="F139" s="77">
        <v>0</v>
      </c>
      <c r="G139" s="76">
        <v>0</v>
      </c>
      <c r="H139" s="76" t="s">
        <v>39</v>
      </c>
      <c r="I139" s="77">
        <v>400</v>
      </c>
      <c r="J139" s="76"/>
      <c r="K139" s="76"/>
      <c r="L139" s="76" t="s">
        <v>276</v>
      </c>
      <c r="M139" s="80"/>
      <c r="N139" s="79"/>
    </row>
    <row r="140" spans="1:14" ht="20.100000000000001" hidden="1" customHeight="1" x14ac:dyDescent="0.15">
      <c r="A140" s="71">
        <v>132</v>
      </c>
      <c r="B140" s="93"/>
      <c r="C140" s="92" t="s">
        <v>35</v>
      </c>
      <c r="D140" s="76" t="s">
        <v>120</v>
      </c>
      <c r="E140" s="77"/>
      <c r="F140" s="77">
        <v>0</v>
      </c>
      <c r="G140" s="76">
        <v>0</v>
      </c>
      <c r="H140" s="76" t="s">
        <v>39</v>
      </c>
      <c r="I140" s="77">
        <v>2000</v>
      </c>
      <c r="J140" s="76"/>
      <c r="K140" s="76"/>
      <c r="L140" s="76" t="s">
        <v>276</v>
      </c>
      <c r="M140" s="79"/>
      <c r="N140" s="76"/>
    </row>
    <row r="141" spans="1:14" ht="20.100000000000001" customHeight="1" x14ac:dyDescent="0.15">
      <c r="A141" s="71">
        <v>133</v>
      </c>
      <c r="B141" s="93"/>
      <c r="C141" s="93"/>
      <c r="D141" s="17" t="s">
        <v>121</v>
      </c>
      <c r="E141" s="46"/>
      <c r="F141" s="46">
        <v>0</v>
      </c>
      <c r="G141" s="17">
        <v>0</v>
      </c>
      <c r="H141" s="17" t="s">
        <v>39</v>
      </c>
      <c r="I141" s="46">
        <v>200</v>
      </c>
      <c r="J141" s="17"/>
      <c r="K141" s="17"/>
      <c r="L141" s="17" t="s">
        <v>277</v>
      </c>
      <c r="M141" s="24"/>
      <c r="N141" s="12"/>
    </row>
    <row r="142" spans="1:14" ht="20.100000000000001" customHeight="1" x14ac:dyDescent="0.15">
      <c r="A142" s="71">
        <v>134</v>
      </c>
      <c r="B142" s="93"/>
      <c r="C142" s="94"/>
      <c r="D142" s="17" t="s">
        <v>275</v>
      </c>
      <c r="E142" s="46"/>
      <c r="F142" s="46">
        <v>1500</v>
      </c>
      <c r="G142" s="17">
        <v>0</v>
      </c>
      <c r="H142" s="17" t="s">
        <v>54</v>
      </c>
      <c r="I142" s="46">
        <v>500</v>
      </c>
      <c r="J142" s="17"/>
      <c r="K142" s="17"/>
      <c r="L142" s="17" t="s">
        <v>277</v>
      </c>
      <c r="M142" s="24"/>
      <c r="N142" s="44"/>
    </row>
    <row r="143" spans="1:14" ht="20.100000000000001" customHeight="1" x14ac:dyDescent="0.15">
      <c r="A143" s="71">
        <v>135</v>
      </c>
      <c r="B143" s="93"/>
      <c r="C143" s="70" t="s">
        <v>44</v>
      </c>
      <c r="D143" s="17" t="s">
        <v>260</v>
      </c>
      <c r="E143" s="46"/>
      <c r="F143" s="46">
        <v>0</v>
      </c>
      <c r="G143" s="17">
        <v>0</v>
      </c>
      <c r="H143" s="17" t="s">
        <v>39</v>
      </c>
      <c r="I143" s="46">
        <v>100</v>
      </c>
      <c r="J143" s="17"/>
      <c r="K143" s="17"/>
      <c r="L143" s="17" t="s">
        <v>277</v>
      </c>
      <c r="M143" s="24"/>
      <c r="N143" s="44"/>
    </row>
    <row r="144" spans="1:14" ht="20.100000000000001" customHeight="1" x14ac:dyDescent="0.15">
      <c r="A144" s="71">
        <v>136</v>
      </c>
      <c r="B144" s="93"/>
      <c r="C144" s="89" t="s">
        <v>51</v>
      </c>
      <c r="D144" s="17" t="s">
        <v>123</v>
      </c>
      <c r="E144" s="46"/>
      <c r="F144" s="46">
        <v>0</v>
      </c>
      <c r="G144" s="17">
        <v>0</v>
      </c>
      <c r="H144" s="17" t="s">
        <v>54</v>
      </c>
      <c r="I144" s="46">
        <v>400</v>
      </c>
      <c r="J144" s="17"/>
      <c r="K144" s="17"/>
      <c r="L144" s="17" t="s">
        <v>277</v>
      </c>
      <c r="M144" s="24"/>
      <c r="N144" s="44"/>
    </row>
    <row r="145" spans="1:14" ht="20.100000000000001" customHeight="1" x14ac:dyDescent="0.15">
      <c r="A145" s="71">
        <v>137</v>
      </c>
      <c r="B145" s="93"/>
      <c r="C145" s="89"/>
      <c r="D145" s="17" t="s">
        <v>124</v>
      </c>
      <c r="E145" s="46"/>
      <c r="F145" s="46">
        <v>0</v>
      </c>
      <c r="G145" s="17">
        <v>0</v>
      </c>
      <c r="H145" s="17" t="s">
        <v>125</v>
      </c>
      <c r="I145" s="46">
        <v>1500</v>
      </c>
      <c r="J145" s="17"/>
      <c r="K145" s="17"/>
      <c r="L145" s="17" t="s">
        <v>277</v>
      </c>
      <c r="M145" s="24"/>
      <c r="N145" s="44"/>
    </row>
    <row r="146" spans="1:14" ht="20.100000000000001" customHeight="1" x14ac:dyDescent="0.15">
      <c r="A146" s="71">
        <v>138</v>
      </c>
      <c r="B146" s="93"/>
      <c r="C146" s="89"/>
      <c r="D146" s="17" t="s">
        <v>126</v>
      </c>
      <c r="E146" s="46"/>
      <c r="F146" s="46">
        <v>0</v>
      </c>
      <c r="G146" s="17">
        <v>0</v>
      </c>
      <c r="H146" s="17" t="s">
        <v>54</v>
      </c>
      <c r="I146" s="46">
        <v>150</v>
      </c>
      <c r="J146" s="17"/>
      <c r="K146" s="17"/>
      <c r="L146" s="17" t="s">
        <v>277</v>
      </c>
      <c r="M146" s="24"/>
      <c r="N146" s="44"/>
    </row>
    <row r="147" spans="1:14" ht="20.100000000000001" customHeight="1" x14ac:dyDescent="0.15">
      <c r="A147" s="71">
        <v>139</v>
      </c>
      <c r="B147" s="94"/>
      <c r="C147" s="60"/>
      <c r="D147" s="90" t="s">
        <v>240</v>
      </c>
      <c r="E147" s="91"/>
      <c r="F147" s="87"/>
      <c r="G147" s="87"/>
      <c r="H147" s="87"/>
      <c r="I147" s="87"/>
      <c r="J147" s="87"/>
      <c r="K147" s="87"/>
      <c r="L147" s="87"/>
      <c r="M147" s="88"/>
      <c r="N147" s="65">
        <f>SUM(F134:F146)</f>
        <v>1500</v>
      </c>
    </row>
    <row r="148" spans="1:14" ht="20.100000000000001" customHeight="1" x14ac:dyDescent="0.15">
      <c r="A148" s="71">
        <v>140</v>
      </c>
      <c r="B148" s="99" t="s">
        <v>242</v>
      </c>
      <c r="C148" s="89" t="s">
        <v>294</v>
      </c>
      <c r="D148" s="12" t="s">
        <v>265</v>
      </c>
      <c r="E148" s="24"/>
      <c r="F148" s="46">
        <v>65</v>
      </c>
      <c r="G148" s="12">
        <v>1</v>
      </c>
      <c r="H148" s="12" t="s">
        <v>268</v>
      </c>
      <c r="I148" s="46">
        <v>65</v>
      </c>
      <c r="J148" s="12"/>
      <c r="K148" s="12"/>
      <c r="L148" s="75" t="s">
        <v>277</v>
      </c>
      <c r="M148" s="24"/>
      <c r="N148" s="55"/>
    </row>
    <row r="149" spans="1:14" ht="20.100000000000001" customHeight="1" x14ac:dyDescent="0.15">
      <c r="A149" s="75">
        <v>141</v>
      </c>
      <c r="B149" s="100"/>
      <c r="C149" s="89"/>
      <c r="D149" s="75" t="s">
        <v>264</v>
      </c>
      <c r="E149" s="24"/>
      <c r="F149" s="46">
        <v>60</v>
      </c>
      <c r="G149" s="17">
        <v>0</v>
      </c>
      <c r="H149" s="17" t="s">
        <v>39</v>
      </c>
      <c r="I149" s="46">
        <v>0</v>
      </c>
      <c r="J149" s="75"/>
      <c r="K149" s="75"/>
      <c r="L149" s="75" t="s">
        <v>277</v>
      </c>
      <c r="M149" s="24"/>
      <c r="N149" s="55"/>
    </row>
    <row r="150" spans="1:14" ht="20.100000000000001" customHeight="1" x14ac:dyDescent="0.15">
      <c r="A150" s="85"/>
      <c r="B150" s="100"/>
      <c r="C150" s="89"/>
      <c r="D150" s="85" t="s">
        <v>295</v>
      </c>
      <c r="E150" s="24"/>
      <c r="F150" s="46">
        <v>0</v>
      </c>
      <c r="G150" s="17"/>
      <c r="H150" s="17"/>
      <c r="I150" s="46"/>
      <c r="J150" s="85"/>
      <c r="K150" s="85"/>
      <c r="L150" s="85" t="s">
        <v>289</v>
      </c>
      <c r="M150" s="24"/>
      <c r="N150" s="55"/>
    </row>
    <row r="151" spans="1:14" ht="20.100000000000001" customHeight="1" x14ac:dyDescent="0.15">
      <c r="A151" s="75">
        <v>142</v>
      </c>
      <c r="B151" s="93"/>
      <c r="C151" s="89"/>
      <c r="D151" s="12" t="s">
        <v>129</v>
      </c>
      <c r="E151" s="24"/>
      <c r="F151" s="46">
        <v>0</v>
      </c>
      <c r="G151" s="17">
        <v>0</v>
      </c>
      <c r="H151" s="17" t="s">
        <v>39</v>
      </c>
      <c r="I151" s="46">
        <v>0</v>
      </c>
      <c r="J151" s="12"/>
      <c r="K151" s="12"/>
      <c r="L151" s="75" t="s">
        <v>277</v>
      </c>
      <c r="M151" s="24"/>
      <c r="N151" s="55"/>
    </row>
    <row r="152" spans="1:14" ht="20.100000000000001" customHeight="1" x14ac:dyDescent="0.15">
      <c r="A152" s="75">
        <v>143</v>
      </c>
      <c r="B152" s="93"/>
      <c r="C152" s="89"/>
      <c r="D152" s="12" t="s">
        <v>130</v>
      </c>
      <c r="E152" s="24"/>
      <c r="F152" s="46">
        <v>0</v>
      </c>
      <c r="G152" s="17">
        <v>0</v>
      </c>
      <c r="H152" s="17" t="s">
        <v>39</v>
      </c>
      <c r="I152" s="46">
        <v>0</v>
      </c>
      <c r="J152" s="12"/>
      <c r="K152" s="12"/>
      <c r="L152" s="75" t="s">
        <v>277</v>
      </c>
      <c r="M152" s="24"/>
      <c r="N152" s="55"/>
    </row>
    <row r="153" spans="1:14" ht="20.100000000000001" customHeight="1" x14ac:dyDescent="0.15">
      <c r="A153" s="75">
        <v>144</v>
      </c>
      <c r="B153" s="93"/>
      <c r="C153" s="89"/>
      <c r="D153" s="12" t="s">
        <v>131</v>
      </c>
      <c r="E153" s="24"/>
      <c r="F153" s="46">
        <v>0</v>
      </c>
      <c r="G153" s="17">
        <v>0</v>
      </c>
      <c r="H153" s="17" t="s">
        <v>39</v>
      </c>
      <c r="I153" s="46">
        <v>0</v>
      </c>
      <c r="J153" s="12"/>
      <c r="K153" s="12"/>
      <c r="L153" s="75" t="s">
        <v>289</v>
      </c>
      <c r="M153" s="24"/>
      <c r="N153" s="55"/>
    </row>
    <row r="154" spans="1:14" ht="20.100000000000001" customHeight="1" x14ac:dyDescent="0.15">
      <c r="A154" s="75">
        <v>145</v>
      </c>
      <c r="B154" s="93"/>
      <c r="C154" s="60"/>
      <c r="D154" s="86" t="s">
        <v>132</v>
      </c>
      <c r="E154" s="87"/>
      <c r="F154" s="87"/>
      <c r="G154" s="87"/>
      <c r="H154" s="87"/>
      <c r="I154" s="87"/>
      <c r="J154" s="87"/>
      <c r="K154" s="87"/>
      <c r="L154" s="87"/>
      <c r="M154" s="88"/>
      <c r="N154" s="65">
        <f>SUM(F148:F153)</f>
        <v>125</v>
      </c>
    </row>
    <row r="155" spans="1:14" ht="20.100000000000001" customHeight="1" x14ac:dyDescent="0.15">
      <c r="A155" s="75">
        <v>146</v>
      </c>
      <c r="B155" s="93"/>
      <c r="C155" s="89" t="s">
        <v>283</v>
      </c>
      <c r="D155" s="12" t="s">
        <v>285</v>
      </c>
      <c r="E155" s="24"/>
      <c r="F155" s="46">
        <v>28239</v>
      </c>
      <c r="G155" s="17">
        <v>0</v>
      </c>
      <c r="H155" s="17" t="s">
        <v>39</v>
      </c>
      <c r="I155" s="46">
        <v>0</v>
      </c>
      <c r="J155" s="12"/>
      <c r="K155" s="12"/>
      <c r="L155" s="75" t="s">
        <v>289</v>
      </c>
      <c r="M155" s="24"/>
      <c r="N155" s="38"/>
    </row>
    <row r="156" spans="1:14" ht="20.100000000000001" customHeight="1" x14ac:dyDescent="0.15">
      <c r="A156" s="75">
        <v>147</v>
      </c>
      <c r="B156" s="93"/>
      <c r="C156" s="89"/>
      <c r="D156" s="75" t="s">
        <v>284</v>
      </c>
      <c r="E156" s="24"/>
      <c r="F156" s="46">
        <v>39714</v>
      </c>
      <c r="G156" s="75">
        <v>1</v>
      </c>
      <c r="H156" s="75" t="s">
        <v>267</v>
      </c>
      <c r="I156" s="46">
        <v>300</v>
      </c>
      <c r="J156" s="75"/>
      <c r="K156" s="75"/>
      <c r="L156" s="75" t="s">
        <v>289</v>
      </c>
      <c r="M156" s="24"/>
      <c r="N156" s="38"/>
    </row>
    <row r="157" spans="1:14" ht="20.100000000000001" customHeight="1" x14ac:dyDescent="0.15">
      <c r="A157" s="75">
        <v>148</v>
      </c>
      <c r="B157" s="93"/>
      <c r="C157" s="89"/>
      <c r="D157" s="85" t="s">
        <v>266</v>
      </c>
      <c r="E157" s="24"/>
      <c r="F157" s="46">
        <v>300</v>
      </c>
      <c r="G157" s="17">
        <v>0</v>
      </c>
      <c r="H157" s="17" t="s">
        <v>39</v>
      </c>
      <c r="I157" s="46">
        <v>0</v>
      </c>
      <c r="J157" s="12"/>
      <c r="K157" s="12"/>
      <c r="L157" s="75" t="s">
        <v>289</v>
      </c>
      <c r="M157" s="24"/>
      <c r="N157" s="38"/>
    </row>
    <row r="158" spans="1:14" ht="20.100000000000001" customHeight="1" x14ac:dyDescent="0.15">
      <c r="A158" s="85"/>
      <c r="B158" s="93"/>
      <c r="C158" s="89"/>
      <c r="D158" s="85" t="s">
        <v>290</v>
      </c>
      <c r="E158" s="24"/>
      <c r="F158" s="46">
        <v>2000</v>
      </c>
      <c r="G158" s="17"/>
      <c r="H158" s="17"/>
      <c r="I158" s="46"/>
      <c r="J158" s="85"/>
      <c r="K158" s="85"/>
      <c r="L158" s="85" t="s">
        <v>289</v>
      </c>
      <c r="M158" s="24"/>
      <c r="N158" s="38"/>
    </row>
    <row r="159" spans="1:14" ht="19.5" customHeight="1" x14ac:dyDescent="0.15">
      <c r="A159" s="75">
        <v>149</v>
      </c>
      <c r="B159" s="93"/>
      <c r="C159" s="89"/>
      <c r="D159" s="12" t="s">
        <v>286</v>
      </c>
      <c r="E159" s="24"/>
      <c r="F159" s="46">
        <v>6000</v>
      </c>
      <c r="G159" s="17">
        <v>0</v>
      </c>
      <c r="H159" s="17" t="s">
        <v>39</v>
      </c>
      <c r="I159" s="46">
        <v>0</v>
      </c>
      <c r="J159" s="12"/>
      <c r="K159" s="12"/>
      <c r="L159" s="75" t="s">
        <v>289</v>
      </c>
      <c r="M159" s="24"/>
      <c r="N159" s="38"/>
    </row>
    <row r="160" spans="1:14" ht="19.5" customHeight="1" x14ac:dyDescent="0.15">
      <c r="A160" s="85"/>
      <c r="B160" s="93"/>
      <c r="C160" s="89"/>
      <c r="D160" s="85" t="s">
        <v>287</v>
      </c>
      <c r="E160" s="24"/>
      <c r="F160" s="46">
        <v>950</v>
      </c>
      <c r="G160" s="17">
        <v>0</v>
      </c>
      <c r="H160" s="17" t="s">
        <v>39</v>
      </c>
      <c r="I160" s="46">
        <v>0</v>
      </c>
      <c r="J160" s="85"/>
      <c r="K160" s="85"/>
      <c r="L160" s="85" t="s">
        <v>289</v>
      </c>
      <c r="M160" s="24"/>
      <c r="N160" s="38"/>
    </row>
    <row r="161" spans="1:14" ht="19.5" customHeight="1" x14ac:dyDescent="0.15">
      <c r="A161" s="85"/>
      <c r="B161" s="93"/>
      <c r="C161" s="89"/>
      <c r="D161" s="85" t="s">
        <v>292</v>
      </c>
      <c r="E161" s="24"/>
      <c r="F161" s="46">
        <v>-1110</v>
      </c>
      <c r="G161" s="17"/>
      <c r="H161" s="17"/>
      <c r="I161" s="46"/>
      <c r="J161" s="85"/>
      <c r="K161" s="85"/>
      <c r="L161" s="85" t="s">
        <v>289</v>
      </c>
      <c r="M161" s="24"/>
      <c r="N161" s="38"/>
    </row>
    <row r="162" spans="1:14" ht="19.5" customHeight="1" x14ac:dyDescent="0.15">
      <c r="A162" s="85"/>
      <c r="B162" s="93"/>
      <c r="C162" s="89"/>
      <c r="D162" s="85" t="s">
        <v>293</v>
      </c>
      <c r="E162" s="24"/>
      <c r="F162" s="46">
        <v>-1330</v>
      </c>
      <c r="G162" s="17"/>
      <c r="H162" s="17"/>
      <c r="I162" s="46"/>
      <c r="J162" s="85"/>
      <c r="K162" s="85"/>
      <c r="L162" s="85" t="s">
        <v>289</v>
      </c>
      <c r="M162" s="24"/>
      <c r="N162" s="38"/>
    </row>
    <row r="163" spans="1:14" ht="20.100000000000001" customHeight="1" x14ac:dyDescent="0.15">
      <c r="A163" s="75">
        <v>150</v>
      </c>
      <c r="B163" s="93"/>
      <c r="C163" s="89"/>
      <c r="D163" s="12" t="s">
        <v>291</v>
      </c>
      <c r="E163" s="24"/>
      <c r="F163" s="46">
        <v>-1000</v>
      </c>
      <c r="G163" s="17">
        <v>0</v>
      </c>
      <c r="H163" s="17" t="s">
        <v>39</v>
      </c>
      <c r="I163" s="46">
        <v>0</v>
      </c>
      <c r="J163" s="12"/>
      <c r="K163" s="12"/>
      <c r="L163" s="75" t="s">
        <v>289</v>
      </c>
      <c r="M163" s="24"/>
      <c r="N163" s="38"/>
    </row>
    <row r="164" spans="1:14" ht="20.100000000000001" customHeight="1" x14ac:dyDescent="0.15">
      <c r="A164" s="75">
        <v>151</v>
      </c>
      <c r="B164" s="94"/>
      <c r="C164" s="11"/>
      <c r="D164" s="90" t="s">
        <v>241</v>
      </c>
      <c r="E164" s="91"/>
      <c r="F164" s="87"/>
      <c r="G164" s="87"/>
      <c r="H164" s="87"/>
      <c r="I164" s="87"/>
      <c r="J164" s="87"/>
      <c r="K164" s="87"/>
      <c r="L164" s="87"/>
      <c r="M164" s="88"/>
      <c r="N164" s="73">
        <f>SUM(F155:F163)</f>
        <v>73763</v>
      </c>
    </row>
    <row r="165" spans="1:14" s="68" customFormat="1" ht="20.100000000000001" customHeight="1" x14ac:dyDescent="0.15">
      <c r="L165" s="84"/>
    </row>
    <row r="166" spans="1:14" ht="20.100000000000001" customHeight="1" x14ac:dyDescent="0.15">
      <c r="A166" s="95" t="s">
        <v>136</v>
      </c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7"/>
      <c r="N166" s="58">
        <f>N34+N55+N74+N90+N108+N133+N147+N154+N164</f>
        <v>122949</v>
      </c>
    </row>
    <row r="167" spans="1:14" ht="20.100000000000001" hidden="1" customHeight="1" x14ac:dyDescent="0.15">
      <c r="A167" s="95" t="s">
        <v>137</v>
      </c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7"/>
      <c r="N167" s="58">
        <f>SUM(F2:F13)+F33+SUM(F35:F39)+SUM(F91:F96)+SUM(F109:F124)+SUM(F134:F139)</f>
        <v>300</v>
      </c>
    </row>
    <row r="168" spans="1:14" ht="20.100000000000001" hidden="1" customHeight="1" x14ac:dyDescent="0.15">
      <c r="A168" s="95" t="s">
        <v>138</v>
      </c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7"/>
      <c r="N168" s="58">
        <f>SUM(F140:F142,F42:F47,F17:F23)</f>
        <v>15500</v>
      </c>
    </row>
    <row r="169" spans="1:14" ht="20.100000000000001" hidden="1" customHeight="1" x14ac:dyDescent="0.15">
      <c r="A169" s="95" t="s">
        <v>139</v>
      </c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7"/>
      <c r="N169" s="58">
        <f>SUM(F102:F107,F129:F132,F143:F143,F48:F50,F24:F29)</f>
        <v>24461</v>
      </c>
    </row>
    <row r="170" spans="1:14" ht="20.100000000000001" hidden="1" customHeight="1" x14ac:dyDescent="0.15">
      <c r="A170" s="95" t="s">
        <v>140</v>
      </c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7"/>
      <c r="N170" s="58">
        <f>SUM(F144:F146,F52:F54,F30:F32,F99:F101)</f>
        <v>3000</v>
      </c>
    </row>
    <row r="171" spans="1:14" ht="20.100000000000001" hidden="1" customHeight="1" x14ac:dyDescent="0.15">
      <c r="A171" s="95" t="s">
        <v>141</v>
      </c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7"/>
      <c r="N171" s="58">
        <v>0</v>
      </c>
    </row>
    <row r="172" spans="1:14" ht="20.100000000000001" hidden="1" customHeight="1" x14ac:dyDescent="0.15">
      <c r="A172" s="95" t="s">
        <v>142</v>
      </c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7"/>
      <c r="N172" s="58">
        <f>SUM(F40:F41,F14:F16,F97:F98,F126:F128)</f>
        <v>0</v>
      </c>
    </row>
    <row r="173" spans="1:14" ht="20.100000000000001" hidden="1" customHeight="1" x14ac:dyDescent="0.15">
      <c r="A173" s="98" t="s">
        <v>242</v>
      </c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7"/>
      <c r="N173" s="58">
        <f>SUM(N154:N163)</f>
        <v>125</v>
      </c>
    </row>
  </sheetData>
  <autoFilter ref="A1:R164">
    <filterColumn colId="11">
      <filters blank="1">
        <filter val="自购"/>
      </filters>
    </filterColumn>
  </autoFilter>
  <mergeCells count="58">
    <mergeCell ref="B2:B34"/>
    <mergeCell ref="B35:B55"/>
    <mergeCell ref="C2:C13"/>
    <mergeCell ref="C14:C16"/>
    <mergeCell ref="B75:B90"/>
    <mergeCell ref="C75:C79"/>
    <mergeCell ref="C80:C81"/>
    <mergeCell ref="C82:C85"/>
    <mergeCell ref="C86:C87"/>
    <mergeCell ref="C88:C89"/>
    <mergeCell ref="B56:B74"/>
    <mergeCell ref="C56:C60"/>
    <mergeCell ref="C61:C62"/>
    <mergeCell ref="C63:C67"/>
    <mergeCell ref="C68:C70"/>
    <mergeCell ref="C71:C73"/>
    <mergeCell ref="P2:P14"/>
    <mergeCell ref="D74:M74"/>
    <mergeCell ref="C40:C41"/>
    <mergeCell ref="C42:C47"/>
    <mergeCell ref="C48:C50"/>
    <mergeCell ref="C51:C54"/>
    <mergeCell ref="C17:C23"/>
    <mergeCell ref="C24:C29"/>
    <mergeCell ref="C30:C32"/>
    <mergeCell ref="C35:C39"/>
    <mergeCell ref="A170:M170"/>
    <mergeCell ref="A171:M171"/>
    <mergeCell ref="A172:M172"/>
    <mergeCell ref="A173:M173"/>
    <mergeCell ref="B91:B108"/>
    <mergeCell ref="B109:B133"/>
    <mergeCell ref="B134:B147"/>
    <mergeCell ref="A166:M166"/>
    <mergeCell ref="A167:M167"/>
    <mergeCell ref="A168:M168"/>
    <mergeCell ref="A169:M169"/>
    <mergeCell ref="D164:M164"/>
    <mergeCell ref="B148:B164"/>
    <mergeCell ref="C155:C163"/>
    <mergeCell ref="C129:C132"/>
    <mergeCell ref="C134:C139"/>
    <mergeCell ref="D154:M154"/>
    <mergeCell ref="C148:C153"/>
    <mergeCell ref="D34:M34"/>
    <mergeCell ref="D55:M55"/>
    <mergeCell ref="D108:M108"/>
    <mergeCell ref="D133:M133"/>
    <mergeCell ref="D147:M147"/>
    <mergeCell ref="D90:M90"/>
    <mergeCell ref="C91:C96"/>
    <mergeCell ref="C140:C142"/>
    <mergeCell ref="C144:C146"/>
    <mergeCell ref="C97:C98"/>
    <mergeCell ref="C99:C101"/>
    <mergeCell ref="C102:C107"/>
    <mergeCell ref="C109:C124"/>
    <mergeCell ref="C125:C128"/>
  </mergeCells>
  <phoneticPr fontId="17" type="noConversion"/>
  <pageMargins left="0.4375" right="0.52986111111111101" top="0.65" bottom="1" header="0.5" footer="0.5"/>
  <pageSetup paperSize="9" orientation="landscape" useFirstPageNumber="1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33"/>
  </sheetPr>
  <dimension ref="A1:P135"/>
  <sheetViews>
    <sheetView workbookViewId="0">
      <pane xSplit="4" ySplit="1" topLeftCell="E2" activePane="bottomRight" state="frozen"/>
      <selection pane="topRight"/>
      <selection pane="bottomLeft"/>
      <selection pane="bottomRight" activeCell="D2" sqref="D2"/>
    </sheetView>
  </sheetViews>
  <sheetFormatPr defaultColWidth="9" defaultRowHeight="20.100000000000001" customHeight="1" x14ac:dyDescent="0.15"/>
  <cols>
    <col min="1" max="1" width="4.125" style="21" customWidth="1"/>
    <col min="2" max="2" width="6.125" style="22" customWidth="1"/>
    <col min="3" max="3" width="8.125" style="22" customWidth="1"/>
    <col min="4" max="4" width="25.875" style="22" customWidth="1"/>
    <col min="5" max="5" width="10.125" style="21" customWidth="1"/>
    <col min="6" max="6" width="12.75" style="21" customWidth="1"/>
    <col min="7" max="7" width="8.625" style="22" customWidth="1"/>
    <col min="8" max="8" width="10.5" style="22" customWidth="1"/>
    <col min="9" max="9" width="10.625" style="26" customWidth="1"/>
    <col min="10" max="10" width="15" style="22" customWidth="1"/>
    <col min="11" max="11" width="17" style="22" customWidth="1"/>
    <col min="12" max="12" width="14.5" style="22" customWidth="1"/>
    <col min="13" max="13" width="16.625" style="21" customWidth="1"/>
    <col min="14" max="14" width="28.5" style="27" customWidth="1"/>
    <col min="15" max="15" width="9" style="21"/>
    <col min="16" max="16" width="23.125" style="21" customWidth="1"/>
    <col min="17" max="16384" width="9" style="21"/>
  </cols>
  <sheetData>
    <row r="1" spans="1:14" s="22" customFormat="1" ht="29.25" customHeight="1" x14ac:dyDescent="0.15">
      <c r="A1" s="28" t="s">
        <v>0</v>
      </c>
      <c r="B1" s="28" t="s">
        <v>1</v>
      </c>
      <c r="C1" s="28" t="s">
        <v>2</v>
      </c>
      <c r="D1" s="28" t="s">
        <v>3</v>
      </c>
      <c r="E1" s="29" t="s">
        <v>144</v>
      </c>
      <c r="F1" s="29" t="s">
        <v>145</v>
      </c>
      <c r="G1" s="29" t="s">
        <v>4</v>
      </c>
      <c r="H1" s="29" t="s">
        <v>5</v>
      </c>
      <c r="I1" s="29" t="s">
        <v>6</v>
      </c>
      <c r="J1" s="28" t="s">
        <v>146</v>
      </c>
      <c r="K1" s="29" t="s">
        <v>8</v>
      </c>
      <c r="L1" s="28" t="s">
        <v>9</v>
      </c>
      <c r="M1" s="28" t="s">
        <v>10</v>
      </c>
      <c r="N1" s="28" t="s">
        <v>11</v>
      </c>
    </row>
    <row r="2" spans="1:14" ht="20.100000000000001" customHeight="1" x14ac:dyDescent="0.15">
      <c r="A2" s="12">
        <v>1</v>
      </c>
      <c r="B2" s="11" t="s">
        <v>147</v>
      </c>
      <c r="C2" s="11" t="s">
        <v>13</v>
      </c>
      <c r="D2" s="30" t="s">
        <v>23</v>
      </c>
      <c r="E2" s="31">
        <v>674</v>
      </c>
      <c r="F2" s="32">
        <f t="shared" ref="F2" si="0">G2*I2</f>
        <v>674</v>
      </c>
      <c r="G2" s="12">
        <v>1</v>
      </c>
      <c r="H2" s="12"/>
      <c r="I2" s="38">
        <v>674</v>
      </c>
      <c r="J2" s="12"/>
      <c r="K2" s="12"/>
      <c r="L2" s="12"/>
      <c r="M2" s="12"/>
      <c r="N2" s="39"/>
    </row>
    <row r="3" spans="1:14" ht="20.100000000000001" customHeight="1" x14ac:dyDescent="0.15">
      <c r="A3" s="12">
        <v>2</v>
      </c>
      <c r="B3" s="11" t="s">
        <v>147</v>
      </c>
      <c r="C3" s="11" t="s">
        <v>13</v>
      </c>
      <c r="D3" s="30" t="s">
        <v>148</v>
      </c>
      <c r="E3" s="31">
        <v>749</v>
      </c>
      <c r="F3" s="32">
        <f t="shared" ref="F3:F11" si="1">G3*I3</f>
        <v>749</v>
      </c>
      <c r="G3" s="12">
        <v>1</v>
      </c>
      <c r="H3" s="12"/>
      <c r="I3" s="38">
        <v>749</v>
      </c>
      <c r="J3" s="12"/>
      <c r="K3" s="12"/>
      <c r="L3" s="12"/>
      <c r="M3" s="12"/>
      <c r="N3" s="39"/>
    </row>
    <row r="4" spans="1:14" ht="20.100000000000001" customHeight="1" x14ac:dyDescent="0.15">
      <c r="A4" s="12">
        <v>3</v>
      </c>
      <c r="B4" s="11" t="s">
        <v>147</v>
      </c>
      <c r="C4" s="11" t="s">
        <v>13</v>
      </c>
      <c r="D4" s="30" t="s">
        <v>149</v>
      </c>
      <c r="E4" s="31">
        <v>248</v>
      </c>
      <c r="F4" s="32">
        <f t="shared" si="1"/>
        <v>248</v>
      </c>
      <c r="G4" s="12">
        <v>1</v>
      </c>
      <c r="H4" s="12"/>
      <c r="I4" s="38">
        <v>248</v>
      </c>
      <c r="J4" s="12"/>
      <c r="K4" s="12"/>
      <c r="L4" s="12"/>
      <c r="M4" s="12"/>
      <c r="N4" s="39"/>
    </row>
    <row r="5" spans="1:14" ht="20.100000000000001" customHeight="1" x14ac:dyDescent="0.15">
      <c r="A5" s="12">
        <v>4</v>
      </c>
      <c r="B5" s="11" t="s">
        <v>147</v>
      </c>
      <c r="C5" s="11" t="s">
        <v>13</v>
      </c>
      <c r="D5" s="30" t="s">
        <v>150</v>
      </c>
      <c r="E5" s="31">
        <v>223</v>
      </c>
      <c r="F5" s="32">
        <f t="shared" si="1"/>
        <v>223.2</v>
      </c>
      <c r="G5" s="12">
        <v>2.79</v>
      </c>
      <c r="H5" s="12" t="s">
        <v>151</v>
      </c>
      <c r="I5" s="38">
        <v>80</v>
      </c>
      <c r="J5" s="12"/>
      <c r="K5" s="12"/>
      <c r="L5" s="12"/>
      <c r="M5" s="12"/>
      <c r="N5" s="40"/>
    </row>
    <row r="6" spans="1:14" ht="20.100000000000001" customHeight="1" x14ac:dyDescent="0.15">
      <c r="A6" s="12">
        <v>5</v>
      </c>
      <c r="B6" s="11" t="s">
        <v>147</v>
      </c>
      <c r="C6" s="11" t="s">
        <v>13</v>
      </c>
      <c r="D6" s="30" t="s">
        <v>152</v>
      </c>
      <c r="E6" s="31">
        <v>770</v>
      </c>
      <c r="F6" s="32">
        <f t="shared" si="1"/>
        <v>800</v>
      </c>
      <c r="G6" s="12">
        <v>40</v>
      </c>
      <c r="H6" s="12" t="s">
        <v>28</v>
      </c>
      <c r="I6" s="38">
        <v>20</v>
      </c>
      <c r="J6" s="12"/>
      <c r="K6" s="12"/>
      <c r="L6" s="24"/>
      <c r="M6" s="12"/>
      <c r="N6" s="40"/>
    </row>
    <row r="7" spans="1:14" ht="20.100000000000001" customHeight="1" x14ac:dyDescent="0.15">
      <c r="A7" s="12">
        <v>6</v>
      </c>
      <c r="B7" s="11" t="s">
        <v>147</v>
      </c>
      <c r="C7" s="11" t="s">
        <v>13</v>
      </c>
      <c r="D7" s="30" t="s">
        <v>153</v>
      </c>
      <c r="E7" s="31">
        <v>400</v>
      </c>
      <c r="F7" s="32">
        <f t="shared" si="1"/>
        <v>400</v>
      </c>
      <c r="G7" s="12">
        <v>4</v>
      </c>
      <c r="H7" s="12" t="s">
        <v>154</v>
      </c>
      <c r="I7" s="38">
        <v>100</v>
      </c>
      <c r="J7" s="12"/>
      <c r="K7" s="12"/>
      <c r="L7" s="24"/>
      <c r="M7" s="12"/>
      <c r="N7" s="39"/>
    </row>
    <row r="8" spans="1:14" ht="20.100000000000001" customHeight="1" x14ac:dyDescent="0.15">
      <c r="A8" s="12">
        <v>7</v>
      </c>
      <c r="B8" s="11" t="s">
        <v>147</v>
      </c>
      <c r="C8" s="11" t="s">
        <v>13</v>
      </c>
      <c r="D8" s="30" t="s">
        <v>155</v>
      </c>
      <c r="E8" s="31">
        <v>16</v>
      </c>
      <c r="F8" s="32">
        <f t="shared" si="1"/>
        <v>16</v>
      </c>
      <c r="G8" s="12">
        <v>40</v>
      </c>
      <c r="H8" s="12" t="s">
        <v>156</v>
      </c>
      <c r="I8" s="38">
        <v>0.4</v>
      </c>
      <c r="J8" s="12"/>
      <c r="K8" s="12"/>
      <c r="L8" s="24"/>
      <c r="M8" s="12"/>
      <c r="N8" s="39"/>
    </row>
    <row r="9" spans="1:14" ht="20.100000000000001" customHeight="1" x14ac:dyDescent="0.15">
      <c r="A9" s="12">
        <v>8</v>
      </c>
      <c r="B9" s="11" t="s">
        <v>147</v>
      </c>
      <c r="C9" s="11" t="s">
        <v>13</v>
      </c>
      <c r="D9" s="30" t="s">
        <v>157</v>
      </c>
      <c r="E9" s="31">
        <v>2823</v>
      </c>
      <c r="F9" s="32">
        <f t="shared" si="1"/>
        <v>2823</v>
      </c>
      <c r="G9" s="12">
        <v>1</v>
      </c>
      <c r="H9" s="12" t="s">
        <v>34</v>
      </c>
      <c r="I9" s="38">
        <v>2823</v>
      </c>
      <c r="J9" s="12"/>
      <c r="K9" s="12"/>
      <c r="L9" s="12"/>
      <c r="M9" s="12"/>
      <c r="N9" s="39"/>
    </row>
    <row r="10" spans="1:14" ht="20.100000000000001" customHeight="1" x14ac:dyDescent="0.15">
      <c r="A10" s="12">
        <v>9</v>
      </c>
      <c r="B10" s="11" t="s">
        <v>147</v>
      </c>
      <c r="C10" s="11" t="s">
        <v>13</v>
      </c>
      <c r="D10" s="30" t="s">
        <v>158</v>
      </c>
      <c r="E10" s="31">
        <v>427</v>
      </c>
      <c r="F10" s="32">
        <f t="shared" si="1"/>
        <v>427</v>
      </c>
      <c r="G10" s="12">
        <v>1</v>
      </c>
      <c r="H10" s="12" t="s">
        <v>34</v>
      </c>
      <c r="I10" s="38">
        <v>427</v>
      </c>
      <c r="J10" s="12"/>
      <c r="K10" s="12"/>
      <c r="L10" s="12"/>
      <c r="M10" s="12"/>
      <c r="N10" s="39"/>
    </row>
    <row r="11" spans="1:14" ht="20.100000000000001" customHeight="1" x14ac:dyDescent="0.15">
      <c r="A11" s="12">
        <v>10</v>
      </c>
      <c r="B11" s="11" t="s">
        <v>147</v>
      </c>
      <c r="C11" s="11" t="s">
        <v>13</v>
      </c>
      <c r="D11" s="30" t="s">
        <v>159</v>
      </c>
      <c r="E11" s="33">
        <v>2937</v>
      </c>
      <c r="F11" s="32">
        <f t="shared" si="1"/>
        <v>2937</v>
      </c>
      <c r="G11" s="12">
        <v>1</v>
      </c>
      <c r="H11" s="12" t="s">
        <v>34</v>
      </c>
      <c r="I11" s="38">
        <v>2937</v>
      </c>
      <c r="J11" s="12"/>
      <c r="K11" s="12"/>
      <c r="L11" s="12"/>
      <c r="M11" s="12"/>
      <c r="N11" s="40"/>
    </row>
    <row r="12" spans="1:14" ht="20.100000000000001" customHeight="1" x14ac:dyDescent="0.15">
      <c r="A12" s="12">
        <v>11</v>
      </c>
      <c r="B12" s="11" t="s">
        <v>147</v>
      </c>
      <c r="C12" s="11" t="s">
        <v>29</v>
      </c>
      <c r="D12" s="30" t="s">
        <v>160</v>
      </c>
      <c r="E12" s="31">
        <v>1500</v>
      </c>
      <c r="F12" s="32">
        <f t="shared" ref="F12" si="2">G12*I12</f>
        <v>1575</v>
      </c>
      <c r="G12" s="12">
        <v>63</v>
      </c>
      <c r="H12" s="12" t="s">
        <v>31</v>
      </c>
      <c r="I12" s="38">
        <v>25</v>
      </c>
      <c r="J12" s="12"/>
      <c r="K12" s="12"/>
      <c r="L12" s="12"/>
      <c r="M12" s="24"/>
      <c r="N12" s="39"/>
    </row>
    <row r="13" spans="1:14" ht="20.100000000000001" customHeight="1" x14ac:dyDescent="0.15">
      <c r="A13" s="12">
        <v>12</v>
      </c>
      <c r="B13" s="11" t="s">
        <v>147</v>
      </c>
      <c r="C13" s="11" t="s">
        <v>29</v>
      </c>
      <c r="D13" s="30" t="s">
        <v>161</v>
      </c>
      <c r="E13" s="31">
        <v>200</v>
      </c>
      <c r="F13" s="32">
        <f t="shared" ref="F13:F19" si="3">G13*I13</f>
        <v>200</v>
      </c>
      <c r="G13" s="12">
        <v>100</v>
      </c>
      <c r="H13" s="12" t="s">
        <v>31</v>
      </c>
      <c r="I13" s="38">
        <v>2</v>
      </c>
      <c r="J13" s="12"/>
      <c r="K13" s="12"/>
      <c r="L13" s="41"/>
      <c r="M13" s="103"/>
      <c r="N13" s="39"/>
    </row>
    <row r="14" spans="1:14" ht="20.100000000000001" customHeight="1" x14ac:dyDescent="0.15">
      <c r="A14" s="12">
        <v>13</v>
      </c>
      <c r="B14" s="11" t="s">
        <v>147</v>
      </c>
      <c r="C14" s="11" t="s">
        <v>29</v>
      </c>
      <c r="D14" s="30" t="s">
        <v>162</v>
      </c>
      <c r="E14" s="31">
        <v>0</v>
      </c>
      <c r="F14" s="32">
        <f t="shared" si="3"/>
        <v>0</v>
      </c>
      <c r="G14" s="12">
        <v>3</v>
      </c>
      <c r="H14" s="12" t="s">
        <v>163</v>
      </c>
      <c r="I14" s="38">
        <v>0</v>
      </c>
      <c r="J14" s="12"/>
      <c r="K14" s="12"/>
      <c r="L14" s="41"/>
      <c r="M14" s="103"/>
      <c r="N14" s="39"/>
    </row>
    <row r="15" spans="1:14" ht="20.100000000000001" customHeight="1" x14ac:dyDescent="0.15">
      <c r="A15" s="12">
        <v>14</v>
      </c>
      <c r="B15" s="11" t="s">
        <v>147</v>
      </c>
      <c r="C15" s="11" t="s">
        <v>29</v>
      </c>
      <c r="D15" s="30" t="s">
        <v>164</v>
      </c>
      <c r="E15" s="31">
        <v>1050</v>
      </c>
      <c r="F15" s="32">
        <f t="shared" si="3"/>
        <v>1050</v>
      </c>
      <c r="G15" s="12">
        <v>1</v>
      </c>
      <c r="H15" s="12" t="s">
        <v>34</v>
      </c>
      <c r="I15" s="38">
        <v>1050</v>
      </c>
      <c r="J15" s="12"/>
      <c r="K15" s="12"/>
      <c r="L15" s="12"/>
      <c r="M15" s="12"/>
      <c r="N15" s="39"/>
    </row>
    <row r="16" spans="1:14" ht="20.100000000000001" customHeight="1" x14ac:dyDescent="0.15">
      <c r="A16" s="12">
        <v>15</v>
      </c>
      <c r="B16" s="11" t="s">
        <v>147</v>
      </c>
      <c r="C16" s="11" t="s">
        <v>29</v>
      </c>
      <c r="D16" s="30" t="s">
        <v>165</v>
      </c>
      <c r="E16" s="31">
        <v>80</v>
      </c>
      <c r="F16" s="32">
        <f t="shared" si="3"/>
        <v>80</v>
      </c>
      <c r="G16" s="12">
        <v>4</v>
      </c>
      <c r="H16" s="12" t="s">
        <v>39</v>
      </c>
      <c r="I16" s="38">
        <v>20</v>
      </c>
      <c r="J16" s="12"/>
      <c r="K16" s="12"/>
      <c r="L16" s="12"/>
      <c r="M16" s="12"/>
      <c r="N16" s="39"/>
    </row>
    <row r="17" spans="1:14" ht="20.100000000000001" customHeight="1" x14ac:dyDescent="0.15">
      <c r="A17" s="12">
        <v>16</v>
      </c>
      <c r="B17" s="11" t="s">
        <v>147</v>
      </c>
      <c r="C17" s="11" t="s">
        <v>29</v>
      </c>
      <c r="D17" s="30" t="s">
        <v>166</v>
      </c>
      <c r="E17" s="31">
        <v>3500</v>
      </c>
      <c r="F17" s="32">
        <f t="shared" si="3"/>
        <v>2450</v>
      </c>
      <c r="G17" s="12">
        <v>98</v>
      </c>
      <c r="H17" s="12" t="s">
        <v>31</v>
      </c>
      <c r="I17" s="38">
        <v>25</v>
      </c>
      <c r="J17" s="12"/>
      <c r="K17" s="12"/>
      <c r="L17" s="12"/>
      <c r="M17" s="12"/>
      <c r="N17" s="39"/>
    </row>
    <row r="18" spans="1:14" ht="20.100000000000001" customHeight="1" x14ac:dyDescent="0.15">
      <c r="A18" s="12">
        <v>17</v>
      </c>
      <c r="B18" s="11" t="s">
        <v>147</v>
      </c>
      <c r="C18" s="11" t="s">
        <v>29</v>
      </c>
      <c r="D18" s="30" t="s">
        <v>167</v>
      </c>
      <c r="E18" s="31">
        <v>2000</v>
      </c>
      <c r="F18" s="32">
        <f t="shared" si="3"/>
        <v>2000</v>
      </c>
      <c r="G18" s="12">
        <v>1</v>
      </c>
      <c r="H18" s="12" t="s">
        <v>34</v>
      </c>
      <c r="I18" s="38">
        <v>2000</v>
      </c>
      <c r="J18" s="12"/>
      <c r="K18" s="12"/>
      <c r="L18" s="12"/>
      <c r="M18" s="12"/>
      <c r="N18" s="39"/>
    </row>
    <row r="19" spans="1:14" ht="20.100000000000001" customHeight="1" x14ac:dyDescent="0.15">
      <c r="A19" s="12">
        <v>18</v>
      </c>
      <c r="B19" s="11" t="s">
        <v>12</v>
      </c>
      <c r="C19" s="11" t="s">
        <v>13</v>
      </c>
      <c r="D19" s="12" t="s">
        <v>14</v>
      </c>
      <c r="E19" s="33">
        <v>1848</v>
      </c>
      <c r="F19" s="32">
        <f t="shared" si="3"/>
        <v>1848</v>
      </c>
      <c r="G19" s="12">
        <v>66</v>
      </c>
      <c r="H19" s="12" t="s">
        <v>168</v>
      </c>
      <c r="I19" s="38">
        <v>28</v>
      </c>
      <c r="J19" s="12"/>
      <c r="K19" s="12"/>
      <c r="L19" s="12"/>
      <c r="M19" s="12"/>
      <c r="N19" s="40"/>
    </row>
    <row r="20" spans="1:14" ht="20.100000000000001" customHeight="1" x14ac:dyDescent="0.15">
      <c r="A20" s="12">
        <v>19</v>
      </c>
      <c r="B20" s="11" t="s">
        <v>12</v>
      </c>
      <c r="C20" s="11" t="s">
        <v>13</v>
      </c>
      <c r="D20" s="12" t="s">
        <v>18</v>
      </c>
      <c r="E20" s="33">
        <v>300</v>
      </c>
      <c r="F20" s="32">
        <f t="shared" ref="F20" si="4">G20*I20</f>
        <v>300</v>
      </c>
      <c r="G20" s="12">
        <v>25</v>
      </c>
      <c r="H20" s="12" t="s">
        <v>19</v>
      </c>
      <c r="I20" s="38">
        <v>12</v>
      </c>
      <c r="J20" s="12"/>
      <c r="K20" s="12"/>
      <c r="L20" s="12"/>
      <c r="M20" s="12"/>
      <c r="N20" s="40"/>
    </row>
    <row r="21" spans="1:14" ht="20.100000000000001" customHeight="1" x14ac:dyDescent="0.15">
      <c r="A21" s="12">
        <v>20</v>
      </c>
      <c r="B21" s="11" t="s">
        <v>12</v>
      </c>
      <c r="C21" s="11" t="s">
        <v>13</v>
      </c>
      <c r="D21" s="12" t="s">
        <v>20</v>
      </c>
      <c r="E21" s="33">
        <v>1509</v>
      </c>
      <c r="F21" s="32">
        <f t="shared" ref="F21:F36" si="5">G21*I21</f>
        <v>1509</v>
      </c>
      <c r="G21" s="12">
        <v>1</v>
      </c>
      <c r="H21" s="12" t="s">
        <v>39</v>
      </c>
      <c r="I21" s="38">
        <v>1509</v>
      </c>
      <c r="J21" s="12"/>
      <c r="K21" s="12"/>
      <c r="L21" s="12"/>
      <c r="M21" s="12"/>
      <c r="N21" s="40"/>
    </row>
    <row r="22" spans="1:14" ht="20.100000000000001" customHeight="1" x14ac:dyDescent="0.15">
      <c r="A22" s="12">
        <v>21</v>
      </c>
      <c r="B22" s="11" t="s">
        <v>12</v>
      </c>
      <c r="C22" s="11" t="s">
        <v>13</v>
      </c>
      <c r="D22" s="34" t="s">
        <v>26</v>
      </c>
      <c r="E22" s="33">
        <v>0</v>
      </c>
      <c r="F22" s="35">
        <f t="shared" si="5"/>
        <v>350</v>
      </c>
      <c r="G22" s="34">
        <v>1</v>
      </c>
      <c r="H22" s="34"/>
      <c r="I22" s="42">
        <v>350</v>
      </c>
      <c r="J22" s="34"/>
      <c r="K22" s="34"/>
      <c r="L22" s="34"/>
      <c r="M22" s="34"/>
      <c r="N22" s="40"/>
    </row>
    <row r="23" spans="1:14" ht="20.100000000000001" customHeight="1" x14ac:dyDescent="0.15">
      <c r="A23" s="12">
        <v>22</v>
      </c>
      <c r="B23" s="11" t="s">
        <v>12</v>
      </c>
      <c r="C23" s="11" t="s">
        <v>35</v>
      </c>
      <c r="D23" s="12" t="s">
        <v>36</v>
      </c>
      <c r="E23" s="33">
        <v>4502</v>
      </c>
      <c r="F23" s="32">
        <f t="shared" si="5"/>
        <v>4502</v>
      </c>
      <c r="G23" s="12">
        <v>1</v>
      </c>
      <c r="H23" s="12" t="s">
        <v>37</v>
      </c>
      <c r="I23" s="38">
        <v>4502</v>
      </c>
      <c r="J23" s="12"/>
      <c r="K23" s="12"/>
      <c r="L23" s="12"/>
      <c r="M23" s="24"/>
      <c r="N23" s="17"/>
    </row>
    <row r="24" spans="1:14" ht="20.100000000000001" customHeight="1" x14ac:dyDescent="0.15">
      <c r="A24" s="12">
        <v>23</v>
      </c>
      <c r="B24" s="11" t="s">
        <v>12</v>
      </c>
      <c r="C24" s="11" t="s">
        <v>35</v>
      </c>
      <c r="D24" s="12" t="s">
        <v>38</v>
      </c>
      <c r="E24" s="33">
        <v>1359</v>
      </c>
      <c r="F24" s="32">
        <f t="shared" si="5"/>
        <v>1359</v>
      </c>
      <c r="G24" s="12">
        <v>1</v>
      </c>
      <c r="H24" s="12" t="s">
        <v>39</v>
      </c>
      <c r="I24" s="38">
        <v>1359</v>
      </c>
      <c r="J24" s="12"/>
      <c r="K24" s="12"/>
      <c r="L24" s="12"/>
      <c r="M24" s="24"/>
      <c r="N24" s="17"/>
    </row>
    <row r="25" spans="1:14" ht="20.100000000000001" customHeight="1" x14ac:dyDescent="0.15">
      <c r="A25" s="12">
        <v>24</v>
      </c>
      <c r="B25" s="11" t="s">
        <v>12</v>
      </c>
      <c r="C25" s="11" t="s">
        <v>35</v>
      </c>
      <c r="D25" s="17" t="s">
        <v>40</v>
      </c>
      <c r="E25" s="33">
        <v>999</v>
      </c>
      <c r="F25" s="32">
        <f t="shared" si="5"/>
        <v>999</v>
      </c>
      <c r="G25" s="12">
        <v>1</v>
      </c>
      <c r="H25" s="12" t="s">
        <v>37</v>
      </c>
      <c r="I25" s="38">
        <v>999</v>
      </c>
      <c r="J25" s="12"/>
      <c r="K25" s="12"/>
      <c r="L25" s="12"/>
      <c r="M25" s="24"/>
      <c r="N25" s="17"/>
    </row>
    <row r="26" spans="1:14" ht="20.100000000000001" hidden="1" customHeight="1" x14ac:dyDescent="0.15">
      <c r="A26" s="12">
        <v>25</v>
      </c>
      <c r="B26" s="11" t="s">
        <v>12</v>
      </c>
      <c r="C26" s="11" t="s">
        <v>35</v>
      </c>
      <c r="D26" s="34" t="s">
        <v>41</v>
      </c>
      <c r="E26" s="16"/>
      <c r="F26" s="35">
        <f t="shared" si="5"/>
        <v>800</v>
      </c>
      <c r="G26" s="34">
        <v>4</v>
      </c>
      <c r="H26" s="34" t="s">
        <v>42</v>
      </c>
      <c r="I26" s="42">
        <v>200</v>
      </c>
      <c r="J26" s="34"/>
      <c r="K26" s="34"/>
      <c r="L26" s="34"/>
      <c r="M26" s="43"/>
      <c r="N26" s="12"/>
    </row>
    <row r="27" spans="1:14" ht="20.100000000000001" customHeight="1" x14ac:dyDescent="0.15">
      <c r="A27" s="12">
        <v>26</v>
      </c>
      <c r="B27" s="11" t="s">
        <v>12</v>
      </c>
      <c r="C27" s="11" t="s">
        <v>35</v>
      </c>
      <c r="D27" s="12" t="s">
        <v>169</v>
      </c>
      <c r="E27" s="33">
        <v>1100</v>
      </c>
      <c r="F27" s="32">
        <f t="shared" si="5"/>
        <v>1100</v>
      </c>
      <c r="G27" s="12">
        <v>1</v>
      </c>
      <c r="H27" s="12" t="s">
        <v>54</v>
      </c>
      <c r="I27" s="38">
        <v>1100</v>
      </c>
      <c r="J27" s="12"/>
      <c r="K27" s="12"/>
      <c r="L27" s="12"/>
      <c r="M27" s="24"/>
      <c r="N27" s="39"/>
    </row>
    <row r="28" spans="1:14" ht="20.100000000000001" hidden="1" customHeight="1" x14ac:dyDescent="0.15">
      <c r="A28" s="12">
        <v>27</v>
      </c>
      <c r="B28" s="11" t="s">
        <v>12</v>
      </c>
      <c r="C28" s="11" t="s">
        <v>44</v>
      </c>
      <c r="D28" s="34" t="s">
        <v>45</v>
      </c>
      <c r="E28" s="16"/>
      <c r="F28" s="35">
        <f t="shared" si="5"/>
        <v>3000</v>
      </c>
      <c r="G28" s="34">
        <v>1</v>
      </c>
      <c r="H28" s="34" t="s">
        <v>46</v>
      </c>
      <c r="I28" s="35">
        <v>3000</v>
      </c>
      <c r="J28" s="34" t="s">
        <v>170</v>
      </c>
      <c r="K28" s="34"/>
      <c r="L28" s="34"/>
      <c r="M28" s="43"/>
      <c r="N28" s="44"/>
    </row>
    <row r="29" spans="1:14" ht="20.100000000000001" hidden="1" customHeight="1" x14ac:dyDescent="0.15">
      <c r="A29" s="12">
        <v>28</v>
      </c>
      <c r="B29" s="11" t="s">
        <v>12</v>
      </c>
      <c r="C29" s="11" t="s">
        <v>44</v>
      </c>
      <c r="D29" s="34" t="s">
        <v>47</v>
      </c>
      <c r="E29" s="16"/>
      <c r="F29" s="35">
        <f t="shared" si="5"/>
        <v>2500</v>
      </c>
      <c r="G29" s="34">
        <v>1</v>
      </c>
      <c r="H29" s="34" t="s">
        <v>39</v>
      </c>
      <c r="I29" s="35">
        <v>2500</v>
      </c>
      <c r="J29" s="34" t="s">
        <v>171</v>
      </c>
      <c r="K29" s="34"/>
      <c r="L29" s="34"/>
      <c r="M29" s="43"/>
      <c r="N29" s="44"/>
    </row>
    <row r="30" spans="1:14" ht="20.100000000000001" customHeight="1" x14ac:dyDescent="0.15">
      <c r="A30" s="12">
        <v>29</v>
      </c>
      <c r="B30" s="11" t="s">
        <v>12</v>
      </c>
      <c r="C30" s="11" t="s">
        <v>44</v>
      </c>
      <c r="D30" s="12" t="s">
        <v>172</v>
      </c>
      <c r="E30" s="33">
        <v>129</v>
      </c>
      <c r="F30" s="32">
        <f t="shared" si="5"/>
        <v>129</v>
      </c>
      <c r="G30" s="12">
        <v>1</v>
      </c>
      <c r="H30" s="12" t="s">
        <v>39</v>
      </c>
      <c r="I30" s="32">
        <v>129</v>
      </c>
      <c r="J30" s="12"/>
      <c r="K30" s="12"/>
      <c r="L30" s="12"/>
      <c r="M30" s="24"/>
      <c r="N30" s="39"/>
    </row>
    <row r="31" spans="1:14" ht="20.100000000000001" customHeight="1" x14ac:dyDescent="0.15">
      <c r="A31" s="12">
        <v>30</v>
      </c>
      <c r="B31" s="11" t="s">
        <v>12</v>
      </c>
      <c r="C31" s="11" t="s">
        <v>44</v>
      </c>
      <c r="D31" s="12" t="s">
        <v>48</v>
      </c>
      <c r="E31" s="33">
        <v>450</v>
      </c>
      <c r="F31" s="32">
        <f t="shared" si="5"/>
        <v>450</v>
      </c>
      <c r="G31" s="12">
        <v>1</v>
      </c>
      <c r="H31" s="12" t="s">
        <v>49</v>
      </c>
      <c r="I31" s="38">
        <v>450</v>
      </c>
      <c r="J31" s="12"/>
      <c r="K31" s="12"/>
      <c r="L31" s="12"/>
      <c r="M31" s="24"/>
      <c r="N31" s="39"/>
    </row>
    <row r="32" spans="1:14" ht="20.100000000000001" customHeight="1" x14ac:dyDescent="0.15">
      <c r="A32" s="12">
        <v>31</v>
      </c>
      <c r="B32" s="11" t="s">
        <v>12</v>
      </c>
      <c r="C32" s="11" t="s">
        <v>44</v>
      </c>
      <c r="D32" s="12" t="s">
        <v>50</v>
      </c>
      <c r="E32" s="33">
        <v>180</v>
      </c>
      <c r="F32" s="32">
        <f t="shared" si="5"/>
        <v>180</v>
      </c>
      <c r="G32" s="12">
        <v>1</v>
      </c>
      <c r="H32" s="12" t="s">
        <v>39</v>
      </c>
      <c r="I32" s="38">
        <v>180</v>
      </c>
      <c r="J32" s="12"/>
      <c r="K32" s="12"/>
      <c r="L32" s="12"/>
      <c r="M32" s="24"/>
      <c r="N32" s="39"/>
    </row>
    <row r="33" spans="1:14" ht="20.100000000000001" hidden="1" customHeight="1" x14ac:dyDescent="0.15">
      <c r="A33" s="12">
        <v>32</v>
      </c>
      <c r="B33" s="11" t="s">
        <v>12</v>
      </c>
      <c r="C33" s="11" t="s">
        <v>51</v>
      </c>
      <c r="D33" s="36" t="s">
        <v>52</v>
      </c>
      <c r="E33" s="16"/>
      <c r="F33" s="35">
        <f t="shared" si="5"/>
        <v>250</v>
      </c>
      <c r="G33" s="34">
        <v>1</v>
      </c>
      <c r="H33" s="34" t="s">
        <v>37</v>
      </c>
      <c r="I33" s="42">
        <v>250</v>
      </c>
      <c r="J33" s="34"/>
      <c r="K33" s="34"/>
      <c r="L33" s="34"/>
      <c r="M33" s="43"/>
      <c r="N33" s="44"/>
    </row>
    <row r="34" spans="1:14" ht="20.100000000000001" customHeight="1" x14ac:dyDescent="0.15">
      <c r="A34" s="12">
        <v>33</v>
      </c>
      <c r="B34" s="11" t="s">
        <v>12</v>
      </c>
      <c r="C34" s="11" t="s">
        <v>51</v>
      </c>
      <c r="D34" s="12" t="s">
        <v>53</v>
      </c>
      <c r="E34" s="33">
        <v>1100</v>
      </c>
      <c r="F34" s="32">
        <f t="shared" si="5"/>
        <v>1100</v>
      </c>
      <c r="G34" s="12">
        <v>1</v>
      </c>
      <c r="H34" s="12" t="s">
        <v>54</v>
      </c>
      <c r="I34" s="38">
        <v>1100</v>
      </c>
      <c r="J34" s="12"/>
      <c r="K34" s="12"/>
      <c r="L34" s="12"/>
      <c r="M34" s="24"/>
      <c r="N34" s="39"/>
    </row>
    <row r="35" spans="1:14" ht="20.100000000000001" customHeight="1" x14ac:dyDescent="0.15">
      <c r="A35" s="12">
        <v>34</v>
      </c>
      <c r="B35" s="11" t="s">
        <v>12</v>
      </c>
      <c r="C35" s="11" t="s">
        <v>51</v>
      </c>
      <c r="D35" s="12" t="s">
        <v>173</v>
      </c>
      <c r="E35" s="33">
        <v>69</v>
      </c>
      <c r="F35" s="32">
        <f t="shared" si="5"/>
        <v>69</v>
      </c>
      <c r="G35" s="12">
        <v>1</v>
      </c>
      <c r="H35" s="12" t="s">
        <v>39</v>
      </c>
      <c r="I35" s="38">
        <v>69</v>
      </c>
      <c r="J35" s="12"/>
      <c r="K35" s="12"/>
      <c r="L35" s="12"/>
      <c r="M35" s="24"/>
      <c r="N35" s="39"/>
    </row>
    <row r="36" spans="1:14" ht="20.100000000000001" hidden="1" customHeight="1" x14ac:dyDescent="0.15">
      <c r="A36" s="12">
        <v>35</v>
      </c>
      <c r="B36" s="11" t="s">
        <v>12</v>
      </c>
      <c r="C36" s="11" t="s">
        <v>51</v>
      </c>
      <c r="D36" s="37" t="s">
        <v>55</v>
      </c>
      <c r="E36" s="16"/>
      <c r="F36" s="35">
        <f t="shared" si="5"/>
        <v>400</v>
      </c>
      <c r="G36" s="34">
        <v>1</v>
      </c>
      <c r="H36" s="34" t="s">
        <v>54</v>
      </c>
      <c r="I36" s="42">
        <v>400</v>
      </c>
      <c r="J36" s="34" t="s">
        <v>174</v>
      </c>
      <c r="K36" s="34"/>
      <c r="L36" s="34"/>
      <c r="M36" s="43"/>
      <c r="N36" s="39"/>
    </row>
    <row r="37" spans="1:14" ht="20.100000000000001" customHeight="1" x14ac:dyDescent="0.15">
      <c r="A37" s="12">
        <v>36</v>
      </c>
      <c r="B37" s="11" t="s">
        <v>59</v>
      </c>
      <c r="C37" s="11" t="s">
        <v>13</v>
      </c>
      <c r="D37" s="12" t="s">
        <v>18</v>
      </c>
      <c r="E37" s="33">
        <v>150</v>
      </c>
      <c r="F37" s="32">
        <f t="shared" ref="F37" si="6">G37*I37</f>
        <v>150</v>
      </c>
      <c r="G37" s="12">
        <v>12.5</v>
      </c>
      <c r="H37" s="12" t="s">
        <v>19</v>
      </c>
      <c r="I37" s="38">
        <v>12</v>
      </c>
      <c r="J37" s="12"/>
      <c r="K37" s="12"/>
      <c r="L37" s="12"/>
      <c r="M37" s="11"/>
      <c r="N37" s="40"/>
    </row>
    <row r="38" spans="1:14" ht="20.100000000000001" customHeight="1" x14ac:dyDescent="0.15">
      <c r="A38" s="12">
        <v>37</v>
      </c>
      <c r="B38" s="11" t="s">
        <v>59</v>
      </c>
      <c r="C38" s="11" t="s">
        <v>13</v>
      </c>
      <c r="D38" s="12" t="s">
        <v>60</v>
      </c>
      <c r="E38" s="33">
        <v>850</v>
      </c>
      <c r="F38" s="32">
        <f t="shared" ref="F38:F56" si="7">G38*I38</f>
        <v>850</v>
      </c>
      <c r="G38" s="12">
        <v>1</v>
      </c>
      <c r="H38" s="12" t="s">
        <v>39</v>
      </c>
      <c r="I38" s="38">
        <v>850</v>
      </c>
      <c r="J38" s="12"/>
      <c r="K38" s="12"/>
      <c r="L38" s="12"/>
      <c r="M38" s="11"/>
      <c r="N38" s="40"/>
    </row>
    <row r="39" spans="1:14" ht="20.100000000000001" customHeight="1" x14ac:dyDescent="0.15">
      <c r="A39" s="12">
        <v>38</v>
      </c>
      <c r="B39" s="11" t="s">
        <v>59</v>
      </c>
      <c r="C39" s="11" t="s">
        <v>13</v>
      </c>
      <c r="D39" s="12" t="s">
        <v>61</v>
      </c>
      <c r="E39" s="33">
        <v>2660</v>
      </c>
      <c r="F39" s="32">
        <f t="shared" si="7"/>
        <v>2585</v>
      </c>
      <c r="G39" s="12">
        <v>11</v>
      </c>
      <c r="H39" s="12" t="s">
        <v>31</v>
      </c>
      <c r="I39" s="38">
        <v>235</v>
      </c>
      <c r="J39" s="12"/>
      <c r="K39" s="12"/>
      <c r="L39" s="12"/>
      <c r="M39" s="11"/>
      <c r="N39" s="40"/>
    </row>
    <row r="40" spans="1:14" ht="20.100000000000001" customHeight="1" x14ac:dyDescent="0.15">
      <c r="A40" s="12">
        <v>39</v>
      </c>
      <c r="B40" s="11" t="s">
        <v>59</v>
      </c>
      <c r="C40" s="11" t="s">
        <v>13</v>
      </c>
      <c r="D40" s="12" t="s">
        <v>62</v>
      </c>
      <c r="E40" s="33">
        <v>327</v>
      </c>
      <c r="F40" s="32">
        <f t="shared" si="7"/>
        <v>327.8</v>
      </c>
      <c r="G40" s="12">
        <v>1.49</v>
      </c>
      <c r="H40" s="12" t="s">
        <v>31</v>
      </c>
      <c r="I40" s="38">
        <v>220</v>
      </c>
      <c r="J40" s="12"/>
      <c r="K40" s="12"/>
      <c r="L40" s="12"/>
      <c r="M40" s="11"/>
      <c r="N40" s="40"/>
    </row>
    <row r="41" spans="1:14" ht="20.100000000000001" hidden="1" customHeight="1" x14ac:dyDescent="0.15">
      <c r="A41" s="12">
        <v>40</v>
      </c>
      <c r="B41" s="11" t="s">
        <v>59</v>
      </c>
      <c r="C41" s="11" t="s">
        <v>29</v>
      </c>
      <c r="D41" s="34" t="s">
        <v>63</v>
      </c>
      <c r="E41" s="34"/>
      <c r="F41" s="35">
        <f t="shared" si="7"/>
        <v>165</v>
      </c>
      <c r="G41" s="34">
        <v>11</v>
      </c>
      <c r="H41" s="34" t="s">
        <v>31</v>
      </c>
      <c r="I41" s="42">
        <v>15</v>
      </c>
      <c r="J41" s="34"/>
      <c r="K41" s="34"/>
      <c r="L41" s="34"/>
      <c r="M41" s="45"/>
      <c r="N41" s="24"/>
    </row>
    <row r="42" spans="1:14" ht="20.100000000000001" customHeight="1" x14ac:dyDescent="0.15">
      <c r="A42" s="12">
        <v>41</v>
      </c>
      <c r="B42" s="11" t="s">
        <v>59</v>
      </c>
      <c r="C42" s="11" t="s">
        <v>29</v>
      </c>
      <c r="D42" s="12" t="s">
        <v>175</v>
      </c>
      <c r="E42" s="33">
        <v>126</v>
      </c>
      <c r="F42" s="32">
        <f t="shared" si="7"/>
        <v>126</v>
      </c>
      <c r="G42" s="12">
        <v>1</v>
      </c>
      <c r="H42" s="12" t="s">
        <v>65</v>
      </c>
      <c r="I42" s="38">
        <v>126</v>
      </c>
      <c r="J42" s="12"/>
      <c r="K42" s="12"/>
      <c r="L42" s="12"/>
      <c r="M42" s="24"/>
      <c r="N42" s="40"/>
    </row>
    <row r="43" spans="1:14" ht="20.100000000000001" hidden="1" customHeight="1" x14ac:dyDescent="0.15">
      <c r="A43" s="12">
        <v>42</v>
      </c>
      <c r="B43" s="11" t="s">
        <v>59</v>
      </c>
      <c r="C43" s="11" t="s">
        <v>35</v>
      </c>
      <c r="D43" s="34" t="s">
        <v>66</v>
      </c>
      <c r="E43" s="16"/>
      <c r="F43" s="35">
        <f t="shared" si="7"/>
        <v>3000</v>
      </c>
      <c r="G43" s="34">
        <v>1</v>
      </c>
      <c r="H43" s="34" t="s">
        <v>54</v>
      </c>
      <c r="I43" s="42">
        <v>3000</v>
      </c>
      <c r="J43" s="34"/>
      <c r="K43" s="34"/>
      <c r="L43" s="34"/>
      <c r="M43" s="43"/>
      <c r="N43" s="12"/>
    </row>
    <row r="44" spans="1:14" ht="20.100000000000001" hidden="1" customHeight="1" x14ac:dyDescent="0.15">
      <c r="A44" s="12">
        <v>43</v>
      </c>
      <c r="B44" s="11" t="s">
        <v>59</v>
      </c>
      <c r="C44" s="11" t="s">
        <v>35</v>
      </c>
      <c r="D44" s="34" t="s">
        <v>67</v>
      </c>
      <c r="E44" s="16"/>
      <c r="F44" s="35">
        <f t="shared" si="7"/>
        <v>4000</v>
      </c>
      <c r="G44" s="34">
        <v>1</v>
      </c>
      <c r="H44" s="34" t="s">
        <v>37</v>
      </c>
      <c r="I44" s="42">
        <v>4000</v>
      </c>
      <c r="J44" s="34"/>
      <c r="K44" s="34"/>
      <c r="L44" s="34"/>
      <c r="M44" s="43"/>
      <c r="N44" s="12"/>
    </row>
    <row r="45" spans="1:14" ht="20.100000000000001" hidden="1" customHeight="1" x14ac:dyDescent="0.15">
      <c r="A45" s="12">
        <v>44</v>
      </c>
      <c r="B45" s="11" t="s">
        <v>59</v>
      </c>
      <c r="C45" s="11" t="s">
        <v>35</v>
      </c>
      <c r="D45" s="34" t="s">
        <v>68</v>
      </c>
      <c r="E45" s="16"/>
      <c r="F45" s="35">
        <f t="shared" si="7"/>
        <v>1500</v>
      </c>
      <c r="G45" s="34">
        <v>1</v>
      </c>
      <c r="H45" s="34" t="s">
        <v>39</v>
      </c>
      <c r="I45" s="42">
        <v>1500</v>
      </c>
      <c r="J45" s="34"/>
      <c r="K45" s="34"/>
      <c r="L45" s="34"/>
      <c r="M45" s="43"/>
      <c r="N45" s="12"/>
    </row>
    <row r="46" spans="1:14" ht="20.100000000000001" hidden="1" customHeight="1" x14ac:dyDescent="0.15">
      <c r="A46" s="12">
        <v>45</v>
      </c>
      <c r="B46" s="11" t="s">
        <v>59</v>
      </c>
      <c r="C46" s="11" t="s">
        <v>35</v>
      </c>
      <c r="D46" s="34" t="s">
        <v>69</v>
      </c>
      <c r="E46" s="16"/>
      <c r="F46" s="35">
        <f t="shared" si="7"/>
        <v>300</v>
      </c>
      <c r="G46" s="34">
        <v>2</v>
      </c>
      <c r="H46" s="34" t="s">
        <v>42</v>
      </c>
      <c r="I46" s="42">
        <v>150</v>
      </c>
      <c r="J46" s="34"/>
      <c r="K46" s="34"/>
      <c r="L46" s="34"/>
      <c r="M46" s="43"/>
      <c r="N46" s="12"/>
    </row>
    <row r="47" spans="1:14" ht="20.100000000000001" customHeight="1" x14ac:dyDescent="0.15">
      <c r="A47" s="12">
        <v>46</v>
      </c>
      <c r="B47" s="11" t="s">
        <v>59</v>
      </c>
      <c r="C47" s="11" t="s">
        <v>44</v>
      </c>
      <c r="D47" s="12" t="s">
        <v>48</v>
      </c>
      <c r="E47" s="33">
        <v>270</v>
      </c>
      <c r="F47" s="32">
        <f t="shared" si="7"/>
        <v>270</v>
      </c>
      <c r="G47" s="12">
        <v>1</v>
      </c>
      <c r="H47" s="12" t="s">
        <v>71</v>
      </c>
      <c r="I47" s="38">
        <v>270</v>
      </c>
      <c r="J47" s="12"/>
      <c r="K47" s="12"/>
      <c r="L47" s="12"/>
      <c r="M47" s="24"/>
      <c r="N47" s="39"/>
    </row>
    <row r="48" spans="1:14" ht="20.100000000000001" hidden="1" customHeight="1" x14ac:dyDescent="0.15">
      <c r="A48" s="12">
        <v>47</v>
      </c>
      <c r="B48" s="11" t="s">
        <v>59</v>
      </c>
      <c r="C48" s="11" t="s">
        <v>44</v>
      </c>
      <c r="D48" s="34" t="s">
        <v>72</v>
      </c>
      <c r="E48" s="16"/>
      <c r="F48" s="35">
        <f t="shared" si="7"/>
        <v>160</v>
      </c>
      <c r="G48" s="34">
        <v>2</v>
      </c>
      <c r="H48" s="34" t="s">
        <v>39</v>
      </c>
      <c r="I48" s="42">
        <v>80</v>
      </c>
      <c r="J48" s="34"/>
      <c r="K48" s="34"/>
      <c r="L48" s="34"/>
      <c r="M48" s="43"/>
      <c r="N48" s="44"/>
    </row>
    <row r="49" spans="1:14" ht="20.100000000000001" hidden="1" customHeight="1" x14ac:dyDescent="0.15">
      <c r="A49" s="12">
        <v>48</v>
      </c>
      <c r="B49" s="11" t="s">
        <v>59</v>
      </c>
      <c r="C49" s="11" t="s">
        <v>44</v>
      </c>
      <c r="D49" s="34" t="s">
        <v>73</v>
      </c>
      <c r="E49" s="16"/>
      <c r="F49" s="35">
        <f t="shared" si="7"/>
        <v>500</v>
      </c>
      <c r="G49" s="34">
        <v>1</v>
      </c>
      <c r="H49" s="34" t="s">
        <v>39</v>
      </c>
      <c r="I49" s="42">
        <v>500</v>
      </c>
      <c r="J49" s="34"/>
      <c r="K49" s="34"/>
      <c r="L49" s="34"/>
      <c r="M49" s="43"/>
      <c r="N49" s="44"/>
    </row>
    <row r="50" spans="1:14" ht="20.100000000000001" hidden="1" customHeight="1" x14ac:dyDescent="0.15">
      <c r="A50" s="12">
        <v>49</v>
      </c>
      <c r="B50" s="11" t="s">
        <v>59</v>
      </c>
      <c r="C50" s="11" t="s">
        <v>51</v>
      </c>
      <c r="D50" s="34" t="s">
        <v>74</v>
      </c>
      <c r="E50" s="16"/>
      <c r="F50" s="35">
        <f t="shared" si="7"/>
        <v>500</v>
      </c>
      <c r="G50" s="34">
        <v>1</v>
      </c>
      <c r="H50" s="34" t="s">
        <v>54</v>
      </c>
      <c r="I50" s="42">
        <v>500</v>
      </c>
      <c r="J50" s="34"/>
      <c r="K50" s="34"/>
      <c r="L50" s="34"/>
      <c r="M50" s="43"/>
      <c r="N50" s="44"/>
    </row>
    <row r="51" spans="1:14" ht="20.100000000000001" customHeight="1" x14ac:dyDescent="0.15">
      <c r="A51" s="12">
        <v>50</v>
      </c>
      <c r="B51" s="11" t="s">
        <v>59</v>
      </c>
      <c r="C51" s="11" t="s">
        <v>51</v>
      </c>
      <c r="D51" s="12" t="s">
        <v>53</v>
      </c>
      <c r="E51" s="33">
        <v>600</v>
      </c>
      <c r="F51" s="32">
        <f t="shared" si="7"/>
        <v>600</v>
      </c>
      <c r="G51" s="12">
        <v>1</v>
      </c>
      <c r="H51" s="12" t="s">
        <v>54</v>
      </c>
      <c r="I51" s="38">
        <v>600</v>
      </c>
      <c r="J51" s="12"/>
      <c r="K51" s="12"/>
      <c r="L51" s="12"/>
      <c r="M51" s="24"/>
      <c r="N51" s="39"/>
    </row>
    <row r="52" spans="1:14" ht="20.100000000000001" hidden="1" customHeight="1" x14ac:dyDescent="0.15">
      <c r="A52" s="12">
        <v>51</v>
      </c>
      <c r="B52" s="11" t="s">
        <v>59</v>
      </c>
      <c r="C52" s="11" t="s">
        <v>51</v>
      </c>
      <c r="D52" s="34" t="s">
        <v>75</v>
      </c>
      <c r="E52" s="34"/>
      <c r="F52" s="35">
        <f t="shared" si="7"/>
        <v>100</v>
      </c>
      <c r="G52" s="34">
        <v>2</v>
      </c>
      <c r="H52" s="34" t="s">
        <v>39</v>
      </c>
      <c r="I52" s="42">
        <v>50</v>
      </c>
      <c r="J52" s="34"/>
      <c r="K52" s="34"/>
      <c r="L52" s="34"/>
      <c r="M52" s="43"/>
      <c r="N52" s="44"/>
    </row>
    <row r="53" spans="1:14" ht="20.100000000000001" customHeight="1" x14ac:dyDescent="0.15">
      <c r="A53" s="12">
        <v>52</v>
      </c>
      <c r="B53" s="11" t="s">
        <v>59</v>
      </c>
      <c r="C53" s="11" t="s">
        <v>51</v>
      </c>
      <c r="D53" s="12" t="s">
        <v>173</v>
      </c>
      <c r="E53" s="33">
        <v>49</v>
      </c>
      <c r="F53" s="32">
        <f t="shared" si="7"/>
        <v>49</v>
      </c>
      <c r="G53" s="12">
        <v>1</v>
      </c>
      <c r="H53" s="12" t="s">
        <v>39</v>
      </c>
      <c r="I53" s="38">
        <v>49</v>
      </c>
      <c r="J53" s="12"/>
      <c r="K53" s="12"/>
      <c r="L53" s="12"/>
      <c r="M53" s="24"/>
      <c r="N53" s="39"/>
    </row>
    <row r="54" spans="1:14" ht="20.100000000000001" hidden="1" customHeight="1" x14ac:dyDescent="0.15">
      <c r="A54" s="12">
        <v>53</v>
      </c>
      <c r="B54" s="11" t="s">
        <v>59</v>
      </c>
      <c r="C54" s="11" t="s">
        <v>51</v>
      </c>
      <c r="D54" s="34" t="s">
        <v>76</v>
      </c>
      <c r="E54" s="34"/>
      <c r="F54" s="35">
        <f t="shared" si="7"/>
        <v>400</v>
      </c>
      <c r="G54" s="34">
        <v>1</v>
      </c>
      <c r="H54" s="34"/>
      <c r="I54" s="42">
        <v>400</v>
      </c>
      <c r="J54" s="34"/>
      <c r="K54" s="34"/>
      <c r="L54" s="34"/>
      <c r="M54" s="43"/>
      <c r="N54" s="44"/>
    </row>
    <row r="55" spans="1:14" ht="20.100000000000001" customHeight="1" x14ac:dyDescent="0.15">
      <c r="A55" s="12">
        <v>54</v>
      </c>
      <c r="B55" s="11" t="s">
        <v>78</v>
      </c>
      <c r="C55" s="11" t="s">
        <v>13</v>
      </c>
      <c r="D55" s="12" t="s">
        <v>79</v>
      </c>
      <c r="E55" s="31">
        <v>1760</v>
      </c>
      <c r="F55" s="32">
        <f t="shared" si="7"/>
        <v>1760</v>
      </c>
      <c r="G55" s="12">
        <v>220</v>
      </c>
      <c r="H55" s="12" t="s">
        <v>156</v>
      </c>
      <c r="I55" s="32">
        <v>8</v>
      </c>
      <c r="J55" s="12"/>
      <c r="K55" s="12"/>
      <c r="L55" s="12"/>
      <c r="M55" s="11"/>
      <c r="N55" s="40"/>
    </row>
    <row r="56" spans="1:14" ht="20.100000000000001" customHeight="1" x14ac:dyDescent="0.15">
      <c r="A56" s="12">
        <v>55</v>
      </c>
      <c r="B56" s="11" t="s">
        <v>78</v>
      </c>
      <c r="C56" s="11" t="s">
        <v>13</v>
      </c>
      <c r="D56" s="12" t="s">
        <v>176</v>
      </c>
      <c r="E56" s="31">
        <v>150</v>
      </c>
      <c r="F56" s="32">
        <f t="shared" si="7"/>
        <v>160</v>
      </c>
      <c r="G56" s="12">
        <v>4</v>
      </c>
      <c r="H56" s="12" t="s">
        <v>156</v>
      </c>
      <c r="I56" s="32">
        <v>40</v>
      </c>
      <c r="J56" s="12"/>
      <c r="K56" s="12"/>
      <c r="L56" s="12"/>
      <c r="M56" s="11"/>
      <c r="N56" s="40"/>
    </row>
    <row r="57" spans="1:14" ht="20.100000000000001" customHeight="1" x14ac:dyDescent="0.15">
      <c r="A57" s="12">
        <v>56</v>
      </c>
      <c r="B57" s="11" t="s">
        <v>78</v>
      </c>
      <c r="C57" s="11" t="s">
        <v>13</v>
      </c>
      <c r="D57" s="12" t="s">
        <v>81</v>
      </c>
      <c r="E57" s="31">
        <v>405</v>
      </c>
      <c r="F57" s="32">
        <f t="shared" ref="F57" si="8">G57*I57</f>
        <v>405</v>
      </c>
      <c r="G57" s="12">
        <v>81</v>
      </c>
      <c r="H57" s="12" t="s">
        <v>156</v>
      </c>
      <c r="I57" s="32">
        <v>5</v>
      </c>
      <c r="J57" s="12"/>
      <c r="K57" s="12"/>
      <c r="L57" s="12"/>
      <c r="M57" s="11"/>
      <c r="N57" s="40"/>
    </row>
    <row r="58" spans="1:14" ht="20.100000000000001" customHeight="1" x14ac:dyDescent="0.15">
      <c r="A58" s="12">
        <v>57</v>
      </c>
      <c r="B58" s="11" t="s">
        <v>78</v>
      </c>
      <c r="C58" s="11" t="s">
        <v>13</v>
      </c>
      <c r="D58" s="17" t="s">
        <v>177</v>
      </c>
      <c r="E58" s="31">
        <v>1080</v>
      </c>
      <c r="F58" s="32">
        <f t="shared" ref="F58:F66" si="9">G58*I58</f>
        <v>1080</v>
      </c>
      <c r="G58" s="12">
        <v>1</v>
      </c>
      <c r="H58" s="12" t="s">
        <v>54</v>
      </c>
      <c r="I58" s="32">
        <v>1080</v>
      </c>
      <c r="J58" s="12"/>
      <c r="K58" s="12"/>
      <c r="L58" s="12"/>
      <c r="M58" s="11"/>
      <c r="N58" s="40"/>
    </row>
    <row r="59" spans="1:14" ht="20.100000000000001" customHeight="1" x14ac:dyDescent="0.15">
      <c r="A59" s="12">
        <v>58</v>
      </c>
      <c r="B59" s="11" t="s">
        <v>78</v>
      </c>
      <c r="C59" s="11" t="s">
        <v>13</v>
      </c>
      <c r="D59" s="17" t="s">
        <v>178</v>
      </c>
      <c r="E59" s="31">
        <v>50</v>
      </c>
      <c r="F59" s="32">
        <f t="shared" si="9"/>
        <v>50</v>
      </c>
      <c r="G59" s="12">
        <v>5</v>
      </c>
      <c r="H59" s="12" t="s">
        <v>80</v>
      </c>
      <c r="I59" s="32">
        <v>10</v>
      </c>
      <c r="J59" s="12"/>
      <c r="K59" s="12"/>
      <c r="L59" s="12"/>
      <c r="M59" s="11"/>
      <c r="N59" s="40"/>
    </row>
    <row r="60" spans="1:14" ht="20.100000000000001" customHeight="1" x14ac:dyDescent="0.15">
      <c r="A60" s="12">
        <v>59</v>
      </c>
      <c r="B60" s="11" t="s">
        <v>78</v>
      </c>
      <c r="C60" s="11" t="s">
        <v>13</v>
      </c>
      <c r="D60" s="17" t="s">
        <v>179</v>
      </c>
      <c r="E60" s="31">
        <v>105</v>
      </c>
      <c r="F60" s="32">
        <f t="shared" si="9"/>
        <v>125</v>
      </c>
      <c r="G60" s="12">
        <v>2.5</v>
      </c>
      <c r="H60" s="12" t="s">
        <v>80</v>
      </c>
      <c r="I60" s="32">
        <v>50</v>
      </c>
      <c r="J60" s="12"/>
      <c r="K60" s="12"/>
      <c r="L60" s="12"/>
      <c r="M60" s="11"/>
      <c r="N60" s="40"/>
    </row>
    <row r="61" spans="1:14" ht="20.100000000000001" customHeight="1" x14ac:dyDescent="0.15">
      <c r="A61" s="12">
        <v>60</v>
      </c>
      <c r="B61" s="11" t="s">
        <v>78</v>
      </c>
      <c r="C61" s="11" t="s">
        <v>13</v>
      </c>
      <c r="D61" s="12" t="s">
        <v>180</v>
      </c>
      <c r="E61" s="31">
        <v>0</v>
      </c>
      <c r="F61" s="32">
        <f t="shared" si="9"/>
        <v>650</v>
      </c>
      <c r="G61" s="12">
        <v>1</v>
      </c>
      <c r="H61" s="12" t="s">
        <v>39</v>
      </c>
      <c r="I61" s="32">
        <v>650</v>
      </c>
      <c r="J61" s="12"/>
      <c r="K61" s="12"/>
      <c r="L61" s="12"/>
      <c r="M61" s="11"/>
      <c r="N61" s="40"/>
    </row>
    <row r="62" spans="1:14" ht="20.100000000000001" customHeight="1" x14ac:dyDescent="0.15">
      <c r="A62" s="12">
        <v>61</v>
      </c>
      <c r="B62" s="11" t="s">
        <v>78</v>
      </c>
      <c r="C62" s="11" t="s">
        <v>13</v>
      </c>
      <c r="D62" s="12" t="s">
        <v>83</v>
      </c>
      <c r="E62" s="31">
        <v>5900</v>
      </c>
      <c r="F62" s="32">
        <f t="shared" si="9"/>
        <v>5480.8</v>
      </c>
      <c r="G62" s="12">
        <v>4.42</v>
      </c>
      <c r="H62" s="12" t="s">
        <v>80</v>
      </c>
      <c r="I62" s="32">
        <v>1240</v>
      </c>
      <c r="J62" s="12"/>
      <c r="K62" s="12"/>
      <c r="L62" s="12"/>
      <c r="M62" s="11"/>
      <c r="N62" s="40"/>
    </row>
    <row r="63" spans="1:14" ht="20.100000000000001" customHeight="1" x14ac:dyDescent="0.15">
      <c r="A63" s="12">
        <v>62</v>
      </c>
      <c r="B63" s="11" t="s">
        <v>78</v>
      </c>
      <c r="C63" s="11" t="s">
        <v>13</v>
      </c>
      <c r="D63" s="12" t="s">
        <v>181</v>
      </c>
      <c r="E63" s="31">
        <v>1925</v>
      </c>
      <c r="F63" s="32">
        <f t="shared" si="9"/>
        <v>1925</v>
      </c>
      <c r="G63" s="12">
        <v>1</v>
      </c>
      <c r="H63" s="12" t="s">
        <v>39</v>
      </c>
      <c r="I63" s="32">
        <v>1925</v>
      </c>
      <c r="J63" s="12"/>
      <c r="K63" s="12"/>
      <c r="L63" s="12"/>
      <c r="M63" s="11"/>
      <c r="N63" s="40"/>
    </row>
    <row r="64" spans="1:14" ht="20.100000000000001" customHeight="1" x14ac:dyDescent="0.15">
      <c r="A64" s="12">
        <v>63</v>
      </c>
      <c r="B64" s="11" t="s">
        <v>78</v>
      </c>
      <c r="C64" s="11" t="s">
        <v>13</v>
      </c>
      <c r="D64" s="12" t="s">
        <v>119</v>
      </c>
      <c r="E64" s="31">
        <v>220</v>
      </c>
      <c r="F64" s="32">
        <f t="shared" si="9"/>
        <v>220</v>
      </c>
      <c r="G64" s="12">
        <v>1</v>
      </c>
      <c r="H64" s="12" t="s">
        <v>39</v>
      </c>
      <c r="I64" s="32">
        <v>220</v>
      </c>
      <c r="J64" s="12"/>
      <c r="K64" s="12"/>
      <c r="L64" s="12"/>
      <c r="M64" s="11"/>
      <c r="N64" s="40"/>
    </row>
    <row r="65" spans="1:14" ht="20.100000000000001" customHeight="1" x14ac:dyDescent="0.15">
      <c r="A65" s="12">
        <v>64</v>
      </c>
      <c r="B65" s="11" t="s">
        <v>78</v>
      </c>
      <c r="C65" s="11" t="s">
        <v>13</v>
      </c>
      <c r="D65" s="12" t="s">
        <v>182</v>
      </c>
      <c r="E65" s="31">
        <v>106</v>
      </c>
      <c r="F65" s="32">
        <f t="shared" si="9"/>
        <v>106</v>
      </c>
      <c r="G65" s="12">
        <v>1</v>
      </c>
      <c r="H65" s="12" t="s">
        <v>34</v>
      </c>
      <c r="I65" s="32">
        <v>106</v>
      </c>
      <c r="J65" s="12"/>
      <c r="K65" s="12"/>
      <c r="L65" s="12"/>
      <c r="M65" s="11"/>
      <c r="N65" s="40"/>
    </row>
    <row r="66" spans="1:14" ht="20.100000000000001" hidden="1" customHeight="1" x14ac:dyDescent="0.15">
      <c r="A66" s="12">
        <v>65</v>
      </c>
      <c r="B66" s="11" t="s">
        <v>78</v>
      </c>
      <c r="C66" s="11" t="s">
        <v>87</v>
      </c>
      <c r="D66" s="34" t="s">
        <v>88</v>
      </c>
      <c r="E66" s="13"/>
      <c r="F66" s="35">
        <f t="shared" si="9"/>
        <v>1000</v>
      </c>
      <c r="G66" s="34">
        <v>1</v>
      </c>
      <c r="H66" s="34" t="s">
        <v>54</v>
      </c>
      <c r="I66" s="35">
        <v>1000</v>
      </c>
      <c r="J66" s="34"/>
      <c r="K66" s="34"/>
      <c r="L66" s="34"/>
      <c r="M66" s="43"/>
      <c r="N66" s="12"/>
    </row>
    <row r="67" spans="1:14" ht="20.100000000000001" customHeight="1" x14ac:dyDescent="0.15">
      <c r="A67" s="12">
        <v>66</v>
      </c>
      <c r="B67" s="11" t="s">
        <v>78</v>
      </c>
      <c r="C67" s="11" t="s">
        <v>87</v>
      </c>
      <c r="D67" s="12" t="s">
        <v>183</v>
      </c>
      <c r="E67" s="31">
        <v>0</v>
      </c>
      <c r="F67" s="32"/>
      <c r="G67" s="12">
        <v>1</v>
      </c>
      <c r="H67" s="12" t="s">
        <v>54</v>
      </c>
      <c r="I67" s="32"/>
      <c r="J67" s="12"/>
      <c r="K67" s="12"/>
      <c r="L67" s="12"/>
      <c r="M67" s="24"/>
      <c r="N67" s="17"/>
    </row>
    <row r="68" spans="1:14" ht="20.100000000000001" customHeight="1" x14ac:dyDescent="0.15">
      <c r="A68" s="12">
        <v>67</v>
      </c>
      <c r="B68" s="11" t="s">
        <v>78</v>
      </c>
      <c r="C68" s="11" t="s">
        <v>87</v>
      </c>
      <c r="D68" s="12" t="s">
        <v>184</v>
      </c>
      <c r="E68" s="31">
        <v>0</v>
      </c>
      <c r="F68" s="32"/>
      <c r="G68" s="12">
        <v>1</v>
      </c>
      <c r="H68" s="12" t="s">
        <v>54</v>
      </c>
      <c r="I68" s="32"/>
      <c r="J68" s="12"/>
      <c r="K68" s="12"/>
      <c r="L68" s="12"/>
      <c r="M68" s="24"/>
      <c r="N68" s="17"/>
    </row>
    <row r="69" spans="1:14" ht="20.100000000000001" hidden="1" customHeight="1" x14ac:dyDescent="0.15">
      <c r="A69" s="12">
        <v>68</v>
      </c>
      <c r="B69" s="11" t="s">
        <v>78</v>
      </c>
      <c r="C69" s="11" t="s">
        <v>87</v>
      </c>
      <c r="D69" s="34" t="s">
        <v>90</v>
      </c>
      <c r="E69" s="13"/>
      <c r="F69" s="35">
        <f>G69*I69</f>
        <v>300</v>
      </c>
      <c r="G69" s="34">
        <v>1</v>
      </c>
      <c r="H69" s="34" t="s">
        <v>54</v>
      </c>
      <c r="I69" s="35">
        <v>300</v>
      </c>
      <c r="J69" s="34" t="s">
        <v>185</v>
      </c>
      <c r="K69" s="34"/>
      <c r="L69" s="34"/>
      <c r="M69" s="43"/>
      <c r="N69" s="44"/>
    </row>
    <row r="70" spans="1:14" ht="20.100000000000001" hidden="1" customHeight="1" x14ac:dyDescent="0.15">
      <c r="A70" s="12">
        <v>69</v>
      </c>
      <c r="B70" s="11" t="s">
        <v>78</v>
      </c>
      <c r="C70" s="11" t="s">
        <v>44</v>
      </c>
      <c r="D70" s="34" t="s">
        <v>91</v>
      </c>
      <c r="E70" s="13"/>
      <c r="F70" s="35">
        <f>G70*I70</f>
        <v>3000</v>
      </c>
      <c r="G70" s="34">
        <v>1</v>
      </c>
      <c r="H70" s="34" t="s">
        <v>39</v>
      </c>
      <c r="I70" s="35">
        <v>3000</v>
      </c>
      <c r="J70" s="34" t="s">
        <v>186</v>
      </c>
      <c r="K70" s="34"/>
      <c r="L70" s="34"/>
      <c r="M70" s="43"/>
      <c r="N70" s="44"/>
    </row>
    <row r="71" spans="1:14" ht="20.100000000000001" customHeight="1" x14ac:dyDescent="0.15">
      <c r="A71" s="12">
        <v>70</v>
      </c>
      <c r="B71" s="11" t="s">
        <v>78</v>
      </c>
      <c r="C71" s="11" t="s">
        <v>44</v>
      </c>
      <c r="D71" s="12" t="s">
        <v>92</v>
      </c>
      <c r="E71" s="31">
        <v>2200</v>
      </c>
      <c r="F71" s="32">
        <f t="shared" ref="F71" si="10">G71*I71</f>
        <v>2200</v>
      </c>
      <c r="G71" s="12">
        <v>1</v>
      </c>
      <c r="H71" s="12" t="s">
        <v>39</v>
      </c>
      <c r="I71" s="32">
        <v>2200</v>
      </c>
      <c r="J71" s="12"/>
      <c r="K71" s="12"/>
      <c r="L71" s="12"/>
      <c r="M71" s="24"/>
      <c r="N71" s="39"/>
    </row>
    <row r="72" spans="1:14" ht="20.100000000000001" customHeight="1" x14ac:dyDescent="0.15">
      <c r="A72" s="12">
        <v>71</v>
      </c>
      <c r="B72" s="11" t="s">
        <v>78</v>
      </c>
      <c r="C72" s="11" t="s">
        <v>44</v>
      </c>
      <c r="D72" s="12" t="s">
        <v>93</v>
      </c>
      <c r="E72" s="31">
        <v>1500</v>
      </c>
      <c r="F72" s="32">
        <f>G72*I72</f>
        <v>1500</v>
      </c>
      <c r="G72" s="12">
        <v>1</v>
      </c>
      <c r="H72" s="12" t="s">
        <v>39</v>
      </c>
      <c r="I72" s="32">
        <v>1500</v>
      </c>
      <c r="J72" s="12"/>
      <c r="K72" s="12"/>
      <c r="L72" s="12"/>
      <c r="M72" s="24"/>
      <c r="N72" s="39"/>
    </row>
    <row r="73" spans="1:14" ht="20.100000000000001" customHeight="1" x14ac:dyDescent="0.15">
      <c r="A73" s="12">
        <v>72</v>
      </c>
      <c r="B73" s="11" t="s">
        <v>78</v>
      </c>
      <c r="C73" s="11" t="s">
        <v>44</v>
      </c>
      <c r="D73" s="12" t="s">
        <v>94</v>
      </c>
      <c r="E73" s="31">
        <v>1845</v>
      </c>
      <c r="F73" s="32">
        <f>G73*I73</f>
        <v>1845</v>
      </c>
      <c r="G73" s="12">
        <v>1</v>
      </c>
      <c r="H73" s="12" t="s">
        <v>39</v>
      </c>
      <c r="I73" s="32">
        <v>1845</v>
      </c>
      <c r="J73" s="12"/>
      <c r="K73" s="12"/>
      <c r="L73" s="12"/>
      <c r="M73" s="24"/>
      <c r="N73" s="39"/>
    </row>
    <row r="74" spans="1:14" ht="20.100000000000001" hidden="1" customHeight="1" x14ac:dyDescent="0.15">
      <c r="A74" s="12">
        <v>73</v>
      </c>
      <c r="B74" s="11" t="s">
        <v>78</v>
      </c>
      <c r="C74" s="11" t="s">
        <v>44</v>
      </c>
      <c r="D74" s="36" t="s">
        <v>95</v>
      </c>
      <c r="E74" s="13"/>
      <c r="F74" s="35">
        <f>G74*I74</f>
        <v>600</v>
      </c>
      <c r="G74" s="34">
        <v>1</v>
      </c>
      <c r="H74" s="34" t="s">
        <v>39</v>
      </c>
      <c r="I74" s="35">
        <v>600</v>
      </c>
      <c r="J74" s="34" t="s">
        <v>187</v>
      </c>
      <c r="K74" s="34"/>
      <c r="L74" s="34"/>
      <c r="M74" s="43"/>
      <c r="N74" s="44"/>
    </row>
    <row r="75" spans="1:14" ht="20.100000000000001" customHeight="1" x14ac:dyDescent="0.15">
      <c r="A75" s="12">
        <v>74</v>
      </c>
      <c r="B75" s="11" t="s">
        <v>78</v>
      </c>
      <c r="C75" s="11" t="s">
        <v>44</v>
      </c>
      <c r="D75" s="12" t="s">
        <v>96</v>
      </c>
      <c r="E75" s="31">
        <v>56</v>
      </c>
      <c r="F75" s="32">
        <f>G75*I75</f>
        <v>56</v>
      </c>
      <c r="G75" s="24">
        <v>1</v>
      </c>
      <c r="H75" s="24" t="s">
        <v>39</v>
      </c>
      <c r="I75" s="32">
        <v>56</v>
      </c>
      <c r="J75" s="12"/>
      <c r="K75" s="12"/>
      <c r="L75" s="12"/>
      <c r="M75" s="24"/>
      <c r="N75" s="39"/>
    </row>
    <row r="76" spans="1:14" ht="20.100000000000001" customHeight="1" x14ac:dyDescent="0.15">
      <c r="A76" s="12">
        <v>75</v>
      </c>
      <c r="B76" s="11" t="s">
        <v>98</v>
      </c>
      <c r="C76" s="11" t="s">
        <v>13</v>
      </c>
      <c r="D76" s="12" t="s">
        <v>79</v>
      </c>
      <c r="E76" s="31">
        <v>1256</v>
      </c>
      <c r="F76" s="32">
        <f>G76*I76</f>
        <v>1256</v>
      </c>
      <c r="G76" s="12">
        <v>157</v>
      </c>
      <c r="H76" s="12" t="s">
        <v>156</v>
      </c>
      <c r="I76" s="38">
        <v>8</v>
      </c>
      <c r="J76" s="12"/>
      <c r="K76" s="12"/>
      <c r="L76" s="12"/>
      <c r="M76" s="11"/>
      <c r="N76" s="40"/>
    </row>
    <row r="77" spans="1:14" ht="20.100000000000001" customHeight="1" x14ac:dyDescent="0.15">
      <c r="A77" s="12">
        <v>76</v>
      </c>
      <c r="B77" s="11" t="s">
        <v>98</v>
      </c>
      <c r="C77" s="11" t="s">
        <v>13</v>
      </c>
      <c r="D77" s="12" t="s">
        <v>81</v>
      </c>
      <c r="E77" s="31">
        <v>210</v>
      </c>
      <c r="F77" s="32">
        <f t="shared" ref="F77" si="11">G77*I77</f>
        <v>210</v>
      </c>
      <c r="G77" s="12">
        <v>42</v>
      </c>
      <c r="H77" s="12" t="s">
        <v>156</v>
      </c>
      <c r="I77" s="38">
        <v>5</v>
      </c>
      <c r="J77" s="12"/>
      <c r="K77" s="12"/>
      <c r="L77" s="12"/>
      <c r="M77" s="11"/>
      <c r="N77" s="40"/>
    </row>
    <row r="78" spans="1:14" ht="20.100000000000001" customHeight="1" x14ac:dyDescent="0.15">
      <c r="A78" s="12">
        <v>77</v>
      </c>
      <c r="B78" s="11" t="s">
        <v>98</v>
      </c>
      <c r="C78" s="11" t="s">
        <v>13</v>
      </c>
      <c r="D78" s="12" t="s">
        <v>188</v>
      </c>
      <c r="E78" s="31">
        <v>126</v>
      </c>
      <c r="F78" s="32">
        <f t="shared" ref="F78:F85" si="12">G78*I78</f>
        <v>126</v>
      </c>
      <c r="G78" s="12">
        <v>9</v>
      </c>
      <c r="H78" s="12" t="s">
        <v>156</v>
      </c>
      <c r="I78" s="38">
        <v>14</v>
      </c>
      <c r="J78" s="12"/>
      <c r="K78" s="12"/>
      <c r="L78" s="12"/>
      <c r="M78" s="11"/>
      <c r="N78" s="40"/>
    </row>
    <row r="79" spans="1:14" ht="20.100000000000001" customHeight="1" x14ac:dyDescent="0.15">
      <c r="A79" s="12">
        <v>78</v>
      </c>
      <c r="B79" s="11" t="s">
        <v>98</v>
      </c>
      <c r="C79" s="11" t="s">
        <v>13</v>
      </c>
      <c r="D79" s="12" t="s">
        <v>107</v>
      </c>
      <c r="E79" s="31">
        <v>185</v>
      </c>
      <c r="F79" s="32">
        <f t="shared" si="12"/>
        <v>185</v>
      </c>
      <c r="G79" s="12">
        <v>1</v>
      </c>
      <c r="H79" s="12" t="s">
        <v>108</v>
      </c>
      <c r="I79" s="38">
        <v>185</v>
      </c>
      <c r="J79" s="12"/>
      <c r="K79" s="41"/>
      <c r="L79" s="41"/>
      <c r="M79" s="12"/>
      <c r="N79" s="40"/>
    </row>
    <row r="80" spans="1:14" ht="20.100000000000001" customHeight="1" x14ac:dyDescent="0.15">
      <c r="A80" s="12">
        <v>79</v>
      </c>
      <c r="B80" s="11" t="s">
        <v>98</v>
      </c>
      <c r="C80" s="11" t="s">
        <v>13</v>
      </c>
      <c r="D80" s="12" t="s">
        <v>189</v>
      </c>
      <c r="E80" s="31">
        <v>75</v>
      </c>
      <c r="F80" s="32">
        <f t="shared" si="12"/>
        <v>75</v>
      </c>
      <c r="G80" s="12">
        <v>1</v>
      </c>
      <c r="H80" s="12" t="s">
        <v>108</v>
      </c>
      <c r="I80" s="38">
        <v>75</v>
      </c>
      <c r="J80" s="12"/>
      <c r="K80" s="41"/>
      <c r="L80" s="41"/>
      <c r="M80" s="12"/>
      <c r="N80" s="40"/>
    </row>
    <row r="81" spans="1:16" ht="20.100000000000001" customHeight="1" x14ac:dyDescent="0.15">
      <c r="A81" s="12">
        <v>80</v>
      </c>
      <c r="B81" s="11" t="s">
        <v>98</v>
      </c>
      <c r="C81" s="11" t="s">
        <v>13</v>
      </c>
      <c r="D81" s="17" t="s">
        <v>177</v>
      </c>
      <c r="E81" s="31">
        <v>1000</v>
      </c>
      <c r="F81" s="32">
        <f t="shared" si="12"/>
        <v>1000</v>
      </c>
      <c r="G81" s="12">
        <v>1</v>
      </c>
      <c r="H81" s="12" t="s">
        <v>54</v>
      </c>
      <c r="I81" s="38">
        <v>1000</v>
      </c>
      <c r="J81" s="12"/>
      <c r="K81" s="12"/>
      <c r="L81" s="12"/>
      <c r="M81" s="11"/>
      <c r="N81" s="40"/>
    </row>
    <row r="82" spans="1:16" ht="20.100000000000001" customHeight="1" x14ac:dyDescent="0.15">
      <c r="A82" s="12">
        <v>81</v>
      </c>
      <c r="B82" s="11" t="s">
        <v>98</v>
      </c>
      <c r="C82" s="11" t="s">
        <v>13</v>
      </c>
      <c r="D82" s="12" t="s">
        <v>190</v>
      </c>
      <c r="E82" s="31">
        <v>420</v>
      </c>
      <c r="F82" s="32">
        <f t="shared" si="12"/>
        <v>420</v>
      </c>
      <c r="G82" s="12">
        <v>1</v>
      </c>
      <c r="H82" s="12" t="s">
        <v>100</v>
      </c>
      <c r="I82" s="38">
        <v>420</v>
      </c>
      <c r="J82" s="12"/>
      <c r="K82" s="12"/>
      <c r="L82" s="12"/>
      <c r="M82" s="11"/>
      <c r="N82" s="40"/>
      <c r="P82" s="101"/>
    </row>
    <row r="83" spans="1:16" ht="20.100000000000001" customHeight="1" x14ac:dyDescent="0.15">
      <c r="A83" s="12">
        <v>82</v>
      </c>
      <c r="B83" s="11" t="s">
        <v>98</v>
      </c>
      <c r="C83" s="11" t="s">
        <v>13</v>
      </c>
      <c r="D83" s="12" t="s">
        <v>191</v>
      </c>
      <c r="E83" s="31">
        <v>124</v>
      </c>
      <c r="F83" s="32">
        <f t="shared" si="12"/>
        <v>124</v>
      </c>
      <c r="G83" s="12">
        <v>1.55</v>
      </c>
      <c r="H83" s="12" t="s">
        <v>80</v>
      </c>
      <c r="I83" s="38">
        <v>80</v>
      </c>
      <c r="J83" s="12"/>
      <c r="K83" s="12"/>
      <c r="L83" s="12"/>
      <c r="M83" s="11"/>
      <c r="N83" s="40"/>
      <c r="P83" s="101"/>
    </row>
    <row r="84" spans="1:16" ht="20.100000000000001" customHeight="1" x14ac:dyDescent="0.15">
      <c r="A84" s="12">
        <v>83</v>
      </c>
      <c r="B84" s="11" t="s">
        <v>98</v>
      </c>
      <c r="C84" s="11" t="s">
        <v>13</v>
      </c>
      <c r="D84" s="12" t="s">
        <v>102</v>
      </c>
      <c r="E84" s="31">
        <v>750</v>
      </c>
      <c r="F84" s="32">
        <f t="shared" si="12"/>
        <v>750</v>
      </c>
      <c r="G84" s="12">
        <v>1</v>
      </c>
      <c r="H84" s="12" t="s">
        <v>39</v>
      </c>
      <c r="I84" s="38">
        <v>750</v>
      </c>
      <c r="J84" s="12"/>
      <c r="K84" s="12"/>
      <c r="L84" s="12"/>
      <c r="M84" s="11"/>
      <c r="N84" s="40"/>
      <c r="P84" s="101"/>
    </row>
    <row r="85" spans="1:16" ht="20.100000000000001" customHeight="1" x14ac:dyDescent="0.15">
      <c r="A85" s="12">
        <v>84</v>
      </c>
      <c r="B85" s="11" t="s">
        <v>98</v>
      </c>
      <c r="C85" s="11" t="s">
        <v>13</v>
      </c>
      <c r="D85" s="12" t="s">
        <v>103</v>
      </c>
      <c r="E85" s="31">
        <v>700</v>
      </c>
      <c r="F85" s="32">
        <f t="shared" si="12"/>
        <v>700</v>
      </c>
      <c r="G85" s="12">
        <v>1</v>
      </c>
      <c r="H85" s="12" t="s">
        <v>39</v>
      </c>
      <c r="I85" s="38">
        <v>700</v>
      </c>
      <c r="J85" s="12"/>
      <c r="K85" s="12"/>
      <c r="L85" s="12"/>
      <c r="M85" s="12"/>
      <c r="N85" s="40"/>
      <c r="P85" s="101"/>
    </row>
    <row r="86" spans="1:16" ht="20.100000000000001" customHeight="1" x14ac:dyDescent="0.15">
      <c r="A86" s="12">
        <v>85</v>
      </c>
      <c r="B86" s="11" t="s">
        <v>98</v>
      </c>
      <c r="C86" s="11" t="s">
        <v>13</v>
      </c>
      <c r="D86" s="12" t="s">
        <v>104</v>
      </c>
      <c r="E86" s="31">
        <v>2525</v>
      </c>
      <c r="F86" s="32">
        <f t="shared" ref="F86" si="13">G86*I86</f>
        <v>2500</v>
      </c>
      <c r="G86" s="12">
        <v>1</v>
      </c>
      <c r="H86" s="12" t="s">
        <v>39</v>
      </c>
      <c r="I86" s="38">
        <v>2500</v>
      </c>
      <c r="J86" s="12"/>
      <c r="K86" s="12"/>
      <c r="L86" s="12"/>
      <c r="M86" s="12"/>
      <c r="N86" s="40"/>
      <c r="P86" s="101"/>
    </row>
    <row r="87" spans="1:16" s="23" customFormat="1" ht="20.100000000000001" customHeight="1" x14ac:dyDescent="0.15">
      <c r="A87" s="12">
        <v>86</v>
      </c>
      <c r="B87" s="11" t="s">
        <v>98</v>
      </c>
      <c r="C87" s="11" t="s">
        <v>13</v>
      </c>
      <c r="D87" s="17" t="s">
        <v>106</v>
      </c>
      <c r="E87" s="31">
        <v>83</v>
      </c>
      <c r="F87" s="46">
        <f>G87*I87</f>
        <v>75</v>
      </c>
      <c r="G87" s="17">
        <v>3</v>
      </c>
      <c r="H87" s="17" t="s">
        <v>39</v>
      </c>
      <c r="I87" s="51">
        <v>25</v>
      </c>
      <c r="J87" s="17"/>
      <c r="K87" s="17"/>
      <c r="L87" s="17"/>
      <c r="M87" s="52"/>
      <c r="N87" s="40"/>
      <c r="P87" s="101"/>
    </row>
    <row r="88" spans="1:16" s="23" customFormat="1" ht="20.100000000000001" customHeight="1" x14ac:dyDescent="0.15">
      <c r="A88" s="12">
        <v>87</v>
      </c>
      <c r="B88" s="11" t="s">
        <v>98</v>
      </c>
      <c r="C88" s="11" t="s">
        <v>51</v>
      </c>
      <c r="D88" s="17" t="s">
        <v>192</v>
      </c>
      <c r="E88" s="31">
        <v>90</v>
      </c>
      <c r="F88" s="46">
        <f>G88*I88</f>
        <v>90</v>
      </c>
      <c r="G88" s="17">
        <v>1</v>
      </c>
      <c r="H88" s="17" t="s">
        <v>39</v>
      </c>
      <c r="I88" s="51">
        <v>90</v>
      </c>
      <c r="J88" s="17"/>
      <c r="K88" s="17"/>
      <c r="L88" s="17"/>
      <c r="M88" s="52"/>
      <c r="N88" s="40"/>
      <c r="P88" s="101"/>
    </row>
    <row r="89" spans="1:16" s="23" customFormat="1" ht="27" customHeight="1" x14ac:dyDescent="0.15">
      <c r="A89" s="12">
        <v>88</v>
      </c>
      <c r="B89" s="11" t="s">
        <v>98</v>
      </c>
      <c r="C89" s="11" t="s">
        <v>13</v>
      </c>
      <c r="D89" s="17" t="s">
        <v>193</v>
      </c>
      <c r="E89" s="31">
        <v>588</v>
      </c>
      <c r="F89" s="46">
        <f>G89*I89</f>
        <v>588</v>
      </c>
      <c r="G89" s="17">
        <v>1</v>
      </c>
      <c r="H89" s="17" t="s">
        <v>34</v>
      </c>
      <c r="I89" s="51">
        <v>588</v>
      </c>
      <c r="J89" s="17"/>
      <c r="K89" s="17"/>
      <c r="L89" s="17"/>
      <c r="M89" s="52"/>
      <c r="N89" s="40"/>
      <c r="P89" s="101"/>
    </row>
    <row r="90" spans="1:16" s="23" customFormat="1" ht="20.100000000000001" customHeight="1" x14ac:dyDescent="0.15">
      <c r="A90" s="12">
        <v>89</v>
      </c>
      <c r="B90" s="11" t="s">
        <v>98</v>
      </c>
      <c r="C90" s="11" t="s">
        <v>51</v>
      </c>
      <c r="D90" s="17" t="s">
        <v>194</v>
      </c>
      <c r="E90" s="31">
        <v>18</v>
      </c>
      <c r="F90" s="46">
        <f>G90*I90</f>
        <v>18</v>
      </c>
      <c r="G90" s="17">
        <v>1</v>
      </c>
      <c r="H90" s="17" t="s">
        <v>39</v>
      </c>
      <c r="I90" s="51">
        <v>18</v>
      </c>
      <c r="J90" s="17"/>
      <c r="K90" s="17"/>
      <c r="L90" s="17"/>
      <c r="M90" s="52"/>
      <c r="N90" s="40"/>
      <c r="P90" s="101"/>
    </row>
    <row r="91" spans="1:16" ht="20.100000000000001" customHeight="1" x14ac:dyDescent="0.15">
      <c r="A91" s="12">
        <v>90</v>
      </c>
      <c r="B91" s="11" t="s">
        <v>98</v>
      </c>
      <c r="C91" s="11" t="s">
        <v>195</v>
      </c>
      <c r="D91" s="12" t="s">
        <v>96</v>
      </c>
      <c r="E91" s="31">
        <v>0</v>
      </c>
      <c r="F91" s="46">
        <f>G91*I91</f>
        <v>0</v>
      </c>
      <c r="G91" s="12">
        <v>1</v>
      </c>
      <c r="H91" s="12"/>
      <c r="I91" s="32">
        <v>0</v>
      </c>
      <c r="J91" s="12"/>
      <c r="K91" s="12"/>
      <c r="L91" s="12"/>
      <c r="M91" s="24"/>
      <c r="N91" s="39"/>
      <c r="P91" s="101"/>
    </row>
    <row r="92" spans="1:16" ht="20.100000000000001" customHeight="1" x14ac:dyDescent="0.15">
      <c r="A92" s="12">
        <v>91</v>
      </c>
      <c r="B92" s="11" t="s">
        <v>196</v>
      </c>
      <c r="C92" s="11" t="s">
        <v>13</v>
      </c>
      <c r="D92" s="12" t="s">
        <v>197</v>
      </c>
      <c r="E92" s="31">
        <v>1500</v>
      </c>
      <c r="F92" s="32">
        <v>3066.68</v>
      </c>
      <c r="G92" s="12">
        <f>5.63+3.22</f>
        <v>8.85</v>
      </c>
      <c r="H92" s="12" t="s">
        <v>31</v>
      </c>
      <c r="I92" s="32">
        <f>F92/G92</f>
        <v>346.51751412429377</v>
      </c>
      <c r="J92" s="12"/>
      <c r="K92" s="12"/>
      <c r="L92" s="34"/>
      <c r="M92" s="24"/>
      <c r="N92" s="17"/>
      <c r="P92" s="101"/>
    </row>
    <row r="93" spans="1:16" ht="20.100000000000001" hidden="1" customHeight="1" x14ac:dyDescent="0.15">
      <c r="A93" s="12">
        <v>92</v>
      </c>
      <c r="B93" s="11" t="s">
        <v>196</v>
      </c>
      <c r="C93" s="11" t="s">
        <v>13</v>
      </c>
      <c r="D93" s="37" t="s">
        <v>116</v>
      </c>
      <c r="E93" s="47"/>
      <c r="F93" s="35">
        <f t="shared" ref="F93" si="14">G93*I93</f>
        <v>600</v>
      </c>
      <c r="G93" s="34">
        <v>6</v>
      </c>
      <c r="H93" s="34" t="s">
        <v>39</v>
      </c>
      <c r="I93" s="35">
        <v>100</v>
      </c>
      <c r="J93" s="34" t="s">
        <v>198</v>
      </c>
      <c r="K93" s="34"/>
      <c r="L93" s="34"/>
      <c r="M93" s="45"/>
      <c r="N93" s="24"/>
      <c r="P93" s="101"/>
    </row>
    <row r="94" spans="1:16" ht="20.100000000000001" customHeight="1" x14ac:dyDescent="0.15">
      <c r="A94" s="12">
        <v>93</v>
      </c>
      <c r="B94" s="11" t="s">
        <v>196</v>
      </c>
      <c r="C94" s="11" t="s">
        <v>13</v>
      </c>
      <c r="D94" s="12" t="s">
        <v>199</v>
      </c>
      <c r="E94" s="31">
        <v>876</v>
      </c>
      <c r="F94" s="32">
        <f t="shared" ref="F94:F102" si="15">G94*I94</f>
        <v>876</v>
      </c>
      <c r="G94" s="12">
        <v>146</v>
      </c>
      <c r="H94" s="12" t="s">
        <v>156</v>
      </c>
      <c r="I94" s="32">
        <v>6</v>
      </c>
      <c r="J94" s="12"/>
      <c r="K94" s="12"/>
      <c r="L94" s="12"/>
      <c r="M94" s="11"/>
      <c r="N94" s="40"/>
    </row>
    <row r="95" spans="1:16" ht="20.100000000000001" customHeight="1" x14ac:dyDescent="0.15">
      <c r="A95" s="12">
        <v>94</v>
      </c>
      <c r="B95" s="11" t="s">
        <v>196</v>
      </c>
      <c r="C95" s="11" t="s">
        <v>13</v>
      </c>
      <c r="D95" s="12" t="s">
        <v>176</v>
      </c>
      <c r="E95" s="31">
        <v>30</v>
      </c>
      <c r="F95" s="32">
        <f t="shared" si="15"/>
        <v>30</v>
      </c>
      <c r="G95" s="12">
        <v>2</v>
      </c>
      <c r="H95" s="12" t="s">
        <v>156</v>
      </c>
      <c r="I95" s="32">
        <v>15</v>
      </c>
      <c r="J95" s="12"/>
      <c r="K95" s="12"/>
      <c r="L95" s="12"/>
      <c r="M95" s="11"/>
      <c r="N95" s="40"/>
    </row>
    <row r="96" spans="1:16" ht="18.75" customHeight="1" x14ac:dyDescent="0.15">
      <c r="A96" s="12">
        <v>95</v>
      </c>
      <c r="B96" s="11" t="s">
        <v>196</v>
      </c>
      <c r="C96" s="11" t="s">
        <v>13</v>
      </c>
      <c r="D96" s="17" t="s">
        <v>200</v>
      </c>
      <c r="E96" s="31">
        <v>54</v>
      </c>
      <c r="F96" s="32">
        <f t="shared" si="15"/>
        <v>54</v>
      </c>
      <c r="G96" s="12">
        <v>1</v>
      </c>
      <c r="H96" s="12"/>
      <c r="I96" s="38">
        <v>54</v>
      </c>
      <c r="J96" s="12"/>
      <c r="K96" s="12"/>
      <c r="L96" s="12"/>
      <c r="M96" s="12"/>
      <c r="N96" s="39"/>
    </row>
    <row r="97" spans="1:14" ht="18.75" customHeight="1" x14ac:dyDescent="0.15">
      <c r="A97" s="12">
        <v>96</v>
      </c>
      <c r="B97" s="11" t="s">
        <v>196</v>
      </c>
      <c r="C97" s="11" t="s">
        <v>13</v>
      </c>
      <c r="D97" s="17" t="s">
        <v>201</v>
      </c>
      <c r="E97" s="31">
        <v>730</v>
      </c>
      <c r="F97" s="32">
        <f t="shared" si="15"/>
        <v>492.79999999999995</v>
      </c>
      <c r="G97" s="12">
        <v>5.6</v>
      </c>
      <c r="H97" s="12" t="s">
        <v>31</v>
      </c>
      <c r="I97" s="38">
        <v>88</v>
      </c>
      <c r="J97" s="12"/>
      <c r="K97" s="12"/>
      <c r="L97" s="12"/>
      <c r="M97" s="12"/>
      <c r="N97" s="39"/>
    </row>
    <row r="98" spans="1:14" ht="20.100000000000001" customHeight="1" x14ac:dyDescent="0.15">
      <c r="A98" s="12">
        <v>97</v>
      </c>
      <c r="B98" s="11" t="s">
        <v>196</v>
      </c>
      <c r="C98" s="11" t="s">
        <v>13</v>
      </c>
      <c r="D98" s="12" t="s">
        <v>121</v>
      </c>
      <c r="E98" s="31">
        <v>280</v>
      </c>
      <c r="F98" s="32">
        <f t="shared" si="15"/>
        <v>280</v>
      </c>
      <c r="G98" s="12">
        <v>1</v>
      </c>
      <c r="H98" s="12" t="s">
        <v>39</v>
      </c>
      <c r="I98" s="32">
        <v>280</v>
      </c>
      <c r="J98" s="12"/>
      <c r="K98" s="12"/>
      <c r="L98" s="12"/>
      <c r="M98" s="24"/>
      <c r="N98" s="17"/>
    </row>
    <row r="99" spans="1:14" ht="20.100000000000001" hidden="1" customHeight="1" x14ac:dyDescent="0.15">
      <c r="A99" s="12">
        <v>98</v>
      </c>
      <c r="B99" s="11" t="s">
        <v>196</v>
      </c>
      <c r="C99" s="11" t="s">
        <v>44</v>
      </c>
      <c r="D99" s="34" t="s">
        <v>122</v>
      </c>
      <c r="E99" s="13"/>
      <c r="F99" s="35">
        <f t="shared" si="15"/>
        <v>2500</v>
      </c>
      <c r="G99" s="34">
        <v>1</v>
      </c>
      <c r="H99" s="34" t="s">
        <v>39</v>
      </c>
      <c r="I99" s="35">
        <v>2500</v>
      </c>
      <c r="J99" s="34" t="s">
        <v>202</v>
      </c>
      <c r="K99" s="34"/>
      <c r="L99" s="34"/>
      <c r="M99" s="43"/>
      <c r="N99" s="44"/>
    </row>
    <row r="100" spans="1:14" ht="20.100000000000001" customHeight="1" x14ac:dyDescent="0.15">
      <c r="A100" s="12">
        <v>99</v>
      </c>
      <c r="B100" s="11" t="s">
        <v>196</v>
      </c>
      <c r="C100" s="11" t="s">
        <v>44</v>
      </c>
      <c r="D100" s="12" t="s">
        <v>96</v>
      </c>
      <c r="E100" s="31">
        <v>100</v>
      </c>
      <c r="F100" s="32">
        <f t="shared" si="15"/>
        <v>100</v>
      </c>
      <c r="G100" s="12">
        <v>1</v>
      </c>
      <c r="H100" s="12" t="s">
        <v>71</v>
      </c>
      <c r="I100" s="32">
        <v>100</v>
      </c>
      <c r="J100" s="12"/>
      <c r="K100" s="12"/>
      <c r="L100" s="12"/>
      <c r="M100" s="24"/>
      <c r="N100" s="39"/>
    </row>
    <row r="101" spans="1:14" ht="20.100000000000001" hidden="1" customHeight="1" x14ac:dyDescent="0.15">
      <c r="A101" s="12">
        <v>100</v>
      </c>
      <c r="B101" s="11" t="s">
        <v>196</v>
      </c>
      <c r="C101" s="11" t="s">
        <v>51</v>
      </c>
      <c r="D101" s="36" t="s">
        <v>123</v>
      </c>
      <c r="E101" s="13"/>
      <c r="F101" s="35">
        <f t="shared" si="15"/>
        <v>400</v>
      </c>
      <c r="G101" s="34">
        <v>1</v>
      </c>
      <c r="H101" s="34" t="s">
        <v>54</v>
      </c>
      <c r="I101" s="35">
        <v>400</v>
      </c>
      <c r="J101" s="34"/>
      <c r="K101" s="34"/>
      <c r="L101" s="34"/>
      <c r="M101" s="43"/>
      <c r="N101" s="44"/>
    </row>
    <row r="102" spans="1:14" ht="20.100000000000001" customHeight="1" x14ac:dyDescent="0.15">
      <c r="A102" s="12">
        <v>101</v>
      </c>
      <c r="B102" s="11" t="s">
        <v>196</v>
      </c>
      <c r="C102" s="11" t="s">
        <v>51</v>
      </c>
      <c r="D102" s="12" t="s">
        <v>124</v>
      </c>
      <c r="E102" s="31">
        <v>500</v>
      </c>
      <c r="F102" s="32">
        <f t="shared" si="15"/>
        <v>500</v>
      </c>
      <c r="G102" s="12">
        <v>1</v>
      </c>
      <c r="H102" s="12" t="s">
        <v>54</v>
      </c>
      <c r="I102" s="32">
        <v>500</v>
      </c>
      <c r="J102" s="12"/>
      <c r="K102" s="12"/>
      <c r="L102" s="12"/>
      <c r="M102" s="24"/>
      <c r="N102" s="39"/>
    </row>
    <row r="103" spans="1:14" ht="20.100000000000001" customHeight="1" x14ac:dyDescent="0.15">
      <c r="A103" s="12">
        <v>102</v>
      </c>
      <c r="B103" s="11" t="s">
        <v>56</v>
      </c>
      <c r="C103" s="11" t="s">
        <v>127</v>
      </c>
      <c r="D103" s="12" t="s">
        <v>128</v>
      </c>
      <c r="E103" s="33">
        <v>771</v>
      </c>
      <c r="F103" s="43"/>
      <c r="G103" s="34"/>
      <c r="H103" s="34"/>
      <c r="I103" s="53"/>
      <c r="J103" s="34"/>
      <c r="K103" s="34"/>
      <c r="L103" s="34"/>
      <c r="M103" s="43"/>
      <c r="N103" s="54"/>
    </row>
    <row r="104" spans="1:14" ht="20.100000000000001" hidden="1" customHeight="1" x14ac:dyDescent="0.15">
      <c r="A104" s="12">
        <v>103</v>
      </c>
      <c r="B104" s="11" t="s">
        <v>56</v>
      </c>
      <c r="C104" s="11" t="s">
        <v>127</v>
      </c>
      <c r="D104" s="34" t="s">
        <v>129</v>
      </c>
      <c r="E104" s="34"/>
      <c r="F104" s="43"/>
      <c r="G104" s="34"/>
      <c r="H104" s="34"/>
      <c r="I104" s="53"/>
      <c r="J104" s="34"/>
      <c r="K104" s="34"/>
      <c r="L104" s="34"/>
      <c r="M104" s="43"/>
      <c r="N104" s="55"/>
    </row>
    <row r="105" spans="1:14" ht="20.100000000000001" hidden="1" customHeight="1" x14ac:dyDescent="0.15">
      <c r="A105" s="12">
        <v>104</v>
      </c>
      <c r="B105" s="11" t="s">
        <v>56</v>
      </c>
      <c r="C105" s="11" t="s">
        <v>127</v>
      </c>
      <c r="D105" s="34" t="s">
        <v>130</v>
      </c>
      <c r="E105" s="34"/>
      <c r="F105" s="43"/>
      <c r="G105" s="34"/>
      <c r="H105" s="34"/>
      <c r="I105" s="53"/>
      <c r="J105" s="34"/>
      <c r="K105" s="34"/>
      <c r="L105" s="34"/>
      <c r="M105" s="43"/>
      <c r="N105" s="55"/>
    </row>
    <row r="106" spans="1:14" ht="20.100000000000001" customHeight="1" x14ac:dyDescent="0.15">
      <c r="A106" s="12">
        <v>105</v>
      </c>
      <c r="B106" s="11" t="s">
        <v>56</v>
      </c>
      <c r="C106" s="11" t="s">
        <v>127</v>
      </c>
      <c r="D106" s="12" t="s">
        <v>131</v>
      </c>
      <c r="E106" s="33">
        <v>104</v>
      </c>
      <c r="F106" s="43"/>
      <c r="G106" s="34"/>
      <c r="H106" s="34"/>
      <c r="I106" s="53"/>
      <c r="J106" s="34"/>
      <c r="K106" s="34"/>
      <c r="L106" s="34"/>
      <c r="M106" s="43"/>
      <c r="N106" s="54"/>
    </row>
    <row r="107" spans="1:14" ht="20.100000000000001" customHeight="1" x14ac:dyDescent="0.15">
      <c r="A107" s="12"/>
      <c r="B107" s="11" t="s">
        <v>56</v>
      </c>
      <c r="C107" s="11" t="s">
        <v>203</v>
      </c>
      <c r="D107" s="12" t="s">
        <v>204</v>
      </c>
      <c r="E107" s="33">
        <v>200</v>
      </c>
      <c r="F107" s="43"/>
      <c r="G107" s="34"/>
      <c r="H107" s="34"/>
      <c r="I107" s="53"/>
      <c r="J107" s="12"/>
      <c r="K107" s="34"/>
      <c r="L107" s="34"/>
      <c r="M107" s="43"/>
      <c r="N107" s="54"/>
    </row>
    <row r="108" spans="1:14" ht="20.100000000000001" customHeight="1" x14ac:dyDescent="0.15">
      <c r="A108" s="12">
        <v>106</v>
      </c>
      <c r="B108" s="11" t="s">
        <v>56</v>
      </c>
      <c r="C108" s="11" t="s">
        <v>133</v>
      </c>
      <c r="D108" s="12" t="s">
        <v>134</v>
      </c>
      <c r="E108" s="33">
        <v>1000</v>
      </c>
      <c r="F108" s="32">
        <v>1000</v>
      </c>
      <c r="G108" s="34"/>
      <c r="H108" s="34"/>
      <c r="I108" s="53"/>
      <c r="J108" s="34"/>
      <c r="K108" s="34"/>
      <c r="L108" s="34"/>
      <c r="M108" s="43"/>
      <c r="N108" s="51"/>
    </row>
    <row r="109" spans="1:14" ht="20.100000000000001" customHeight="1" x14ac:dyDescent="0.15">
      <c r="A109" s="12">
        <v>107</v>
      </c>
      <c r="B109" s="11" t="s">
        <v>56</v>
      </c>
      <c r="C109" s="11" t="s">
        <v>133</v>
      </c>
      <c r="D109" s="12" t="s">
        <v>205</v>
      </c>
      <c r="E109" s="33">
        <v>100</v>
      </c>
      <c r="F109" s="32">
        <f t="shared" ref="F109" si="16">G109*I109</f>
        <v>100</v>
      </c>
      <c r="G109" s="12">
        <v>4</v>
      </c>
      <c r="H109" s="12" t="s">
        <v>206</v>
      </c>
      <c r="I109" s="32">
        <v>25</v>
      </c>
      <c r="J109" s="12"/>
      <c r="K109" s="12"/>
      <c r="L109" s="12"/>
      <c r="M109" s="24"/>
      <c r="N109" s="51"/>
    </row>
    <row r="110" spans="1:14" ht="20.100000000000001" hidden="1" customHeight="1" x14ac:dyDescent="0.15">
      <c r="A110" s="12">
        <v>108</v>
      </c>
      <c r="B110" s="11" t="s">
        <v>56</v>
      </c>
      <c r="C110" s="11" t="s">
        <v>133</v>
      </c>
      <c r="D110" s="34" t="s">
        <v>135</v>
      </c>
      <c r="E110" s="32"/>
      <c r="F110" s="43">
        <f>G110*I110</f>
        <v>0</v>
      </c>
      <c r="G110" s="34"/>
      <c r="H110" s="34"/>
      <c r="I110" s="53"/>
      <c r="J110" s="34"/>
      <c r="K110" s="34"/>
      <c r="L110" s="34"/>
      <c r="M110" s="43"/>
      <c r="N110" s="38"/>
    </row>
    <row r="111" spans="1:14" ht="20.100000000000001" hidden="1" customHeight="1" x14ac:dyDescent="0.15">
      <c r="A111" s="12">
        <v>109</v>
      </c>
      <c r="B111" s="11" t="s">
        <v>56</v>
      </c>
      <c r="C111" s="11" t="s">
        <v>133</v>
      </c>
      <c r="D111" s="12"/>
      <c r="E111" s="32"/>
      <c r="F111" s="24"/>
      <c r="G111" s="12"/>
      <c r="H111" s="12"/>
      <c r="I111" s="56"/>
      <c r="J111" s="12"/>
      <c r="K111" s="34"/>
      <c r="L111" s="34"/>
      <c r="M111" s="43"/>
      <c r="N111" s="38"/>
    </row>
    <row r="112" spans="1:14" ht="20.100000000000001" customHeight="1" x14ac:dyDescent="0.15">
      <c r="A112" s="12">
        <v>110</v>
      </c>
      <c r="B112" s="11" t="s">
        <v>56</v>
      </c>
      <c r="C112" s="11" t="s">
        <v>133</v>
      </c>
      <c r="D112" s="12" t="s">
        <v>207</v>
      </c>
      <c r="E112" s="33">
        <v>80</v>
      </c>
      <c r="F112" s="24"/>
      <c r="G112" s="12"/>
      <c r="H112" s="12"/>
      <c r="I112" s="56"/>
      <c r="J112" s="12"/>
      <c r="K112" s="34"/>
      <c r="L112" s="34"/>
      <c r="M112" s="43"/>
      <c r="N112" s="51"/>
    </row>
    <row r="113" spans="1:15" ht="20.100000000000001" customHeight="1" x14ac:dyDescent="0.15">
      <c r="A113" s="12">
        <v>111</v>
      </c>
      <c r="B113" s="11" t="s">
        <v>56</v>
      </c>
      <c r="C113" s="11" t="s">
        <v>133</v>
      </c>
      <c r="D113" s="12" t="s">
        <v>208</v>
      </c>
      <c r="E113" s="33">
        <v>80</v>
      </c>
      <c r="F113" s="43">
        <f>G113*I113</f>
        <v>0</v>
      </c>
      <c r="G113" s="34"/>
      <c r="H113" s="34"/>
      <c r="I113" s="53"/>
      <c r="J113" s="34"/>
      <c r="K113" s="34"/>
      <c r="L113" s="34"/>
      <c r="M113" s="43"/>
      <c r="N113" s="51"/>
    </row>
    <row r="114" spans="1:15" ht="20.100000000000001" customHeight="1" x14ac:dyDescent="0.15">
      <c r="A114" s="12">
        <v>112</v>
      </c>
      <c r="B114" s="11" t="s">
        <v>56</v>
      </c>
      <c r="C114" s="11" t="s">
        <v>209</v>
      </c>
      <c r="D114" s="12" t="s">
        <v>210</v>
      </c>
      <c r="E114" s="33">
        <v>15</v>
      </c>
      <c r="F114" s="32">
        <f>G114*I114</f>
        <v>20</v>
      </c>
      <c r="G114" s="12">
        <v>2</v>
      </c>
      <c r="H114" s="12" t="s">
        <v>39</v>
      </c>
      <c r="I114" s="32">
        <v>10</v>
      </c>
      <c r="J114" s="34"/>
      <c r="K114" s="34"/>
      <c r="L114" s="34"/>
      <c r="M114" s="43"/>
      <c r="N114" s="51"/>
    </row>
    <row r="115" spans="1:15" ht="20.100000000000001" customHeight="1" x14ac:dyDescent="0.15">
      <c r="A115" s="12">
        <v>113</v>
      </c>
      <c r="B115" s="11" t="s">
        <v>56</v>
      </c>
      <c r="C115" s="11" t="s">
        <v>209</v>
      </c>
      <c r="D115" s="12" t="s">
        <v>211</v>
      </c>
      <c r="E115" s="33">
        <v>10</v>
      </c>
      <c r="F115" s="32"/>
      <c r="G115" s="12"/>
      <c r="H115" s="12"/>
      <c r="I115" s="32"/>
      <c r="J115" s="34"/>
      <c r="K115" s="34"/>
      <c r="L115" s="34"/>
      <c r="M115" s="43"/>
      <c r="N115" s="51"/>
    </row>
    <row r="116" spans="1:15" ht="20.100000000000001" customHeight="1" x14ac:dyDescent="0.15">
      <c r="A116" s="12">
        <v>114</v>
      </c>
      <c r="B116" s="11" t="s">
        <v>56</v>
      </c>
      <c r="C116" s="11" t="s">
        <v>209</v>
      </c>
      <c r="D116" s="12" t="s">
        <v>212</v>
      </c>
      <c r="E116" s="33">
        <v>15</v>
      </c>
      <c r="F116" s="32"/>
      <c r="G116" s="12"/>
      <c r="H116" s="12"/>
      <c r="I116" s="32"/>
      <c r="J116" s="34"/>
      <c r="K116" s="34"/>
      <c r="L116" s="34"/>
      <c r="M116" s="43"/>
      <c r="N116" s="51"/>
    </row>
    <row r="117" spans="1:15" ht="20.100000000000001" customHeight="1" x14ac:dyDescent="0.15">
      <c r="A117" s="12">
        <v>115</v>
      </c>
      <c r="B117" s="11" t="s">
        <v>56</v>
      </c>
      <c r="C117" s="11" t="s">
        <v>209</v>
      </c>
      <c r="D117" s="12" t="s">
        <v>213</v>
      </c>
      <c r="E117" s="33">
        <v>220</v>
      </c>
      <c r="F117" s="32">
        <f>G117*I117</f>
        <v>220</v>
      </c>
      <c r="G117" s="12">
        <v>1</v>
      </c>
      <c r="H117" s="12" t="s">
        <v>39</v>
      </c>
      <c r="I117" s="32">
        <v>220</v>
      </c>
      <c r="J117" s="12"/>
      <c r="K117" s="12"/>
      <c r="L117" s="12"/>
      <c r="M117" s="24"/>
      <c r="N117" s="51"/>
    </row>
    <row r="118" spans="1:15" s="24" customFormat="1" ht="20.100000000000001" customHeight="1" x14ac:dyDescent="0.15">
      <c r="A118" s="12">
        <v>116</v>
      </c>
      <c r="B118" s="11" t="s">
        <v>56</v>
      </c>
      <c r="C118" s="11" t="s">
        <v>214</v>
      </c>
      <c r="D118" s="12" t="s">
        <v>215</v>
      </c>
      <c r="E118" s="33">
        <v>2000</v>
      </c>
      <c r="F118" s="32">
        <f>G118*I118</f>
        <v>2170</v>
      </c>
      <c r="G118" s="12">
        <v>62</v>
      </c>
      <c r="H118" s="12" t="s">
        <v>31</v>
      </c>
      <c r="I118" s="32">
        <v>35</v>
      </c>
      <c r="J118" s="12"/>
      <c r="K118" s="12"/>
      <c r="L118" s="12"/>
      <c r="N118" s="51"/>
      <c r="O118" s="57"/>
    </row>
    <row r="119" spans="1:15" s="25" customFormat="1" ht="20.100000000000001" customHeight="1" x14ac:dyDescent="0.15">
      <c r="A119" s="48"/>
      <c r="B119" s="49"/>
      <c r="C119" s="49"/>
      <c r="D119" s="50"/>
      <c r="E119" s="50"/>
      <c r="F119" s="50"/>
      <c r="G119" s="50"/>
      <c r="H119" s="50"/>
      <c r="I119" s="50"/>
      <c r="J119" s="50"/>
      <c r="K119" s="49"/>
      <c r="L119" s="49"/>
      <c r="M119" s="50"/>
      <c r="N119" s="50"/>
    </row>
    <row r="120" spans="1:15" ht="20.100000000000001" customHeight="1" x14ac:dyDescent="0.15">
      <c r="A120" s="95" t="s">
        <v>136</v>
      </c>
      <c r="B120" s="96"/>
      <c r="C120" s="96"/>
      <c r="D120" s="96"/>
      <c r="E120" s="102"/>
      <c r="F120" s="96"/>
      <c r="G120" s="96"/>
      <c r="H120" s="96"/>
      <c r="I120" s="96"/>
      <c r="J120" s="96"/>
      <c r="K120" s="96"/>
      <c r="L120" s="96"/>
      <c r="M120" s="97"/>
      <c r="N120" s="58">
        <f>SUM(E2:E118)</f>
        <v>70291</v>
      </c>
    </row>
    <row r="121" spans="1:15" ht="20.100000000000001" customHeight="1" x14ac:dyDescent="0.15">
      <c r="A121" s="95" t="s">
        <v>137</v>
      </c>
      <c r="B121" s="96"/>
      <c r="C121" s="96"/>
      <c r="D121" s="96"/>
      <c r="E121" s="102"/>
      <c r="F121" s="96"/>
      <c r="G121" s="96"/>
      <c r="H121" s="96"/>
      <c r="I121" s="96"/>
      <c r="J121" s="96"/>
      <c r="K121" s="96"/>
      <c r="L121" s="96"/>
      <c r="M121" s="97"/>
      <c r="N121" s="58">
        <f>SUMIF(C$2:C$118,C2,E$2:E$118)</f>
        <v>40124</v>
      </c>
    </row>
    <row r="122" spans="1:15" ht="20.100000000000001" customHeight="1" x14ac:dyDescent="0.15">
      <c r="A122" s="95" t="s">
        <v>138</v>
      </c>
      <c r="B122" s="96"/>
      <c r="C122" s="96"/>
      <c r="D122" s="96"/>
      <c r="E122" s="102"/>
      <c r="F122" s="96"/>
      <c r="G122" s="96"/>
      <c r="H122" s="96"/>
      <c r="I122" s="96"/>
      <c r="J122" s="96"/>
      <c r="K122" s="96"/>
      <c r="L122" s="96"/>
      <c r="M122" s="97"/>
      <c r="N122" s="58">
        <f>SUMIF(C$2:C$118,C23,E$2:E$118)</f>
        <v>7960</v>
      </c>
    </row>
    <row r="123" spans="1:15" ht="20.100000000000001" customHeight="1" x14ac:dyDescent="0.15">
      <c r="A123" s="95" t="s">
        <v>139</v>
      </c>
      <c r="B123" s="96"/>
      <c r="C123" s="96"/>
      <c r="D123" s="96"/>
      <c r="E123" s="102"/>
      <c r="F123" s="96"/>
      <c r="G123" s="96"/>
      <c r="H123" s="96"/>
      <c r="I123" s="96"/>
      <c r="J123" s="96"/>
      <c r="K123" s="96"/>
      <c r="L123" s="96"/>
      <c r="M123" s="97"/>
      <c r="N123" s="58">
        <f>SUMIF(C$2:C$118,C28,E$2:E$118)</f>
        <v>6730</v>
      </c>
    </row>
    <row r="124" spans="1:15" ht="20.100000000000001" customHeight="1" x14ac:dyDescent="0.15">
      <c r="A124" s="95" t="s">
        <v>140</v>
      </c>
      <c r="B124" s="96"/>
      <c r="C124" s="96"/>
      <c r="D124" s="96"/>
      <c r="E124" s="102"/>
      <c r="F124" s="96"/>
      <c r="G124" s="96"/>
      <c r="H124" s="96"/>
      <c r="I124" s="96"/>
      <c r="J124" s="96"/>
      <c r="K124" s="96"/>
      <c r="L124" s="96"/>
      <c r="M124" s="97"/>
      <c r="N124" s="58">
        <f>SUMIF(C$2:C$118,C50,E$2:E$118)+SUMIF(C$2:C$118,C66,E$2:E$118)</f>
        <v>2426</v>
      </c>
    </row>
    <row r="125" spans="1:15" ht="20.100000000000001" customHeight="1" x14ac:dyDescent="0.15">
      <c r="A125" s="95" t="s">
        <v>141</v>
      </c>
      <c r="B125" s="96"/>
      <c r="C125" s="96"/>
      <c r="D125" s="96"/>
      <c r="E125" s="102"/>
      <c r="F125" s="96"/>
      <c r="G125" s="96"/>
      <c r="H125" s="96"/>
      <c r="I125" s="96"/>
      <c r="J125" s="96"/>
      <c r="K125" s="96"/>
      <c r="L125" s="96"/>
      <c r="M125" s="97"/>
      <c r="N125" s="58">
        <v>2000</v>
      </c>
    </row>
    <row r="126" spans="1:15" ht="20.100000000000001" customHeight="1" x14ac:dyDescent="0.15">
      <c r="A126" s="95" t="s">
        <v>142</v>
      </c>
      <c r="B126" s="96"/>
      <c r="C126" s="96"/>
      <c r="D126" s="96"/>
      <c r="E126" s="102"/>
      <c r="F126" s="96"/>
      <c r="G126" s="96"/>
      <c r="H126" s="96"/>
      <c r="I126" s="96"/>
      <c r="J126" s="96"/>
      <c r="K126" s="96"/>
      <c r="L126" s="96"/>
      <c r="M126" s="97"/>
      <c r="N126" s="58">
        <f>SUMIF(C$2:C$118,C12,E$2:E$118)</f>
        <v>8456</v>
      </c>
    </row>
    <row r="127" spans="1:15" ht="20.100000000000001" customHeight="1" x14ac:dyDescent="0.15">
      <c r="A127" s="95" t="s">
        <v>143</v>
      </c>
      <c r="B127" s="96"/>
      <c r="C127" s="96"/>
      <c r="D127" s="96"/>
      <c r="E127" s="102"/>
      <c r="F127" s="96"/>
      <c r="G127" s="96"/>
      <c r="H127" s="96"/>
      <c r="I127" s="96"/>
      <c r="J127" s="96"/>
      <c r="K127" s="96"/>
      <c r="L127" s="96"/>
      <c r="M127" s="97"/>
      <c r="N127" s="58">
        <f>N120-N121-N122-N123-N124-N125-N126</f>
        <v>2595</v>
      </c>
    </row>
    <row r="128" spans="1:15" ht="20.100000000000001" customHeight="1" x14ac:dyDescent="0.15">
      <c r="D128" s="22" t="s">
        <v>216</v>
      </c>
      <c r="E128" s="21" t="s">
        <v>217</v>
      </c>
      <c r="F128" s="21" t="s">
        <v>218</v>
      </c>
    </row>
    <row r="129" spans="4:11" ht="20.100000000000001" customHeight="1" x14ac:dyDescent="0.15">
      <c r="D129" s="22" t="s">
        <v>219</v>
      </c>
      <c r="E129" s="21">
        <v>11</v>
      </c>
    </row>
    <row r="133" spans="4:11" ht="20.100000000000001" customHeight="1" x14ac:dyDescent="0.15">
      <c r="E133" s="21">
        <v>3</v>
      </c>
      <c r="F133" s="21">
        <v>3</v>
      </c>
      <c r="G133" s="22">
        <v>6.3</v>
      </c>
      <c r="H133" s="22">
        <v>2.2000000000000002</v>
      </c>
      <c r="J133" s="22">
        <v>14.5</v>
      </c>
    </row>
    <row r="134" spans="4:11" ht="20.100000000000001" customHeight="1" x14ac:dyDescent="0.15">
      <c r="E134" s="21" t="s">
        <v>220</v>
      </c>
      <c r="F134" s="21" t="s">
        <v>221</v>
      </c>
      <c r="G134" s="22" t="s">
        <v>222</v>
      </c>
      <c r="H134" s="22" t="s">
        <v>223</v>
      </c>
      <c r="I134" s="26" t="s">
        <v>224</v>
      </c>
      <c r="J134" s="22" t="s">
        <v>225</v>
      </c>
      <c r="K134" s="22" t="s">
        <v>226</v>
      </c>
    </row>
    <row r="135" spans="4:11" ht="20.100000000000001" customHeight="1" x14ac:dyDescent="0.15">
      <c r="E135" s="21" t="s">
        <v>227</v>
      </c>
      <c r="F135" s="21">
        <v>4.5</v>
      </c>
    </row>
  </sheetData>
  <autoFilter ref="A1:N118">
    <filterColumn colId="4">
      <customFilters and="1">
        <customFilter operator="notEqual" val=""/>
        <customFilter val=""/>
      </customFilters>
    </filterColumn>
  </autoFilter>
  <mergeCells count="10">
    <mergeCell ref="A125:M125"/>
    <mergeCell ref="A126:M126"/>
    <mergeCell ref="A127:M127"/>
    <mergeCell ref="M13:M14"/>
    <mergeCell ref="P82:P93"/>
    <mergeCell ref="A120:M120"/>
    <mergeCell ref="A121:M121"/>
    <mergeCell ref="A122:M122"/>
    <mergeCell ref="A123:M123"/>
    <mergeCell ref="A124:M124"/>
  </mergeCells>
  <phoneticPr fontId="17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C37" sqref="C37"/>
    </sheetView>
  </sheetViews>
  <sheetFormatPr defaultColWidth="9" defaultRowHeight="14.25" x14ac:dyDescent="0.15"/>
  <cols>
    <col min="1" max="1" width="9" style="1"/>
    <col min="2" max="2" width="12" style="1" customWidth="1"/>
    <col min="3" max="3" width="24.125" style="1" customWidth="1"/>
    <col min="4" max="4" width="11.375" style="1" customWidth="1"/>
    <col min="5" max="5" width="7.875" style="1" customWidth="1"/>
    <col min="6" max="12" width="9" style="1"/>
    <col min="13" max="13" width="26.25" style="1" customWidth="1"/>
    <col min="14" max="16384" width="9" style="1"/>
  </cols>
  <sheetData>
    <row r="1" spans="1:13" ht="20.25" customHeight="1" x14ac:dyDescent="0.15"/>
    <row r="2" spans="1:13" ht="20.25" customHeight="1" x14ac:dyDescent="0.15">
      <c r="B2" s="2" t="s">
        <v>228</v>
      </c>
    </row>
    <row r="3" spans="1:13" ht="20.25" customHeight="1" x14ac:dyDescent="0.15">
      <c r="B3" s="3" t="s">
        <v>1</v>
      </c>
      <c r="C3" s="3" t="s">
        <v>144</v>
      </c>
      <c r="M3" s="101"/>
    </row>
    <row r="4" spans="1:13" ht="18.75" customHeight="1" x14ac:dyDescent="0.15">
      <c r="B4" s="4" t="s">
        <v>147</v>
      </c>
      <c r="C4" s="5">
        <f>SUM(房子装修决算!E2:E18)</f>
        <v>17597</v>
      </c>
      <c r="M4" s="101"/>
    </row>
    <row r="5" spans="1:13" ht="18.75" customHeight="1" x14ac:dyDescent="0.15">
      <c r="B5" s="4" t="s">
        <v>12</v>
      </c>
      <c r="C5" s="5">
        <f>SUM(房子装修决算!E19:E36)</f>
        <v>13545</v>
      </c>
      <c r="M5" s="101"/>
    </row>
    <row r="6" spans="1:13" ht="18.75" customHeight="1" x14ac:dyDescent="0.15">
      <c r="B6" s="4" t="s">
        <v>59</v>
      </c>
      <c r="C6" s="5">
        <f>SUM(房子装修决算!E37:E54)</f>
        <v>5032</v>
      </c>
      <c r="M6" s="101"/>
    </row>
    <row r="7" spans="1:13" ht="18.75" customHeight="1" x14ac:dyDescent="0.15">
      <c r="B7" s="4" t="s">
        <v>78</v>
      </c>
      <c r="C7" s="5">
        <f>SUM(房子装修决算!E55:E75)</f>
        <v>17302</v>
      </c>
      <c r="M7" s="101"/>
    </row>
    <row r="8" spans="1:13" ht="18.75" customHeight="1" x14ac:dyDescent="0.15">
      <c r="B8" s="4" t="s">
        <v>98</v>
      </c>
      <c r="C8" s="5">
        <f>SUM(房子装修决算!E76:E91)</f>
        <v>8150</v>
      </c>
      <c r="M8" s="101"/>
    </row>
    <row r="9" spans="1:13" ht="18.75" customHeight="1" x14ac:dyDescent="0.15">
      <c r="B9" s="4" t="s">
        <v>196</v>
      </c>
      <c r="C9" s="5">
        <f>SUM(房子装修决算!E92:E102)</f>
        <v>4070</v>
      </c>
      <c r="M9" s="101"/>
    </row>
    <row r="10" spans="1:13" ht="18.75" customHeight="1" x14ac:dyDescent="0.15">
      <c r="B10" s="4" t="s">
        <v>56</v>
      </c>
      <c r="C10" s="5">
        <f>SUM(房子装修决算!E103:E118)</f>
        <v>4595</v>
      </c>
      <c r="M10" s="101"/>
    </row>
    <row r="11" spans="1:13" ht="18.75" customHeight="1" x14ac:dyDescent="0.15">
      <c r="B11" s="3" t="s">
        <v>229</v>
      </c>
      <c r="C11" s="6">
        <f>SUM(C4:C10)</f>
        <v>70291</v>
      </c>
      <c r="M11" s="101"/>
    </row>
    <row r="12" spans="1:13" ht="18.75" customHeight="1" x14ac:dyDescent="0.15">
      <c r="B12" s="7"/>
      <c r="C12" s="8"/>
      <c r="M12" s="101"/>
    </row>
    <row r="13" spans="1:13" ht="18.75" customHeight="1" x14ac:dyDescent="0.15">
      <c r="B13" s="7"/>
      <c r="C13" s="8"/>
      <c r="M13" s="101"/>
    </row>
    <row r="14" spans="1:13" ht="18" customHeight="1" x14ac:dyDescent="0.15">
      <c r="B14" s="2" t="s">
        <v>230</v>
      </c>
      <c r="M14" s="101"/>
    </row>
    <row r="15" spans="1:13" ht="18" customHeight="1" x14ac:dyDescent="0.15">
      <c r="B15" s="3" t="s">
        <v>2</v>
      </c>
      <c r="C15" s="3" t="s">
        <v>144</v>
      </c>
      <c r="M15" s="21"/>
    </row>
    <row r="16" spans="1:13" ht="18" customHeight="1" x14ac:dyDescent="0.15">
      <c r="A16" s="9"/>
      <c r="B16" s="10" t="s">
        <v>13</v>
      </c>
      <c r="C16" s="5">
        <f>房子装修决算!N121</f>
        <v>40124</v>
      </c>
      <c r="M16" s="21"/>
    </row>
    <row r="17" spans="1:5" ht="18" customHeight="1" x14ac:dyDescent="0.15">
      <c r="B17" s="10" t="s">
        <v>29</v>
      </c>
      <c r="C17" s="5">
        <f>房子装修决算!N122</f>
        <v>7960</v>
      </c>
    </row>
    <row r="18" spans="1:5" ht="18" customHeight="1" x14ac:dyDescent="0.15">
      <c r="A18" s="9"/>
      <c r="B18" s="10" t="s">
        <v>35</v>
      </c>
      <c r="C18" s="5">
        <f>房子装修决算!N123</f>
        <v>6730</v>
      </c>
    </row>
    <row r="19" spans="1:5" ht="18" customHeight="1" x14ac:dyDescent="0.15">
      <c r="B19" s="10" t="s">
        <v>44</v>
      </c>
      <c r="C19" s="5">
        <f>房子装修决算!N124</f>
        <v>2426</v>
      </c>
    </row>
    <row r="20" spans="1:5" ht="18" customHeight="1" x14ac:dyDescent="0.15">
      <c r="B20" s="10" t="s">
        <v>231</v>
      </c>
      <c r="C20" s="5">
        <f>房子装修决算!N125</f>
        <v>2000</v>
      </c>
    </row>
    <row r="21" spans="1:5" ht="18" customHeight="1" x14ac:dyDescent="0.15">
      <c r="A21" s="9"/>
      <c r="B21" s="10" t="s">
        <v>141</v>
      </c>
      <c r="C21" s="5">
        <f>房子装修决算!N126</f>
        <v>8456</v>
      </c>
    </row>
    <row r="22" spans="1:5" ht="18" customHeight="1" x14ac:dyDescent="0.15">
      <c r="B22" s="10" t="s">
        <v>56</v>
      </c>
      <c r="C22" s="5">
        <f>房子装修决算!N127</f>
        <v>2595</v>
      </c>
    </row>
    <row r="23" spans="1:5" ht="15" x14ac:dyDescent="0.15">
      <c r="B23" s="3" t="s">
        <v>229</v>
      </c>
      <c r="C23" s="6">
        <f>SUM(C16:C22)</f>
        <v>70291</v>
      </c>
    </row>
    <row r="26" spans="1:5" ht="25.5" customHeight="1" x14ac:dyDescent="0.15">
      <c r="B26" s="2" t="s">
        <v>232</v>
      </c>
    </row>
    <row r="27" spans="1:5" ht="19.5" customHeight="1" x14ac:dyDescent="0.15">
      <c r="B27" s="3" t="s">
        <v>1</v>
      </c>
      <c r="C27" s="3" t="s">
        <v>3</v>
      </c>
      <c r="D27" s="3" t="s">
        <v>144</v>
      </c>
      <c r="E27" s="3" t="s">
        <v>233</v>
      </c>
    </row>
    <row r="28" spans="1:5" ht="16.5" customHeight="1" x14ac:dyDescent="0.3">
      <c r="B28" s="11" t="s">
        <v>78</v>
      </c>
      <c r="C28" s="12" t="s">
        <v>83</v>
      </c>
      <c r="D28" s="13">
        <v>5900</v>
      </c>
      <c r="E28" s="14">
        <v>1</v>
      </c>
    </row>
    <row r="29" spans="1:5" ht="16.5" customHeight="1" x14ac:dyDescent="0.3">
      <c r="B29" s="11" t="s">
        <v>147</v>
      </c>
      <c r="C29" s="15" t="s">
        <v>159</v>
      </c>
      <c r="D29" s="16">
        <v>2937</v>
      </c>
      <c r="E29" s="14">
        <v>2</v>
      </c>
    </row>
    <row r="30" spans="1:5" ht="16.5" customHeight="1" x14ac:dyDescent="0.3">
      <c r="B30" s="11" t="s">
        <v>147</v>
      </c>
      <c r="C30" s="15" t="s">
        <v>157</v>
      </c>
      <c r="D30" s="13">
        <v>2823</v>
      </c>
      <c r="E30" s="14">
        <v>3</v>
      </c>
    </row>
    <row r="31" spans="1:5" ht="16.5" customHeight="1" x14ac:dyDescent="0.3">
      <c r="B31" s="11" t="s">
        <v>59</v>
      </c>
      <c r="C31" s="12" t="s">
        <v>61</v>
      </c>
      <c r="D31" s="16">
        <v>2660</v>
      </c>
      <c r="E31" s="14">
        <v>4</v>
      </c>
    </row>
    <row r="32" spans="1:5" ht="16.5" customHeight="1" x14ac:dyDescent="0.3">
      <c r="B32" s="11" t="s">
        <v>98</v>
      </c>
      <c r="C32" s="12" t="s">
        <v>104</v>
      </c>
      <c r="D32" s="13">
        <v>2525</v>
      </c>
      <c r="E32" s="14">
        <v>5</v>
      </c>
    </row>
    <row r="33" spans="2:5" ht="16.5" customHeight="1" x14ac:dyDescent="0.3">
      <c r="B33" s="11" t="s">
        <v>78</v>
      </c>
      <c r="C33" s="12" t="s">
        <v>181</v>
      </c>
      <c r="D33" s="13">
        <v>1925</v>
      </c>
      <c r="E33" s="14">
        <v>6</v>
      </c>
    </row>
    <row r="34" spans="2:5" ht="16.5" customHeight="1" x14ac:dyDescent="0.3">
      <c r="B34" s="11" t="s">
        <v>12</v>
      </c>
      <c r="C34" s="12" t="s">
        <v>14</v>
      </c>
      <c r="D34" s="16">
        <v>1848</v>
      </c>
      <c r="E34" s="14">
        <v>7</v>
      </c>
    </row>
    <row r="35" spans="2:5" ht="16.5" customHeight="1" x14ac:dyDescent="0.3">
      <c r="B35" s="11" t="s">
        <v>78</v>
      </c>
      <c r="C35" s="12" t="s">
        <v>79</v>
      </c>
      <c r="D35" s="13">
        <v>1760</v>
      </c>
      <c r="E35" s="14">
        <v>8</v>
      </c>
    </row>
    <row r="36" spans="2:5" ht="16.5" customHeight="1" x14ac:dyDescent="0.3">
      <c r="B36" s="11" t="s">
        <v>12</v>
      </c>
      <c r="C36" s="12" t="s">
        <v>20</v>
      </c>
      <c r="D36" s="16">
        <v>1509</v>
      </c>
      <c r="E36" s="14">
        <v>9</v>
      </c>
    </row>
    <row r="37" spans="2:5" ht="16.5" customHeight="1" x14ac:dyDescent="0.3">
      <c r="B37" s="11" t="s">
        <v>196</v>
      </c>
      <c r="C37" s="12" t="s">
        <v>197</v>
      </c>
      <c r="D37" s="16">
        <v>1500</v>
      </c>
      <c r="E37" s="14">
        <v>10</v>
      </c>
    </row>
    <row r="38" spans="2:5" ht="16.5" customHeight="1" x14ac:dyDescent="0.3">
      <c r="B38" s="11" t="s">
        <v>98</v>
      </c>
      <c r="C38" s="12" t="s">
        <v>79</v>
      </c>
      <c r="D38" s="13">
        <v>1256</v>
      </c>
      <c r="E38" s="14">
        <v>11</v>
      </c>
    </row>
    <row r="39" spans="2:5" ht="16.5" customHeight="1" x14ac:dyDescent="0.3">
      <c r="B39" s="11" t="s">
        <v>78</v>
      </c>
      <c r="C39" s="17" t="s">
        <v>177</v>
      </c>
      <c r="D39" s="13">
        <v>1080</v>
      </c>
      <c r="E39" s="14">
        <v>12</v>
      </c>
    </row>
    <row r="40" spans="2:5" ht="16.5" customHeight="1" x14ac:dyDescent="0.3">
      <c r="B40" s="11" t="s">
        <v>98</v>
      </c>
      <c r="C40" s="17" t="s">
        <v>177</v>
      </c>
      <c r="D40" s="13">
        <v>1000</v>
      </c>
      <c r="E40" s="14">
        <v>13</v>
      </c>
    </row>
    <row r="41" spans="2:5" ht="15" x14ac:dyDescent="0.15">
      <c r="B41" s="3" t="s">
        <v>234</v>
      </c>
      <c r="C41" s="6"/>
      <c r="D41" s="18">
        <f>SUM(D28:D40)</f>
        <v>28723</v>
      </c>
      <c r="E41" s="19">
        <f>D41/C16</f>
        <v>0.71585584687468851</v>
      </c>
    </row>
    <row r="42" spans="2:5" x14ac:dyDescent="0.15">
      <c r="B42" s="20" t="s">
        <v>235</v>
      </c>
    </row>
  </sheetData>
  <mergeCells count="1">
    <mergeCell ref="M3:M14"/>
  </mergeCells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房子装修预算</vt:lpstr>
      <vt:lpstr>房子装修决算</vt:lpstr>
      <vt:lpstr>房子装修分析</vt:lpstr>
      <vt:lpstr>房子装修预算!Print_Titles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城市团购网肚皮虫虫</dc:creator>
  <cp:lastModifiedBy>Patrick</cp:lastModifiedBy>
  <dcterms:created xsi:type="dcterms:W3CDTF">2014-08-11T11:31:31Z</dcterms:created>
  <dcterms:modified xsi:type="dcterms:W3CDTF">2015-04-10T07:43:00Z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