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tadata/thumbnail" Target="docProps/thumbnail.emf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13_ncr:1_{FA104DBA-DF41-496F-84E8-E9ED9FE9F217}" xr6:coauthVersionLast="47" xr6:coauthVersionMax="47" xr10:uidLastSave="{00000000-0000-0000-0000-000000000000}"/>
  <bookViews>
    <workbookView xWindow="-96" yWindow="-96" windowWidth="23232" windowHeight="12432" tabRatio="714" xr2:uid="{380044A5-C292-48FE-B165-22D5CE3F69D2}"/>
  </bookViews>
  <sheets>
    <sheet name="Introduction" sheetId="14" r:id="rId1"/>
    <sheet name="Traverseλ" sheetId="8" r:id="rId2"/>
    <sheet name="ByDiagλ" sheetId="9" r:id="rId3"/>
    <sheet name="DiagIndexλ" sheetId="10" r:id="rId4"/>
    <sheet name="Staircaseλ" sheetId="17" r:id="rId5"/>
    <sheet name="Bonus" sheetId="12" r:id="rId6"/>
    <sheet name="Errors" sheetId="15" r:id="rId7"/>
  </sheets>
  <definedNames>
    <definedName name="ByDiagλ">_xlfn.LAMBDA(_xlpm.array,_xlop.function,_xlop.row_wise_stack?, ValidateDiagλ(_xlpm.array, , _xlpm.function, _xlpm.row_wise_stack?, _xlfn.LET(_xlpm.No_Function, _xlfn.ISOMITTED(_xlpm.function), _xlpm.No_row_wise_stack, _xlfn.ISOMITTED(_xlpm.row_wise_stack?), _xlpm.i, ROWS(_xlpm.array), _xlpm.j, COLUMNS(_xlpm.array), _xlpm.k, MIN(_xlpm.i, _xlpm.j), _xlpm.r, _xlfn.LAMBDA(_xlfn.SEQUENCE(_xlpm.k) * _xlfn.SEQUENCE(, _xlpm.j, 1, 0)), _xlpm.y, _xlfn.LAMBDA(_xlfn.SEQUENCE(_xlpm.k) + _xlfn.SEQUENCE(, _xlpm.j, 0, 1)), _xlpm.c, _xlfn.LAMBDA(IF(_xlpm.y() &gt; _xlpm.j, NA(), _xlpm.y())), _xlpm.result, _xlfn.IFNA(INDEX(_xlpm.array, _xlpm.r(), _xlpm.c()), ""), _xlpm.shaped, IF(_xlpm.No_row_wise_stack, _xlpm.result, TRANSPOSE(_xlpm.result)), _xlpm.final, IF(_xlpm.No_Function, _xlpm.shaped, IF(_xlpm.No_row_wise_stack, _xlfn.BYCOL(_xlpm.shaped, _xlpm.function), _xlfn.BYROW(_xlpm.shaped, _xlpm.function))), _xlpm.final)))</definedName>
    <definedName name="col_index_input">DiagIndexλ!$P$3</definedName>
    <definedName name="Demo_Grid">Traverseλ!$D$4:$M$13</definedName>
    <definedName name="Demo_Grid2">ByDiagλ!$B$2:$P$16</definedName>
    <definedName name="Demo_Grid3">DiagIndexλ!$B$8:$M$17</definedName>
    <definedName name="Demo_Grid4">Bonus!$D$3:$K$10</definedName>
    <definedName name="DiagExtract">_xlfn.ANCHORARRAY(DiagIndexλ!$P$8)</definedName>
    <definedName name="DiagIndexλ">_xlfn.LAMBDA(_xlpm.array,_xlpm.col_index, ValidateDiagλ(_xlpm.array, _xlpm.col_index, , , _xlfn.LET(_xlpm.i, ROWS(_xlpm.array), _xlpm.j, COLUMNS(_xlpm.array), _xlpm.s, SIGN(_xlpm.col_index), _xlpm.k, IF(_xlpm.s &gt; 0, MIN(_xlpm.i, _xlpm.j + 1 - _xlpm.col_index), MIN(_xlpm.i, ABS(_xlpm.col_index))), _xlpm.start, IF(_xlpm.s &lt; 0, ABS(_xlpm.col_index), _xlpm.col_index), _xlpm.x, _xlfn.LAMBDA(_xlfn.SEQUENCE(_xlpm.k)), _xlpm.y, _xlfn.LAMBDA(_xlfn.SEQUENCE(_xlpm.k, , _xlpm.start, _xlpm.s)), _xlpm.deliver, INDEX(_xlpm.array, _xlpm.x(), _xlpm.y()), _xlpm.deliver)))</definedName>
    <definedName name="DiagMapλ">_xlfn.LAMBDA(_xlpm.array,_xlop.row_wise_stack?, ByDiagλ(_xlpm.array, , _xlpm.row_wise_stack?))</definedName>
    <definedName name="letters">Staircaseλ!$D$4:$D$29</definedName>
    <definedName name="numbers">Staircaseλ!$B$4:$B$23</definedName>
    <definedName name="Staircaseλ">_xlfn.LAMBDA(_xlpm.array,_xlpm.block_size,_xlop.block_offset,_xlop.IsHorizontal?,_xlop.IsAntiDiag?, ValidateStaircaseλ(_xlpm.array, _xlpm.block_size, _xlpm.block_offset, _xlfn.LET(_xlpm.no_Block_Offset, _xlfn.ISOMITTED(_xlpm.block_offset), _xlpm.zero_Offset, _xlpm.block_offset = 0, _xlpm.col_offset, IF(_xlpm.no_Block_Offset, 0, _xlpm.block_offset), _xlpm.IsVertical?, _xlfn.ISOMITTED(_xlpm.IsHorizontal?), _xlpm.Not_Anti_Diag, _xlfn.ISOMITTED(_xlpm.IsAntiDiag?), _xlpm.flat, _xlfn.TOCOL(_xlpm.array), _xlpm.k, COUNTA(_xlpm.flat), _xlpm.seq, _xlfn.LAMBDA(_xlfn.SEQUENCE(_xlpm.k)), _xlpm.V, _xlfn.TOROW(_xlfn.EXPAND(_xlfn.WRAPROWS(_xlpm.seq(), _xlpm.block_size), , _xlpm.block_size + _xlpm.block_offset, 0)), _xlpm.width, COLUMNS(_xlpm.V), _xlpm.i, _xlfn.LAMBDA(_xlfn.SEQUENCE(_xlpm.block_size) * _xlfn.SEQUENCE(, _xlpm.width, 1, 0)), _xlpm.col_arr, _xlfn.LAMBDA(IF(_xlpm.Not_Anti_Diag, _xlfn.SEQUENCE(, _xlpm.width), _xlfn.SEQUENCE(, _xlpm.width, _xlpm.width, -1))), _xlpm.j, _xlfn.LAMBDA(MOD(_xlpm.col_arr(), _xlpm.block_size + _xlpm.block_offset)), _xlpm.j_, _xlfn.LAMBDA(IF((_xlpm.no_Block_Offset) + (_xlpm.zero_Offset), IF(_xlpm.j() = 0, _xlpm.block_size, _xlpm.j()), _xlpm.j())), _xlpm.idx, _xlfn.LAMBDA(IF(_xlpm.i() = _xlpm.j_(), _xlpm.V, NA())), _xlpm.result, _xlfn.DROP(_xlfn.IFNA(INDEX(_xlpm.flat, _xlpm.idx()), ""), , -_xlpm.col_offset), _xlpm.final, IF(_xlpm.IsVertical?, TRANSPOSE(_xlpm.result), _xlpm.result), _xlpm.final)))</definedName>
    <definedName name="Traverseλ">_xlfn.LAMBDA(_xlpm.array,_xlpm.new_axis, IF(OR(ROWS(_xlpm.array) = 1, COLUMNS(_xlpm.array) = 1), "#2D-ARRAY!", IF(AND(ISNUMBER(_xlpm.new_axis), OR(_xlpm.new_axis &lt;= 0, _xlpm.new_axis &gt; 3)), "#AXIS!", _xlfn.LET(_xlpm.i, ROWS(_xlpm.array), _xlpm.j, COLUMNS(_xlpm.array), _xlpm.x_NE, _xlfn.LAMBDA(_xlfn.SEQUENCE(_xlpm.j, , 1, 0) * _xlfn.SEQUENCE(, _xlpm.i)), _xlpm.y_NE, _xlfn.LAMBDA(_xlfn.SEQUENCE(_xlpm.j, , _xlpm.j, -1) * _xlfn.SEQUENCE(, _xlpm.i, 1, 0)), _xlpm.x_SE, _xlfn.LAMBDA(_xlfn.SEQUENCE(_xlpm.i, , _xlpm.i, -1) * _xlfn.SEQUENCE(, _xlpm.j, 1, 0)), _xlpm.y_SE, _xlfn.LAMBDA(_xlfn.SEQUENCE(_xlpm.i, , _xlpm.j, 0) + _xlfn.SEQUENCE(, _xlpm.j, 0, -1)), _xlpm.x_SW, _xlfn.LAMBDA(_xlfn.SEQUENCE(_xlpm.j, , _xlpm.i, 0) + _xlfn.SEQUENCE(, _xlpm.i, 0, -1)), _xlpm.y_SW, _xlfn.LAMBDA(_xlfn.SEQUENCE(_xlpm.j, , 1) * _xlfn.SEQUENCE(, _xlpm.i, 1, 0)), _xlpm.mode, IF(ISNUMBER(_xlpm.new_axis), _xlpm.new_axis, _xlfn.SWITCH(_xlpm.new_axis, "NE", 1, "SE", 2, "SW", 3, 1)), _xlpm.x, CHOOSE(_xlpm.mode, _xlpm.x_NE, _xlpm.x_SE, _xlpm.x_SW), _xlpm.y, CHOOSE(_xlpm.mode, _xlpm.y_NE, _xlpm.y_SE, _xlpm.y_SW), _xlpm.result, INDEX(_xlpm.array, _xlpm.x(), _xlpm.y()), _xlpm.result))))</definedName>
    <definedName name="ValidateDiagλ">_xlfn.LAMBDA(_xlpm.array,_xlop.col_index,_xlop.function,_xlop.row_wise_stack?,_xlop.on_valid, _xlfn.LET(_xlpm.IsArray?, TYPE(_xlpm.array) = 64, _xlpm.Not_Array, NOT(_xlpm.IsArray?), _xlpm.No_Col_Index, _xlfn.ISOMITTED(_xlpm.col_index), _xlpm.Col_Index_Included, NOT(_xlpm.No_Col_Index), _xlpm.Not_Valid_Col_Index?, NOT(AND(_xlpm.col_index &lt;&gt; 0, ABS(_xlpm.col_index) &lt;= COLUMNS(_xlpm.array))), _xlpm.No_Function, _xlfn.ISOMITTED(_xlpm.function), _xlpm.Function_Included, NOT(_xlpm.No_Function), _xlpm.Invalid_Function?, AND(ISERROR(_xlfn.BYROW({1,1}, _xlpm.function))), _xlpm.RowWiseStack?, NOT(_xlfn.ISOMITTED(_xlpm.row_wise_stack?)), _xlpm.DiagIndex, _xlpm.Col_Index_Included, _xlpm.ByDiag, AND(_xlpm.No_Col_Index, _xlpm.Function_Included), _xlpm.DiagMap, AND(_xlpm.No_Col_Index, _xlpm.No_Function), _xlpm.a, IF(_xlpm.Not_Array, "#NOT-ARRAY!", IF(_xlpm.Not_Valid_Col_Index?, "#COLUMN-INDEX!", _xlpm.on_valid)), _xlpm.b, IF(_xlpm.Not_Array, "#NOT-ARRAY!", IF(_xlpm.Invalid_Function?, "#FUNCTION!", _xlpm.on_valid)), _xlpm.c, IF(_xlpm.Not_Array, "#NOT-ARRAY!", _xlpm.on_valid), _xlpm.decide, IF(_xlpm.DiagIndex, _xlpm.a, IF(_xlpm.DiagMap, _xlpm.c, IF(_xlpm.ByDiag, _xlpm.b, "#UNROUTED!"))), _xlpm.decide))</definedName>
    <definedName name="ValidateStaircaseλ">_xlfn.LAMBDA(_xlpm.array,_xlpm.block_size,_xlop.block_offset,_xlop.on_valid, _xlfn.LET(_xlpm.NotArray, TYPE(_xlpm.array) &lt;&gt; 64, _xlpm.Invalid_block_size, OR(ISTEXT(_xlpm.block_size), _xlpm.block_size &lt;= 0, _xlpm.block_size &gt; COUNTA(_xlpm.array)), _xlpm.Invalid_block_offset, OR(ISTEXT(_xlpm.block_offset), _xlpm.block_offset &lt; 0), IF(_xlpm.NotArray, "#NOT-ARRAY!", IF(_xlpm.Invalid_block_size, "#BLOCK-SIZE!", IF(_xlpm.Invalid_block_offset, "#BLOCK-OFFSET", _xlpm.on_valid)))))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12" l="1" a="1"/>
  <c r="N16" i="12" s="1"/>
  <c r="X7" i="17" a="1"/>
  <c r="X7" i="17" s="1"/>
  <c r="X14" i="17" a="1"/>
  <c r="X14" i="17" s="1"/>
  <c r="P5" i="17" a="1"/>
  <c r="P5" i="17" s="1"/>
  <c r="F5" i="17" a="1"/>
  <c r="F5" i="17" s="1"/>
  <c r="G29" i="12" a="1"/>
  <c r="G29" i="12" s="1"/>
  <c r="D29" i="12" a="1"/>
  <c r="D29" i="12" s="1"/>
  <c r="D19" i="12" a="1"/>
  <c r="D19" i="12" s="1"/>
  <c r="D16" i="12" a="1"/>
  <c r="D16" i="12" s="1"/>
  <c r="D14" i="12" a="1"/>
  <c r="D14" i="12" s="1"/>
  <c r="P8" i="10" a="1"/>
  <c r="P8" i="10" s="1"/>
  <c r="W18" i="9" a="1"/>
  <c r="W18" i="9" s="1"/>
  <c r="T18" i="9" a="1"/>
  <c r="T18" i="9" s="1"/>
  <c r="W2" i="9" a="1"/>
  <c r="W2" i="9" s="1"/>
  <c r="T2" i="9" a="1"/>
  <c r="T2" i="9" s="1"/>
  <c r="B26" i="9" a="1"/>
  <c r="B26" i="9" s="1"/>
  <c r="B23" i="9" a="1"/>
  <c r="B23" i="9" s="1"/>
  <c r="B21" i="9" a="1"/>
  <c r="B21" i="9" s="1"/>
  <c r="B19" i="9" a="1"/>
  <c r="B19" i="9" s="1"/>
  <c r="D4" i="8" a="1"/>
  <c r="D4" i="8" s="1"/>
  <c r="D18" i="8" l="1" a="1"/>
  <c r="D18" i="8" s="1"/>
  <c r="Q18" i="8" a="1"/>
  <c r="Q18" i="8" s="1"/>
  <c r="D30" i="8" a="1"/>
  <c r="D30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<sst xmlns="http://schemas.openxmlformats.org/spreadsheetml/2006/main" count="163" uniqueCount="105">
  <si>
    <t>ByDiagλ</t>
  </si>
  <si>
    <t>DiagMapλ</t>
  </si>
  <si>
    <t>col_index</t>
  </si>
  <si>
    <t>SUM</t>
  </si>
  <si>
    <t>DiagIndexλ</t>
  </si>
  <si>
    <t>"SW"</t>
  </si>
  <si>
    <t>array</t>
  </si>
  <si>
    <t>#2D-ARRAY!</t>
  </si>
  <si>
    <t>MAX</t>
  </si>
  <si>
    <t>#NOT-ARRAY!</t>
  </si>
  <si>
    <t>#COLUMN-INDEX!</t>
  </si>
  <si>
    <t>#FUNCTION!</t>
  </si>
  <si>
    <t>Demo_Grid</t>
  </si>
  <si>
    <t>Northeast axis</t>
  </si>
  <si>
    <t>Southeast axis</t>
  </si>
  <si>
    <t>Southwest axis</t>
  </si>
  <si>
    <t>1 or "NE"</t>
  </si>
  <si>
    <t>2 or "SE"</t>
  </si>
  <si>
    <t>3 or "SW"</t>
  </si>
  <si>
    <t>Original axis</t>
  </si>
  <si>
    <t>PERCENTOF</t>
  </si>
  <si>
    <t>Extraction</t>
  </si>
  <si>
    <t>Optional</t>
  </si>
  <si>
    <t>Row-wise return</t>
  </si>
  <si>
    <t>MIN</t>
  </si>
  <si>
    <t>AVERAGE</t>
  </si>
  <si>
    <t>COUNT</t>
  </si>
  <si>
    <t>MEDIAN</t>
  </si>
  <si>
    <t>Demo_Grid2</t>
  </si>
  <si>
    <t>Diagonal Stats</t>
  </si>
  <si>
    <t>Vector Extraction</t>
  </si>
  <si>
    <t>Demo_Grid3</t>
  </si>
  <si>
    <t>&gt;&gt;&gt;</t>
  </si>
  <si>
    <t>Diagonal Vector Extraction Visualizer</t>
  </si>
  <si>
    <t>Diagonal vector</t>
  </si>
  <si>
    <t>Traverseλ</t>
  </si>
  <si>
    <t>Demo_Grid4</t>
  </si>
  <si>
    <t>Aggregate by anti-diagonals</t>
  </si>
  <si>
    <t>Traverseλ - "SE"</t>
  </si>
  <si>
    <t>Parameter</t>
  </si>
  <si>
    <t>new_axis</t>
  </si>
  <si>
    <t>[function]</t>
  </si>
  <si>
    <t>[row_wise_stack?]</t>
  </si>
  <si>
    <t>Description</t>
  </si>
  <si>
    <t>2D input array (scalars not accepted)</t>
  </si>
  <si>
    <t>Axis direction ("NE", "SE", "SW" or 1–3)</t>
  </si>
  <si>
    <t>Optional: Display results as a vertical stack</t>
  </si>
  <si>
    <t>Column number to start from. Negative = anti-diagonal</t>
  </si>
  <si>
    <t>Optional: ETA function or Lambda applied to diagonals</t>
  </si>
  <si>
    <t>Error</t>
  </si>
  <si>
    <t>#AXIS!</t>
  </si>
  <si>
    <t>Input array is not 2-dimensional.</t>
  </si>
  <si>
    <t>The number provided for new_axis is not between 1 and 3.</t>
  </si>
  <si>
    <t>Input is a scalar.</t>
  </si>
  <si>
    <t>Function provided is not ETA compatible or an invalid Lambda.</t>
  </si>
  <si>
    <t>The absolute value of the number provided is not between 1 and the width of the input array.</t>
  </si>
  <si>
    <t>Staircaseλ</t>
  </si>
  <si>
    <t>Vertical staircase</t>
  </si>
  <si>
    <t>Horizontal staircase (anti-diagonal)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</si>
  <si>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</si>
  <si>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</si>
  <si>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</si>
  <si>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</si>
  <si>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</si>
  <si>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</si>
  <si>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</si>
  <si>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</si>
  <si>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</si>
  <si>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</si>
  <si>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</si>
  <si>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</si>
  <si>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</si>
  <si>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</si>
  <si>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</si>
  <si>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</si>
  <si>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</si>
  <si>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</si>
  <si>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</si>
  <si>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</si>
  <si>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</si>
  <si>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</si>
  <si>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</si>
  <si>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</si>
  <si>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</si>
  <si>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</si>
  <si>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Horizontal staircase (block_offset 1)</t>
  </si>
  <si>
    <t>Vertical staircase (anti-diagonal)</t>
  </si>
  <si>
    <t>block_size 4</t>
  </si>
  <si>
    <t>[IsAntiDiag?]</t>
  </si>
  <si>
    <t>[IsHorizontal?]</t>
  </si>
  <si>
    <t>Input array (flattened to vector row-wise)</t>
  </si>
  <si>
    <t>Number of rows/columns per staircase block</t>
  </si>
  <si>
    <t>Optional: padding between staircases</t>
  </si>
  <si>
    <t>Optional : toggle for column_wise orientation</t>
  </si>
  <si>
    <t>Optional: toggle to display staircase anti-diagonal</t>
  </si>
  <si>
    <t>#BLOCK-SIZE!</t>
  </si>
  <si>
    <t>#BLOCK-OFFSET!</t>
  </si>
  <si>
    <t>Input is text, less than or equal to 0, or exceeds total elements in the input array</t>
  </si>
  <si>
    <t>Input is text or less than 0.</t>
  </si>
  <si>
    <t>ValidateDiagλ handles all suite errors for DiagMapλ, ByDiagλ, and DiagIndexλ.</t>
  </si>
  <si>
    <t>Traverseλ's error handling is self-contained and Staircaseλ is checked by ValidateStaircaseλ.</t>
  </si>
  <si>
    <t>[block_offset]</t>
  </si>
  <si>
    <t>block_size</t>
  </si>
  <si>
    <t>Convert 2D grid to staircase</t>
  </si>
  <si>
    <t>Function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</si>
</sst>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ptos Mono"/>
      <family val="2"/>
    </font>
    <font>
      <sz val="11"/>
      <color theme="1"/>
      <name val="Aptos Mono"/>
      <family val="2"/>
    </font>
    <font>
      <sz val="11"/>
      <color theme="1"/>
      <name val="Segoe UI"/>
      <family val="2"/>
    </font>
    <font>
      <b/>
      <sz val="11"/>
      <color rgb="FF0070C0"/>
      <name val="Segoe UI"/>
      <family val="2"/>
    </font>
    <font>
      <i/>
      <sz val="11"/>
      <color theme="1" tint="0.249977111117893"/>
      <name val="Segoe UI"/>
      <family val="2"/>
    </font>
    <font>
      <b/>
      <sz val="11"/>
      <color theme="6" tint="-0.249977111117893"/>
      <name val="Segoe UI"/>
      <family val="2"/>
    </font>
    <font>
      <b/>
      <sz val="11"/>
      <color theme="5" tint="0.59999389629810485"/>
      <name val="Segoe UI"/>
      <family val="2"/>
    </font>
    <font>
      <i/>
      <sz val="11"/>
      <color theme="1"/>
      <name val="Segoe UI"/>
      <family val="2"/>
    </font>
    <font>
      <i/>
      <sz val="9"/>
      <color theme="1"/>
      <name val="Segoe UI"/>
      <family val="2"/>
    </font>
    <font>
      <b/>
      <sz val="11"/>
      <color theme="6" tint="0.39997558519241921"/>
      <name val="Segoe UI"/>
      <family val="2"/>
    </font>
    <font>
      <b/>
      <sz val="11"/>
      <color theme="1"/>
      <name val="Segoe UI"/>
      <family val="2"/>
    </font>
    <font>
      <b/>
      <sz val="11"/>
      <color theme="5"/>
      <name val="Segoe UI"/>
      <family val="2"/>
    </font>
    <font>
      <b/>
      <u/>
      <sz val="11"/>
      <color theme="1"/>
      <name val="Segoe UI"/>
      <family val="2"/>
    </font>
    <font>
      <b/>
      <sz val="11"/>
      <color rgb="FF00B0F0"/>
      <name val="Segoe UI"/>
      <family val="2"/>
    </font>
    <font>
      <b/>
      <sz val="11"/>
      <color rgb="FF00B050"/>
      <name val="Segoe UI"/>
      <family val="2"/>
    </font>
    <font>
      <b/>
      <i/>
      <sz val="11"/>
      <color theme="5"/>
      <name val="Segoe UI"/>
      <family val="2"/>
    </font>
    <font>
      <b/>
      <sz val="11"/>
      <color rgb="FF12501A"/>
      <name val="Segoe UI"/>
      <family val="2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rgb="FF12501A"/>
      <name val="Consolas"/>
      <family val="3"/>
    </font>
    <font>
      <b/>
      <u val="singleAccounting"/>
      <sz val="11"/>
      <color rgb="FF12501A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0" borderId="0" xfId="0" applyFont="1"/>
    <xf numFmtId="0" fontId="2" fillId="0" borderId="2" xfId="0" applyFont="1" applyBorder="1" applyAlignment="1">
      <alignment horizontal="center"/>
    </xf>
    <xf numFmtId="164" fontId="2" fillId="0" borderId="0" xfId="1" applyNumberFormat="1" applyFont="1"/>
    <xf numFmtId="43" fontId="2" fillId="0" borderId="0" xfId="1" applyFont="1" applyAlignment="1">
      <alignment horizontal="center"/>
    </xf>
    <xf numFmtId="0" fontId="2" fillId="0" borderId="0" xfId="0" applyFont="1" applyAlignment="1">
      <alignment wrapText="1"/>
    </xf>
    <xf numFmtId="0" fontId="9" fillId="0" borderId="0" xfId="0" applyFont="1"/>
    <xf numFmtId="0" fontId="8" fillId="0" borderId="0" xfId="0" applyFont="1" applyAlignment="1">
      <alignment horizontal="center" vertical="center" wrapText="1"/>
    </xf>
    <xf numFmtId="164" fontId="2" fillId="0" borderId="3" xfId="1" applyNumberFormat="1" applyFont="1" applyBorder="1"/>
    <xf numFmtId="164" fontId="2" fillId="0" borderId="4" xfId="1" applyNumberFormat="1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3" fillId="0" borderId="0" xfId="0" applyFont="1"/>
    <xf numFmtId="0" fontId="14" fillId="0" borderId="0" xfId="0" applyFont="1"/>
    <xf numFmtId="164" fontId="2" fillId="0" borderId="2" xfId="1" applyNumberFormat="1" applyFont="1" applyBorder="1"/>
    <xf numFmtId="164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center"/>
    </xf>
    <xf numFmtId="164" fontId="2" fillId="5" borderId="0" xfId="1" applyNumberFormat="1" applyFont="1" applyFill="1"/>
    <xf numFmtId="0" fontId="2" fillId="0" borderId="0" xfId="1" applyNumberFormat="1" applyFont="1"/>
    <xf numFmtId="0" fontId="2" fillId="2" borderId="0" xfId="1" applyNumberFormat="1" applyFont="1" applyFill="1" applyAlignment="1">
      <alignment horizontal="center"/>
    </xf>
    <xf numFmtId="0" fontId="2" fillId="0" borderId="0" xfId="1" applyNumberFormat="1" applyFont="1" applyAlignment="1">
      <alignment horizontal="right"/>
    </xf>
    <xf numFmtId="164" fontId="11" fillId="0" borderId="0" xfId="1" applyNumberFormat="1" applyFont="1" applyAlignment="1">
      <alignment horizontal="left"/>
    </xf>
    <xf numFmtId="37" fontId="2" fillId="0" borderId="6" xfId="1" applyNumberFormat="1" applyFont="1" applyFill="1" applyBorder="1" applyAlignment="1">
      <alignment horizontal="center"/>
    </xf>
    <xf numFmtId="37" fontId="2" fillId="0" borderId="7" xfId="1" applyNumberFormat="1" applyFont="1" applyFill="1" applyBorder="1" applyAlignment="1">
      <alignment horizontal="center"/>
    </xf>
    <xf numFmtId="37" fontId="2" fillId="0" borderId="8" xfId="1" applyNumberFormat="1" applyFont="1" applyFill="1" applyBorder="1" applyAlignment="1">
      <alignment horizontal="center"/>
    </xf>
    <xf numFmtId="37" fontId="2" fillId="0" borderId="9" xfId="1" applyNumberFormat="1" applyFont="1" applyFill="1" applyBorder="1" applyAlignment="1">
      <alignment horizontal="center"/>
    </xf>
    <xf numFmtId="37" fontId="2" fillId="0" borderId="0" xfId="1" applyNumberFormat="1" applyFont="1" applyFill="1" applyBorder="1" applyAlignment="1">
      <alignment horizontal="center"/>
    </xf>
    <xf numFmtId="37" fontId="2" fillId="0" borderId="10" xfId="1" applyNumberFormat="1" applyFont="1" applyFill="1" applyBorder="1" applyAlignment="1">
      <alignment horizontal="center"/>
    </xf>
    <xf numFmtId="37" fontId="2" fillId="0" borderId="11" xfId="1" applyNumberFormat="1" applyFont="1" applyFill="1" applyBorder="1" applyAlignment="1">
      <alignment horizontal="center"/>
    </xf>
    <xf numFmtId="37" fontId="2" fillId="0" borderId="12" xfId="1" applyNumberFormat="1" applyFont="1" applyFill="1" applyBorder="1" applyAlignment="1">
      <alignment horizontal="center"/>
    </xf>
    <xf numFmtId="37" fontId="2" fillId="0" borderId="13" xfId="1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5" fillId="0" borderId="0" xfId="0" applyFont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19" xfId="0" applyFont="1" applyBorder="1"/>
    <xf numFmtId="0" fontId="7" fillId="0" borderId="18" xfId="0" applyFont="1" applyBorder="1" applyAlignment="1">
      <alignment horizontal="center"/>
    </xf>
    <xf numFmtId="0" fontId="4" fillId="0" borderId="19" xfId="0" applyFont="1" applyBorder="1"/>
    <xf numFmtId="0" fontId="4" fillId="0" borderId="18" xfId="0" applyFont="1" applyBorder="1" applyAlignment="1">
      <alignment horizontal="right"/>
    </xf>
    <xf numFmtId="0" fontId="2" fillId="0" borderId="20" xfId="0" applyFont="1" applyBorder="1"/>
    <xf numFmtId="0" fontId="5" fillId="0" borderId="21" xfId="0" applyFont="1" applyBorder="1"/>
    <xf numFmtId="0" fontId="2" fillId="0" borderId="21" xfId="0" applyFont="1" applyBorder="1"/>
    <xf numFmtId="0" fontId="2" fillId="0" borderId="22" xfId="0" applyFont="1" applyBorder="1"/>
    <xf numFmtId="9" fontId="2" fillId="0" borderId="5" xfId="2" applyFont="1" applyBorder="1" applyAlignment="1">
      <alignment horizontal="center"/>
    </xf>
    <xf numFmtId="9" fontId="2" fillId="0" borderId="0" xfId="2" applyFont="1" applyBorder="1" applyAlignment="1">
      <alignment horizontal="center"/>
    </xf>
    <xf numFmtId="164" fontId="16" fillId="0" borderId="0" xfId="1" applyNumberFormat="1" applyFont="1"/>
    <xf numFmtId="164" fontId="16" fillId="0" borderId="0" xfId="1" applyNumberFormat="1" applyFont="1" applyAlignment="1">
      <alignment horizontal="right"/>
    </xf>
    <xf numFmtId="164" fontId="2" fillId="7" borderId="0" xfId="1" applyNumberFormat="1" applyFont="1" applyFill="1"/>
    <xf numFmtId="3" fontId="2" fillId="7" borderId="6" xfId="1" applyNumberFormat="1" applyFont="1" applyFill="1" applyBorder="1" applyAlignment="1">
      <alignment horizontal="center"/>
    </xf>
    <xf numFmtId="3" fontId="2" fillId="0" borderId="7" xfId="1" applyNumberFormat="1" applyFont="1" applyFill="1" applyBorder="1" applyAlignment="1">
      <alignment horizontal="center"/>
    </xf>
    <xf numFmtId="3" fontId="2" fillId="5" borderId="2" xfId="1" applyNumberFormat="1" applyFont="1" applyFill="1" applyBorder="1" applyAlignment="1">
      <alignment horizontal="center"/>
    </xf>
    <xf numFmtId="3" fontId="2" fillId="0" borderId="9" xfId="1" applyNumberFormat="1" applyFont="1" applyFill="1" applyBorder="1" applyAlignment="1">
      <alignment horizontal="center"/>
    </xf>
    <xf numFmtId="3" fontId="2" fillId="7" borderId="0" xfId="1" applyNumberFormat="1" applyFont="1" applyFill="1" applyBorder="1" applyAlignment="1">
      <alignment horizontal="center"/>
    </xf>
    <xf numFmtId="3" fontId="2" fillId="0" borderId="0" xfId="1" applyNumberFormat="1" applyFont="1" applyFill="1" applyBorder="1" applyAlignment="1">
      <alignment horizontal="center"/>
    </xf>
    <xf numFmtId="3" fontId="2" fillId="5" borderId="14" xfId="1" applyNumberFormat="1" applyFont="1" applyFill="1" applyBorder="1" applyAlignment="1">
      <alignment horizontal="center"/>
    </xf>
    <xf numFmtId="3" fontId="2" fillId="0" borderId="10" xfId="1" applyNumberFormat="1" applyFont="1" applyFill="1" applyBorder="1" applyAlignment="1">
      <alignment horizontal="center"/>
    </xf>
    <xf numFmtId="3" fontId="2" fillId="0" borderId="2" xfId="1" applyNumberFormat="1" applyFont="1" applyFill="1" applyBorder="1" applyAlignment="1">
      <alignment horizontal="center"/>
    </xf>
    <xf numFmtId="3" fontId="2" fillId="7" borderId="2" xfId="1" applyNumberFormat="1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10" fillId="0" borderId="0" xfId="0" applyFont="1"/>
    <xf numFmtId="0" fontId="2" fillId="0" borderId="0" xfId="1" applyNumberFormat="1" applyFont="1" applyAlignment="1">
      <alignment vertical="center" wrapText="1"/>
    </xf>
    <xf numFmtId="0" fontId="3" fillId="0" borderId="0" xfId="0" applyFont="1"/>
    <xf numFmtId="0" fontId="2" fillId="8" borderId="0" xfId="0" applyFont="1" applyFill="1" applyAlignment="1">
      <alignment vertical="center" wrapText="1"/>
    </xf>
    <xf numFmtId="0" fontId="2" fillId="8" borderId="0" xfId="0" applyFont="1" applyFill="1"/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/>
    <xf numFmtId="0" fontId="17" fillId="0" borderId="0" xfId="0" applyFont="1" applyAlignment="1">
      <alignment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indent="1"/>
    </xf>
    <xf numFmtId="0" fontId="18" fillId="0" borderId="1" xfId="0" applyFont="1" applyBorder="1" applyAlignment="1">
      <alignment horizontal="left" vertical="center" indent="1"/>
    </xf>
    <xf numFmtId="0" fontId="19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16" fillId="0" borderId="0" xfId="1" applyNumberFormat="1" applyFont="1" applyAlignment="1">
      <alignment horizontal="left"/>
    </xf>
    <xf numFmtId="164" fontId="21" fillId="0" borderId="0" xfId="1" applyNumberFormat="1" applyFont="1"/>
    <xf numFmtId="0" fontId="20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">
    <dxf>
      <border>
        <left style="thin">
          <color theme="5" tint="-0.499984740745262"/>
        </left>
        <right style="thin">
          <color theme="5" tint="-0.499984740745262"/>
        </right>
        <top style="thin">
          <color theme="5" tint="-0.499984740745262"/>
        </top>
        <bottom style="thin">
          <color theme="5" tint="-0.499984740745262"/>
        </bottom>
        <vertical/>
        <horizontal/>
      </border>
    </dxf>
    <dxf>
      <font>
        <b/>
        <i val="0"/>
      </font>
      <fill>
        <patternFill>
          <bgColor rgb="FFFFFF99"/>
        </patternFill>
      </fill>
    </dxf>
  </dxfs>
  <tableStyles count="1" defaultTableStyle="TableStyleMedium2" defaultPivotStyle="PivotStyleLight16">
    <tableStyle name="Invisible" pivot="0" table="0" count="0" xr9:uid="{92F6BF2C-F646-499A-B350-A7ADF324ADB7}"/>
  </tableStyles>
  <colors>
    <mruColors>
      <color rgb="FF7DC7FF"/>
      <color rgb="FFFBFBB7"/>
      <color rgb="FFFFCCFF"/>
      <color rgb="FF12501A"/>
      <color rgb="FFFFFF99"/>
      <color rgb="FFBFBFBF"/>
      <color rgb="FFFFFFCC"/>
      <color rgb="FFC3EB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1228724</xdr:colOff>
      <xdr:row>0</xdr:row>
      <xdr:rowOff>142875</xdr:rowOff>
    </xdr:from>
    <xdr:to>
      <xdr:col>5</xdr:col>
      <xdr:colOff>1987550</xdr:colOff>
      <xdr:row>11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897CCC-FAAD-5332-C74A-5B71528D903E}"/>
            </a:ext>
          </a:extLst>
        </xdr:cNvPr>
        <xdr:cNvSpPr txBox="1"/>
      </xdr:nvSpPr>
      <xdr:spPr>
        <a:xfrm>
          <a:off x="1543049" y="142875"/>
          <a:ext cx="8267701" cy="224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2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The Diagonal Suite</a:t>
          </a:r>
        </a:p>
        <a:p>
          <a:pPr algn="l"/>
          <a:endParaRPr lang="en-US" sz="1600">
            <a:solidFill>
              <a:schemeClr val="accent3">
                <a:lumMod val="75000"/>
              </a:schemeClr>
            </a:solidFill>
            <a:latin typeface="Consolas" panose="020B0609020204030204" pitchFamily="49" charset="0"/>
          </a:endParaRPr>
        </a:p>
        <a:p>
          <a:pPr algn="l"/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Traverse</a:t>
          </a:r>
          <a:r>
            <a:rPr lang="el-GR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λ  </a:t>
          </a:r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-</a:t>
          </a:r>
          <a:r>
            <a:rPr lang="el-GR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  </a:t>
          </a:r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Directional traversal engine</a:t>
          </a:r>
        </a:p>
        <a:p>
          <a:pPr algn="l"/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ByDiag</a:t>
          </a:r>
          <a:r>
            <a:rPr lang="el-GR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λ    -  </a:t>
          </a:r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Diagonal-based aggregation</a:t>
          </a:r>
        </a:p>
        <a:p>
          <a:pPr algn="l"/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DiagIndex</a:t>
          </a:r>
          <a:r>
            <a:rPr lang="el-GR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λ -  </a:t>
          </a:r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Targeted diagonal extraction</a:t>
          </a:r>
        </a:p>
        <a:p>
          <a:pPr algn="l"/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DiagMap</a:t>
          </a:r>
          <a:r>
            <a:rPr lang="el-GR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λ   -  </a:t>
          </a:r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Wrapper (Calls ByDiag</a:t>
          </a:r>
          <a:r>
            <a:rPr lang="el-GR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λ) </a:t>
          </a:r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to extract diagonals as 2D matrix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Staircase</a:t>
          </a:r>
          <a:r>
            <a:rPr kumimoji="0" lang="el-GR" sz="1600" b="0" i="0" u="none" strike="noStrike" kern="0" cap="none" spc="0" normalizeH="0" baseline="0" noProof="0">
              <a:ln>
                <a:noFill/>
              </a:ln>
              <a:solidFill>
                <a:srgbClr val="196B24">
                  <a:lumMod val="75000"/>
                </a:srgbClr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λ</a:t>
          </a:r>
          <a:r>
            <a:rPr lang="en-US" sz="1600" baseline="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 -  </a:t>
          </a:r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Construct diagonal staircases from a vector or 2D array</a:t>
          </a:r>
        </a:p>
        <a:p>
          <a:pPr algn="l"/>
          <a:endParaRPr lang="en-US" sz="1600">
            <a:solidFill>
              <a:schemeClr val="accent3">
                <a:lumMod val="75000"/>
              </a:schemeClr>
            </a:solidFill>
            <a:latin typeface="Consolas" panose="020B0609020204030204" pitchFamily="49" charset="0"/>
          </a:endParaRPr>
        </a:p>
        <a:p>
          <a:endParaRPr lang="en-US" sz="1100">
            <a:solidFill>
              <a:schemeClr val="accent3">
                <a:lumMod val="75000"/>
              </a:schemeClr>
            </a:solidFill>
            <a:latin typeface="Consolas" panose="020B06090202040302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171450</xdr:colOff>
      <xdr:row>0</xdr:row>
      <xdr:rowOff>203199</xdr:rowOff>
    </xdr:from>
    <xdr:to>
      <xdr:col>20</xdr:col>
      <xdr:colOff>123825</xdr:colOff>
      <xdr:row>10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6AC398-EFE3-5CE9-BBCA-2E90832CB8C7}"/>
            </a:ext>
          </a:extLst>
        </xdr:cNvPr>
        <xdr:cNvSpPr txBox="1"/>
      </xdr:nvSpPr>
      <xdr:spPr>
        <a:xfrm>
          <a:off x="7969250" y="203199"/>
          <a:ext cx="3819525" cy="2159001"/>
        </a:xfrm>
        <a:prstGeom prst="rect">
          <a:avLst/>
        </a:prstGeom>
        <a:solidFill>
          <a:schemeClr val="lt1"/>
        </a:solidFill>
        <a:ln w="9525" cmpd="sng">
          <a:solidFill>
            <a:schemeClr val="accent3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latin typeface="Segoe UI" panose="020B0502040204020203" pitchFamily="34" charset="0"/>
              <a:cs typeface="Segoe UI" panose="020B0502040204020203" pitchFamily="34" charset="0"/>
            </a:rPr>
            <a:t>Non-Square Matrices</a:t>
          </a:r>
        </a:p>
        <a:p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When using Traverse</a:t>
          </a:r>
          <a:r>
            <a:rPr lang="el-GR" sz="1100">
              <a:latin typeface="Segoe UI" panose="020B0502040204020203" pitchFamily="34" charset="0"/>
              <a:cs typeface="Segoe UI" panose="020B0502040204020203" pitchFamily="34" charset="0"/>
            </a:rPr>
            <a:t>λ </a:t>
          </a:r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on non-square arrays, the shape will change.  </a:t>
          </a:r>
        </a:p>
        <a:p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For example, an 8×13 grid traversed "SW" becomes 13×8.  </a:t>
          </a:r>
        </a:p>
        <a:p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This affects:</a:t>
          </a:r>
        </a:p>
        <a:p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- The number and length of diagonals</a:t>
          </a:r>
        </a:p>
        <a:p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- Aggregation results in ByDiag</a:t>
          </a:r>
          <a:r>
            <a:rPr lang="el-GR" sz="1100">
              <a:latin typeface="Segoe UI" panose="020B0502040204020203" pitchFamily="34" charset="0"/>
              <a:cs typeface="Segoe UI" panose="020B0502040204020203" pitchFamily="34" charset="0"/>
            </a:rPr>
            <a:t>λ</a:t>
          </a:r>
        </a:p>
        <a:p>
          <a:r>
            <a:rPr lang="el-GR" sz="1100">
              <a:latin typeface="Segoe UI" panose="020B0502040204020203" pitchFamily="34" charset="0"/>
              <a:cs typeface="Segoe UI" panose="020B0502040204020203" pitchFamily="34" charset="0"/>
            </a:rPr>
            <a:t>- </a:t>
          </a:r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Visual layout in DiagMap</a:t>
          </a:r>
          <a:r>
            <a:rPr lang="el-GR" sz="1100">
              <a:latin typeface="Segoe UI" panose="020B0502040204020203" pitchFamily="34" charset="0"/>
              <a:cs typeface="Segoe UI" panose="020B0502040204020203" pitchFamily="34" charset="0"/>
            </a:rPr>
            <a:t>λ</a:t>
          </a:r>
        </a:p>
        <a:p>
          <a:endParaRPr lang="el-GR" sz="110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Square matrices are used in demos for visual clarity.  The suite supports all 2D shapes.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936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F7CB0EE-BDD4-4665-A992-47BBA1363D98}">
  <we:reference id="WA200003696" version="1.3.0.0" store="Omex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D742DEFD-1933-44A9-B23F-9D6706E92EC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B75E-8BF4-449A-A45B-0646DA13AD3D}">
  <sheetPr>
    <tabColor theme="0"/>
  </sheetPr>
  <dimension ref="A13:G30"/>
  <sheetViews>
    <sheetView showGridLines="0" showRowColHeaders="0" tabSelected="1" workbookViewId="0">
      <selection activeCell="C28" sqref="C28"/>
    </sheetView>
  </sheetViews>
  <sheetFormatPr defaultColWidth="0" defaultRowHeight="16.2" x14ac:dyDescent="0.7"/>
  <cols>
    <col min="1" max="1" width="3.76953125" style="2" customWidth="1"/>
    <col min="2" max="2" width="21.6796875" style="2" bestFit="1" customWidth="1"/>
    <col min="3" max="3" width="43.2265625" style="10" customWidth="1"/>
    <col min="4" max="4" width="4.31640625" style="2" customWidth="1"/>
    <col min="5" max="5" width="21.6796875" style="2" bestFit="1" customWidth="1"/>
    <col min="6" max="6" width="45" style="10" customWidth="1"/>
    <col min="7" max="7" width="9.2265625" style="2" customWidth="1"/>
    <col min="8" max="16384" width="9.2265625" style="2" hidden="1"/>
  </cols>
  <sheetData>
    <row r="13" spans="2:6" s="92" customFormat="1" ht="14.1" x14ac:dyDescent="0.5">
      <c r="B13" s="100" t="s">
        <v>35</v>
      </c>
      <c r="C13" s="93"/>
      <c r="E13" s="100" t="s">
        <v>1</v>
      </c>
      <c r="F13" s="93"/>
    </row>
    <row r="14" spans="2:6" s="92" customFormat="1" ht="14.1" x14ac:dyDescent="0.5">
      <c r="B14" s="89" t="s">
        <v>39</v>
      </c>
      <c r="C14" s="90" t="s">
        <v>43</v>
      </c>
      <c r="E14" s="89" t="s">
        <v>39</v>
      </c>
      <c r="F14" s="90" t="s">
        <v>43</v>
      </c>
    </row>
    <row r="15" spans="2:6" s="92" customFormat="1" ht="32.049999999999997" customHeight="1" x14ac:dyDescent="0.5">
      <c r="B15" s="98" t="s">
        <v>6</v>
      </c>
      <c r="C15" s="86" t="s">
        <v>44</v>
      </c>
      <c r="D15" s="94"/>
      <c r="E15" s="98" t="s">
        <v>6</v>
      </c>
      <c r="F15" s="86" t="s">
        <v>44</v>
      </c>
    </row>
    <row r="16" spans="2:6" s="92" customFormat="1" ht="32.049999999999997" customHeight="1" x14ac:dyDescent="0.5">
      <c r="B16" s="98" t="s">
        <v>40</v>
      </c>
      <c r="C16" s="86" t="s">
        <v>45</v>
      </c>
      <c r="D16" s="94"/>
      <c r="E16" s="99" t="s">
        <v>42</v>
      </c>
      <c r="F16" s="86" t="s">
        <v>46</v>
      </c>
    </row>
    <row r="17" spans="2:6" s="92" customFormat="1" ht="14.1" x14ac:dyDescent="0.5">
      <c r="B17" s="100" t="s">
        <v>0</v>
      </c>
      <c r="C17" s="91"/>
      <c r="D17" s="94"/>
      <c r="E17" s="109" t="s">
        <v>4</v>
      </c>
      <c r="F17" s="91"/>
    </row>
    <row r="18" spans="2:6" s="92" customFormat="1" ht="14.1" x14ac:dyDescent="0.5">
      <c r="B18" s="87" t="s">
        <v>39</v>
      </c>
      <c r="C18" s="87" t="s">
        <v>43</v>
      </c>
      <c r="D18" s="94"/>
      <c r="E18" s="87" t="s">
        <v>39</v>
      </c>
      <c r="F18" s="88" t="s">
        <v>43</v>
      </c>
    </row>
    <row r="19" spans="2:6" s="92" customFormat="1" ht="32.049999999999997" customHeight="1" x14ac:dyDescent="0.5">
      <c r="B19" s="98" t="s">
        <v>6</v>
      </c>
      <c r="C19" s="86" t="s">
        <v>44</v>
      </c>
      <c r="D19" s="94"/>
      <c r="E19" s="98" t="s">
        <v>6</v>
      </c>
      <c r="F19" s="86" t="s">
        <v>44</v>
      </c>
    </row>
    <row r="20" spans="2:6" s="92" customFormat="1" ht="32.049999999999997" customHeight="1" x14ac:dyDescent="0.5">
      <c r="B20" s="99" t="s">
        <v>41</v>
      </c>
      <c r="C20" s="86" t="s">
        <v>48</v>
      </c>
      <c r="D20" s="94"/>
      <c r="E20" s="98" t="s">
        <v>2</v>
      </c>
      <c r="F20" s="86" t="s">
        <v>47</v>
      </c>
    </row>
    <row r="21" spans="2:6" s="92" customFormat="1" ht="32.049999999999997" customHeight="1" x14ac:dyDescent="0.5">
      <c r="B21" s="99" t="s">
        <v>42</v>
      </c>
      <c r="C21" s="86" t="s">
        <v>46</v>
      </c>
      <c r="D21" s="94"/>
      <c r="E21" s="94"/>
      <c r="F21" s="95"/>
    </row>
    <row r="22" spans="2:6" s="92" customFormat="1" ht="14.1" x14ac:dyDescent="0.5">
      <c r="C22" s="93"/>
      <c r="F22" s="93"/>
    </row>
    <row r="23" spans="2:6" s="92" customFormat="1" ht="14.1" x14ac:dyDescent="0.5">
      <c r="B23" s="100" t="s">
        <v>56</v>
      </c>
      <c r="C23" s="93"/>
      <c r="F23" s="93"/>
    </row>
    <row r="24" spans="2:6" s="92" customFormat="1" ht="14.1" x14ac:dyDescent="0.5">
      <c r="B24" s="87" t="s">
        <v>39</v>
      </c>
      <c r="C24" s="87" t="s">
        <v>43</v>
      </c>
      <c r="F24" s="93"/>
    </row>
    <row r="25" spans="2:6" s="92" customFormat="1" ht="14.1" x14ac:dyDescent="0.5">
      <c r="B25" s="98" t="s">
        <v>6</v>
      </c>
      <c r="C25" s="86" t="s">
        <v>90</v>
      </c>
      <c r="F25" s="93"/>
    </row>
    <row r="26" spans="2:6" s="92" customFormat="1" ht="14.1" x14ac:dyDescent="0.5">
      <c r="B26" s="98" t="s">
        <v>102</v>
      </c>
      <c r="C26" s="86" t="s">
        <v>91</v>
      </c>
      <c r="F26" s="93"/>
    </row>
    <row r="27" spans="2:6" s="92" customFormat="1" ht="14.1" x14ac:dyDescent="0.5">
      <c r="B27" s="99" t="s">
        <v>101</v>
      </c>
      <c r="C27" s="86" t="s">
        <v>92</v>
      </c>
      <c r="F27" s="93"/>
    </row>
    <row r="28" spans="2:6" s="92" customFormat="1" ht="14.1" x14ac:dyDescent="0.5">
      <c r="B28" s="99" t="s">
        <v>89</v>
      </c>
      <c r="C28" s="86" t="s">
        <v>93</v>
      </c>
      <c r="F28" s="93"/>
    </row>
    <row r="29" spans="2:6" s="92" customFormat="1" ht="28.2" x14ac:dyDescent="0.5">
      <c r="B29" s="99" t="s">
        <v>88</v>
      </c>
      <c r="C29" s="86" t="s">
        <v>94</v>
      </c>
      <c r="F29" s="93"/>
    </row>
    <row r="30" spans="2:6" s="92" customFormat="1" ht="14.1" x14ac:dyDescent="0.5">
      <c r="C30" s="93"/>
      <c r="F30" s="9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F6FA-9607-40A4-80CD-8B64D8944E5D}">
  <sheetPr>
    <tabColor theme="6" tint="0.79998168889431442"/>
  </sheetPr>
  <dimension ref="B1:Z39"/>
  <sheetViews>
    <sheetView workbookViewId="0">
      <selection activeCell="D2" sqref="D2"/>
    </sheetView>
  </sheetViews>
  <sheetFormatPr defaultColWidth="9.2265625" defaultRowHeight="16.2" x14ac:dyDescent="0.7"/>
  <cols>
    <col min="1" max="1" width="9.2265625" style="2"/>
    <col min="2" max="2" width="13.1328125" style="2" bestFit="1" customWidth="1"/>
    <col min="3" max="3" width="11.08984375" style="1" customWidth="1"/>
    <col min="4" max="4" width="3.90625" style="1" customWidth="1"/>
    <col min="5" max="12" width="3.08984375" style="1" bestFit="1" customWidth="1"/>
    <col min="13" max="13" width="4.1328125" style="2" bestFit="1" customWidth="1"/>
    <col min="14" max="14" width="9.2265625" style="2"/>
    <col min="15" max="15" width="12.6796875" style="2" bestFit="1" customWidth="1"/>
    <col min="16" max="16" width="5.76953125" style="2" customWidth="1"/>
    <col min="17" max="17" width="4.1328125" style="2" bestFit="1" customWidth="1"/>
    <col min="18" max="26" width="3.08984375" style="2" bestFit="1" customWidth="1"/>
    <col min="27" max="16384" width="9.2265625" style="2"/>
  </cols>
  <sheetData>
    <row r="1" spans="3:14" x14ac:dyDescent="0.7">
      <c r="C1" s="50"/>
      <c r="D1" s="51"/>
      <c r="E1" s="51"/>
      <c r="F1" s="51"/>
      <c r="G1" s="51"/>
      <c r="H1" s="51"/>
      <c r="I1" s="51"/>
      <c r="J1" s="51"/>
      <c r="K1" s="51"/>
      <c r="L1" s="51"/>
      <c r="M1" s="52"/>
      <c r="N1" s="53"/>
    </row>
    <row r="2" spans="3:14" x14ac:dyDescent="0.7">
      <c r="C2" s="54"/>
      <c r="D2" s="55" t="s">
        <v>12</v>
      </c>
      <c r="M2" s="1"/>
      <c r="N2" s="56"/>
    </row>
    <row r="3" spans="3:14" ht="16.5" thickBot="1" x14ac:dyDescent="0.75">
      <c r="C3" s="54"/>
      <c r="M3" s="1"/>
      <c r="N3" s="56"/>
    </row>
    <row r="4" spans="3:14" ht="16.5" thickBot="1" x14ac:dyDescent="0.75">
      <c r="C4" s="57" t="s">
        <v>19</v>
      </c>
      <c r="D4" s="7" cm="1">
        <f t="array" ref="D4:M13">_xlfn.SEQUENCE(10,10)</f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3">
        <v>10</v>
      </c>
      <c r="N4" s="58" t="s">
        <v>16</v>
      </c>
    </row>
    <row r="5" spans="3:14" x14ac:dyDescent="0.7">
      <c r="C5" s="54"/>
      <c r="D5" s="1">
        <v>11</v>
      </c>
      <c r="E5" s="1">
        <v>12</v>
      </c>
      <c r="F5" s="1">
        <v>13</v>
      </c>
      <c r="G5" s="1">
        <v>14</v>
      </c>
      <c r="H5" s="1">
        <v>15</v>
      </c>
      <c r="I5" s="1">
        <v>16</v>
      </c>
      <c r="J5" s="1">
        <v>17</v>
      </c>
      <c r="K5" s="1">
        <v>18</v>
      </c>
      <c r="L5" s="1">
        <v>19</v>
      </c>
      <c r="M5" s="1">
        <v>20</v>
      </c>
      <c r="N5" s="56"/>
    </row>
    <row r="6" spans="3:14" x14ac:dyDescent="0.7">
      <c r="C6" s="54"/>
      <c r="D6" s="1">
        <v>21</v>
      </c>
      <c r="E6" s="1">
        <v>22</v>
      </c>
      <c r="F6" s="1">
        <v>23</v>
      </c>
      <c r="G6" s="1">
        <v>24</v>
      </c>
      <c r="H6" s="1">
        <v>25</v>
      </c>
      <c r="I6" s="1">
        <v>26</v>
      </c>
      <c r="J6" s="1">
        <v>27</v>
      </c>
      <c r="K6" s="1">
        <v>28</v>
      </c>
      <c r="L6" s="1">
        <v>29</v>
      </c>
      <c r="M6" s="1">
        <v>30</v>
      </c>
      <c r="N6" s="56"/>
    </row>
    <row r="7" spans="3:14" x14ac:dyDescent="0.7">
      <c r="C7" s="54"/>
      <c r="D7" s="1">
        <v>31</v>
      </c>
      <c r="E7" s="1">
        <v>32</v>
      </c>
      <c r="F7" s="1">
        <v>33</v>
      </c>
      <c r="G7" s="1">
        <v>34</v>
      </c>
      <c r="H7" s="1">
        <v>35</v>
      </c>
      <c r="I7" s="1">
        <v>36</v>
      </c>
      <c r="J7" s="1">
        <v>37</v>
      </c>
      <c r="K7" s="1">
        <v>38</v>
      </c>
      <c r="L7" s="1">
        <v>39</v>
      </c>
      <c r="M7" s="1">
        <v>40</v>
      </c>
      <c r="N7" s="56"/>
    </row>
    <row r="8" spans="3:14" x14ac:dyDescent="0.7">
      <c r="C8" s="54"/>
      <c r="D8" s="1">
        <v>41</v>
      </c>
      <c r="E8" s="1">
        <v>42</v>
      </c>
      <c r="F8" s="1">
        <v>43</v>
      </c>
      <c r="G8" s="1">
        <v>44</v>
      </c>
      <c r="H8" s="1">
        <v>45</v>
      </c>
      <c r="I8" s="1">
        <v>46</v>
      </c>
      <c r="J8" s="1">
        <v>47</v>
      </c>
      <c r="K8" s="1">
        <v>48</v>
      </c>
      <c r="L8" s="1">
        <v>49</v>
      </c>
      <c r="M8" s="1">
        <v>50</v>
      </c>
      <c r="N8" s="56"/>
    </row>
    <row r="9" spans="3:14" x14ac:dyDescent="0.7">
      <c r="C9" s="54"/>
      <c r="D9" s="1">
        <v>51</v>
      </c>
      <c r="E9" s="1">
        <v>52</v>
      </c>
      <c r="F9" s="1">
        <v>53</v>
      </c>
      <c r="G9" s="1">
        <v>54</v>
      </c>
      <c r="H9" s="1">
        <v>55</v>
      </c>
      <c r="I9" s="1">
        <v>56</v>
      </c>
      <c r="J9" s="1">
        <v>57</v>
      </c>
      <c r="K9" s="1">
        <v>58</v>
      </c>
      <c r="L9" s="1">
        <v>59</v>
      </c>
      <c r="M9" s="1">
        <v>60</v>
      </c>
      <c r="N9" s="56"/>
    </row>
    <row r="10" spans="3:14" x14ac:dyDescent="0.7">
      <c r="C10" s="54"/>
      <c r="D10" s="1">
        <v>61</v>
      </c>
      <c r="E10" s="1">
        <v>62</v>
      </c>
      <c r="F10" s="1">
        <v>63</v>
      </c>
      <c r="G10" s="1">
        <v>64</v>
      </c>
      <c r="H10" s="1">
        <v>65</v>
      </c>
      <c r="I10" s="1">
        <v>66</v>
      </c>
      <c r="J10" s="1">
        <v>67</v>
      </c>
      <c r="K10" s="1">
        <v>68</v>
      </c>
      <c r="L10" s="1">
        <v>69</v>
      </c>
      <c r="M10" s="1">
        <v>70</v>
      </c>
      <c r="N10" s="56"/>
    </row>
    <row r="11" spans="3:14" x14ac:dyDescent="0.7">
      <c r="C11" s="54"/>
      <c r="D11" s="1">
        <v>71</v>
      </c>
      <c r="E11" s="1">
        <v>72</v>
      </c>
      <c r="F11" s="1">
        <v>73</v>
      </c>
      <c r="G11" s="1">
        <v>74</v>
      </c>
      <c r="H11" s="1">
        <v>75</v>
      </c>
      <c r="I11" s="1">
        <v>76</v>
      </c>
      <c r="J11" s="1">
        <v>77</v>
      </c>
      <c r="K11" s="1">
        <v>78</v>
      </c>
      <c r="L11" s="1">
        <v>79</v>
      </c>
      <c r="M11" s="1">
        <v>80</v>
      </c>
      <c r="N11" s="56"/>
    </row>
    <row r="12" spans="3:14" x14ac:dyDescent="0.7">
      <c r="C12" s="54"/>
      <c r="D12" s="1">
        <v>81</v>
      </c>
      <c r="E12" s="1">
        <v>82</v>
      </c>
      <c r="F12" s="1">
        <v>83</v>
      </c>
      <c r="G12" s="1">
        <v>84</v>
      </c>
      <c r="H12" s="1">
        <v>85</v>
      </c>
      <c r="I12" s="1">
        <v>86</v>
      </c>
      <c r="J12" s="1">
        <v>87</v>
      </c>
      <c r="K12" s="1">
        <v>88</v>
      </c>
      <c r="L12" s="1">
        <v>89</v>
      </c>
      <c r="M12" s="1">
        <v>90</v>
      </c>
      <c r="N12" s="56"/>
    </row>
    <row r="13" spans="3:14" x14ac:dyDescent="0.7">
      <c r="C13" s="59" t="s">
        <v>18</v>
      </c>
      <c r="D13" s="4">
        <v>91</v>
      </c>
      <c r="E13" s="1">
        <v>92</v>
      </c>
      <c r="F13" s="1">
        <v>93</v>
      </c>
      <c r="G13" s="1">
        <v>94</v>
      </c>
      <c r="H13" s="1">
        <v>95</v>
      </c>
      <c r="I13" s="1">
        <v>96</v>
      </c>
      <c r="J13" s="1">
        <v>97</v>
      </c>
      <c r="K13" s="1">
        <v>98</v>
      </c>
      <c r="L13" s="1">
        <v>99</v>
      </c>
      <c r="M13" s="5">
        <v>100</v>
      </c>
      <c r="N13" s="58" t="s">
        <v>17</v>
      </c>
    </row>
    <row r="14" spans="3:14" x14ac:dyDescent="0.7">
      <c r="C14" s="54"/>
      <c r="N14" s="56"/>
    </row>
    <row r="15" spans="3:14" x14ac:dyDescent="0.7">
      <c r="C15" s="60"/>
      <c r="D15" s="61" t="s">
        <v>35</v>
      </c>
      <c r="E15" s="62"/>
      <c r="F15" s="62"/>
      <c r="G15" s="62"/>
      <c r="H15" s="62"/>
      <c r="I15" s="62"/>
      <c r="J15" s="62"/>
      <c r="K15" s="62"/>
      <c r="L15" s="62"/>
      <c r="M15" s="62"/>
      <c r="N15" s="63"/>
    </row>
    <row r="16" spans="3:14" x14ac:dyDescent="0.7"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26" x14ac:dyDescent="0.7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26" x14ac:dyDescent="0.7">
      <c r="B18" s="27" t="s">
        <v>13</v>
      </c>
      <c r="C18" s="47" t="s">
        <v>32</v>
      </c>
      <c r="D18" s="3" cm="1">
        <f t="array" ref="D18:M27">Traverseλ(Demo_Grid,"NE")</f>
        <v>10</v>
      </c>
      <c r="E18" s="1">
        <v>20</v>
      </c>
      <c r="F18" s="1">
        <v>30</v>
      </c>
      <c r="G18" s="1">
        <v>40</v>
      </c>
      <c r="H18" s="1">
        <v>50</v>
      </c>
      <c r="I18" s="1">
        <v>60</v>
      </c>
      <c r="J18" s="1">
        <v>70</v>
      </c>
      <c r="K18" s="1">
        <v>80</v>
      </c>
      <c r="L18" s="1">
        <v>90</v>
      </c>
      <c r="M18" s="5">
        <v>100</v>
      </c>
      <c r="O18" s="28" t="s">
        <v>14</v>
      </c>
      <c r="P18" s="47" t="s">
        <v>32</v>
      </c>
      <c r="Q18" s="5" cm="1">
        <f t="array" ref="Q18:Z27">Traverseλ(Demo_Grid,"SE")</f>
        <v>100</v>
      </c>
      <c r="R18" s="1">
        <v>99</v>
      </c>
      <c r="S18" s="1">
        <v>98</v>
      </c>
      <c r="T18" s="1">
        <v>97</v>
      </c>
      <c r="U18" s="1">
        <v>96</v>
      </c>
      <c r="V18" s="1">
        <v>95</v>
      </c>
      <c r="W18" s="1">
        <v>94</v>
      </c>
      <c r="X18" s="1">
        <v>93</v>
      </c>
      <c r="Y18" s="1">
        <v>92</v>
      </c>
      <c r="Z18" s="4">
        <v>91</v>
      </c>
    </row>
    <row r="19" spans="2:26" x14ac:dyDescent="0.7">
      <c r="C19" s="2"/>
      <c r="D19" s="1">
        <v>9</v>
      </c>
      <c r="E19" s="1">
        <v>19</v>
      </c>
      <c r="F19" s="1">
        <v>29</v>
      </c>
      <c r="G19" s="1">
        <v>39</v>
      </c>
      <c r="H19" s="1">
        <v>49</v>
      </c>
      <c r="I19" s="1">
        <v>59</v>
      </c>
      <c r="J19" s="1">
        <v>69</v>
      </c>
      <c r="K19" s="1">
        <v>79</v>
      </c>
      <c r="L19" s="1">
        <v>89</v>
      </c>
      <c r="M19" s="1">
        <v>99</v>
      </c>
      <c r="Q19" s="1">
        <v>90</v>
      </c>
      <c r="R19" s="1">
        <v>89</v>
      </c>
      <c r="S19" s="1">
        <v>88</v>
      </c>
      <c r="T19" s="1">
        <v>87</v>
      </c>
      <c r="U19" s="1">
        <v>86</v>
      </c>
      <c r="V19" s="1">
        <v>85</v>
      </c>
      <c r="W19" s="1">
        <v>84</v>
      </c>
      <c r="X19" s="1">
        <v>83</v>
      </c>
      <c r="Y19" s="1">
        <v>82</v>
      </c>
      <c r="Z19" s="1">
        <v>81</v>
      </c>
    </row>
    <row r="20" spans="2:26" x14ac:dyDescent="0.7">
      <c r="C20" s="2"/>
      <c r="D20" s="1">
        <v>8</v>
      </c>
      <c r="E20" s="1">
        <v>18</v>
      </c>
      <c r="F20" s="1">
        <v>28</v>
      </c>
      <c r="G20" s="1">
        <v>38</v>
      </c>
      <c r="H20" s="1">
        <v>48</v>
      </c>
      <c r="I20" s="1">
        <v>58</v>
      </c>
      <c r="J20" s="1">
        <v>68</v>
      </c>
      <c r="K20" s="1">
        <v>78</v>
      </c>
      <c r="L20" s="1">
        <v>88</v>
      </c>
      <c r="M20" s="1">
        <v>98</v>
      </c>
      <c r="Q20" s="1">
        <v>80</v>
      </c>
      <c r="R20" s="1">
        <v>79</v>
      </c>
      <c r="S20" s="1">
        <v>78</v>
      </c>
      <c r="T20" s="1">
        <v>77</v>
      </c>
      <c r="U20" s="1">
        <v>76</v>
      </c>
      <c r="V20" s="1">
        <v>75</v>
      </c>
      <c r="W20" s="1">
        <v>74</v>
      </c>
      <c r="X20" s="1">
        <v>73</v>
      </c>
      <c r="Y20" s="1">
        <v>72</v>
      </c>
      <c r="Z20" s="1">
        <v>71</v>
      </c>
    </row>
    <row r="21" spans="2:26" x14ac:dyDescent="0.7">
      <c r="C21" s="2"/>
      <c r="D21" s="1">
        <v>7</v>
      </c>
      <c r="E21" s="1">
        <v>17</v>
      </c>
      <c r="F21" s="1">
        <v>27</v>
      </c>
      <c r="G21" s="1">
        <v>37</v>
      </c>
      <c r="H21" s="1">
        <v>47</v>
      </c>
      <c r="I21" s="1">
        <v>57</v>
      </c>
      <c r="J21" s="1">
        <v>67</v>
      </c>
      <c r="K21" s="1">
        <v>77</v>
      </c>
      <c r="L21" s="1">
        <v>87</v>
      </c>
      <c r="M21" s="1">
        <v>97</v>
      </c>
      <c r="Q21" s="1">
        <v>70</v>
      </c>
      <c r="R21" s="1">
        <v>69</v>
      </c>
      <c r="S21" s="1">
        <v>68</v>
      </c>
      <c r="T21" s="1">
        <v>67</v>
      </c>
      <c r="U21" s="1">
        <v>66</v>
      </c>
      <c r="V21" s="1">
        <v>65</v>
      </c>
      <c r="W21" s="1">
        <v>64</v>
      </c>
      <c r="X21" s="1">
        <v>63</v>
      </c>
      <c r="Y21" s="1">
        <v>62</v>
      </c>
      <c r="Z21" s="1">
        <v>61</v>
      </c>
    </row>
    <row r="22" spans="2:26" x14ac:dyDescent="0.7">
      <c r="C22" s="2"/>
      <c r="D22" s="1">
        <v>6</v>
      </c>
      <c r="E22" s="1">
        <v>16</v>
      </c>
      <c r="F22" s="1">
        <v>26</v>
      </c>
      <c r="G22" s="1">
        <v>36</v>
      </c>
      <c r="H22" s="1">
        <v>46</v>
      </c>
      <c r="I22" s="1">
        <v>56</v>
      </c>
      <c r="J22" s="1">
        <v>66</v>
      </c>
      <c r="K22" s="1">
        <v>76</v>
      </c>
      <c r="L22" s="1">
        <v>86</v>
      </c>
      <c r="M22" s="1">
        <v>96</v>
      </c>
      <c r="Q22" s="1">
        <v>60</v>
      </c>
      <c r="R22" s="1">
        <v>59</v>
      </c>
      <c r="S22" s="1">
        <v>58</v>
      </c>
      <c r="T22" s="1">
        <v>57</v>
      </c>
      <c r="U22" s="1">
        <v>56</v>
      </c>
      <c r="V22" s="1">
        <v>55</v>
      </c>
      <c r="W22" s="1">
        <v>54</v>
      </c>
      <c r="X22" s="1">
        <v>53</v>
      </c>
      <c r="Y22" s="1">
        <v>52</v>
      </c>
      <c r="Z22" s="1">
        <v>51</v>
      </c>
    </row>
    <row r="23" spans="2:26" x14ac:dyDescent="0.7">
      <c r="C23" s="2"/>
      <c r="D23" s="1">
        <v>5</v>
      </c>
      <c r="E23" s="1">
        <v>15</v>
      </c>
      <c r="F23" s="1">
        <v>25</v>
      </c>
      <c r="G23" s="1">
        <v>35</v>
      </c>
      <c r="H23" s="1">
        <v>45</v>
      </c>
      <c r="I23" s="1">
        <v>55</v>
      </c>
      <c r="J23" s="1">
        <v>65</v>
      </c>
      <c r="K23" s="1">
        <v>75</v>
      </c>
      <c r="L23" s="1">
        <v>85</v>
      </c>
      <c r="M23" s="1">
        <v>95</v>
      </c>
      <c r="Q23" s="1">
        <v>50</v>
      </c>
      <c r="R23" s="1">
        <v>49</v>
      </c>
      <c r="S23" s="1">
        <v>48</v>
      </c>
      <c r="T23" s="1">
        <v>47</v>
      </c>
      <c r="U23" s="1">
        <v>46</v>
      </c>
      <c r="V23" s="1">
        <v>45</v>
      </c>
      <c r="W23" s="1">
        <v>44</v>
      </c>
      <c r="X23" s="1">
        <v>43</v>
      </c>
      <c r="Y23" s="1">
        <v>42</v>
      </c>
      <c r="Z23" s="1">
        <v>41</v>
      </c>
    </row>
    <row r="24" spans="2:26" x14ac:dyDescent="0.7">
      <c r="C24" s="2"/>
      <c r="D24" s="1">
        <v>4</v>
      </c>
      <c r="E24" s="1">
        <v>14</v>
      </c>
      <c r="F24" s="1">
        <v>24</v>
      </c>
      <c r="G24" s="1">
        <v>34</v>
      </c>
      <c r="H24" s="1">
        <v>44</v>
      </c>
      <c r="I24" s="1">
        <v>54</v>
      </c>
      <c r="J24" s="1">
        <v>64</v>
      </c>
      <c r="K24" s="1">
        <v>74</v>
      </c>
      <c r="L24" s="1">
        <v>84</v>
      </c>
      <c r="M24" s="1">
        <v>94</v>
      </c>
      <c r="Q24" s="1">
        <v>40</v>
      </c>
      <c r="R24" s="1">
        <v>39</v>
      </c>
      <c r="S24" s="1">
        <v>38</v>
      </c>
      <c r="T24" s="1">
        <v>37</v>
      </c>
      <c r="U24" s="1">
        <v>36</v>
      </c>
      <c r="V24" s="1">
        <v>35</v>
      </c>
      <c r="W24" s="1">
        <v>34</v>
      </c>
      <c r="X24" s="1">
        <v>33</v>
      </c>
      <c r="Y24" s="1">
        <v>32</v>
      </c>
      <c r="Z24" s="1">
        <v>31</v>
      </c>
    </row>
    <row r="25" spans="2:26" x14ac:dyDescent="0.7">
      <c r="C25" s="2"/>
      <c r="D25" s="1">
        <v>3</v>
      </c>
      <c r="E25" s="1">
        <v>13</v>
      </c>
      <c r="F25" s="1">
        <v>23</v>
      </c>
      <c r="G25" s="1">
        <v>33</v>
      </c>
      <c r="H25" s="1">
        <v>43</v>
      </c>
      <c r="I25" s="1">
        <v>53</v>
      </c>
      <c r="J25" s="1">
        <v>63</v>
      </c>
      <c r="K25" s="1">
        <v>73</v>
      </c>
      <c r="L25" s="1">
        <v>83</v>
      </c>
      <c r="M25" s="1">
        <v>93</v>
      </c>
      <c r="Q25" s="1">
        <v>30</v>
      </c>
      <c r="R25" s="1">
        <v>29</v>
      </c>
      <c r="S25" s="1">
        <v>28</v>
      </c>
      <c r="T25" s="1">
        <v>27</v>
      </c>
      <c r="U25" s="1">
        <v>26</v>
      </c>
      <c r="V25" s="1">
        <v>25</v>
      </c>
      <c r="W25" s="1">
        <v>24</v>
      </c>
      <c r="X25" s="1">
        <v>23</v>
      </c>
      <c r="Y25" s="1">
        <v>22</v>
      </c>
      <c r="Z25" s="1">
        <v>21</v>
      </c>
    </row>
    <row r="26" spans="2:26" ht="16.5" thickBot="1" x14ac:dyDescent="0.75">
      <c r="C26" s="2"/>
      <c r="D26" s="1">
        <v>2</v>
      </c>
      <c r="E26" s="1">
        <v>12</v>
      </c>
      <c r="F26" s="1">
        <v>22</v>
      </c>
      <c r="G26" s="1">
        <v>32</v>
      </c>
      <c r="H26" s="1">
        <v>42</v>
      </c>
      <c r="I26" s="1">
        <v>52</v>
      </c>
      <c r="J26" s="1">
        <v>62</v>
      </c>
      <c r="K26" s="1">
        <v>72</v>
      </c>
      <c r="L26" s="1">
        <v>82</v>
      </c>
      <c r="M26" s="1">
        <v>92</v>
      </c>
      <c r="Q26" s="1">
        <v>20</v>
      </c>
      <c r="R26" s="1">
        <v>19</v>
      </c>
      <c r="S26" s="1">
        <v>18</v>
      </c>
      <c r="T26" s="1">
        <v>17</v>
      </c>
      <c r="U26" s="1">
        <v>16</v>
      </c>
      <c r="V26" s="1">
        <v>15</v>
      </c>
      <c r="W26" s="1">
        <v>14</v>
      </c>
      <c r="X26" s="1">
        <v>13</v>
      </c>
      <c r="Y26" s="1">
        <v>12</v>
      </c>
      <c r="Z26" s="1">
        <v>11</v>
      </c>
    </row>
    <row r="27" spans="2:26" ht="16.5" thickBot="1" x14ac:dyDescent="0.75">
      <c r="C27" s="2"/>
      <c r="D27" s="7">
        <v>1</v>
      </c>
      <c r="E27" s="1">
        <v>11</v>
      </c>
      <c r="F27" s="1">
        <v>21</v>
      </c>
      <c r="G27" s="1">
        <v>31</v>
      </c>
      <c r="H27" s="1">
        <v>41</v>
      </c>
      <c r="I27" s="1">
        <v>51</v>
      </c>
      <c r="J27" s="1">
        <v>61</v>
      </c>
      <c r="K27" s="1">
        <v>71</v>
      </c>
      <c r="L27" s="1">
        <v>81</v>
      </c>
      <c r="M27" s="4">
        <v>91</v>
      </c>
      <c r="Q27" s="3">
        <v>10</v>
      </c>
      <c r="R27" s="1">
        <v>9</v>
      </c>
      <c r="S27" s="1">
        <v>8</v>
      </c>
      <c r="T27" s="1">
        <v>7</v>
      </c>
      <c r="U27" s="1">
        <v>6</v>
      </c>
      <c r="V27" s="1">
        <v>5</v>
      </c>
      <c r="W27" s="1">
        <v>4</v>
      </c>
      <c r="X27" s="1">
        <v>3</v>
      </c>
      <c r="Y27" s="1">
        <v>2</v>
      </c>
      <c r="Z27" s="7">
        <v>1</v>
      </c>
    </row>
    <row r="29" spans="2:26" ht="16.5" thickBot="1" x14ac:dyDescent="0.75"/>
    <row r="30" spans="2:26" ht="16.5" thickBot="1" x14ac:dyDescent="0.75">
      <c r="B30" s="6" t="s">
        <v>15</v>
      </c>
      <c r="C30" s="47" t="s">
        <v>32</v>
      </c>
      <c r="D30" s="4" cm="1">
        <f t="array" ref="D30:M39">Traverseλ(Demo_Grid,"SW")</f>
        <v>91</v>
      </c>
      <c r="E30" s="1">
        <v>81</v>
      </c>
      <c r="F30" s="1">
        <v>71</v>
      </c>
      <c r="G30" s="1">
        <v>61</v>
      </c>
      <c r="H30" s="1">
        <v>51</v>
      </c>
      <c r="I30" s="1">
        <v>41</v>
      </c>
      <c r="J30" s="1">
        <v>31</v>
      </c>
      <c r="K30" s="1">
        <v>21</v>
      </c>
      <c r="L30" s="1">
        <v>11</v>
      </c>
      <c r="M30" s="7">
        <v>1</v>
      </c>
    </row>
    <row r="31" spans="2:26" x14ac:dyDescent="0.7">
      <c r="C31" s="2"/>
      <c r="D31" s="1">
        <v>92</v>
      </c>
      <c r="E31" s="1">
        <v>82</v>
      </c>
      <c r="F31" s="1">
        <v>72</v>
      </c>
      <c r="G31" s="1">
        <v>62</v>
      </c>
      <c r="H31" s="1">
        <v>52</v>
      </c>
      <c r="I31" s="1">
        <v>42</v>
      </c>
      <c r="J31" s="1">
        <v>32</v>
      </c>
      <c r="K31" s="1">
        <v>22</v>
      </c>
      <c r="L31" s="1">
        <v>12</v>
      </c>
      <c r="M31" s="1">
        <v>2</v>
      </c>
    </row>
    <row r="32" spans="2:26" x14ac:dyDescent="0.7">
      <c r="C32" s="2"/>
      <c r="D32" s="1">
        <v>93</v>
      </c>
      <c r="E32" s="1">
        <v>83</v>
      </c>
      <c r="F32" s="1">
        <v>73</v>
      </c>
      <c r="G32" s="1">
        <v>63</v>
      </c>
      <c r="H32" s="1">
        <v>53</v>
      </c>
      <c r="I32" s="1">
        <v>43</v>
      </c>
      <c r="J32" s="1">
        <v>33</v>
      </c>
      <c r="K32" s="1">
        <v>23</v>
      </c>
      <c r="L32" s="1">
        <v>13</v>
      </c>
      <c r="M32" s="1">
        <v>3</v>
      </c>
    </row>
    <row r="33" spans="4:25" s="2" customFormat="1" x14ac:dyDescent="0.7">
      <c r="D33" s="1">
        <v>94</v>
      </c>
      <c r="E33" s="1">
        <v>84</v>
      </c>
      <c r="F33" s="1">
        <v>74</v>
      </c>
      <c r="G33" s="1">
        <v>64</v>
      </c>
      <c r="H33" s="1">
        <v>54</v>
      </c>
      <c r="I33" s="1">
        <v>44</v>
      </c>
      <c r="J33" s="1">
        <v>34</v>
      </c>
      <c r="K33" s="1">
        <v>24</v>
      </c>
      <c r="L33" s="1">
        <v>14</v>
      </c>
      <c r="M33" s="1">
        <v>4</v>
      </c>
    </row>
    <row r="34" spans="4:25" s="2" customFormat="1" x14ac:dyDescent="0.7">
      <c r="D34" s="1">
        <v>95</v>
      </c>
      <c r="E34" s="1">
        <v>85</v>
      </c>
      <c r="F34" s="1">
        <v>75</v>
      </c>
      <c r="G34" s="1">
        <v>65</v>
      </c>
      <c r="H34" s="1">
        <v>55</v>
      </c>
      <c r="I34" s="1">
        <v>45</v>
      </c>
      <c r="J34" s="1">
        <v>35</v>
      </c>
      <c r="K34" s="1">
        <v>25</v>
      </c>
      <c r="L34" s="1">
        <v>15</v>
      </c>
      <c r="M34" s="1">
        <v>5</v>
      </c>
    </row>
    <row r="35" spans="4:25" s="2" customFormat="1" x14ac:dyDescent="0.7">
      <c r="D35" s="1">
        <v>96</v>
      </c>
      <c r="E35" s="1">
        <v>86</v>
      </c>
      <c r="F35" s="1">
        <v>76</v>
      </c>
      <c r="G35" s="1">
        <v>66</v>
      </c>
      <c r="H35" s="1">
        <v>56</v>
      </c>
      <c r="I35" s="1">
        <v>46</v>
      </c>
      <c r="J35" s="1">
        <v>36</v>
      </c>
      <c r="K35" s="1">
        <v>26</v>
      </c>
      <c r="L35" s="1">
        <v>16</v>
      </c>
      <c r="M35" s="1">
        <v>6</v>
      </c>
    </row>
    <row r="36" spans="4:25" s="2" customFormat="1" x14ac:dyDescent="0.7">
      <c r="D36" s="1">
        <v>97</v>
      </c>
      <c r="E36" s="1">
        <v>87</v>
      </c>
      <c r="F36" s="1">
        <v>77</v>
      </c>
      <c r="G36" s="1">
        <v>67</v>
      </c>
      <c r="H36" s="1">
        <v>57</v>
      </c>
      <c r="I36" s="1">
        <v>47</v>
      </c>
      <c r="J36" s="1">
        <v>37</v>
      </c>
      <c r="K36" s="1">
        <v>27</v>
      </c>
      <c r="L36" s="1">
        <v>17</v>
      </c>
      <c r="M36" s="1">
        <v>7</v>
      </c>
    </row>
    <row r="37" spans="4:25" s="2" customFormat="1" x14ac:dyDescent="0.7">
      <c r="D37" s="1">
        <v>98</v>
      </c>
      <c r="E37" s="1">
        <v>88</v>
      </c>
      <c r="F37" s="1">
        <v>78</v>
      </c>
      <c r="G37" s="1">
        <v>68</v>
      </c>
      <c r="H37" s="1">
        <v>58</v>
      </c>
      <c r="I37" s="1">
        <v>48</v>
      </c>
      <c r="J37" s="1">
        <v>38</v>
      </c>
      <c r="K37" s="1">
        <v>28</v>
      </c>
      <c r="L37" s="1">
        <v>18</v>
      </c>
      <c r="M37" s="1">
        <v>8</v>
      </c>
    </row>
    <row r="38" spans="4:25" s="2" customFormat="1" x14ac:dyDescent="0.7">
      <c r="D38" s="1">
        <v>99</v>
      </c>
      <c r="E38" s="1">
        <v>89</v>
      </c>
      <c r="F38" s="1">
        <v>79</v>
      </c>
      <c r="G38" s="1">
        <v>69</v>
      </c>
      <c r="H38" s="1">
        <v>59</v>
      </c>
      <c r="I38" s="1">
        <v>49</v>
      </c>
      <c r="J38" s="1">
        <v>39</v>
      </c>
      <c r="K38" s="1">
        <v>29</v>
      </c>
      <c r="L38" s="1">
        <v>19</v>
      </c>
      <c r="M38" s="1">
        <v>9</v>
      </c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4:25" s="2" customFormat="1" x14ac:dyDescent="0.7">
      <c r="D39" s="5">
        <v>100</v>
      </c>
      <c r="E39" s="1">
        <v>90</v>
      </c>
      <c r="F39" s="1">
        <v>80</v>
      </c>
      <c r="G39" s="1">
        <v>70</v>
      </c>
      <c r="H39" s="1">
        <v>60</v>
      </c>
      <c r="I39" s="1">
        <v>50</v>
      </c>
      <c r="J39" s="1">
        <v>40</v>
      </c>
      <c r="K39" s="1">
        <v>30</v>
      </c>
      <c r="L39" s="1">
        <v>20</v>
      </c>
      <c r="M39" s="3">
        <v>10</v>
      </c>
      <c r="P39" s="1"/>
      <c r="Q39" s="1"/>
      <c r="R39" s="1"/>
      <c r="S39" s="1"/>
      <c r="T39" s="1"/>
      <c r="U39" s="1"/>
      <c r="V39" s="1"/>
      <c r="W39" s="1"/>
      <c r="X39" s="1"/>
      <c r="Y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9082-4502-466A-8D46-762453FB5375}">
  <sheetPr>
    <tabColor theme="0" tint="-0.14999847407452621"/>
  </sheetPr>
  <dimension ref="A1:W40"/>
  <sheetViews>
    <sheetView zoomScale="90" zoomScaleNormal="90" workbookViewId="0">
      <selection activeCell="B19" sqref="B19"/>
    </sheetView>
  </sheetViews>
  <sheetFormatPr defaultColWidth="9.2265625" defaultRowHeight="16.2" x14ac:dyDescent="0.7"/>
  <cols>
    <col min="1" max="1" width="16.2265625" style="2" customWidth="1"/>
    <col min="2" max="16" width="5.81640625" style="2" customWidth="1"/>
    <col min="17" max="17" width="5.36328125" style="2" customWidth="1"/>
    <col min="18" max="18" width="14.08984375" style="2" customWidth="1"/>
    <col min="19" max="19" width="7" style="2" bestFit="1" customWidth="1"/>
    <col min="20" max="20" width="3.54296875" style="2" bestFit="1" customWidth="1"/>
    <col min="21" max="21" width="4.31640625" style="2" customWidth="1"/>
    <col min="22" max="22" width="9" style="2" bestFit="1" customWidth="1"/>
    <col min="23" max="23" width="6.90625" style="2" bestFit="1" customWidth="1"/>
    <col min="24" max="16384" width="9.2265625" style="2"/>
  </cols>
  <sheetData>
    <row r="1" spans="2:23" ht="34" customHeight="1" thickBot="1" x14ac:dyDescent="0.75">
      <c r="C1" s="11" t="s">
        <v>28</v>
      </c>
    </row>
    <row r="2" spans="2:23" x14ac:dyDescent="0.7">
      <c r="B2" s="19">
        <v>33</v>
      </c>
      <c r="C2" s="20">
        <v>726</v>
      </c>
      <c r="D2" s="20">
        <v>527</v>
      </c>
      <c r="E2" s="20">
        <v>236</v>
      </c>
      <c r="F2" s="20">
        <v>906</v>
      </c>
      <c r="G2" s="20">
        <v>433</v>
      </c>
      <c r="H2" s="20">
        <v>541</v>
      </c>
      <c r="I2" s="20">
        <v>4</v>
      </c>
      <c r="J2" s="20">
        <v>651</v>
      </c>
      <c r="K2" s="20">
        <v>34</v>
      </c>
      <c r="L2" s="20">
        <v>420</v>
      </c>
      <c r="M2" s="20">
        <v>559</v>
      </c>
      <c r="N2" s="20">
        <v>645</v>
      </c>
      <c r="O2" s="20">
        <v>89</v>
      </c>
      <c r="P2" s="21">
        <v>911</v>
      </c>
      <c r="R2" s="49" t="s">
        <v>22</v>
      </c>
      <c r="S2" s="17" t="s">
        <v>24</v>
      </c>
      <c r="T2" s="1" cm="1">
        <f t="array" ref="T2:T16">ByDiagλ(Demo_Grid2,_xleta.MIN,1)</f>
        <v>9</v>
      </c>
      <c r="U2" s="1"/>
      <c r="V2" s="17" t="s">
        <v>25</v>
      </c>
      <c r="W2" s="9" cm="1">
        <f t="array" ref="W2:W16">ByDiagλ(Demo_Grid2,_xleta.AVERAGE,1)</f>
        <v>405.06666666666666</v>
      </c>
    </row>
    <row r="3" spans="2:23" x14ac:dyDescent="0.7">
      <c r="B3" s="22">
        <v>894</v>
      </c>
      <c r="C3" s="1">
        <v>62</v>
      </c>
      <c r="D3" s="1">
        <v>197</v>
      </c>
      <c r="E3" s="1">
        <v>330</v>
      </c>
      <c r="F3" s="1">
        <v>488</v>
      </c>
      <c r="G3" s="1">
        <v>446</v>
      </c>
      <c r="H3" s="1">
        <v>666</v>
      </c>
      <c r="I3" s="1">
        <v>961</v>
      </c>
      <c r="J3" s="1">
        <v>722</v>
      </c>
      <c r="K3" s="1">
        <v>709</v>
      </c>
      <c r="L3" s="1">
        <v>155</v>
      </c>
      <c r="M3" s="1">
        <v>793</v>
      </c>
      <c r="N3" s="1">
        <v>884</v>
      </c>
      <c r="O3" s="1">
        <v>878</v>
      </c>
      <c r="P3" s="23">
        <v>559</v>
      </c>
      <c r="R3" s="18" t="s">
        <v>23</v>
      </c>
      <c r="S3" s="1"/>
      <c r="T3" s="1">
        <v>197</v>
      </c>
      <c r="U3" s="1"/>
      <c r="V3" s="1"/>
      <c r="W3" s="9">
        <v>620.14285714285711</v>
      </c>
    </row>
    <row r="4" spans="2:23" x14ac:dyDescent="0.7">
      <c r="B4" s="22">
        <v>407</v>
      </c>
      <c r="C4" s="1">
        <v>810</v>
      </c>
      <c r="D4" s="1">
        <v>704</v>
      </c>
      <c r="E4" s="1">
        <v>701</v>
      </c>
      <c r="F4" s="1">
        <v>12</v>
      </c>
      <c r="G4" s="1">
        <v>637</v>
      </c>
      <c r="H4" s="1">
        <v>727</v>
      </c>
      <c r="I4" s="1">
        <v>608</v>
      </c>
      <c r="J4" s="1">
        <v>37</v>
      </c>
      <c r="K4" s="1">
        <v>877</v>
      </c>
      <c r="L4" s="1">
        <v>971</v>
      </c>
      <c r="M4" s="1">
        <v>863</v>
      </c>
      <c r="N4" s="1">
        <v>770</v>
      </c>
      <c r="O4" s="1">
        <v>428</v>
      </c>
      <c r="P4" s="23">
        <v>121</v>
      </c>
      <c r="S4" s="1"/>
      <c r="T4" s="1">
        <v>12</v>
      </c>
      <c r="U4" s="1"/>
      <c r="V4" s="1"/>
      <c r="W4" s="9">
        <v>460.30769230769232</v>
      </c>
    </row>
    <row r="5" spans="2:23" x14ac:dyDescent="0.7">
      <c r="B5" s="22">
        <v>856</v>
      </c>
      <c r="C5" s="1">
        <v>244</v>
      </c>
      <c r="D5" s="1">
        <v>371</v>
      </c>
      <c r="E5" s="1">
        <v>231</v>
      </c>
      <c r="F5" s="1">
        <v>746</v>
      </c>
      <c r="G5" s="1">
        <v>64</v>
      </c>
      <c r="H5" s="1">
        <v>145</v>
      </c>
      <c r="I5" s="1">
        <v>573</v>
      </c>
      <c r="J5" s="1">
        <v>687</v>
      </c>
      <c r="K5" s="1">
        <v>236</v>
      </c>
      <c r="L5" s="1">
        <v>710</v>
      </c>
      <c r="M5" s="1">
        <v>845</v>
      </c>
      <c r="N5" s="1">
        <v>259</v>
      </c>
      <c r="O5" s="1">
        <v>530</v>
      </c>
      <c r="P5" s="23">
        <v>908</v>
      </c>
      <c r="S5" s="1"/>
      <c r="T5" s="1">
        <v>145</v>
      </c>
      <c r="U5" s="1"/>
      <c r="V5" s="1"/>
      <c r="W5" s="9">
        <v>558.41666666666663</v>
      </c>
    </row>
    <row r="6" spans="2:23" x14ac:dyDescent="0.7">
      <c r="B6" s="22">
        <v>11</v>
      </c>
      <c r="C6" s="1">
        <v>768</v>
      </c>
      <c r="D6" s="1">
        <v>889</v>
      </c>
      <c r="E6" s="1">
        <v>387</v>
      </c>
      <c r="F6" s="1">
        <v>788</v>
      </c>
      <c r="G6" s="1">
        <v>503</v>
      </c>
      <c r="H6" s="1">
        <v>486</v>
      </c>
      <c r="I6" s="1">
        <v>504</v>
      </c>
      <c r="J6" s="1">
        <v>327</v>
      </c>
      <c r="K6" s="1">
        <v>915</v>
      </c>
      <c r="L6" s="1">
        <v>596</v>
      </c>
      <c r="M6" s="1">
        <v>515</v>
      </c>
      <c r="N6" s="1">
        <v>101</v>
      </c>
      <c r="O6" s="1">
        <v>699</v>
      </c>
      <c r="P6" s="23">
        <v>452</v>
      </c>
      <c r="S6" s="1"/>
      <c r="T6" s="1">
        <v>86</v>
      </c>
      <c r="U6" s="1"/>
      <c r="V6" s="1"/>
      <c r="W6" s="9">
        <v>584</v>
      </c>
    </row>
    <row r="7" spans="2:23" x14ac:dyDescent="0.7">
      <c r="B7" s="22">
        <v>482</v>
      </c>
      <c r="C7" s="1">
        <v>642</v>
      </c>
      <c r="D7" s="1">
        <v>409</v>
      </c>
      <c r="E7" s="1">
        <v>477</v>
      </c>
      <c r="F7" s="1">
        <v>717</v>
      </c>
      <c r="G7" s="1">
        <v>798</v>
      </c>
      <c r="H7" s="1">
        <v>368</v>
      </c>
      <c r="I7" s="1">
        <v>336</v>
      </c>
      <c r="J7" s="1">
        <v>633</v>
      </c>
      <c r="K7" s="1">
        <v>267</v>
      </c>
      <c r="L7" s="1">
        <v>702</v>
      </c>
      <c r="M7" s="1">
        <v>447</v>
      </c>
      <c r="N7" s="1">
        <v>88</v>
      </c>
      <c r="O7" s="1">
        <v>897</v>
      </c>
      <c r="P7" s="23">
        <v>56</v>
      </c>
      <c r="S7" s="1"/>
      <c r="T7" s="1">
        <v>48</v>
      </c>
      <c r="U7" s="1"/>
      <c r="V7" s="1"/>
      <c r="W7" s="9">
        <v>638.9</v>
      </c>
    </row>
    <row r="8" spans="2:23" x14ac:dyDescent="0.7">
      <c r="B8" s="22">
        <v>739</v>
      </c>
      <c r="C8" s="1">
        <v>609</v>
      </c>
      <c r="D8" s="1">
        <v>90</v>
      </c>
      <c r="E8" s="1">
        <v>268</v>
      </c>
      <c r="F8" s="1">
        <v>715</v>
      </c>
      <c r="G8" s="1">
        <v>144</v>
      </c>
      <c r="H8" s="1">
        <v>200</v>
      </c>
      <c r="I8" s="1">
        <v>864</v>
      </c>
      <c r="J8" s="1">
        <v>535</v>
      </c>
      <c r="K8" s="1">
        <v>966</v>
      </c>
      <c r="L8" s="1">
        <v>795</v>
      </c>
      <c r="M8" s="1">
        <v>48</v>
      </c>
      <c r="N8" s="1">
        <v>713</v>
      </c>
      <c r="O8" s="1">
        <v>400</v>
      </c>
      <c r="P8" s="23">
        <v>958</v>
      </c>
      <c r="S8" s="1"/>
      <c r="T8" s="1">
        <v>17</v>
      </c>
      <c r="U8" s="1"/>
      <c r="V8" s="1"/>
      <c r="W8" s="9">
        <v>455.22222222222223</v>
      </c>
    </row>
    <row r="9" spans="2:23" x14ac:dyDescent="0.7">
      <c r="B9" s="22">
        <v>354</v>
      </c>
      <c r="C9" s="1">
        <v>862</v>
      </c>
      <c r="D9" s="1">
        <v>505</v>
      </c>
      <c r="E9" s="1">
        <v>658</v>
      </c>
      <c r="F9" s="1">
        <v>962</v>
      </c>
      <c r="G9" s="1">
        <v>890</v>
      </c>
      <c r="H9" s="1">
        <v>292</v>
      </c>
      <c r="I9" s="1">
        <v>383</v>
      </c>
      <c r="J9" s="1">
        <v>802</v>
      </c>
      <c r="K9" s="1">
        <v>888</v>
      </c>
      <c r="L9" s="1">
        <v>797</v>
      </c>
      <c r="M9" s="1">
        <v>86</v>
      </c>
      <c r="N9" s="1">
        <v>948</v>
      </c>
      <c r="O9" s="1">
        <v>549</v>
      </c>
      <c r="P9" s="23">
        <v>804</v>
      </c>
      <c r="S9" s="1"/>
      <c r="T9" s="1">
        <v>4</v>
      </c>
      <c r="U9" s="1"/>
      <c r="V9" s="1"/>
      <c r="W9" s="9">
        <v>515</v>
      </c>
    </row>
    <row r="10" spans="2:23" x14ac:dyDescent="0.7">
      <c r="B10" s="22">
        <v>105</v>
      </c>
      <c r="C10" s="1">
        <v>324</v>
      </c>
      <c r="D10" s="1">
        <v>384</v>
      </c>
      <c r="E10" s="1">
        <v>94</v>
      </c>
      <c r="F10" s="1">
        <v>440</v>
      </c>
      <c r="G10" s="1">
        <v>502</v>
      </c>
      <c r="H10" s="1">
        <v>581</v>
      </c>
      <c r="I10" s="1">
        <v>385</v>
      </c>
      <c r="J10" s="1">
        <v>714</v>
      </c>
      <c r="K10" s="1">
        <v>960</v>
      </c>
      <c r="L10" s="1">
        <v>937</v>
      </c>
      <c r="M10" s="1">
        <v>778</v>
      </c>
      <c r="N10" s="1">
        <v>478</v>
      </c>
      <c r="O10" s="1">
        <v>823</v>
      </c>
      <c r="P10" s="23">
        <v>17</v>
      </c>
      <c r="S10" s="1"/>
      <c r="T10" s="1">
        <v>101</v>
      </c>
      <c r="U10" s="1"/>
      <c r="V10" s="1"/>
      <c r="W10" s="9">
        <v>733.14285714285711</v>
      </c>
    </row>
    <row r="11" spans="2:23" x14ac:dyDescent="0.7">
      <c r="B11" s="22">
        <v>368</v>
      </c>
      <c r="C11" s="1">
        <v>815</v>
      </c>
      <c r="D11" s="1">
        <v>636</v>
      </c>
      <c r="E11" s="1">
        <v>25</v>
      </c>
      <c r="F11" s="1">
        <v>740</v>
      </c>
      <c r="G11" s="1">
        <v>981</v>
      </c>
      <c r="H11" s="1">
        <v>70</v>
      </c>
      <c r="I11" s="1">
        <v>916</v>
      </c>
      <c r="J11" s="1">
        <v>996</v>
      </c>
      <c r="K11" s="1">
        <v>396</v>
      </c>
      <c r="L11" s="1">
        <v>488</v>
      </c>
      <c r="M11" s="1">
        <v>570</v>
      </c>
      <c r="N11" s="1">
        <v>591</v>
      </c>
      <c r="O11" s="1">
        <v>950</v>
      </c>
      <c r="P11" s="23">
        <v>559</v>
      </c>
      <c r="S11" s="1"/>
      <c r="T11" s="1">
        <v>34</v>
      </c>
      <c r="U11" s="1"/>
      <c r="V11" s="1"/>
      <c r="W11" s="9">
        <v>344.33333333333331</v>
      </c>
    </row>
    <row r="12" spans="2:23" x14ac:dyDescent="0.7">
      <c r="B12" s="22">
        <v>25</v>
      </c>
      <c r="C12" s="1">
        <v>622</v>
      </c>
      <c r="D12" s="1">
        <v>882</v>
      </c>
      <c r="E12" s="1">
        <v>125</v>
      </c>
      <c r="F12" s="1">
        <v>395</v>
      </c>
      <c r="G12" s="1">
        <v>174</v>
      </c>
      <c r="H12" s="1">
        <v>334</v>
      </c>
      <c r="I12" s="1">
        <v>161</v>
      </c>
      <c r="J12" s="1">
        <v>3</v>
      </c>
      <c r="K12" s="1">
        <v>850</v>
      </c>
      <c r="L12" s="1">
        <v>9</v>
      </c>
      <c r="M12" s="1">
        <v>783</v>
      </c>
      <c r="N12" s="1">
        <v>33</v>
      </c>
      <c r="O12" s="1">
        <v>436</v>
      </c>
      <c r="P12" s="23">
        <v>869</v>
      </c>
      <c r="S12" s="1"/>
      <c r="T12" s="1">
        <v>420</v>
      </c>
      <c r="U12" s="1"/>
      <c r="V12" s="1"/>
      <c r="W12" s="9">
        <v>593</v>
      </c>
    </row>
    <row r="13" spans="2:23" x14ac:dyDescent="0.7">
      <c r="B13" s="22">
        <v>753</v>
      </c>
      <c r="C13" s="1">
        <v>153</v>
      </c>
      <c r="D13" s="1">
        <v>155</v>
      </c>
      <c r="E13" s="1">
        <v>789</v>
      </c>
      <c r="F13" s="1">
        <v>626</v>
      </c>
      <c r="G13" s="1">
        <v>776</v>
      </c>
      <c r="H13" s="1">
        <v>881</v>
      </c>
      <c r="I13" s="1">
        <v>974</v>
      </c>
      <c r="J13" s="1">
        <v>932</v>
      </c>
      <c r="K13" s="1">
        <v>76</v>
      </c>
      <c r="L13" s="1">
        <v>772</v>
      </c>
      <c r="M13" s="1">
        <v>503</v>
      </c>
      <c r="N13" s="1">
        <v>899</v>
      </c>
      <c r="O13" s="1">
        <v>479</v>
      </c>
      <c r="P13" s="23">
        <v>490</v>
      </c>
      <c r="S13" s="1"/>
      <c r="T13" s="1">
        <v>428</v>
      </c>
      <c r="U13" s="1"/>
      <c r="V13" s="1"/>
      <c r="W13" s="9">
        <v>694.75</v>
      </c>
    </row>
    <row r="14" spans="2:23" x14ac:dyDescent="0.7">
      <c r="B14" s="22">
        <v>8</v>
      </c>
      <c r="C14" s="1">
        <v>251</v>
      </c>
      <c r="D14" s="1">
        <v>675</v>
      </c>
      <c r="E14" s="1">
        <v>426</v>
      </c>
      <c r="F14" s="1">
        <v>313</v>
      </c>
      <c r="G14" s="1">
        <v>526</v>
      </c>
      <c r="H14" s="1">
        <v>452</v>
      </c>
      <c r="I14" s="1">
        <v>447</v>
      </c>
      <c r="J14" s="1">
        <v>902</v>
      </c>
      <c r="K14" s="1">
        <v>648</v>
      </c>
      <c r="L14" s="1">
        <v>8</v>
      </c>
      <c r="M14" s="1">
        <v>21</v>
      </c>
      <c r="N14" s="1">
        <v>330</v>
      </c>
      <c r="O14" s="1">
        <v>366</v>
      </c>
      <c r="P14" s="23">
        <v>787</v>
      </c>
      <c r="S14" s="1"/>
      <c r="T14" s="1">
        <v>121</v>
      </c>
      <c r="U14" s="1"/>
      <c r="V14" s="1"/>
      <c r="W14" s="9">
        <v>548</v>
      </c>
    </row>
    <row r="15" spans="2:23" x14ac:dyDescent="0.7">
      <c r="B15" s="22">
        <v>54</v>
      </c>
      <c r="C15" s="1">
        <v>4</v>
      </c>
      <c r="D15" s="1">
        <v>271</v>
      </c>
      <c r="E15" s="1">
        <v>546</v>
      </c>
      <c r="F15" s="1">
        <v>799</v>
      </c>
      <c r="G15" s="1">
        <v>347</v>
      </c>
      <c r="H15" s="1">
        <v>721</v>
      </c>
      <c r="I15" s="1">
        <v>294</v>
      </c>
      <c r="J15" s="1">
        <v>698</v>
      </c>
      <c r="K15" s="1">
        <v>167</v>
      </c>
      <c r="L15" s="1">
        <v>177</v>
      </c>
      <c r="M15" s="1">
        <v>971</v>
      </c>
      <c r="N15" s="1">
        <v>826</v>
      </c>
      <c r="O15" s="1">
        <v>384</v>
      </c>
      <c r="P15" s="23">
        <v>279</v>
      </c>
      <c r="S15" s="1"/>
      <c r="T15" s="1">
        <v>89</v>
      </c>
      <c r="U15" s="1"/>
      <c r="V15" s="1"/>
      <c r="W15" s="9">
        <v>324</v>
      </c>
    </row>
    <row r="16" spans="2:23" ht="16.5" thickBot="1" x14ac:dyDescent="0.75">
      <c r="B16" s="24">
        <v>151</v>
      </c>
      <c r="C16" s="25">
        <v>319</v>
      </c>
      <c r="D16" s="25">
        <v>299</v>
      </c>
      <c r="E16" s="25">
        <v>180</v>
      </c>
      <c r="F16" s="25">
        <v>669</v>
      </c>
      <c r="G16" s="25">
        <v>33</v>
      </c>
      <c r="H16" s="25">
        <v>887</v>
      </c>
      <c r="I16" s="25">
        <v>803</v>
      </c>
      <c r="J16" s="25">
        <v>988</v>
      </c>
      <c r="K16" s="25">
        <v>407</v>
      </c>
      <c r="L16" s="25">
        <v>30</v>
      </c>
      <c r="M16" s="25">
        <v>198</v>
      </c>
      <c r="N16" s="25">
        <v>826</v>
      </c>
      <c r="O16" s="25">
        <v>121</v>
      </c>
      <c r="P16" s="26">
        <v>541</v>
      </c>
      <c r="S16" s="1"/>
      <c r="T16" s="1">
        <v>911</v>
      </c>
      <c r="U16" s="1"/>
      <c r="V16" s="1"/>
      <c r="W16" s="9">
        <v>911</v>
      </c>
    </row>
    <row r="18" spans="1:23" x14ac:dyDescent="0.7">
      <c r="A18" s="48" t="s">
        <v>29</v>
      </c>
      <c r="S18" s="18" t="s">
        <v>26</v>
      </c>
      <c r="T18" s="1" cm="1">
        <f t="array" ref="T18:T32">ByDiagλ(Demo_Grid2,_xleta.COUNT,1)</f>
        <v>15</v>
      </c>
      <c r="V18" s="18" t="s">
        <v>27</v>
      </c>
      <c r="W18" s="2" cm="1">
        <f t="array" ref="W18:W32">ByDiagλ(Demo_Grid2,_xleta.MEDIAN,1)</f>
        <v>384</v>
      </c>
    </row>
    <row r="19" spans="1:23" x14ac:dyDescent="0.7">
      <c r="A19" s="46" t="s">
        <v>3</v>
      </c>
      <c r="B19" s="13" cm="1">
        <f t="array" ref="B19:P19">ByDiagλ(Demo_Grid2,_xleta.SUM)</f>
        <v>6076</v>
      </c>
      <c r="C19" s="14">
        <v>8682</v>
      </c>
      <c r="D19" s="14">
        <v>5984</v>
      </c>
      <c r="E19" s="14">
        <v>6701</v>
      </c>
      <c r="F19" s="14">
        <v>6424</v>
      </c>
      <c r="G19" s="14">
        <v>6389</v>
      </c>
      <c r="H19" s="14">
        <v>4097</v>
      </c>
      <c r="I19" s="14">
        <v>4120</v>
      </c>
      <c r="J19" s="14">
        <v>5132</v>
      </c>
      <c r="K19" s="14">
        <v>2066</v>
      </c>
      <c r="L19" s="14">
        <v>2965</v>
      </c>
      <c r="M19" s="14">
        <v>2779</v>
      </c>
      <c r="N19" s="14">
        <v>1644</v>
      </c>
      <c r="O19" s="14">
        <v>648</v>
      </c>
      <c r="P19" s="14">
        <v>911</v>
      </c>
      <c r="T19" s="1">
        <v>14</v>
      </c>
      <c r="W19" s="2">
        <v>713.5</v>
      </c>
    </row>
    <row r="20" spans="1:23" x14ac:dyDescent="0.7">
      <c r="A20" s="47"/>
      <c r="B20" s="15"/>
      <c r="T20" s="1">
        <v>13</v>
      </c>
      <c r="W20" s="2">
        <v>486</v>
      </c>
    </row>
    <row r="21" spans="1:23" x14ac:dyDescent="0.7">
      <c r="A21" s="46" t="s">
        <v>8</v>
      </c>
      <c r="B21" s="16" cm="1">
        <f t="array" ref="B21:P21">ByDiagλ(Demo_Grid2,_xleta.MAX)</f>
        <v>798</v>
      </c>
      <c r="C21" s="1">
        <v>960</v>
      </c>
      <c r="D21" s="1">
        <v>937</v>
      </c>
      <c r="E21" s="1">
        <v>966</v>
      </c>
      <c r="F21" s="1">
        <v>950</v>
      </c>
      <c r="G21" s="1">
        <v>948</v>
      </c>
      <c r="H21" s="1">
        <v>961</v>
      </c>
      <c r="I21" s="1">
        <v>877</v>
      </c>
      <c r="J21" s="1">
        <v>971</v>
      </c>
      <c r="K21" s="1">
        <v>863</v>
      </c>
      <c r="L21" s="1">
        <v>793</v>
      </c>
      <c r="M21" s="1">
        <v>908</v>
      </c>
      <c r="N21" s="1">
        <v>878</v>
      </c>
      <c r="O21" s="1">
        <v>559</v>
      </c>
      <c r="P21" s="1">
        <v>911</v>
      </c>
      <c r="Q21" s="1"/>
      <c r="T21" s="1">
        <v>12</v>
      </c>
      <c r="W21" s="2">
        <v>547.5</v>
      </c>
    </row>
    <row r="22" spans="1:23" x14ac:dyDescent="0.7">
      <c r="A22" s="47"/>
      <c r="B22" s="1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T22" s="1">
        <v>11</v>
      </c>
      <c r="W22" s="2">
        <v>573</v>
      </c>
    </row>
    <row r="23" spans="1:23" x14ac:dyDescent="0.7">
      <c r="A23" s="46" t="s">
        <v>20</v>
      </c>
      <c r="B23" s="64" cm="1">
        <f t="array" ref="B23:P23">ByDiagλ(Demo_Grid2,_xlfn.LAMBDA(_xlpm.v,_xlfn.PERCENTOF(MAX(_xlpm.v),_xlpm.v)))</f>
        <v>0.1313364055299539</v>
      </c>
      <c r="C23" s="65">
        <v>0.11057360055286801</v>
      </c>
      <c r="D23" s="65">
        <v>0.15658422459893048</v>
      </c>
      <c r="E23" s="65">
        <v>0.14415758841963885</v>
      </c>
      <c r="F23" s="65">
        <v>0.1478829389788294</v>
      </c>
      <c r="G23" s="65">
        <v>0.14838002817342308</v>
      </c>
      <c r="H23" s="65">
        <v>0.23456187454234806</v>
      </c>
      <c r="I23" s="65">
        <v>0.21286407766990292</v>
      </c>
      <c r="J23" s="65">
        <v>0.18920498830865159</v>
      </c>
      <c r="K23" s="65">
        <v>0.41771539206195546</v>
      </c>
      <c r="L23" s="65">
        <v>0.26745362563237773</v>
      </c>
      <c r="M23" s="65">
        <v>0.32673623605613528</v>
      </c>
      <c r="N23" s="65">
        <v>0.53406326034063256</v>
      </c>
      <c r="O23" s="65">
        <v>0.86265432098765427</v>
      </c>
      <c r="P23" s="65">
        <v>1</v>
      </c>
      <c r="Q23" s="1"/>
      <c r="T23" s="1">
        <v>10</v>
      </c>
      <c r="W23" s="2">
        <v>676.5</v>
      </c>
    </row>
    <row r="24" spans="1:23" x14ac:dyDescent="0.7">
      <c r="A24" s="47"/>
      <c r="B24" s="15"/>
      <c r="T24" s="1">
        <v>9</v>
      </c>
      <c r="W24" s="2">
        <v>541</v>
      </c>
    </row>
    <row r="25" spans="1:23" x14ac:dyDescent="0.7">
      <c r="A25" s="47"/>
      <c r="B25" s="15"/>
      <c r="T25" s="1">
        <v>8</v>
      </c>
      <c r="W25" s="2">
        <v>612.5</v>
      </c>
    </row>
    <row r="26" spans="1:23" x14ac:dyDescent="0.7">
      <c r="A26" s="46" t="s">
        <v>21</v>
      </c>
      <c r="B26" s="16" cm="1">
        <f t="array" ref="B26:P40">DiagMapλ(Demo_Grid2)</f>
        <v>33</v>
      </c>
      <c r="C26" s="1">
        <v>726</v>
      </c>
      <c r="D26" s="1">
        <v>527</v>
      </c>
      <c r="E26" s="1">
        <v>236</v>
      </c>
      <c r="F26" s="1">
        <v>906</v>
      </c>
      <c r="G26" s="1">
        <v>433</v>
      </c>
      <c r="H26" s="1">
        <v>541</v>
      </c>
      <c r="I26" s="1">
        <v>4</v>
      </c>
      <c r="J26" s="1">
        <v>651</v>
      </c>
      <c r="K26" s="1">
        <v>34</v>
      </c>
      <c r="L26" s="1">
        <v>420</v>
      </c>
      <c r="M26" s="1">
        <v>559</v>
      </c>
      <c r="N26" s="1">
        <v>645</v>
      </c>
      <c r="O26" s="1">
        <v>89</v>
      </c>
      <c r="P26" s="1">
        <v>911</v>
      </c>
      <c r="T26" s="1">
        <v>7</v>
      </c>
      <c r="W26" s="2">
        <v>845</v>
      </c>
    </row>
    <row r="27" spans="1:23" x14ac:dyDescent="0.7">
      <c r="A27" s="46" t="s">
        <v>1</v>
      </c>
      <c r="B27" s="16">
        <v>62</v>
      </c>
      <c r="C27" s="1">
        <v>197</v>
      </c>
      <c r="D27" s="1">
        <v>330</v>
      </c>
      <c r="E27" s="1">
        <v>488</v>
      </c>
      <c r="F27" s="1">
        <v>446</v>
      </c>
      <c r="G27" s="1">
        <v>666</v>
      </c>
      <c r="H27" s="1">
        <v>961</v>
      </c>
      <c r="I27" s="1">
        <v>722</v>
      </c>
      <c r="J27" s="1">
        <v>709</v>
      </c>
      <c r="K27" s="1">
        <v>155</v>
      </c>
      <c r="L27" s="1">
        <v>793</v>
      </c>
      <c r="M27" s="1">
        <v>884</v>
      </c>
      <c r="N27" s="1">
        <v>878</v>
      </c>
      <c r="O27" s="1">
        <v>559</v>
      </c>
      <c r="P27" s="1" t="str">
        <v/>
      </c>
      <c r="T27" s="1">
        <v>6</v>
      </c>
      <c r="W27" s="2">
        <v>207</v>
      </c>
    </row>
    <row r="28" spans="1:23" x14ac:dyDescent="0.7">
      <c r="A28" s="12"/>
      <c r="B28" s="16">
        <v>704</v>
      </c>
      <c r="C28" s="1">
        <v>701</v>
      </c>
      <c r="D28" s="1">
        <v>12</v>
      </c>
      <c r="E28" s="1">
        <v>637</v>
      </c>
      <c r="F28" s="1">
        <v>727</v>
      </c>
      <c r="G28" s="1">
        <v>608</v>
      </c>
      <c r="H28" s="1">
        <v>37</v>
      </c>
      <c r="I28" s="1">
        <v>877</v>
      </c>
      <c r="J28" s="1">
        <v>971</v>
      </c>
      <c r="K28" s="1">
        <v>863</v>
      </c>
      <c r="L28" s="1">
        <v>770</v>
      </c>
      <c r="M28" s="1">
        <v>428</v>
      </c>
      <c r="N28" s="1">
        <v>121</v>
      </c>
      <c r="O28" s="1" t="str">
        <v/>
      </c>
      <c r="P28" s="1" t="str">
        <v/>
      </c>
      <c r="T28" s="1">
        <v>5</v>
      </c>
      <c r="W28" s="2">
        <v>530</v>
      </c>
    </row>
    <row r="29" spans="1:23" x14ac:dyDescent="0.7">
      <c r="B29" s="16">
        <v>231</v>
      </c>
      <c r="C29" s="1">
        <v>746</v>
      </c>
      <c r="D29" s="1">
        <v>64</v>
      </c>
      <c r="E29" s="1">
        <v>145</v>
      </c>
      <c r="F29" s="1">
        <v>573</v>
      </c>
      <c r="G29" s="1">
        <v>687</v>
      </c>
      <c r="H29" s="1">
        <v>236</v>
      </c>
      <c r="I29" s="1">
        <v>710</v>
      </c>
      <c r="J29" s="1">
        <v>845</v>
      </c>
      <c r="K29" s="1">
        <v>259</v>
      </c>
      <c r="L29" s="1">
        <v>530</v>
      </c>
      <c r="M29" s="1">
        <v>908</v>
      </c>
      <c r="N29" s="1" t="str">
        <v/>
      </c>
      <c r="O29" s="1" t="str">
        <v/>
      </c>
      <c r="P29" s="1" t="str">
        <v/>
      </c>
      <c r="T29" s="1">
        <v>4</v>
      </c>
      <c r="W29" s="2">
        <v>721.5</v>
      </c>
    </row>
    <row r="30" spans="1:23" x14ac:dyDescent="0.7">
      <c r="B30" s="16">
        <v>788</v>
      </c>
      <c r="C30" s="1">
        <v>503</v>
      </c>
      <c r="D30" s="1">
        <v>486</v>
      </c>
      <c r="E30" s="1">
        <v>504</v>
      </c>
      <c r="F30" s="1">
        <v>327</v>
      </c>
      <c r="G30" s="1">
        <v>915</v>
      </c>
      <c r="H30" s="1">
        <v>596</v>
      </c>
      <c r="I30" s="1">
        <v>515</v>
      </c>
      <c r="J30" s="1">
        <v>101</v>
      </c>
      <c r="K30" s="1">
        <v>699</v>
      </c>
      <c r="L30" s="1">
        <v>452</v>
      </c>
      <c r="M30" s="1" t="str">
        <v/>
      </c>
      <c r="N30" s="1" t="str">
        <v/>
      </c>
      <c r="O30" s="1" t="str">
        <v/>
      </c>
      <c r="P30" s="1" t="str">
        <v/>
      </c>
      <c r="T30" s="1">
        <v>3</v>
      </c>
      <c r="W30" s="2">
        <v>645</v>
      </c>
    </row>
    <row r="31" spans="1:23" x14ac:dyDescent="0.7">
      <c r="B31" s="16">
        <v>798</v>
      </c>
      <c r="C31" s="1">
        <v>368</v>
      </c>
      <c r="D31" s="1">
        <v>336</v>
      </c>
      <c r="E31" s="1">
        <v>633</v>
      </c>
      <c r="F31" s="1">
        <v>267</v>
      </c>
      <c r="G31" s="1">
        <v>702</v>
      </c>
      <c r="H31" s="1">
        <v>447</v>
      </c>
      <c r="I31" s="1">
        <v>88</v>
      </c>
      <c r="J31" s="1">
        <v>897</v>
      </c>
      <c r="K31" s="1">
        <v>56</v>
      </c>
      <c r="L31" s="1" t="str">
        <v/>
      </c>
      <c r="M31" s="1" t="str">
        <v/>
      </c>
      <c r="N31" s="1" t="str">
        <v/>
      </c>
      <c r="O31" s="1" t="str">
        <v/>
      </c>
      <c r="P31" s="1" t="str">
        <v/>
      </c>
      <c r="T31" s="1">
        <v>2</v>
      </c>
      <c r="W31" s="2">
        <v>324</v>
      </c>
    </row>
    <row r="32" spans="1:23" x14ac:dyDescent="0.7">
      <c r="B32" s="16">
        <v>200</v>
      </c>
      <c r="C32" s="1">
        <v>864</v>
      </c>
      <c r="D32" s="1">
        <v>535</v>
      </c>
      <c r="E32" s="1">
        <v>966</v>
      </c>
      <c r="F32" s="1">
        <v>795</v>
      </c>
      <c r="G32" s="1">
        <v>48</v>
      </c>
      <c r="H32" s="1">
        <v>713</v>
      </c>
      <c r="I32" s="1">
        <v>400</v>
      </c>
      <c r="J32" s="1">
        <v>958</v>
      </c>
      <c r="K32" s="1" t="str">
        <v/>
      </c>
      <c r="L32" s="1" t="str">
        <v/>
      </c>
      <c r="M32" s="1" t="str">
        <v/>
      </c>
      <c r="N32" s="1" t="str">
        <v/>
      </c>
      <c r="O32" s="1" t="str">
        <v/>
      </c>
      <c r="P32" s="1" t="str">
        <v/>
      </c>
      <c r="T32" s="1">
        <v>1</v>
      </c>
      <c r="W32" s="2">
        <v>911</v>
      </c>
    </row>
    <row r="33" spans="2:16" x14ac:dyDescent="0.7">
      <c r="B33" s="16">
        <v>383</v>
      </c>
      <c r="C33" s="1">
        <v>802</v>
      </c>
      <c r="D33" s="1">
        <v>888</v>
      </c>
      <c r="E33" s="1">
        <v>797</v>
      </c>
      <c r="F33" s="1">
        <v>86</v>
      </c>
      <c r="G33" s="1">
        <v>948</v>
      </c>
      <c r="H33" s="1">
        <v>549</v>
      </c>
      <c r="I33" s="1">
        <v>804</v>
      </c>
      <c r="J33" s="1" t="str">
        <v/>
      </c>
      <c r="K33" s="1" t="str">
        <v/>
      </c>
      <c r="L33" s="1" t="str">
        <v/>
      </c>
      <c r="M33" s="1" t="str">
        <v/>
      </c>
      <c r="N33" s="1" t="str">
        <v/>
      </c>
      <c r="O33" s="1" t="str">
        <v/>
      </c>
      <c r="P33" s="1" t="str">
        <v/>
      </c>
    </row>
    <row r="34" spans="2:16" x14ac:dyDescent="0.7">
      <c r="B34" s="16">
        <v>714</v>
      </c>
      <c r="C34" s="1">
        <v>960</v>
      </c>
      <c r="D34" s="1">
        <v>937</v>
      </c>
      <c r="E34" s="1">
        <v>778</v>
      </c>
      <c r="F34" s="1">
        <v>478</v>
      </c>
      <c r="G34" s="1">
        <v>823</v>
      </c>
      <c r="H34" s="1">
        <v>17</v>
      </c>
      <c r="I34" s="1" t="str">
        <v/>
      </c>
      <c r="J34" s="1" t="str">
        <v/>
      </c>
      <c r="K34" s="1" t="str">
        <v/>
      </c>
      <c r="L34" s="1" t="str">
        <v/>
      </c>
      <c r="M34" s="1" t="str">
        <v/>
      </c>
      <c r="N34" s="1" t="str">
        <v/>
      </c>
      <c r="O34" s="1" t="str">
        <v/>
      </c>
      <c r="P34" s="1" t="str">
        <v/>
      </c>
    </row>
    <row r="35" spans="2:16" x14ac:dyDescent="0.7">
      <c r="B35" s="16">
        <v>396</v>
      </c>
      <c r="C35" s="1">
        <v>488</v>
      </c>
      <c r="D35" s="1">
        <v>570</v>
      </c>
      <c r="E35" s="1">
        <v>591</v>
      </c>
      <c r="F35" s="1">
        <v>950</v>
      </c>
      <c r="G35" s="1">
        <v>559</v>
      </c>
      <c r="H35" s="1" t="str">
        <v/>
      </c>
      <c r="I35" s="1" t="str">
        <v/>
      </c>
      <c r="J35" s="1" t="str">
        <v/>
      </c>
      <c r="K35" s="1" t="str">
        <v/>
      </c>
      <c r="L35" s="1" t="str">
        <v/>
      </c>
      <c r="M35" s="1" t="str">
        <v/>
      </c>
      <c r="N35" s="1" t="str">
        <v/>
      </c>
      <c r="O35" s="1" t="str">
        <v/>
      </c>
      <c r="P35" s="1" t="str">
        <v/>
      </c>
    </row>
    <row r="36" spans="2:16" x14ac:dyDescent="0.7">
      <c r="B36" s="16">
        <v>9</v>
      </c>
      <c r="C36" s="1">
        <v>783</v>
      </c>
      <c r="D36" s="1">
        <v>33</v>
      </c>
      <c r="E36" s="1">
        <v>436</v>
      </c>
      <c r="F36" s="1">
        <v>869</v>
      </c>
      <c r="G36" s="1" t="str">
        <v/>
      </c>
      <c r="H36" s="1" t="str">
        <v/>
      </c>
      <c r="I36" s="1" t="str">
        <v/>
      </c>
      <c r="J36" s="1" t="str">
        <v/>
      </c>
      <c r="K36" s="1" t="str">
        <v/>
      </c>
      <c r="L36" s="1" t="str">
        <v/>
      </c>
      <c r="M36" s="1" t="str">
        <v/>
      </c>
      <c r="N36" s="1" t="str">
        <v/>
      </c>
      <c r="O36" s="1" t="str">
        <v/>
      </c>
      <c r="P36" s="1" t="str">
        <v/>
      </c>
    </row>
    <row r="37" spans="2:16" x14ac:dyDescent="0.7">
      <c r="B37" s="16">
        <v>503</v>
      </c>
      <c r="C37" s="1">
        <v>899</v>
      </c>
      <c r="D37" s="1">
        <v>479</v>
      </c>
      <c r="E37" s="1">
        <v>490</v>
      </c>
      <c r="F37" s="1" t="str">
        <v/>
      </c>
      <c r="G37" s="1" t="str">
        <v/>
      </c>
      <c r="H37" s="1" t="str">
        <v/>
      </c>
      <c r="I37" s="1" t="str">
        <v/>
      </c>
      <c r="J37" s="1" t="str">
        <v/>
      </c>
      <c r="K37" s="1" t="str">
        <v/>
      </c>
      <c r="L37" s="1" t="str">
        <v/>
      </c>
      <c r="M37" s="1" t="str">
        <v/>
      </c>
      <c r="N37" s="1" t="str">
        <v/>
      </c>
      <c r="O37" s="1" t="str">
        <v/>
      </c>
      <c r="P37" s="1" t="str">
        <v/>
      </c>
    </row>
    <row r="38" spans="2:16" x14ac:dyDescent="0.7">
      <c r="B38" s="16">
        <v>330</v>
      </c>
      <c r="C38" s="1">
        <v>366</v>
      </c>
      <c r="D38" s="1">
        <v>787</v>
      </c>
      <c r="E38" s="1" t="str">
        <v/>
      </c>
      <c r="F38" s="1" t="str">
        <v/>
      </c>
      <c r="G38" s="1" t="str">
        <v/>
      </c>
      <c r="H38" s="1" t="str">
        <v/>
      </c>
      <c r="I38" s="1" t="str">
        <v/>
      </c>
      <c r="J38" s="1" t="str">
        <v/>
      </c>
      <c r="K38" s="1" t="str">
        <v/>
      </c>
      <c r="L38" s="1" t="str">
        <v/>
      </c>
      <c r="M38" s="1" t="str">
        <v/>
      </c>
      <c r="N38" s="1" t="str">
        <v/>
      </c>
      <c r="O38" s="1" t="str">
        <v/>
      </c>
      <c r="P38" s="1" t="str">
        <v/>
      </c>
    </row>
    <row r="39" spans="2:16" x14ac:dyDescent="0.7">
      <c r="B39" s="16">
        <v>384</v>
      </c>
      <c r="C39" s="1">
        <v>279</v>
      </c>
      <c r="D39" s="1" t="str">
        <v/>
      </c>
      <c r="E39" s="1" t="str">
        <v/>
      </c>
      <c r="F39" s="1" t="str">
        <v/>
      </c>
      <c r="G39" s="1" t="str">
        <v/>
      </c>
      <c r="H39" s="1" t="str">
        <v/>
      </c>
      <c r="I39" s="1" t="str">
        <v/>
      </c>
      <c r="J39" s="1" t="str">
        <v/>
      </c>
      <c r="K39" s="1" t="str">
        <v/>
      </c>
      <c r="L39" s="1" t="str">
        <v/>
      </c>
      <c r="M39" s="1" t="str">
        <v/>
      </c>
      <c r="N39" s="1" t="str">
        <v/>
      </c>
      <c r="O39" s="1" t="str">
        <v/>
      </c>
      <c r="P39" s="1" t="str">
        <v/>
      </c>
    </row>
    <row r="40" spans="2:16" x14ac:dyDescent="0.7">
      <c r="B40" s="16">
        <v>541</v>
      </c>
      <c r="C40" s="1" t="str">
        <v/>
      </c>
      <c r="D40" s="1" t="str">
        <v/>
      </c>
      <c r="E40" s="1" t="str">
        <v/>
      </c>
      <c r="F40" s="1" t="str">
        <v/>
      </c>
      <c r="G40" s="1" t="str">
        <v/>
      </c>
      <c r="H40" s="1" t="str">
        <v/>
      </c>
      <c r="I40" s="1" t="str">
        <v/>
      </c>
      <c r="J40" s="1" t="str">
        <v/>
      </c>
      <c r="K40" s="1" t="str">
        <v/>
      </c>
      <c r="L40" s="1" t="str">
        <v/>
      </c>
      <c r="M40" s="1" t="str">
        <v/>
      </c>
      <c r="N40" s="1" t="str">
        <v/>
      </c>
      <c r="O40" s="1" t="str">
        <v/>
      </c>
      <c r="P40" s="1" t="str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DED9-8ADC-4CEE-9E8A-4F1CB8CDAE69}">
  <sheetPr>
    <tabColor theme="5" tint="0.79998168889431442"/>
  </sheetPr>
  <dimension ref="A2:P28"/>
  <sheetViews>
    <sheetView workbookViewId="0">
      <selection activeCell="P8" sqref="P8"/>
    </sheetView>
  </sheetViews>
  <sheetFormatPr defaultColWidth="9.2265625" defaultRowHeight="16.2" x14ac:dyDescent="0.7"/>
  <cols>
    <col min="1" max="1" width="6.58984375" style="8" customWidth="1"/>
    <col min="2" max="13" width="7.6796875" style="31" customWidth="1"/>
    <col min="14" max="14" width="4.6796875" style="8" customWidth="1"/>
    <col min="15" max="15" width="4.2265625" style="8" bestFit="1" customWidth="1"/>
    <col min="16" max="16" width="9.2265625" style="33" customWidth="1"/>
    <col min="17" max="19" width="9.2265625" style="8" customWidth="1"/>
    <col min="20" max="16384" width="9.2265625" style="8"/>
  </cols>
  <sheetData>
    <row r="2" spans="1:16" x14ac:dyDescent="0.7">
      <c r="I2" s="8"/>
      <c r="P2" s="36" t="s">
        <v>2</v>
      </c>
    </row>
    <row r="3" spans="1:16" x14ac:dyDescent="0.7">
      <c r="B3" s="36" t="s">
        <v>33</v>
      </c>
      <c r="O3" s="35" t="s">
        <v>32</v>
      </c>
      <c r="P3" s="34">
        <v>1</v>
      </c>
    </row>
    <row r="7" spans="1:16" ht="16.5" thickBot="1" x14ac:dyDescent="0.75">
      <c r="B7" s="36" t="s">
        <v>31</v>
      </c>
      <c r="P7" s="36" t="s">
        <v>34</v>
      </c>
    </row>
    <row r="8" spans="1:16" x14ac:dyDescent="0.7">
      <c r="B8" s="37">
        <v>2813</v>
      </c>
      <c r="C8" s="38">
        <v>5208</v>
      </c>
      <c r="D8" s="38">
        <v>3571</v>
      </c>
      <c r="E8" s="38">
        <v>5775</v>
      </c>
      <c r="F8" s="38">
        <v>5705</v>
      </c>
      <c r="G8" s="38">
        <v>2301</v>
      </c>
      <c r="H8" s="38">
        <v>9209</v>
      </c>
      <c r="I8" s="38">
        <v>3426</v>
      </c>
      <c r="J8" s="38">
        <v>7500</v>
      </c>
      <c r="K8" s="38">
        <v>1635</v>
      </c>
      <c r="L8" s="38">
        <v>3204</v>
      </c>
      <c r="M8" s="39">
        <v>7624</v>
      </c>
      <c r="P8" s="8" cm="1">
        <f t="array" ref="P8:P17">DiagIndexλ(Demo_Grid3,col_index_input)</f>
        <v>2813</v>
      </c>
    </row>
    <row r="9" spans="1:16" x14ac:dyDescent="0.7">
      <c r="B9" s="40">
        <v>5216</v>
      </c>
      <c r="C9" s="41">
        <v>298</v>
      </c>
      <c r="D9" s="41">
        <v>7942</v>
      </c>
      <c r="E9" s="41">
        <v>3374</v>
      </c>
      <c r="F9" s="41">
        <v>3158</v>
      </c>
      <c r="G9" s="41">
        <v>4291</v>
      </c>
      <c r="H9" s="41">
        <v>9466</v>
      </c>
      <c r="I9" s="41">
        <v>2979</v>
      </c>
      <c r="J9" s="41">
        <v>8351</v>
      </c>
      <c r="K9" s="41">
        <v>675</v>
      </c>
      <c r="L9" s="41">
        <v>8739</v>
      </c>
      <c r="M9" s="42">
        <v>7283</v>
      </c>
      <c r="P9" s="8">
        <v>298</v>
      </c>
    </row>
    <row r="10" spans="1:16" x14ac:dyDescent="0.7">
      <c r="B10" s="40">
        <v>2804</v>
      </c>
      <c r="C10" s="41">
        <v>1537</v>
      </c>
      <c r="D10" s="41">
        <v>3573</v>
      </c>
      <c r="E10" s="41">
        <v>907</v>
      </c>
      <c r="F10" s="41">
        <v>2000</v>
      </c>
      <c r="G10" s="41">
        <v>5112</v>
      </c>
      <c r="H10" s="41">
        <v>4114</v>
      </c>
      <c r="I10" s="41">
        <v>3016</v>
      </c>
      <c r="J10" s="41">
        <v>3497</v>
      </c>
      <c r="K10" s="41">
        <v>4880</v>
      </c>
      <c r="L10" s="41">
        <v>4454</v>
      </c>
      <c r="M10" s="42">
        <v>7592</v>
      </c>
      <c r="P10" s="8">
        <v>3573</v>
      </c>
    </row>
    <row r="11" spans="1:16" x14ac:dyDescent="0.7">
      <c r="B11" s="40">
        <v>6533</v>
      </c>
      <c r="C11" s="41">
        <v>4595</v>
      </c>
      <c r="D11" s="41">
        <v>1183</v>
      </c>
      <c r="E11" s="41">
        <v>1646</v>
      </c>
      <c r="F11" s="41">
        <v>1093</v>
      </c>
      <c r="G11" s="41">
        <v>6821</v>
      </c>
      <c r="H11" s="41">
        <v>8432</v>
      </c>
      <c r="I11" s="41">
        <v>3175</v>
      </c>
      <c r="J11" s="41">
        <v>3981</v>
      </c>
      <c r="K11" s="41">
        <v>5942</v>
      </c>
      <c r="L11" s="41">
        <v>2396</v>
      </c>
      <c r="M11" s="42">
        <v>2759</v>
      </c>
      <c r="P11" s="8">
        <v>1646</v>
      </c>
    </row>
    <row r="12" spans="1:16" x14ac:dyDescent="0.7">
      <c r="B12" s="40">
        <v>3006</v>
      </c>
      <c r="C12" s="41">
        <v>2707</v>
      </c>
      <c r="D12" s="41">
        <v>636</v>
      </c>
      <c r="E12" s="41">
        <v>5261</v>
      </c>
      <c r="F12" s="41">
        <v>834</v>
      </c>
      <c r="G12" s="41">
        <v>7875</v>
      </c>
      <c r="H12" s="41">
        <v>6102</v>
      </c>
      <c r="I12" s="41">
        <v>6403</v>
      </c>
      <c r="J12" s="41">
        <v>715</v>
      </c>
      <c r="K12" s="41">
        <v>9594</v>
      </c>
      <c r="L12" s="41">
        <v>4119</v>
      </c>
      <c r="M12" s="42">
        <v>9162</v>
      </c>
      <c r="P12" s="8">
        <v>834</v>
      </c>
    </row>
    <row r="13" spans="1:16" x14ac:dyDescent="0.7">
      <c r="B13" s="40">
        <v>9450</v>
      </c>
      <c r="C13" s="41">
        <v>648</v>
      </c>
      <c r="D13" s="41">
        <v>2011</v>
      </c>
      <c r="E13" s="41">
        <v>1498</v>
      </c>
      <c r="F13" s="41">
        <v>7416</v>
      </c>
      <c r="G13" s="41">
        <v>3210</v>
      </c>
      <c r="H13" s="41">
        <v>4792</v>
      </c>
      <c r="I13" s="41">
        <v>8653</v>
      </c>
      <c r="J13" s="41">
        <v>8068</v>
      </c>
      <c r="K13" s="41">
        <v>6162</v>
      </c>
      <c r="L13" s="41">
        <v>408</v>
      </c>
      <c r="M13" s="42">
        <v>1116</v>
      </c>
      <c r="P13" s="8">
        <v>3210</v>
      </c>
    </row>
    <row r="14" spans="1:16" x14ac:dyDescent="0.7">
      <c r="B14" s="40">
        <v>5256</v>
      </c>
      <c r="C14" s="41">
        <v>2803</v>
      </c>
      <c r="D14" s="41">
        <v>554</v>
      </c>
      <c r="E14" s="41">
        <v>1688</v>
      </c>
      <c r="F14" s="41">
        <v>3919</v>
      </c>
      <c r="G14" s="41">
        <v>4130</v>
      </c>
      <c r="H14" s="41">
        <v>7855</v>
      </c>
      <c r="I14" s="41">
        <v>6991</v>
      </c>
      <c r="J14" s="41">
        <v>9873</v>
      </c>
      <c r="K14" s="41">
        <v>2414</v>
      </c>
      <c r="L14" s="41">
        <v>1791</v>
      </c>
      <c r="M14" s="42">
        <v>7544</v>
      </c>
      <c r="P14" s="8">
        <v>7855</v>
      </c>
    </row>
    <row r="15" spans="1:16" x14ac:dyDescent="0.7">
      <c r="A15" s="2"/>
      <c r="B15" s="40">
        <v>9620</v>
      </c>
      <c r="C15" s="41">
        <v>7766</v>
      </c>
      <c r="D15" s="41">
        <v>2666</v>
      </c>
      <c r="E15" s="41">
        <v>6743</v>
      </c>
      <c r="F15" s="41">
        <v>3270</v>
      </c>
      <c r="G15" s="41">
        <v>508</v>
      </c>
      <c r="H15" s="41">
        <v>6763</v>
      </c>
      <c r="I15" s="41">
        <v>185</v>
      </c>
      <c r="J15" s="41">
        <v>7113</v>
      </c>
      <c r="K15" s="41">
        <v>2693</v>
      </c>
      <c r="L15" s="41">
        <v>2705</v>
      </c>
      <c r="M15" s="42">
        <v>3450</v>
      </c>
      <c r="N15" s="2"/>
      <c r="P15" s="8">
        <v>185</v>
      </c>
    </row>
    <row r="16" spans="1:16" x14ac:dyDescent="0.7">
      <c r="A16" s="2"/>
      <c r="B16" s="40">
        <v>8027</v>
      </c>
      <c r="C16" s="41">
        <v>9891</v>
      </c>
      <c r="D16" s="41">
        <v>1720</v>
      </c>
      <c r="E16" s="41">
        <v>2432</v>
      </c>
      <c r="F16" s="41">
        <v>8397</v>
      </c>
      <c r="G16" s="41">
        <v>2561</v>
      </c>
      <c r="H16" s="41">
        <v>176</v>
      </c>
      <c r="I16" s="41">
        <v>5186</v>
      </c>
      <c r="J16" s="41">
        <v>2989</v>
      </c>
      <c r="K16" s="41">
        <v>760</v>
      </c>
      <c r="L16" s="41">
        <v>9299</v>
      </c>
      <c r="M16" s="42">
        <v>7814</v>
      </c>
      <c r="N16" s="2"/>
      <c r="P16" s="8">
        <v>2989</v>
      </c>
    </row>
    <row r="17" spans="1:16" ht="16.5" thickBot="1" x14ac:dyDescent="0.75">
      <c r="A17" s="2"/>
      <c r="B17" s="43">
        <v>5984</v>
      </c>
      <c r="C17" s="44">
        <v>1955</v>
      </c>
      <c r="D17" s="44">
        <v>7094</v>
      </c>
      <c r="E17" s="44">
        <v>3701</v>
      </c>
      <c r="F17" s="44">
        <v>9917</v>
      </c>
      <c r="G17" s="44">
        <v>8411</v>
      </c>
      <c r="H17" s="44">
        <v>7900</v>
      </c>
      <c r="I17" s="44">
        <v>1772</v>
      </c>
      <c r="J17" s="44">
        <v>5006</v>
      </c>
      <c r="K17" s="44">
        <v>4436</v>
      </c>
      <c r="L17" s="44">
        <v>3132</v>
      </c>
      <c r="M17" s="45">
        <v>874</v>
      </c>
      <c r="N17" s="2"/>
      <c r="P17" s="8">
        <v>4436</v>
      </c>
    </row>
    <row r="18" spans="1:16" x14ac:dyDescent="0.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6" x14ac:dyDescent="0.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6" x14ac:dyDescent="0.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6" x14ac:dyDescent="0.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6" x14ac:dyDescent="0.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6" x14ac:dyDescent="0.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6" x14ac:dyDescent="0.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6" x14ac:dyDescent="0.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6" x14ac:dyDescent="0.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6" x14ac:dyDescent="0.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6" x14ac:dyDescent="0.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</sheetData>
  <conditionalFormatting sqref="B8:M17">
    <cfRule type="expression" dxfId="1" priority="1">
      <formula>_xlfn.XMATCH(B8,DiagExtract)</formula>
    </cfRule>
  </conditionalFormatting>
  <dataValidations count="1">
    <dataValidation type="list" allowBlank="1" showInputMessage="1" showErrorMessage="1" sqref="P3" xr:uid="{720229BD-5350-455C-B712-0AE100E8AF99}">
      <formula1>"-12,-11,-10,-9,-8,-7,-6,-5,-4,-3,-2,-1,1,2,3,4,5,6,7,8,9,10,11,12"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E4E2-72DA-4B10-AA5E-702AC7B18D12}">
  <sheetPr>
    <tabColor rgb="FF7DC7FF"/>
  </sheetPr>
  <dimension ref="B2:BE29"/>
  <sheetViews>
    <sheetView workbookViewId="0">
      <selection activeCell="F5" sqref="F5"/>
    </sheetView>
  </sheetViews>
  <sheetFormatPr defaultColWidth="8.6796875" defaultRowHeight="16.2" x14ac:dyDescent="0.7"/>
  <cols>
    <col min="1" max="1" width="8.6796875" style="2"/>
    <col min="2" max="2" width="2.58984375" style="10" bestFit="1" customWidth="1"/>
    <col min="3" max="4" width="2.31640625" style="2" customWidth="1"/>
    <col min="5" max="5" width="14.2265625" style="2" customWidth="1"/>
    <col min="6" max="8" width="2.6796875" style="2" bestFit="1" customWidth="1"/>
    <col min="9" max="9" width="3.1328125" style="2" bestFit="1" customWidth="1"/>
    <col min="10" max="12" width="2.58984375" style="10" bestFit="1" customWidth="1"/>
    <col min="13" max="15" width="2.36328125" style="10" bestFit="1" customWidth="1"/>
    <col min="16" max="19" width="2.6796875" style="10" bestFit="1" customWidth="1"/>
    <col min="20" max="21" width="2.58984375" style="10" bestFit="1" customWidth="1"/>
    <col min="22" max="25" width="2.58984375" style="2" bestFit="1" customWidth="1"/>
    <col min="26" max="42" width="2.36328125" style="2" bestFit="1" customWidth="1"/>
    <col min="43" max="47" width="2.58984375" style="2" bestFit="1" customWidth="1"/>
    <col min="48" max="110" width="2.36328125" style="2" bestFit="1" customWidth="1"/>
    <col min="111" max="502" width="3.31640625" style="2" bestFit="1" customWidth="1"/>
    <col min="503" max="16384" width="8.6796875" style="2"/>
  </cols>
  <sheetData>
    <row r="2" spans="2:57" x14ac:dyDescent="0.7">
      <c r="F2" s="82" t="s">
        <v>57</v>
      </c>
      <c r="T2" s="79"/>
      <c r="U2" s="79"/>
      <c r="V2" s="79"/>
    </row>
    <row r="3" spans="2:57" x14ac:dyDescent="0.7">
      <c r="C3" s="81"/>
      <c r="D3" s="81"/>
      <c r="E3" s="81"/>
      <c r="F3" s="82" t="s">
        <v>87</v>
      </c>
      <c r="O3" s="82" t="s">
        <v>86</v>
      </c>
      <c r="T3" s="79"/>
      <c r="U3" s="79"/>
      <c r="V3" s="79"/>
    </row>
    <row r="4" spans="2:57" x14ac:dyDescent="0.7">
      <c r="B4" s="10">
        <v>1</v>
      </c>
      <c r="C4" s="81"/>
      <c r="D4" s="81" t="s">
        <v>59</v>
      </c>
      <c r="E4" s="81"/>
      <c r="O4" s="82" t="s">
        <v>87</v>
      </c>
      <c r="T4" s="79"/>
      <c r="U4" s="79"/>
      <c r="V4" s="79"/>
    </row>
    <row r="5" spans="2:57" x14ac:dyDescent="0.7">
      <c r="B5" s="10">
        <v>2</v>
      </c>
      <c r="C5" s="81"/>
      <c r="D5" s="81" t="s">
        <v>60</v>
      </c>
      <c r="E5" s="81"/>
      <c r="F5" s="79" cm="1">
        <f t="array" ref="F5:I24">Staircaseλ(numbers,4)</f>
        <v>1</v>
      </c>
      <c r="G5" s="81" t="str">
        <v/>
      </c>
      <c r="H5" s="79" t="str">
        <v/>
      </c>
      <c r="I5" s="79" t="str">
        <v/>
      </c>
      <c r="J5" s="79"/>
      <c r="K5" s="79"/>
      <c r="L5" s="79"/>
      <c r="M5" s="79"/>
      <c r="N5" s="79"/>
      <c r="O5" s="79"/>
      <c r="P5" s="10" t="str" cm="1">
        <f t="array" ref="P5:S24">Staircaseλ(numbers,4,,,-1)</f>
        <v/>
      </c>
      <c r="Q5" s="79" t="str">
        <v/>
      </c>
      <c r="R5" s="79" t="str">
        <v/>
      </c>
      <c r="S5" s="79">
        <v>1</v>
      </c>
      <c r="T5" s="79"/>
      <c r="U5" s="79"/>
      <c r="V5" s="79"/>
      <c r="X5" s="82" t="s">
        <v>85</v>
      </c>
    </row>
    <row r="6" spans="2:57" x14ac:dyDescent="0.7">
      <c r="B6" s="10">
        <v>3</v>
      </c>
      <c r="C6" s="81"/>
      <c r="D6" s="81" t="s">
        <v>61</v>
      </c>
      <c r="E6" s="81"/>
      <c r="F6" s="81" t="str">
        <v/>
      </c>
      <c r="G6" s="79">
        <v>2</v>
      </c>
      <c r="H6" s="79" t="str">
        <v/>
      </c>
      <c r="I6" s="79" t="str">
        <v/>
      </c>
      <c r="J6" s="79"/>
      <c r="K6" s="79"/>
      <c r="L6" s="79"/>
      <c r="M6" s="79"/>
      <c r="N6" s="79"/>
      <c r="O6" s="79"/>
      <c r="P6" s="79" t="str">
        <v/>
      </c>
      <c r="Q6" s="79" t="str">
        <v/>
      </c>
      <c r="R6" s="79">
        <v>2</v>
      </c>
      <c r="S6" s="79" t="str">
        <v/>
      </c>
      <c r="T6" s="79"/>
      <c r="U6" s="79"/>
      <c r="V6" s="79"/>
      <c r="X6" s="82" t="s">
        <v>87</v>
      </c>
    </row>
    <row r="7" spans="2:57" x14ac:dyDescent="0.7">
      <c r="B7" s="10">
        <v>4</v>
      </c>
      <c r="C7" s="33"/>
      <c r="D7" s="33" t="s">
        <v>62</v>
      </c>
      <c r="E7" s="33"/>
      <c r="F7" s="81" t="str">
        <v/>
      </c>
      <c r="G7" s="81" t="str">
        <v/>
      </c>
      <c r="H7" s="79">
        <v>3</v>
      </c>
      <c r="I7" s="79" t="str">
        <v/>
      </c>
      <c r="J7" s="79"/>
      <c r="K7" s="79"/>
      <c r="L7" s="79"/>
      <c r="M7" s="79"/>
      <c r="N7" s="79"/>
      <c r="O7" s="79"/>
      <c r="P7" s="79" t="str">
        <v/>
      </c>
      <c r="Q7" s="79">
        <v>3</v>
      </c>
      <c r="R7" s="79" t="str">
        <v/>
      </c>
      <c r="S7" s="79" t="str">
        <v/>
      </c>
      <c r="X7" s="83" t="str" cm="1">
        <f t="array" ref="X7:BE10">Staircaseλ(letters,4,1,1)</f>
        <v>A</v>
      </c>
      <c r="Y7" s="79" t="str">
        <v/>
      </c>
      <c r="Z7" s="79" t="str">
        <v/>
      </c>
      <c r="AA7" s="79" t="str">
        <v/>
      </c>
      <c r="AB7" s="79" t="str">
        <v/>
      </c>
      <c r="AC7" s="83" t="str">
        <v>E</v>
      </c>
      <c r="AD7" s="2" t="str">
        <v/>
      </c>
      <c r="AE7" s="79" t="str">
        <v/>
      </c>
      <c r="AF7" s="2" t="str">
        <v/>
      </c>
      <c r="AG7" s="2" t="str">
        <v/>
      </c>
      <c r="AH7" s="84" t="str">
        <v>I</v>
      </c>
      <c r="AI7" s="2" t="str">
        <v/>
      </c>
      <c r="AJ7" s="2" t="str">
        <v/>
      </c>
      <c r="AK7" s="2" t="str">
        <v/>
      </c>
      <c r="AL7" s="2" t="str">
        <v/>
      </c>
      <c r="AM7" s="84" t="str">
        <v>M</v>
      </c>
      <c r="AN7" s="2" t="str">
        <v/>
      </c>
      <c r="AO7" s="2" t="str">
        <v/>
      </c>
      <c r="AP7" s="2" t="str">
        <v/>
      </c>
      <c r="AQ7" s="2" t="str">
        <v/>
      </c>
      <c r="AR7" s="84" t="str">
        <v>Q</v>
      </c>
      <c r="AS7" s="2" t="str">
        <v/>
      </c>
      <c r="AT7" s="2" t="str">
        <v/>
      </c>
      <c r="AU7" s="2" t="str">
        <v/>
      </c>
      <c r="AV7" s="2" t="str">
        <v/>
      </c>
      <c r="AW7" s="84" t="str">
        <v>U</v>
      </c>
      <c r="AX7" s="2" t="str">
        <v/>
      </c>
      <c r="AY7" s="2" t="str">
        <v/>
      </c>
      <c r="AZ7" s="2" t="str">
        <v/>
      </c>
      <c r="BA7" s="2" t="str">
        <v/>
      </c>
      <c r="BB7" s="84" t="str">
        <v>Y</v>
      </c>
      <c r="BC7" s="2" t="str">
        <v/>
      </c>
      <c r="BD7" s="2" t="str">
        <v/>
      </c>
      <c r="BE7" s="2" t="str">
        <v/>
      </c>
    </row>
    <row r="8" spans="2:57" x14ac:dyDescent="0.7">
      <c r="B8" s="10">
        <v>5</v>
      </c>
      <c r="C8" s="33"/>
      <c r="D8" s="33" t="s">
        <v>63</v>
      </c>
      <c r="E8" s="33"/>
      <c r="F8" s="81" t="str">
        <v/>
      </c>
      <c r="G8" s="81" t="str">
        <v/>
      </c>
      <c r="H8" s="79" t="str">
        <v/>
      </c>
      <c r="I8" s="79">
        <v>4</v>
      </c>
      <c r="J8" s="79"/>
      <c r="K8" s="79"/>
      <c r="L8" s="79"/>
      <c r="M8" s="79"/>
      <c r="N8" s="79"/>
      <c r="O8" s="79"/>
      <c r="P8" s="79">
        <v>4</v>
      </c>
      <c r="Q8" s="79" t="str">
        <v/>
      </c>
      <c r="R8" s="79" t="str">
        <v/>
      </c>
      <c r="S8" s="79" t="str">
        <v/>
      </c>
      <c r="X8" s="79" t="str">
        <v/>
      </c>
      <c r="Y8" s="83" t="str">
        <v>B</v>
      </c>
      <c r="Z8" s="79" t="str">
        <v/>
      </c>
      <c r="AA8" s="79" t="str">
        <v/>
      </c>
      <c r="AB8" s="79" t="str">
        <v/>
      </c>
      <c r="AC8" s="79" t="str">
        <v/>
      </c>
      <c r="AD8" s="83" t="str">
        <v>F</v>
      </c>
      <c r="AE8" s="79" t="str">
        <v/>
      </c>
      <c r="AF8" s="2" t="str">
        <v/>
      </c>
      <c r="AG8" s="2" t="str">
        <v/>
      </c>
      <c r="AH8" s="2" t="str">
        <v/>
      </c>
      <c r="AI8" s="84" t="str">
        <v>J</v>
      </c>
      <c r="AJ8" s="2" t="str">
        <v/>
      </c>
      <c r="AK8" s="2" t="str">
        <v/>
      </c>
      <c r="AL8" s="2" t="str">
        <v/>
      </c>
      <c r="AM8" s="2" t="str">
        <v/>
      </c>
      <c r="AN8" s="84" t="str">
        <v>N</v>
      </c>
      <c r="AO8" s="2" t="str">
        <v/>
      </c>
      <c r="AP8" s="2" t="str">
        <v/>
      </c>
      <c r="AQ8" s="2" t="str">
        <v/>
      </c>
      <c r="AR8" s="2" t="str">
        <v/>
      </c>
      <c r="AS8" s="84" t="str">
        <v>R</v>
      </c>
      <c r="AT8" s="2" t="str">
        <v/>
      </c>
      <c r="AU8" s="2" t="str">
        <v/>
      </c>
      <c r="AV8" s="2" t="str">
        <v/>
      </c>
      <c r="AW8" s="2" t="str">
        <v/>
      </c>
      <c r="AX8" s="84" t="str">
        <v>V</v>
      </c>
      <c r="AY8" s="2" t="str">
        <v/>
      </c>
      <c r="AZ8" s="2" t="str">
        <v/>
      </c>
      <c r="BA8" s="2" t="str">
        <v/>
      </c>
      <c r="BB8" s="2" t="str">
        <v/>
      </c>
      <c r="BC8" s="84" t="str">
        <v>Z</v>
      </c>
      <c r="BD8" s="2" t="str">
        <v/>
      </c>
      <c r="BE8" s="2" t="str">
        <v/>
      </c>
    </row>
    <row r="9" spans="2:57" x14ac:dyDescent="0.7">
      <c r="B9" s="10">
        <v>6</v>
      </c>
      <c r="C9" s="33"/>
      <c r="D9" s="33" t="s">
        <v>64</v>
      </c>
      <c r="E9" s="33"/>
      <c r="F9" s="81">
        <v>5</v>
      </c>
      <c r="G9" s="81" t="str">
        <v/>
      </c>
      <c r="H9" s="79" t="str">
        <v/>
      </c>
      <c r="I9" s="79" t="str">
        <v/>
      </c>
      <c r="J9" s="79"/>
      <c r="K9" s="79"/>
      <c r="L9" s="79"/>
      <c r="M9" s="79"/>
      <c r="N9" s="79"/>
      <c r="O9" s="79"/>
      <c r="P9" s="79" t="str">
        <v/>
      </c>
      <c r="Q9" s="79" t="str">
        <v/>
      </c>
      <c r="R9" s="79" t="str">
        <v/>
      </c>
      <c r="S9" s="79">
        <v>5</v>
      </c>
      <c r="X9" s="79" t="str">
        <v/>
      </c>
      <c r="Y9" s="79" t="str">
        <v/>
      </c>
      <c r="Z9" s="83" t="str">
        <v>C</v>
      </c>
      <c r="AA9" s="79" t="str">
        <v/>
      </c>
      <c r="AB9" s="79" t="str">
        <v/>
      </c>
      <c r="AC9" s="79" t="str">
        <v/>
      </c>
      <c r="AD9" s="79" t="str">
        <v/>
      </c>
      <c r="AE9" s="83" t="str">
        <v>G</v>
      </c>
      <c r="AF9" s="2" t="str">
        <v/>
      </c>
      <c r="AG9" s="2" t="str">
        <v/>
      </c>
      <c r="AH9" s="2" t="str">
        <v/>
      </c>
      <c r="AI9" s="2" t="str">
        <v/>
      </c>
      <c r="AJ9" s="84" t="str">
        <v>K</v>
      </c>
      <c r="AK9" s="2" t="str">
        <v/>
      </c>
      <c r="AL9" s="2" t="str">
        <v/>
      </c>
      <c r="AM9" s="2" t="str">
        <v/>
      </c>
      <c r="AN9" s="2" t="str">
        <v/>
      </c>
      <c r="AO9" s="84" t="str">
        <v>O</v>
      </c>
      <c r="AP9" s="2" t="str">
        <v/>
      </c>
      <c r="AQ9" s="2" t="str">
        <v/>
      </c>
      <c r="AR9" s="2" t="str">
        <v/>
      </c>
      <c r="AS9" s="2" t="str">
        <v/>
      </c>
      <c r="AT9" s="84" t="str">
        <v>S</v>
      </c>
      <c r="AU9" s="2" t="str">
        <v/>
      </c>
      <c r="AV9" s="2" t="str">
        <v/>
      </c>
      <c r="AW9" s="2" t="str">
        <v/>
      </c>
      <c r="AX9" s="2" t="str">
        <v/>
      </c>
      <c r="AY9" s="84" t="str">
        <v>W</v>
      </c>
      <c r="AZ9" s="2" t="str">
        <v/>
      </c>
      <c r="BA9" s="2" t="str">
        <v/>
      </c>
      <c r="BB9" s="2" t="str">
        <v/>
      </c>
      <c r="BC9" s="2" t="str">
        <v/>
      </c>
      <c r="BD9" s="2" t="str">
        <v/>
      </c>
      <c r="BE9" s="2" t="str">
        <v/>
      </c>
    </row>
    <row r="10" spans="2:57" x14ac:dyDescent="0.7">
      <c r="B10" s="10">
        <v>7</v>
      </c>
      <c r="C10" s="33"/>
      <c r="D10" s="33" t="s">
        <v>65</v>
      </c>
      <c r="E10" s="33"/>
      <c r="F10" s="33" t="str">
        <v/>
      </c>
      <c r="G10" s="33">
        <v>6</v>
      </c>
      <c r="H10" s="2" t="str">
        <v/>
      </c>
      <c r="I10" s="2" t="str">
        <v/>
      </c>
      <c r="P10" s="10" t="str">
        <v/>
      </c>
      <c r="Q10" s="10" t="str">
        <v/>
      </c>
      <c r="R10" s="10">
        <v>6</v>
      </c>
      <c r="S10" s="10" t="str">
        <v/>
      </c>
      <c r="X10" s="79" t="str">
        <v/>
      </c>
      <c r="Y10" s="79" t="str">
        <v/>
      </c>
      <c r="Z10" s="79" t="str">
        <v/>
      </c>
      <c r="AA10" s="83" t="str">
        <v>D</v>
      </c>
      <c r="AB10" s="79" t="str">
        <v/>
      </c>
      <c r="AC10" s="79" t="str">
        <v/>
      </c>
      <c r="AD10" s="79" t="str">
        <v/>
      </c>
      <c r="AE10" s="79" t="str">
        <v/>
      </c>
      <c r="AF10" s="84" t="str">
        <v>H</v>
      </c>
      <c r="AG10" s="2" t="str">
        <v/>
      </c>
      <c r="AH10" s="2" t="str">
        <v/>
      </c>
      <c r="AI10" s="2" t="str">
        <v/>
      </c>
      <c r="AJ10" s="2" t="str">
        <v/>
      </c>
      <c r="AK10" s="84" t="str">
        <v>L</v>
      </c>
      <c r="AL10" s="2" t="str">
        <v/>
      </c>
      <c r="AM10" s="2" t="str">
        <v/>
      </c>
      <c r="AN10" s="2" t="str">
        <v/>
      </c>
      <c r="AO10" s="2" t="str">
        <v/>
      </c>
      <c r="AP10" s="84" t="str">
        <v>P</v>
      </c>
      <c r="AQ10" s="2" t="str">
        <v/>
      </c>
      <c r="AR10" s="2" t="str">
        <v/>
      </c>
      <c r="AS10" s="2" t="str">
        <v/>
      </c>
      <c r="AT10" s="2" t="str">
        <v/>
      </c>
      <c r="AU10" s="84" t="str">
        <v>T</v>
      </c>
      <c r="AV10" s="2" t="str">
        <v/>
      </c>
      <c r="AW10" s="2" t="str">
        <v/>
      </c>
      <c r="AX10" s="2" t="str">
        <v/>
      </c>
      <c r="AY10" s="2" t="str">
        <v/>
      </c>
      <c r="AZ10" s="84" t="str">
        <v>X</v>
      </c>
      <c r="BA10" s="2" t="str">
        <v/>
      </c>
      <c r="BB10" s="2" t="str">
        <v/>
      </c>
      <c r="BC10" s="2" t="str">
        <v/>
      </c>
      <c r="BD10" s="2" t="str">
        <v/>
      </c>
      <c r="BE10" s="2" t="str">
        <v/>
      </c>
    </row>
    <row r="11" spans="2:57" x14ac:dyDescent="0.7">
      <c r="B11" s="10">
        <v>8</v>
      </c>
      <c r="C11" s="33"/>
      <c r="D11" s="33" t="s">
        <v>66</v>
      </c>
      <c r="E11" s="33"/>
      <c r="F11" s="33" t="str">
        <v/>
      </c>
      <c r="G11" s="33" t="str">
        <v/>
      </c>
      <c r="H11" s="2">
        <v>7</v>
      </c>
      <c r="I11" s="2" t="str">
        <v/>
      </c>
      <c r="P11" s="10" t="str">
        <v/>
      </c>
      <c r="Q11" s="10">
        <v>7</v>
      </c>
      <c r="R11" s="10" t="str">
        <v/>
      </c>
      <c r="S11" s="10" t="str">
        <v/>
      </c>
      <c r="X11" s="79"/>
      <c r="Y11" s="79"/>
      <c r="Z11" s="79"/>
      <c r="AA11" s="79"/>
      <c r="AB11" s="79"/>
      <c r="AC11" s="79"/>
      <c r="AD11" s="79"/>
      <c r="AE11" s="79"/>
    </row>
    <row r="12" spans="2:57" x14ac:dyDescent="0.7">
      <c r="B12" s="10">
        <v>9</v>
      </c>
      <c r="C12" s="33"/>
      <c r="D12" s="33" t="s">
        <v>67</v>
      </c>
      <c r="E12" s="33"/>
      <c r="F12" s="33" t="str">
        <v/>
      </c>
      <c r="G12" s="33" t="str">
        <v/>
      </c>
      <c r="H12" s="2" t="str">
        <v/>
      </c>
      <c r="I12" s="2">
        <v>8</v>
      </c>
      <c r="P12" s="10">
        <v>8</v>
      </c>
      <c r="Q12" s="10" t="str">
        <v/>
      </c>
      <c r="R12" s="10" t="str">
        <v/>
      </c>
      <c r="S12" s="10" t="str">
        <v/>
      </c>
      <c r="X12" s="82" t="s">
        <v>58</v>
      </c>
    </row>
    <row r="13" spans="2:57" x14ac:dyDescent="0.7">
      <c r="B13" s="10">
        <v>10</v>
      </c>
      <c r="C13" s="33"/>
      <c r="D13" s="33" t="s">
        <v>68</v>
      </c>
      <c r="E13" s="33"/>
      <c r="F13" s="33">
        <v>9</v>
      </c>
      <c r="G13" s="33" t="str">
        <v/>
      </c>
      <c r="H13" s="2" t="str">
        <v/>
      </c>
      <c r="I13" s="2" t="str">
        <v/>
      </c>
      <c r="P13" s="10" t="str">
        <v/>
      </c>
      <c r="Q13" s="10" t="str">
        <v/>
      </c>
      <c r="R13" s="10" t="str">
        <v/>
      </c>
      <c r="S13" s="10">
        <v>9</v>
      </c>
      <c r="X13" s="82" t="s">
        <v>87</v>
      </c>
    </row>
    <row r="14" spans="2:57" x14ac:dyDescent="0.7">
      <c r="B14" s="10">
        <v>11</v>
      </c>
      <c r="C14" s="33"/>
      <c r="D14" s="33" t="s">
        <v>69</v>
      </c>
      <c r="E14" s="33"/>
      <c r="F14" s="33" t="str">
        <v/>
      </c>
      <c r="G14" s="33">
        <v>10</v>
      </c>
      <c r="H14" s="2" t="str">
        <v/>
      </c>
      <c r="I14" s="2" t="str">
        <v/>
      </c>
      <c r="P14" s="10" t="str">
        <v/>
      </c>
      <c r="Q14" s="10" t="str">
        <v/>
      </c>
      <c r="R14" s="10">
        <v>10</v>
      </c>
      <c r="S14" s="10" t="str">
        <v/>
      </c>
      <c r="X14" s="2" t="str" cm="1">
        <f t="array" ref="X14:AY17">Staircaseλ(letters,4,,1,-1)</f>
        <v/>
      </c>
      <c r="Y14" s="2" t="str">
        <v/>
      </c>
      <c r="Z14" s="2" t="str">
        <v/>
      </c>
      <c r="AA14" s="84" t="str">
        <v>D</v>
      </c>
      <c r="AB14" s="2" t="str">
        <v/>
      </c>
      <c r="AC14" s="2" t="str">
        <v/>
      </c>
      <c r="AD14" s="2" t="str">
        <v/>
      </c>
      <c r="AE14" s="84" t="str">
        <v>H</v>
      </c>
      <c r="AF14" s="2" t="str">
        <v/>
      </c>
      <c r="AG14" s="2" t="str">
        <v/>
      </c>
      <c r="AH14" s="2" t="str">
        <v/>
      </c>
      <c r="AI14" s="84" t="str">
        <v>L</v>
      </c>
      <c r="AJ14" s="2" t="str">
        <v/>
      </c>
      <c r="AK14" s="2" t="str">
        <v/>
      </c>
      <c r="AL14" s="2" t="str">
        <v/>
      </c>
      <c r="AM14" s="84" t="str">
        <v>P</v>
      </c>
      <c r="AN14" s="2" t="str">
        <v/>
      </c>
      <c r="AO14" s="2" t="str">
        <v/>
      </c>
      <c r="AP14" s="2" t="str">
        <v/>
      </c>
      <c r="AQ14" s="84" t="str">
        <v>T</v>
      </c>
      <c r="AR14" s="2" t="str">
        <v/>
      </c>
      <c r="AS14" s="2" t="str">
        <v/>
      </c>
      <c r="AT14" s="2" t="str">
        <v/>
      </c>
      <c r="AU14" s="84" t="str">
        <v>X</v>
      </c>
      <c r="AV14" s="2" t="str">
        <v/>
      </c>
      <c r="AW14" s="2" t="str">
        <v/>
      </c>
      <c r="AX14" s="2" t="str">
        <v/>
      </c>
      <c r="AY14" s="2" t="str">
        <v/>
      </c>
    </row>
    <row r="15" spans="2:57" x14ac:dyDescent="0.7">
      <c r="B15" s="10">
        <v>12</v>
      </c>
      <c r="C15" s="33"/>
      <c r="D15" s="33" t="s">
        <v>70</v>
      </c>
      <c r="E15" s="33"/>
      <c r="F15" s="33" t="str">
        <v/>
      </c>
      <c r="G15" s="33" t="str">
        <v/>
      </c>
      <c r="H15" s="2">
        <v>11</v>
      </c>
      <c r="I15" s="2" t="str">
        <v/>
      </c>
      <c r="P15" s="10" t="str">
        <v/>
      </c>
      <c r="Q15" s="10">
        <v>11</v>
      </c>
      <c r="R15" s="10" t="str">
        <v/>
      </c>
      <c r="S15" s="10" t="str">
        <v/>
      </c>
      <c r="X15" s="2" t="str">
        <v/>
      </c>
      <c r="Y15" s="2" t="str">
        <v/>
      </c>
      <c r="Z15" s="84" t="str">
        <v>C</v>
      </c>
      <c r="AA15" s="2" t="str">
        <v/>
      </c>
      <c r="AB15" s="2" t="str">
        <v/>
      </c>
      <c r="AC15" s="2" t="str">
        <v/>
      </c>
      <c r="AD15" s="84" t="str">
        <v>G</v>
      </c>
      <c r="AE15" s="2" t="str">
        <v/>
      </c>
      <c r="AF15" s="2" t="str">
        <v/>
      </c>
      <c r="AG15" s="2" t="str">
        <v/>
      </c>
      <c r="AH15" s="84" t="str">
        <v>K</v>
      </c>
      <c r="AI15" s="2" t="str">
        <v/>
      </c>
      <c r="AJ15" s="2" t="str">
        <v/>
      </c>
      <c r="AK15" s="2" t="str">
        <v/>
      </c>
      <c r="AL15" s="84" t="str">
        <v>O</v>
      </c>
      <c r="AM15" s="2" t="str">
        <v/>
      </c>
      <c r="AN15" s="2" t="str">
        <v/>
      </c>
      <c r="AO15" s="2" t="str">
        <v/>
      </c>
      <c r="AP15" s="84" t="str">
        <v>S</v>
      </c>
      <c r="AQ15" s="2" t="str">
        <v/>
      </c>
      <c r="AR15" s="2" t="str">
        <v/>
      </c>
      <c r="AS15" s="2" t="str">
        <v/>
      </c>
      <c r="AT15" s="84" t="str">
        <v>W</v>
      </c>
      <c r="AU15" s="2" t="str">
        <v/>
      </c>
      <c r="AV15" s="2" t="str">
        <v/>
      </c>
      <c r="AW15" s="2" t="str">
        <v/>
      </c>
      <c r="AX15" s="2" t="str">
        <v/>
      </c>
      <c r="AY15" s="2" t="str">
        <v/>
      </c>
    </row>
    <row r="16" spans="2:57" x14ac:dyDescent="0.7">
      <c r="B16" s="10">
        <v>13</v>
      </c>
      <c r="C16" s="33"/>
      <c r="D16" s="33" t="s">
        <v>71</v>
      </c>
      <c r="E16" s="33"/>
      <c r="F16" s="33" t="str">
        <v/>
      </c>
      <c r="G16" s="33" t="str">
        <v/>
      </c>
      <c r="H16" s="2" t="str">
        <v/>
      </c>
      <c r="I16" s="2">
        <v>12</v>
      </c>
      <c r="P16" s="10">
        <v>12</v>
      </c>
      <c r="Q16" s="10" t="str">
        <v/>
      </c>
      <c r="R16" s="10" t="str">
        <v/>
      </c>
      <c r="S16" s="10" t="str">
        <v/>
      </c>
      <c r="X16" s="2" t="str">
        <v/>
      </c>
      <c r="Y16" s="84" t="str">
        <v>B</v>
      </c>
      <c r="Z16" s="2" t="str">
        <v/>
      </c>
      <c r="AA16" s="2" t="str">
        <v/>
      </c>
      <c r="AB16" s="2" t="str">
        <v/>
      </c>
      <c r="AC16" s="84" t="str">
        <v>F</v>
      </c>
      <c r="AD16" s="2" t="str">
        <v/>
      </c>
      <c r="AE16" s="2" t="str">
        <v/>
      </c>
      <c r="AF16" s="2" t="str">
        <v/>
      </c>
      <c r="AG16" s="84" t="str">
        <v>J</v>
      </c>
      <c r="AH16" s="2" t="str">
        <v/>
      </c>
      <c r="AI16" s="2" t="str">
        <v/>
      </c>
      <c r="AJ16" s="2" t="str">
        <v/>
      </c>
      <c r="AK16" s="84" t="str">
        <v>N</v>
      </c>
      <c r="AL16" s="2" t="str">
        <v/>
      </c>
      <c r="AM16" s="2" t="str">
        <v/>
      </c>
      <c r="AN16" s="2" t="str">
        <v/>
      </c>
      <c r="AO16" s="84" t="str">
        <v>R</v>
      </c>
      <c r="AP16" s="2" t="str">
        <v/>
      </c>
      <c r="AQ16" s="2" t="str">
        <v/>
      </c>
      <c r="AR16" s="2" t="str">
        <v/>
      </c>
      <c r="AS16" s="84" t="str">
        <v>V</v>
      </c>
      <c r="AT16" s="2" t="str">
        <v/>
      </c>
      <c r="AU16" s="2" t="str">
        <v/>
      </c>
      <c r="AV16" s="2" t="str">
        <v/>
      </c>
      <c r="AW16" s="84" t="str">
        <v>Z</v>
      </c>
      <c r="AX16" s="2" t="str">
        <v/>
      </c>
      <c r="AY16" s="2" t="str">
        <v/>
      </c>
    </row>
    <row r="17" spans="2:51" x14ac:dyDescent="0.7">
      <c r="B17" s="10">
        <v>14</v>
      </c>
      <c r="C17" s="33"/>
      <c r="D17" s="33" t="s">
        <v>72</v>
      </c>
      <c r="E17" s="33"/>
      <c r="F17" s="33">
        <v>13</v>
      </c>
      <c r="G17" s="33" t="str">
        <v/>
      </c>
      <c r="H17" s="2" t="str">
        <v/>
      </c>
      <c r="I17" s="2" t="str">
        <v/>
      </c>
      <c r="P17" s="10" t="str">
        <v/>
      </c>
      <c r="Q17" s="10" t="str">
        <v/>
      </c>
      <c r="R17" s="10" t="str">
        <v/>
      </c>
      <c r="S17" s="10">
        <v>13</v>
      </c>
      <c r="X17" s="84" t="str">
        <v>A</v>
      </c>
      <c r="Y17" s="2" t="str">
        <v/>
      </c>
      <c r="Z17" s="2" t="str">
        <v/>
      </c>
      <c r="AA17" s="2" t="str">
        <v/>
      </c>
      <c r="AB17" s="84" t="str">
        <v>E</v>
      </c>
      <c r="AC17" s="2" t="str">
        <v/>
      </c>
      <c r="AD17" s="2" t="str">
        <v/>
      </c>
      <c r="AE17" s="2" t="str">
        <v/>
      </c>
      <c r="AF17" s="84" t="str">
        <v>I</v>
      </c>
      <c r="AG17" s="2" t="str">
        <v/>
      </c>
      <c r="AH17" s="2" t="str">
        <v/>
      </c>
      <c r="AI17" s="2" t="str">
        <v/>
      </c>
      <c r="AJ17" s="84" t="str">
        <v>M</v>
      </c>
      <c r="AK17" s="2" t="str">
        <v/>
      </c>
      <c r="AL17" s="2" t="str">
        <v/>
      </c>
      <c r="AM17" s="2" t="str">
        <v/>
      </c>
      <c r="AN17" s="84" t="str">
        <v>Q</v>
      </c>
      <c r="AO17" s="2" t="str">
        <v/>
      </c>
      <c r="AP17" s="2" t="str">
        <v/>
      </c>
      <c r="AQ17" s="2" t="str">
        <v/>
      </c>
      <c r="AR17" s="84" t="str">
        <v>U</v>
      </c>
      <c r="AS17" s="2" t="str">
        <v/>
      </c>
      <c r="AT17" s="2" t="str">
        <v/>
      </c>
      <c r="AU17" s="2" t="str">
        <v/>
      </c>
      <c r="AV17" s="84" t="str">
        <v>Y</v>
      </c>
      <c r="AW17" s="2" t="str">
        <v/>
      </c>
      <c r="AX17" s="2" t="str">
        <v/>
      </c>
      <c r="AY17" s="2" t="str">
        <v/>
      </c>
    </row>
    <row r="18" spans="2:51" x14ac:dyDescent="0.7">
      <c r="B18" s="10">
        <v>15</v>
      </c>
      <c r="C18" s="33"/>
      <c r="D18" s="33" t="s">
        <v>73</v>
      </c>
      <c r="E18" s="33"/>
      <c r="F18" s="33" t="str">
        <v/>
      </c>
      <c r="G18" s="33">
        <v>14</v>
      </c>
      <c r="H18" s="2" t="str">
        <v/>
      </c>
      <c r="I18" s="2" t="str">
        <v/>
      </c>
      <c r="P18" s="10" t="str">
        <v/>
      </c>
      <c r="Q18" s="10" t="str">
        <v/>
      </c>
      <c r="R18" s="10">
        <v>14</v>
      </c>
      <c r="S18" s="10" t="str">
        <v/>
      </c>
    </row>
    <row r="19" spans="2:51" x14ac:dyDescent="0.7">
      <c r="B19" s="10">
        <v>16</v>
      </c>
      <c r="C19" s="33"/>
      <c r="D19" s="33" t="s">
        <v>74</v>
      </c>
      <c r="E19" s="33"/>
      <c r="F19" s="33" t="str">
        <v/>
      </c>
      <c r="G19" s="33" t="str">
        <v/>
      </c>
      <c r="H19" s="2">
        <v>15</v>
      </c>
      <c r="I19" s="2" t="str">
        <v/>
      </c>
      <c r="P19" s="10" t="str">
        <v/>
      </c>
      <c r="Q19" s="10">
        <v>15</v>
      </c>
      <c r="R19" s="10" t="str">
        <v/>
      </c>
      <c r="S19" s="10" t="str">
        <v/>
      </c>
    </row>
    <row r="20" spans="2:51" x14ac:dyDescent="0.7">
      <c r="B20" s="10">
        <v>17</v>
      </c>
      <c r="C20" s="33"/>
      <c r="D20" s="33" t="s">
        <v>75</v>
      </c>
      <c r="E20" s="33"/>
      <c r="F20" s="33" t="str">
        <v/>
      </c>
      <c r="G20" s="33" t="str">
        <v/>
      </c>
      <c r="H20" s="2" t="str">
        <v/>
      </c>
      <c r="I20" s="2">
        <v>16</v>
      </c>
      <c r="P20" s="10">
        <v>16</v>
      </c>
      <c r="Q20" s="10" t="str">
        <v/>
      </c>
      <c r="R20" s="10" t="str">
        <v/>
      </c>
      <c r="S20" s="10" t="str">
        <v/>
      </c>
    </row>
    <row r="21" spans="2:51" x14ac:dyDescent="0.7">
      <c r="B21" s="10">
        <v>18</v>
      </c>
      <c r="C21" s="33"/>
      <c r="D21" s="33" t="s">
        <v>76</v>
      </c>
      <c r="E21" s="33"/>
      <c r="F21" s="33">
        <v>17</v>
      </c>
      <c r="G21" s="33" t="str">
        <v/>
      </c>
      <c r="H21" s="2" t="str">
        <v/>
      </c>
      <c r="I21" s="2" t="str">
        <v/>
      </c>
      <c r="P21" s="10" t="str">
        <v/>
      </c>
      <c r="Q21" s="10" t="str">
        <v/>
      </c>
      <c r="R21" s="10" t="str">
        <v/>
      </c>
      <c r="S21" s="10">
        <v>17</v>
      </c>
    </row>
    <row r="22" spans="2:51" x14ac:dyDescent="0.7">
      <c r="B22" s="10">
        <v>19</v>
      </c>
      <c r="C22" s="33"/>
      <c r="D22" s="33" t="s">
        <v>77</v>
      </c>
      <c r="E22" s="33"/>
      <c r="F22" s="33" t="str">
        <v/>
      </c>
      <c r="G22" s="33">
        <v>18</v>
      </c>
      <c r="H22" s="2" t="str">
        <v/>
      </c>
      <c r="I22" s="2" t="str">
        <v/>
      </c>
      <c r="P22" s="10" t="str">
        <v/>
      </c>
      <c r="Q22" s="10" t="str">
        <v/>
      </c>
      <c r="R22" s="10">
        <v>18</v>
      </c>
      <c r="S22" s="10" t="str">
        <v/>
      </c>
    </row>
    <row r="23" spans="2:51" x14ac:dyDescent="0.7">
      <c r="B23" s="10">
        <v>20</v>
      </c>
      <c r="C23" s="33"/>
      <c r="D23" s="33" t="s">
        <v>78</v>
      </c>
      <c r="E23" s="33"/>
      <c r="F23" s="33" t="str">
        <v/>
      </c>
      <c r="G23" s="33" t="str">
        <v/>
      </c>
      <c r="H23" s="2">
        <v>19</v>
      </c>
      <c r="I23" s="2" t="str">
        <v/>
      </c>
      <c r="P23" s="10" t="str">
        <v/>
      </c>
      <c r="Q23" s="10">
        <v>19</v>
      </c>
      <c r="R23" s="10" t="str">
        <v/>
      </c>
      <c r="S23" s="10" t="str">
        <v/>
      </c>
    </row>
    <row r="24" spans="2:51" x14ac:dyDescent="0.7">
      <c r="C24" s="33"/>
      <c r="D24" s="33" t="s">
        <v>79</v>
      </c>
      <c r="E24" s="33"/>
      <c r="F24" s="33" t="str">
        <v/>
      </c>
      <c r="G24" s="33" t="str">
        <v/>
      </c>
      <c r="H24" s="2" t="str">
        <v/>
      </c>
      <c r="I24" s="2">
        <v>20</v>
      </c>
      <c r="P24" s="10">
        <v>20</v>
      </c>
      <c r="Q24" s="10" t="str">
        <v/>
      </c>
      <c r="R24" s="10" t="str">
        <v/>
      </c>
      <c r="S24" s="10" t="str">
        <v/>
      </c>
    </row>
    <row r="25" spans="2:51" x14ac:dyDescent="0.7">
      <c r="C25" s="33"/>
      <c r="D25" s="33" t="s">
        <v>80</v>
      </c>
      <c r="E25" s="33"/>
      <c r="F25" s="33"/>
      <c r="G25" s="33"/>
    </row>
    <row r="26" spans="2:51" x14ac:dyDescent="0.7">
      <c r="D26" s="2" t="s">
        <v>81</v>
      </c>
    </row>
    <row r="27" spans="2:51" x14ac:dyDescent="0.7">
      <c r="D27" s="2" t="s">
        <v>82</v>
      </c>
    </row>
    <row r="28" spans="2:51" x14ac:dyDescent="0.7">
      <c r="D28" s="2" t="s">
        <v>83</v>
      </c>
    </row>
    <row r="29" spans="2:51" x14ac:dyDescent="0.7">
      <c r="D29" s="2" t="s">
        <v>84</v>
      </c>
    </row>
  </sheetData>
  <conditionalFormatting sqref="F5:I24">
    <cfRule type="colorScale" priority="5">
      <colorScale>
        <cfvo type="min"/>
        <cfvo type="max"/>
        <color rgb="FFFFEF9C"/>
        <color rgb="FF63BE7B"/>
      </colorScale>
    </cfRule>
  </conditionalFormatting>
  <conditionalFormatting sqref="P5:S24">
    <cfRule type="colorScale" priority="4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BBC4-15A2-4304-9672-217B54829231}">
  <sheetPr>
    <tabColor rgb="FFFBFBB7"/>
  </sheetPr>
  <dimension ref="B2:U79"/>
  <sheetViews>
    <sheetView workbookViewId="0">
      <selection activeCell="C30" sqref="C30"/>
    </sheetView>
  </sheetViews>
  <sheetFormatPr defaultColWidth="9.2265625" defaultRowHeight="16.2" x14ac:dyDescent="0.7"/>
  <cols>
    <col min="1" max="1" width="9.2265625" style="8"/>
    <col min="2" max="2" width="14.54296875" style="8" bestFit="1" customWidth="1"/>
    <col min="3" max="3" width="16.453125" style="8" bestFit="1" customWidth="1"/>
    <col min="4" max="4" width="7.36328125" style="8" bestFit="1" customWidth="1"/>
    <col min="5" max="11" width="6" style="8" bestFit="1" customWidth="1"/>
    <col min="12" max="13" width="4.81640625" style="8" bestFit="1" customWidth="1"/>
    <col min="14" max="21" width="6" style="8" bestFit="1" customWidth="1"/>
    <col min="22" max="22" width="2.81640625" style="8" bestFit="1" customWidth="1"/>
    <col min="23" max="16384" width="9.2265625" style="8"/>
  </cols>
  <sheetData>
    <row r="2" spans="2:21" ht="18.3" thickBot="1" x14ac:dyDescent="1.05">
      <c r="B2" s="108" t="s">
        <v>104</v>
      </c>
      <c r="D2" s="66" t="s">
        <v>36</v>
      </c>
    </row>
    <row r="3" spans="2:21" ht="16.5" thickBot="1" x14ac:dyDescent="0.75">
      <c r="B3" s="66" t="s">
        <v>0</v>
      </c>
      <c r="D3" s="69">
        <v>3024</v>
      </c>
      <c r="E3" s="70">
        <v>226</v>
      </c>
      <c r="F3" s="70">
        <v>9639</v>
      </c>
      <c r="G3" s="70">
        <v>379</v>
      </c>
      <c r="H3" s="70">
        <v>8575</v>
      </c>
      <c r="I3" s="70">
        <v>2912</v>
      </c>
      <c r="J3" s="70">
        <v>2780</v>
      </c>
      <c r="K3" s="71">
        <v>6515</v>
      </c>
      <c r="L3"/>
      <c r="M3"/>
      <c r="N3"/>
      <c r="O3"/>
    </row>
    <row r="4" spans="2:21" ht="16.5" thickBot="1" x14ac:dyDescent="0.75">
      <c r="B4" s="66" t="s">
        <v>4</v>
      </c>
      <c r="D4" s="72">
        <v>8329</v>
      </c>
      <c r="E4" s="73">
        <v>8070</v>
      </c>
      <c r="F4" s="74">
        <v>5888</v>
      </c>
      <c r="G4" s="74">
        <v>1350</v>
      </c>
      <c r="H4" s="74">
        <v>5176</v>
      </c>
      <c r="I4" s="74">
        <v>5669</v>
      </c>
      <c r="J4" s="75">
        <v>802</v>
      </c>
      <c r="K4" s="76">
        <v>4434</v>
      </c>
      <c r="L4"/>
      <c r="M4"/>
      <c r="N4"/>
      <c r="O4"/>
    </row>
    <row r="5" spans="2:21" ht="16.5" thickBot="1" x14ac:dyDescent="0.75">
      <c r="B5" s="66" t="s">
        <v>1</v>
      </c>
      <c r="D5" s="72">
        <v>2596</v>
      </c>
      <c r="E5" s="74">
        <v>9586</v>
      </c>
      <c r="F5" s="73">
        <v>3930</v>
      </c>
      <c r="G5" s="74">
        <v>9911</v>
      </c>
      <c r="H5" s="74">
        <v>7034</v>
      </c>
      <c r="I5" s="75">
        <v>6759</v>
      </c>
      <c r="J5" s="77">
        <v>1130</v>
      </c>
      <c r="K5" s="77">
        <v>6625</v>
      </c>
      <c r="L5"/>
      <c r="M5"/>
      <c r="N5"/>
      <c r="O5"/>
    </row>
    <row r="6" spans="2:21" ht="16.5" thickBot="1" x14ac:dyDescent="0.75">
      <c r="B6" s="66" t="s">
        <v>56</v>
      </c>
      <c r="D6" s="72">
        <v>9496</v>
      </c>
      <c r="E6" s="74">
        <v>8713</v>
      </c>
      <c r="F6" s="74">
        <v>9374</v>
      </c>
      <c r="G6" s="73">
        <v>4190</v>
      </c>
      <c r="H6" s="75">
        <v>9204</v>
      </c>
      <c r="I6" s="77">
        <v>7398</v>
      </c>
      <c r="J6" s="77">
        <v>5564</v>
      </c>
      <c r="K6" s="77">
        <v>1788</v>
      </c>
      <c r="L6"/>
      <c r="M6"/>
      <c r="N6"/>
      <c r="O6"/>
    </row>
    <row r="7" spans="2:21" ht="16.5" thickBot="1" x14ac:dyDescent="0.75">
      <c r="B7" s="66" t="s">
        <v>35</v>
      </c>
      <c r="D7" s="72">
        <v>8936</v>
      </c>
      <c r="E7" s="74">
        <v>4116</v>
      </c>
      <c r="F7" s="74">
        <v>6638</v>
      </c>
      <c r="G7" s="75">
        <v>6482</v>
      </c>
      <c r="H7" s="78">
        <v>6425</v>
      </c>
      <c r="I7" s="77">
        <v>4400</v>
      </c>
      <c r="J7" s="77">
        <v>910</v>
      </c>
      <c r="K7" s="77">
        <v>5201</v>
      </c>
      <c r="L7"/>
      <c r="M7"/>
      <c r="N7"/>
      <c r="O7"/>
    </row>
    <row r="8" spans="2:21" ht="16.5" thickBot="1" x14ac:dyDescent="0.75">
      <c r="D8" s="72">
        <v>2845</v>
      </c>
      <c r="E8" s="74">
        <v>763</v>
      </c>
      <c r="F8" s="75">
        <v>2098</v>
      </c>
      <c r="G8" s="77">
        <v>7453</v>
      </c>
      <c r="H8" s="77">
        <v>6413</v>
      </c>
      <c r="I8" s="78">
        <v>2399</v>
      </c>
      <c r="J8" s="77">
        <v>2603</v>
      </c>
      <c r="K8" s="77">
        <v>2177</v>
      </c>
      <c r="L8"/>
      <c r="M8"/>
      <c r="N8"/>
      <c r="O8"/>
    </row>
    <row r="9" spans="2:21" ht="16.5" thickBot="1" x14ac:dyDescent="0.75">
      <c r="D9" s="72">
        <v>9378</v>
      </c>
      <c r="E9" s="71">
        <v>6389</v>
      </c>
      <c r="F9" s="77">
        <v>9748</v>
      </c>
      <c r="G9" s="77">
        <v>7888</v>
      </c>
      <c r="H9" s="77">
        <v>7194</v>
      </c>
      <c r="I9" s="77">
        <v>2517</v>
      </c>
      <c r="J9" s="78">
        <v>4316</v>
      </c>
      <c r="K9" s="77">
        <v>1082</v>
      </c>
      <c r="L9"/>
      <c r="M9"/>
      <c r="N9"/>
      <c r="O9"/>
    </row>
    <row r="10" spans="2:21" ht="16.5" thickBot="1" x14ac:dyDescent="0.75">
      <c r="D10" s="71">
        <v>9938</v>
      </c>
      <c r="E10" s="77">
        <v>1039</v>
      </c>
      <c r="F10" s="77">
        <v>710</v>
      </c>
      <c r="G10" s="77">
        <v>9219</v>
      </c>
      <c r="H10" s="77">
        <v>4136</v>
      </c>
      <c r="I10" s="77">
        <v>1990</v>
      </c>
      <c r="J10" s="77">
        <v>3036</v>
      </c>
      <c r="K10" s="78">
        <v>7259</v>
      </c>
      <c r="L10"/>
      <c r="M10"/>
      <c r="N10"/>
      <c r="O10"/>
    </row>
    <row r="12" spans="2:21" x14ac:dyDescent="0.7">
      <c r="D12" s="66" t="s">
        <v>37</v>
      </c>
    </row>
    <row r="14" spans="2:21" x14ac:dyDescent="0.7">
      <c r="C14" s="67" t="s">
        <v>8</v>
      </c>
      <c r="D14" s="8" cm="1">
        <f t="array" ref="D14:K14">ByDiagλ(Traverseλ(Demo_Grid4,1),_xleta.MAX)</f>
        <v>9938</v>
      </c>
      <c r="E14" s="8">
        <v>9748</v>
      </c>
      <c r="F14" s="8">
        <v>7888</v>
      </c>
      <c r="G14" s="8">
        <v>9219</v>
      </c>
      <c r="H14" s="8">
        <v>5201</v>
      </c>
      <c r="I14" s="8">
        <v>4316</v>
      </c>
      <c r="J14" s="8">
        <v>3036</v>
      </c>
      <c r="K14" s="8">
        <v>7259</v>
      </c>
      <c r="N14" s="107" t="s">
        <v>103</v>
      </c>
    </row>
    <row r="15" spans="2:21" x14ac:dyDescent="0.7">
      <c r="C15" s="30"/>
      <c r="N15" s="107" t="s">
        <v>56</v>
      </c>
    </row>
    <row r="16" spans="2:21" x14ac:dyDescent="0.7">
      <c r="C16" s="67" t="s">
        <v>25</v>
      </c>
      <c r="D16" s="8" cm="1">
        <f t="array" ref="D16:K16">ByDiagλ(Traverseλ(Demo_Grid4,1),_xleta.AVERAGE)</f>
        <v>6023.375</v>
      </c>
      <c r="E16" s="8">
        <v>5375.2857142857147</v>
      </c>
      <c r="F16" s="8">
        <v>5266.666666666667</v>
      </c>
      <c r="G16" s="8">
        <v>4302</v>
      </c>
      <c r="H16" s="8">
        <v>3614.25</v>
      </c>
      <c r="I16" s="8">
        <v>2827.6666666666665</v>
      </c>
      <c r="J16" s="8">
        <v>2059</v>
      </c>
      <c r="K16" s="8">
        <v>7259</v>
      </c>
      <c r="N16" s="31" cm="1">
        <f t="array" ref="N16:U79">Staircaseλ(Demo_Grid4,8)</f>
        <v>3024</v>
      </c>
      <c r="O16" s="31" t="str">
        <v/>
      </c>
      <c r="P16" s="31" t="str">
        <v/>
      </c>
      <c r="Q16" s="31" t="str">
        <v/>
      </c>
      <c r="R16" s="8" t="str">
        <v/>
      </c>
      <c r="S16" s="8" t="str">
        <v/>
      </c>
      <c r="T16" s="8" t="str">
        <v/>
      </c>
      <c r="U16" s="8" t="str">
        <v/>
      </c>
    </row>
    <row r="17" spans="3:21" x14ac:dyDescent="0.7">
      <c r="N17" s="8" t="str">
        <v/>
      </c>
      <c r="O17" s="8">
        <v>226</v>
      </c>
      <c r="P17" s="8" t="str">
        <v/>
      </c>
      <c r="Q17" s="8" t="str">
        <v/>
      </c>
      <c r="R17" s="8" t="str">
        <v/>
      </c>
      <c r="S17" s="8" t="str">
        <v/>
      </c>
      <c r="T17" s="8" t="str">
        <v/>
      </c>
      <c r="U17" s="8" t="str">
        <v/>
      </c>
    </row>
    <row r="18" spans="3:21" ht="16.5" thickBot="1" x14ac:dyDescent="0.75">
      <c r="N18" s="8" t="str">
        <v/>
      </c>
      <c r="O18" s="8" t="str">
        <v/>
      </c>
      <c r="P18" s="8">
        <v>9639</v>
      </c>
      <c r="Q18" s="8" t="str">
        <v/>
      </c>
      <c r="R18" s="8" t="str">
        <v/>
      </c>
      <c r="S18" s="8" t="str">
        <v/>
      </c>
      <c r="T18" s="8" t="str">
        <v/>
      </c>
      <c r="U18" s="8" t="str">
        <v/>
      </c>
    </row>
    <row r="19" spans="3:21" ht="16.5" thickBot="1" x14ac:dyDescent="0.75">
      <c r="C19" s="66" t="s">
        <v>21</v>
      </c>
      <c r="D19" s="29" cm="1">
        <f t="array" ref="D19:K26">DiagMapλ(Traverseλ(Demo_Grid4,1))</f>
        <v>6515</v>
      </c>
      <c r="E19" s="29">
        <v>4434</v>
      </c>
      <c r="F19" s="29">
        <v>6625</v>
      </c>
      <c r="G19" s="29">
        <v>1788</v>
      </c>
      <c r="H19" s="29">
        <v>5201</v>
      </c>
      <c r="I19" s="29">
        <v>2177</v>
      </c>
      <c r="J19" s="29">
        <v>1082</v>
      </c>
      <c r="K19" s="29">
        <v>7259</v>
      </c>
      <c r="N19" s="8" t="str">
        <v/>
      </c>
      <c r="O19" s="8" t="str">
        <v/>
      </c>
      <c r="P19" s="8" t="str">
        <v/>
      </c>
      <c r="Q19" s="8">
        <v>379</v>
      </c>
      <c r="R19" s="8" t="str">
        <v/>
      </c>
      <c r="S19" s="8" t="str">
        <v/>
      </c>
      <c r="T19" s="8" t="str">
        <v/>
      </c>
      <c r="U19" s="8" t="str">
        <v/>
      </c>
    </row>
    <row r="20" spans="3:21" ht="16.5" thickBot="1" x14ac:dyDescent="0.75">
      <c r="C20" s="66" t="s">
        <v>35</v>
      </c>
      <c r="D20" s="29">
        <v>802</v>
      </c>
      <c r="E20" s="29">
        <v>1130</v>
      </c>
      <c r="F20" s="29">
        <v>5564</v>
      </c>
      <c r="G20" s="29">
        <v>910</v>
      </c>
      <c r="H20" s="29">
        <v>2603</v>
      </c>
      <c r="I20" s="29">
        <v>4316</v>
      </c>
      <c r="J20" s="29">
        <v>3036</v>
      </c>
      <c r="K20" s="8" t="str">
        <v/>
      </c>
      <c r="N20" s="8" t="str">
        <v/>
      </c>
      <c r="O20" s="8" t="str">
        <v/>
      </c>
      <c r="P20" s="8" t="str">
        <v/>
      </c>
      <c r="Q20" s="8" t="str">
        <v/>
      </c>
      <c r="R20" s="8">
        <v>8575</v>
      </c>
      <c r="S20" s="8" t="str">
        <v/>
      </c>
      <c r="T20" s="8" t="str">
        <v/>
      </c>
      <c r="U20" s="8" t="str">
        <v/>
      </c>
    </row>
    <row r="21" spans="3:21" ht="16.5" thickBot="1" x14ac:dyDescent="0.75">
      <c r="C21" s="66" t="s">
        <v>1</v>
      </c>
      <c r="D21" s="29">
        <v>6759</v>
      </c>
      <c r="E21" s="29">
        <v>7398</v>
      </c>
      <c r="F21" s="29">
        <v>4400</v>
      </c>
      <c r="G21" s="29">
        <v>2399</v>
      </c>
      <c r="H21" s="29">
        <v>2517</v>
      </c>
      <c r="I21" s="29">
        <v>1990</v>
      </c>
      <c r="J21" s="8" t="str">
        <v/>
      </c>
      <c r="K21" s="8" t="str">
        <v/>
      </c>
      <c r="N21" s="8" t="str">
        <v/>
      </c>
      <c r="O21" s="8" t="str">
        <v/>
      </c>
      <c r="P21" s="8" t="str">
        <v/>
      </c>
      <c r="Q21" s="8" t="str">
        <v/>
      </c>
      <c r="R21" s="8" t="str">
        <v/>
      </c>
      <c r="S21" s="8">
        <v>2912</v>
      </c>
      <c r="T21" s="8" t="str">
        <v/>
      </c>
      <c r="U21" s="8" t="str">
        <v/>
      </c>
    </row>
    <row r="22" spans="3:21" ht="16.5" thickBot="1" x14ac:dyDescent="0.75">
      <c r="D22" s="29">
        <v>9204</v>
      </c>
      <c r="E22" s="29">
        <v>6425</v>
      </c>
      <c r="F22" s="29">
        <v>6413</v>
      </c>
      <c r="G22" s="29">
        <v>7194</v>
      </c>
      <c r="H22" s="29">
        <v>4136</v>
      </c>
      <c r="I22" s="8" t="str">
        <v/>
      </c>
      <c r="J22" s="8" t="str">
        <v/>
      </c>
      <c r="K22" s="8" t="str">
        <v/>
      </c>
      <c r="N22" s="8" t="str">
        <v/>
      </c>
      <c r="O22" s="8" t="str">
        <v/>
      </c>
      <c r="P22" s="8" t="str">
        <v/>
      </c>
      <c r="Q22" s="8" t="str">
        <v/>
      </c>
      <c r="R22" s="8" t="str">
        <v/>
      </c>
      <c r="S22" s="8" t="str">
        <v/>
      </c>
      <c r="T22" s="8">
        <v>2780</v>
      </c>
      <c r="U22" s="8" t="str">
        <v/>
      </c>
    </row>
    <row r="23" spans="3:21" ht="16.5" thickBot="1" x14ac:dyDescent="0.75">
      <c r="D23" s="29">
        <v>6482</v>
      </c>
      <c r="E23" s="29">
        <v>7453</v>
      </c>
      <c r="F23" s="29">
        <v>7888</v>
      </c>
      <c r="G23" s="29">
        <v>9219</v>
      </c>
      <c r="H23" s="8" t="str">
        <v/>
      </c>
      <c r="I23" s="8" t="str">
        <v/>
      </c>
      <c r="J23" s="8" t="str">
        <v/>
      </c>
      <c r="K23" s="8" t="str">
        <v/>
      </c>
      <c r="N23" s="8" t="str">
        <v/>
      </c>
      <c r="O23" s="8" t="str">
        <v/>
      </c>
      <c r="P23" s="8" t="str">
        <v/>
      </c>
      <c r="Q23" s="8" t="str">
        <v/>
      </c>
      <c r="R23" s="8" t="str">
        <v/>
      </c>
      <c r="S23" s="8" t="str">
        <v/>
      </c>
      <c r="T23" s="8" t="str">
        <v/>
      </c>
      <c r="U23" s="8">
        <v>6515</v>
      </c>
    </row>
    <row r="24" spans="3:21" ht="16.5" thickBot="1" x14ac:dyDescent="0.75">
      <c r="D24" s="29">
        <v>2098</v>
      </c>
      <c r="E24" s="29">
        <v>9748</v>
      </c>
      <c r="F24" s="29">
        <v>710</v>
      </c>
      <c r="G24" s="8" t="str">
        <v/>
      </c>
      <c r="H24" s="8" t="str">
        <v/>
      </c>
      <c r="I24" s="8" t="str">
        <v/>
      </c>
      <c r="J24" s="8" t="str">
        <v/>
      </c>
      <c r="K24" s="8" t="str">
        <v/>
      </c>
      <c r="N24" s="8">
        <v>8329</v>
      </c>
      <c r="O24" s="8" t="str">
        <v/>
      </c>
      <c r="P24" s="8" t="str">
        <v/>
      </c>
      <c r="Q24" s="8" t="str">
        <v/>
      </c>
      <c r="R24" s="8" t="str">
        <v/>
      </c>
      <c r="S24" s="8" t="str">
        <v/>
      </c>
      <c r="T24" s="8" t="str">
        <v/>
      </c>
      <c r="U24" s="8" t="str">
        <v/>
      </c>
    </row>
    <row r="25" spans="3:21" ht="16.5" thickBot="1" x14ac:dyDescent="0.75">
      <c r="D25" s="29">
        <v>6389</v>
      </c>
      <c r="E25" s="29">
        <v>1039</v>
      </c>
      <c r="F25" s="8" t="str">
        <v/>
      </c>
      <c r="G25" s="8" t="str">
        <v/>
      </c>
      <c r="H25" s="8" t="str">
        <v/>
      </c>
      <c r="I25" s="8" t="str">
        <v/>
      </c>
      <c r="J25" s="8" t="str">
        <v/>
      </c>
      <c r="K25" s="8" t="str">
        <v/>
      </c>
      <c r="N25" s="8" t="str">
        <v/>
      </c>
      <c r="O25" s="8">
        <v>8070</v>
      </c>
      <c r="P25" s="8" t="str">
        <v/>
      </c>
      <c r="Q25" s="8" t="str">
        <v/>
      </c>
      <c r="R25" s="8" t="str">
        <v/>
      </c>
      <c r="S25" s="8" t="str">
        <v/>
      </c>
      <c r="T25" s="8" t="str">
        <v/>
      </c>
      <c r="U25" s="8" t="str">
        <v/>
      </c>
    </row>
    <row r="26" spans="3:21" ht="16.5" thickBot="1" x14ac:dyDescent="0.75">
      <c r="D26" s="29">
        <v>9938</v>
      </c>
      <c r="E26" s="8" t="str">
        <v/>
      </c>
      <c r="F26" s="8" t="str">
        <v/>
      </c>
      <c r="G26" s="8" t="str">
        <v/>
      </c>
      <c r="H26" s="8" t="str">
        <v/>
      </c>
      <c r="I26" s="8" t="str">
        <v/>
      </c>
      <c r="J26" s="8" t="str">
        <v/>
      </c>
      <c r="K26" s="8" t="str">
        <v/>
      </c>
      <c r="N26" s="8" t="str">
        <v/>
      </c>
      <c r="O26" s="8" t="str">
        <v/>
      </c>
      <c r="P26" s="8">
        <v>5888</v>
      </c>
      <c r="Q26" s="8" t="str">
        <v/>
      </c>
      <c r="R26" s="8" t="str">
        <v/>
      </c>
      <c r="S26" s="8" t="str">
        <v/>
      </c>
      <c r="T26" s="8" t="str">
        <v/>
      </c>
      <c r="U26" s="8" t="str">
        <v/>
      </c>
    </row>
    <row r="27" spans="3:21" x14ac:dyDescent="0.7">
      <c r="N27" s="8" t="str">
        <v/>
      </c>
      <c r="O27" s="8" t="str">
        <v/>
      </c>
      <c r="P27" s="8" t="str">
        <v/>
      </c>
      <c r="Q27" s="8">
        <v>1350</v>
      </c>
      <c r="R27" s="8" t="str">
        <v/>
      </c>
      <c r="S27" s="8" t="str">
        <v/>
      </c>
      <c r="T27" s="8" t="str">
        <v/>
      </c>
      <c r="U27" s="8" t="str">
        <v/>
      </c>
    </row>
    <row r="28" spans="3:21" x14ac:dyDescent="0.7">
      <c r="C28" s="66" t="s">
        <v>30</v>
      </c>
      <c r="N28" s="8" t="str">
        <v/>
      </c>
      <c r="O28" s="8" t="str">
        <v/>
      </c>
      <c r="P28" s="8" t="str">
        <v/>
      </c>
      <c r="Q28" s="8" t="str">
        <v/>
      </c>
      <c r="R28" s="8">
        <v>5176</v>
      </c>
      <c r="S28" s="8" t="str">
        <v/>
      </c>
      <c r="T28" s="8" t="str">
        <v/>
      </c>
      <c r="U28" s="8" t="str">
        <v/>
      </c>
    </row>
    <row r="29" spans="3:21" x14ac:dyDescent="0.7">
      <c r="C29" s="66" t="s">
        <v>38</v>
      </c>
      <c r="D29" s="68" cm="1">
        <f t="array" ref="D29:D36">DiagIndexλ(Traverseλ(Demo_Grid4,"SE"),1)</f>
        <v>7259</v>
      </c>
      <c r="F29" s="66" t="s">
        <v>5</v>
      </c>
      <c r="G29" s="32" cm="1">
        <f t="array" ref="G29:G36">DiagIndexλ(Traverseλ(Demo_Grid4,"SW"),1)</f>
        <v>9938</v>
      </c>
      <c r="N29" s="8" t="str">
        <v/>
      </c>
      <c r="O29" s="8" t="str">
        <v/>
      </c>
      <c r="P29" s="8" t="str">
        <v/>
      </c>
      <c r="Q29" s="8" t="str">
        <v/>
      </c>
      <c r="R29" s="8" t="str">
        <v/>
      </c>
      <c r="S29" s="8">
        <v>5669</v>
      </c>
      <c r="T29" s="8" t="str">
        <v/>
      </c>
      <c r="U29" s="8" t="str">
        <v/>
      </c>
    </row>
    <row r="30" spans="3:21" x14ac:dyDescent="0.7">
      <c r="C30" s="66" t="s">
        <v>4</v>
      </c>
      <c r="D30" s="68">
        <v>4316</v>
      </c>
      <c r="G30" s="32">
        <v>6389</v>
      </c>
      <c r="N30" s="8" t="str">
        <v/>
      </c>
      <c r="O30" s="8" t="str">
        <v/>
      </c>
      <c r="P30" s="8" t="str">
        <v/>
      </c>
      <c r="Q30" s="8" t="str">
        <v/>
      </c>
      <c r="R30" s="8" t="str">
        <v/>
      </c>
      <c r="S30" s="8" t="str">
        <v/>
      </c>
      <c r="T30" s="8">
        <v>802</v>
      </c>
      <c r="U30" s="8" t="str">
        <v/>
      </c>
    </row>
    <row r="31" spans="3:21" x14ac:dyDescent="0.7">
      <c r="D31" s="68">
        <v>2399</v>
      </c>
      <c r="G31" s="32">
        <v>2098</v>
      </c>
      <c r="N31" s="8" t="str">
        <v/>
      </c>
      <c r="O31" s="8" t="str">
        <v/>
      </c>
      <c r="P31" s="8" t="str">
        <v/>
      </c>
      <c r="Q31" s="8" t="str">
        <v/>
      </c>
      <c r="R31" s="8" t="str">
        <v/>
      </c>
      <c r="S31" s="8" t="str">
        <v/>
      </c>
      <c r="T31" s="8" t="str">
        <v/>
      </c>
      <c r="U31" s="8">
        <v>4434</v>
      </c>
    </row>
    <row r="32" spans="3:21" x14ac:dyDescent="0.7">
      <c r="D32" s="68">
        <v>6425</v>
      </c>
      <c r="G32" s="32">
        <v>6482</v>
      </c>
      <c r="N32" s="8">
        <v>2596</v>
      </c>
      <c r="O32" s="8" t="str">
        <v/>
      </c>
      <c r="P32" s="8" t="str">
        <v/>
      </c>
      <c r="Q32" s="8" t="str">
        <v/>
      </c>
      <c r="R32" s="8" t="str">
        <v/>
      </c>
      <c r="S32" s="8" t="str">
        <v/>
      </c>
      <c r="T32" s="8" t="str">
        <v/>
      </c>
      <c r="U32" s="8" t="str">
        <v/>
      </c>
    </row>
    <row r="33" spans="4:21" x14ac:dyDescent="0.7">
      <c r="D33" s="68">
        <v>4190</v>
      </c>
      <c r="G33" s="32">
        <v>9204</v>
      </c>
      <c r="N33" s="8" t="str">
        <v/>
      </c>
      <c r="O33" s="8">
        <v>9586</v>
      </c>
      <c r="P33" s="8" t="str">
        <v/>
      </c>
      <c r="Q33" s="8" t="str">
        <v/>
      </c>
      <c r="R33" s="8" t="str">
        <v/>
      </c>
      <c r="S33" s="8" t="str">
        <v/>
      </c>
      <c r="T33" s="8" t="str">
        <v/>
      </c>
      <c r="U33" s="8" t="str">
        <v/>
      </c>
    </row>
    <row r="34" spans="4:21" x14ac:dyDescent="0.7">
      <c r="D34" s="68">
        <v>3930</v>
      </c>
      <c r="G34" s="32">
        <v>6759</v>
      </c>
      <c r="N34" s="8" t="str">
        <v/>
      </c>
      <c r="O34" s="8" t="str">
        <v/>
      </c>
      <c r="P34" s="8">
        <v>3930</v>
      </c>
      <c r="Q34" s="8" t="str">
        <v/>
      </c>
      <c r="R34" s="8" t="str">
        <v/>
      </c>
      <c r="S34" s="8" t="str">
        <v/>
      </c>
      <c r="T34" s="8" t="str">
        <v/>
      </c>
      <c r="U34" s="8" t="str">
        <v/>
      </c>
    </row>
    <row r="35" spans="4:21" x14ac:dyDescent="0.7">
      <c r="D35" s="68">
        <v>8070</v>
      </c>
      <c r="G35" s="32">
        <v>802</v>
      </c>
      <c r="N35" s="8" t="str">
        <v/>
      </c>
      <c r="O35" s="8" t="str">
        <v/>
      </c>
      <c r="P35" s="8" t="str">
        <v/>
      </c>
      <c r="Q35" s="8">
        <v>9911</v>
      </c>
      <c r="R35" s="8" t="str">
        <v/>
      </c>
      <c r="S35" s="8" t="str">
        <v/>
      </c>
      <c r="T35" s="8" t="str">
        <v/>
      </c>
      <c r="U35" s="8" t="str">
        <v/>
      </c>
    </row>
    <row r="36" spans="4:21" x14ac:dyDescent="0.7">
      <c r="D36" s="68">
        <v>3024</v>
      </c>
      <c r="G36" s="32">
        <v>6515</v>
      </c>
      <c r="N36" s="8" t="str">
        <v/>
      </c>
      <c r="O36" s="8" t="str">
        <v/>
      </c>
      <c r="P36" s="8" t="str">
        <v/>
      </c>
      <c r="Q36" s="8" t="str">
        <v/>
      </c>
      <c r="R36" s="8">
        <v>7034</v>
      </c>
      <c r="S36" s="8" t="str">
        <v/>
      </c>
      <c r="T36" s="8" t="str">
        <v/>
      </c>
      <c r="U36" s="8" t="str">
        <v/>
      </c>
    </row>
    <row r="37" spans="4:21" x14ac:dyDescent="0.7">
      <c r="N37" s="8" t="str">
        <v/>
      </c>
      <c r="O37" s="8" t="str">
        <v/>
      </c>
      <c r="P37" s="8" t="str">
        <v/>
      </c>
      <c r="Q37" s="8" t="str">
        <v/>
      </c>
      <c r="R37" s="8" t="str">
        <v/>
      </c>
      <c r="S37" s="8">
        <v>6759</v>
      </c>
      <c r="T37" s="8" t="str">
        <v/>
      </c>
      <c r="U37" s="8" t="str">
        <v/>
      </c>
    </row>
    <row r="38" spans="4:21" x14ac:dyDescent="0.7">
      <c r="N38" s="8" t="str">
        <v/>
      </c>
      <c r="O38" s="8" t="str">
        <v/>
      </c>
      <c r="P38" s="8" t="str">
        <v/>
      </c>
      <c r="Q38" s="8" t="str">
        <v/>
      </c>
      <c r="R38" s="8" t="str">
        <v/>
      </c>
      <c r="S38" s="8" t="str">
        <v/>
      </c>
      <c r="T38" s="8">
        <v>1130</v>
      </c>
      <c r="U38" s="8" t="str">
        <v/>
      </c>
    </row>
    <row r="39" spans="4:21" x14ac:dyDescent="0.7">
      <c r="N39" s="8" t="str">
        <v/>
      </c>
      <c r="O39" s="8" t="str">
        <v/>
      </c>
      <c r="P39" s="8" t="str">
        <v/>
      </c>
      <c r="Q39" s="8" t="str">
        <v/>
      </c>
      <c r="R39" s="8" t="str">
        <v/>
      </c>
      <c r="S39" s="8" t="str">
        <v/>
      </c>
      <c r="T39" s="8" t="str">
        <v/>
      </c>
      <c r="U39" s="8">
        <v>6625</v>
      </c>
    </row>
    <row r="40" spans="4:21" x14ac:dyDescent="0.7">
      <c r="N40" s="8">
        <v>9496</v>
      </c>
      <c r="O40" s="8" t="str">
        <v/>
      </c>
      <c r="P40" s="8" t="str">
        <v/>
      </c>
      <c r="Q40" s="8" t="str">
        <v/>
      </c>
      <c r="R40" s="8" t="str">
        <v/>
      </c>
      <c r="S40" s="8" t="str">
        <v/>
      </c>
      <c r="T40" s="8" t="str">
        <v/>
      </c>
      <c r="U40" s="8" t="str">
        <v/>
      </c>
    </row>
    <row r="41" spans="4:21" x14ac:dyDescent="0.7">
      <c r="N41" s="8" t="str">
        <v/>
      </c>
      <c r="O41" s="8">
        <v>8713</v>
      </c>
      <c r="P41" s="8" t="str">
        <v/>
      </c>
      <c r="Q41" s="8" t="str">
        <v/>
      </c>
      <c r="R41" s="8" t="str">
        <v/>
      </c>
      <c r="S41" s="8" t="str">
        <v/>
      </c>
      <c r="T41" s="8" t="str">
        <v/>
      </c>
      <c r="U41" s="8" t="str">
        <v/>
      </c>
    </row>
    <row r="42" spans="4:21" x14ac:dyDescent="0.7">
      <c r="N42" s="8" t="str">
        <v/>
      </c>
      <c r="O42" s="8" t="str">
        <v/>
      </c>
      <c r="P42" s="8">
        <v>9374</v>
      </c>
      <c r="Q42" s="8" t="str">
        <v/>
      </c>
      <c r="R42" s="8" t="str">
        <v/>
      </c>
      <c r="S42" s="8" t="str">
        <v/>
      </c>
      <c r="T42" s="8" t="str">
        <v/>
      </c>
      <c r="U42" s="8" t="str">
        <v/>
      </c>
    </row>
    <row r="43" spans="4:21" x14ac:dyDescent="0.7">
      <c r="N43" s="8" t="str">
        <v/>
      </c>
      <c r="O43" s="8" t="str">
        <v/>
      </c>
      <c r="P43" s="8" t="str">
        <v/>
      </c>
      <c r="Q43" s="8">
        <v>4190</v>
      </c>
      <c r="R43" s="8" t="str">
        <v/>
      </c>
      <c r="S43" s="8" t="str">
        <v/>
      </c>
      <c r="T43" s="8" t="str">
        <v/>
      </c>
      <c r="U43" s="8" t="str">
        <v/>
      </c>
    </row>
    <row r="44" spans="4:21" x14ac:dyDescent="0.7">
      <c r="N44" s="8" t="str">
        <v/>
      </c>
      <c r="O44" s="8" t="str">
        <v/>
      </c>
      <c r="P44" s="8" t="str">
        <v/>
      </c>
      <c r="Q44" s="8" t="str">
        <v/>
      </c>
      <c r="R44" s="8">
        <v>9204</v>
      </c>
      <c r="S44" s="8" t="str">
        <v/>
      </c>
      <c r="T44" s="8" t="str">
        <v/>
      </c>
      <c r="U44" s="8" t="str">
        <v/>
      </c>
    </row>
    <row r="45" spans="4:21" x14ac:dyDescent="0.7">
      <c r="N45" s="8" t="str">
        <v/>
      </c>
      <c r="O45" s="8" t="str">
        <v/>
      </c>
      <c r="P45" s="8" t="str">
        <v/>
      </c>
      <c r="Q45" s="8" t="str">
        <v/>
      </c>
      <c r="R45" s="8" t="str">
        <v/>
      </c>
      <c r="S45" s="8">
        <v>7398</v>
      </c>
      <c r="T45" s="8" t="str">
        <v/>
      </c>
      <c r="U45" s="8" t="str">
        <v/>
      </c>
    </row>
    <row r="46" spans="4:21" x14ac:dyDescent="0.7">
      <c r="N46" s="8" t="str">
        <v/>
      </c>
      <c r="O46" s="8" t="str">
        <v/>
      </c>
      <c r="P46" s="8" t="str">
        <v/>
      </c>
      <c r="Q46" s="8" t="str">
        <v/>
      </c>
      <c r="R46" s="8" t="str">
        <v/>
      </c>
      <c r="S46" s="8" t="str">
        <v/>
      </c>
      <c r="T46" s="8">
        <v>5564</v>
      </c>
      <c r="U46" s="8" t="str">
        <v/>
      </c>
    </row>
    <row r="47" spans="4:21" x14ac:dyDescent="0.7">
      <c r="N47" s="8" t="str">
        <v/>
      </c>
      <c r="O47" s="8" t="str">
        <v/>
      </c>
      <c r="P47" s="8" t="str">
        <v/>
      </c>
      <c r="Q47" s="8" t="str">
        <v/>
      </c>
      <c r="R47" s="8" t="str">
        <v/>
      </c>
      <c r="S47" s="8" t="str">
        <v/>
      </c>
      <c r="T47" s="8" t="str">
        <v/>
      </c>
      <c r="U47" s="8">
        <v>1788</v>
      </c>
    </row>
    <row r="48" spans="4:21" x14ac:dyDescent="0.7">
      <c r="N48" s="8">
        <v>8936</v>
      </c>
      <c r="O48" s="8" t="str">
        <v/>
      </c>
      <c r="P48" s="8" t="str">
        <v/>
      </c>
      <c r="Q48" s="8" t="str">
        <v/>
      </c>
      <c r="R48" s="8" t="str">
        <v/>
      </c>
      <c r="S48" s="8" t="str">
        <v/>
      </c>
      <c r="T48" s="8" t="str">
        <v/>
      </c>
      <c r="U48" s="8" t="str">
        <v/>
      </c>
    </row>
    <row r="49" spans="14:21" x14ac:dyDescent="0.7">
      <c r="N49" s="8" t="str">
        <v/>
      </c>
      <c r="O49" s="8">
        <v>4116</v>
      </c>
      <c r="P49" s="8" t="str">
        <v/>
      </c>
      <c r="Q49" s="8" t="str">
        <v/>
      </c>
      <c r="R49" s="8" t="str">
        <v/>
      </c>
      <c r="S49" s="8" t="str">
        <v/>
      </c>
      <c r="T49" s="8" t="str">
        <v/>
      </c>
      <c r="U49" s="8" t="str">
        <v/>
      </c>
    </row>
    <row r="50" spans="14:21" x14ac:dyDescent="0.7">
      <c r="N50" s="8" t="str">
        <v/>
      </c>
      <c r="O50" s="8" t="str">
        <v/>
      </c>
      <c r="P50" s="8">
        <v>6638</v>
      </c>
      <c r="Q50" s="8" t="str">
        <v/>
      </c>
      <c r="R50" s="8" t="str">
        <v/>
      </c>
      <c r="S50" s="8" t="str">
        <v/>
      </c>
      <c r="T50" s="8" t="str">
        <v/>
      </c>
      <c r="U50" s="8" t="str">
        <v/>
      </c>
    </row>
    <row r="51" spans="14:21" x14ac:dyDescent="0.7">
      <c r="N51" s="8" t="str">
        <v/>
      </c>
      <c r="O51" s="8" t="str">
        <v/>
      </c>
      <c r="P51" s="8" t="str">
        <v/>
      </c>
      <c r="Q51" s="8">
        <v>6482</v>
      </c>
      <c r="R51" s="8" t="str">
        <v/>
      </c>
      <c r="S51" s="8" t="str">
        <v/>
      </c>
      <c r="T51" s="8" t="str">
        <v/>
      </c>
      <c r="U51" s="8" t="str">
        <v/>
      </c>
    </row>
    <row r="52" spans="14:21" x14ac:dyDescent="0.7">
      <c r="N52" s="8" t="str">
        <v/>
      </c>
      <c r="O52" s="8" t="str">
        <v/>
      </c>
      <c r="P52" s="8" t="str">
        <v/>
      </c>
      <c r="Q52" s="8" t="str">
        <v/>
      </c>
      <c r="R52" s="8">
        <v>6425</v>
      </c>
      <c r="S52" s="8" t="str">
        <v/>
      </c>
      <c r="T52" s="8" t="str">
        <v/>
      </c>
      <c r="U52" s="8" t="str">
        <v/>
      </c>
    </row>
    <row r="53" spans="14:21" x14ac:dyDescent="0.7">
      <c r="N53" s="8" t="str">
        <v/>
      </c>
      <c r="O53" s="8" t="str">
        <v/>
      </c>
      <c r="P53" s="8" t="str">
        <v/>
      </c>
      <c r="Q53" s="8" t="str">
        <v/>
      </c>
      <c r="R53" s="8" t="str">
        <v/>
      </c>
      <c r="S53" s="8">
        <v>4400</v>
      </c>
      <c r="T53" s="8" t="str">
        <v/>
      </c>
      <c r="U53" s="8" t="str">
        <v/>
      </c>
    </row>
    <row r="54" spans="14:21" x14ac:dyDescent="0.7">
      <c r="N54" s="8" t="str">
        <v/>
      </c>
      <c r="O54" s="8" t="str">
        <v/>
      </c>
      <c r="P54" s="8" t="str">
        <v/>
      </c>
      <c r="Q54" s="8" t="str">
        <v/>
      </c>
      <c r="R54" s="8" t="str">
        <v/>
      </c>
      <c r="S54" s="8" t="str">
        <v/>
      </c>
      <c r="T54" s="8">
        <v>910</v>
      </c>
      <c r="U54" s="8" t="str">
        <v/>
      </c>
    </row>
    <row r="55" spans="14:21" x14ac:dyDescent="0.7">
      <c r="N55" s="8" t="str">
        <v/>
      </c>
      <c r="O55" s="8" t="str">
        <v/>
      </c>
      <c r="P55" s="8" t="str">
        <v/>
      </c>
      <c r="Q55" s="8" t="str">
        <v/>
      </c>
      <c r="R55" s="8" t="str">
        <v/>
      </c>
      <c r="S55" s="8" t="str">
        <v/>
      </c>
      <c r="T55" s="8" t="str">
        <v/>
      </c>
      <c r="U55" s="8">
        <v>5201</v>
      </c>
    </row>
    <row r="56" spans="14:21" x14ac:dyDescent="0.7">
      <c r="N56" s="8">
        <v>2845</v>
      </c>
      <c r="O56" s="8" t="str">
        <v/>
      </c>
      <c r="P56" s="8" t="str">
        <v/>
      </c>
      <c r="Q56" s="8" t="str">
        <v/>
      </c>
      <c r="R56" s="8" t="str">
        <v/>
      </c>
      <c r="S56" s="8" t="str">
        <v/>
      </c>
      <c r="T56" s="8" t="str">
        <v/>
      </c>
      <c r="U56" s="8" t="str">
        <v/>
      </c>
    </row>
    <row r="57" spans="14:21" x14ac:dyDescent="0.7">
      <c r="N57" s="8" t="str">
        <v/>
      </c>
      <c r="O57" s="8">
        <v>763</v>
      </c>
      <c r="P57" s="8" t="str">
        <v/>
      </c>
      <c r="Q57" s="8" t="str">
        <v/>
      </c>
      <c r="R57" s="8" t="str">
        <v/>
      </c>
      <c r="S57" s="8" t="str">
        <v/>
      </c>
      <c r="T57" s="8" t="str">
        <v/>
      </c>
      <c r="U57" s="8" t="str">
        <v/>
      </c>
    </row>
    <row r="58" spans="14:21" x14ac:dyDescent="0.7">
      <c r="N58" s="8" t="str">
        <v/>
      </c>
      <c r="O58" s="8" t="str">
        <v/>
      </c>
      <c r="P58" s="8">
        <v>2098</v>
      </c>
      <c r="Q58" s="8" t="str">
        <v/>
      </c>
      <c r="R58" s="8" t="str">
        <v/>
      </c>
      <c r="S58" s="8" t="str">
        <v/>
      </c>
      <c r="T58" s="8" t="str">
        <v/>
      </c>
      <c r="U58" s="8" t="str">
        <v/>
      </c>
    </row>
    <row r="59" spans="14:21" x14ac:dyDescent="0.7">
      <c r="N59" s="8" t="str">
        <v/>
      </c>
      <c r="O59" s="8" t="str">
        <v/>
      </c>
      <c r="P59" s="8" t="str">
        <v/>
      </c>
      <c r="Q59" s="8">
        <v>7453</v>
      </c>
      <c r="R59" s="8" t="str">
        <v/>
      </c>
      <c r="S59" s="8" t="str">
        <v/>
      </c>
      <c r="T59" s="8" t="str">
        <v/>
      </c>
      <c r="U59" s="8" t="str">
        <v/>
      </c>
    </row>
    <row r="60" spans="14:21" x14ac:dyDescent="0.7">
      <c r="N60" s="8" t="str">
        <v/>
      </c>
      <c r="O60" s="8" t="str">
        <v/>
      </c>
      <c r="P60" s="8" t="str">
        <v/>
      </c>
      <c r="Q60" s="8" t="str">
        <v/>
      </c>
      <c r="R60" s="8">
        <v>6413</v>
      </c>
      <c r="S60" s="8" t="str">
        <v/>
      </c>
      <c r="T60" s="8" t="str">
        <v/>
      </c>
      <c r="U60" s="8" t="str">
        <v/>
      </c>
    </row>
    <row r="61" spans="14:21" x14ac:dyDescent="0.7">
      <c r="N61" s="8" t="str">
        <v/>
      </c>
      <c r="O61" s="8" t="str">
        <v/>
      </c>
      <c r="P61" s="8" t="str">
        <v/>
      </c>
      <c r="Q61" s="8" t="str">
        <v/>
      </c>
      <c r="R61" s="8" t="str">
        <v/>
      </c>
      <c r="S61" s="8">
        <v>2399</v>
      </c>
      <c r="T61" s="8" t="str">
        <v/>
      </c>
      <c r="U61" s="8" t="str">
        <v/>
      </c>
    </row>
    <row r="62" spans="14:21" x14ac:dyDescent="0.7">
      <c r="N62" s="8" t="str">
        <v/>
      </c>
      <c r="O62" s="8" t="str">
        <v/>
      </c>
      <c r="P62" s="8" t="str">
        <v/>
      </c>
      <c r="Q62" s="8" t="str">
        <v/>
      </c>
      <c r="R62" s="8" t="str">
        <v/>
      </c>
      <c r="S62" s="8" t="str">
        <v/>
      </c>
      <c r="T62" s="8">
        <v>2603</v>
      </c>
      <c r="U62" s="8" t="str">
        <v/>
      </c>
    </row>
    <row r="63" spans="14:21" x14ac:dyDescent="0.7">
      <c r="N63" s="8" t="str">
        <v/>
      </c>
      <c r="O63" s="8" t="str">
        <v/>
      </c>
      <c r="P63" s="8" t="str">
        <v/>
      </c>
      <c r="Q63" s="8" t="str">
        <v/>
      </c>
      <c r="R63" s="8" t="str">
        <v/>
      </c>
      <c r="S63" s="8" t="str">
        <v/>
      </c>
      <c r="T63" s="8" t="str">
        <v/>
      </c>
      <c r="U63" s="8">
        <v>2177</v>
      </c>
    </row>
    <row r="64" spans="14:21" x14ac:dyDescent="0.7">
      <c r="N64" s="8">
        <v>9378</v>
      </c>
      <c r="O64" s="8" t="str">
        <v/>
      </c>
      <c r="P64" s="8" t="str">
        <v/>
      </c>
      <c r="Q64" s="8" t="str">
        <v/>
      </c>
      <c r="R64" s="8" t="str">
        <v/>
      </c>
      <c r="S64" s="8" t="str">
        <v/>
      </c>
      <c r="T64" s="8" t="str">
        <v/>
      </c>
      <c r="U64" s="8" t="str">
        <v/>
      </c>
    </row>
    <row r="65" spans="14:21" x14ac:dyDescent="0.7">
      <c r="N65" s="8" t="str">
        <v/>
      </c>
      <c r="O65" s="8">
        <v>6389</v>
      </c>
      <c r="P65" s="8" t="str">
        <v/>
      </c>
      <c r="Q65" s="8" t="str">
        <v/>
      </c>
      <c r="R65" s="8" t="str">
        <v/>
      </c>
      <c r="S65" s="8" t="str">
        <v/>
      </c>
      <c r="T65" s="8" t="str">
        <v/>
      </c>
      <c r="U65" s="8" t="str">
        <v/>
      </c>
    </row>
    <row r="66" spans="14:21" x14ac:dyDescent="0.7">
      <c r="N66" s="8" t="str">
        <v/>
      </c>
      <c r="O66" s="8" t="str">
        <v/>
      </c>
      <c r="P66" s="8">
        <v>9748</v>
      </c>
      <c r="Q66" s="8" t="str">
        <v/>
      </c>
      <c r="R66" s="8" t="str">
        <v/>
      </c>
      <c r="S66" s="8" t="str">
        <v/>
      </c>
      <c r="T66" s="8" t="str">
        <v/>
      </c>
      <c r="U66" s="8" t="str">
        <v/>
      </c>
    </row>
    <row r="67" spans="14:21" x14ac:dyDescent="0.7">
      <c r="N67" s="8" t="str">
        <v/>
      </c>
      <c r="O67" s="8" t="str">
        <v/>
      </c>
      <c r="P67" s="8" t="str">
        <v/>
      </c>
      <c r="Q67" s="8">
        <v>7888</v>
      </c>
      <c r="R67" s="8" t="str">
        <v/>
      </c>
      <c r="S67" s="8" t="str">
        <v/>
      </c>
      <c r="T67" s="8" t="str">
        <v/>
      </c>
      <c r="U67" s="8" t="str">
        <v/>
      </c>
    </row>
    <row r="68" spans="14:21" x14ac:dyDescent="0.7">
      <c r="N68" s="8" t="str">
        <v/>
      </c>
      <c r="O68" s="8" t="str">
        <v/>
      </c>
      <c r="P68" s="8" t="str">
        <v/>
      </c>
      <c r="Q68" s="8" t="str">
        <v/>
      </c>
      <c r="R68" s="8">
        <v>7194</v>
      </c>
      <c r="S68" s="8" t="str">
        <v/>
      </c>
      <c r="T68" s="8" t="str">
        <v/>
      </c>
      <c r="U68" s="8" t="str">
        <v/>
      </c>
    </row>
    <row r="69" spans="14:21" x14ac:dyDescent="0.7">
      <c r="N69" s="8" t="str">
        <v/>
      </c>
      <c r="O69" s="8" t="str">
        <v/>
      </c>
      <c r="P69" s="8" t="str">
        <v/>
      </c>
      <c r="Q69" s="8" t="str">
        <v/>
      </c>
      <c r="R69" s="8" t="str">
        <v/>
      </c>
      <c r="S69" s="8">
        <v>2517</v>
      </c>
      <c r="T69" s="8" t="str">
        <v/>
      </c>
      <c r="U69" s="8" t="str">
        <v/>
      </c>
    </row>
    <row r="70" spans="14:21" x14ac:dyDescent="0.7">
      <c r="N70" s="8" t="str">
        <v/>
      </c>
      <c r="O70" s="8" t="str">
        <v/>
      </c>
      <c r="P70" s="8" t="str">
        <v/>
      </c>
      <c r="Q70" s="8" t="str">
        <v/>
      </c>
      <c r="R70" s="8" t="str">
        <v/>
      </c>
      <c r="S70" s="8" t="str">
        <v/>
      </c>
      <c r="T70" s="8">
        <v>4316</v>
      </c>
      <c r="U70" s="8" t="str">
        <v/>
      </c>
    </row>
    <row r="71" spans="14:21" x14ac:dyDescent="0.7">
      <c r="N71" s="8" t="str">
        <v/>
      </c>
      <c r="O71" s="8" t="str">
        <v/>
      </c>
      <c r="P71" s="8" t="str">
        <v/>
      </c>
      <c r="Q71" s="8" t="str">
        <v/>
      </c>
      <c r="R71" s="8" t="str">
        <v/>
      </c>
      <c r="S71" s="8" t="str">
        <v/>
      </c>
      <c r="T71" s="8" t="str">
        <v/>
      </c>
      <c r="U71" s="8">
        <v>1082</v>
      </c>
    </row>
    <row r="72" spans="14:21" x14ac:dyDescent="0.7">
      <c r="N72" s="8">
        <v>9938</v>
      </c>
      <c r="O72" s="8" t="str">
        <v/>
      </c>
      <c r="P72" s="8" t="str">
        <v/>
      </c>
      <c r="Q72" s="8" t="str">
        <v/>
      </c>
      <c r="R72" s="8" t="str">
        <v/>
      </c>
      <c r="S72" s="8" t="str">
        <v/>
      </c>
      <c r="T72" s="8" t="str">
        <v/>
      </c>
      <c r="U72" s="8" t="str">
        <v/>
      </c>
    </row>
    <row r="73" spans="14:21" x14ac:dyDescent="0.7">
      <c r="N73" s="8" t="str">
        <v/>
      </c>
      <c r="O73" s="8">
        <v>1039</v>
      </c>
      <c r="P73" s="8" t="str">
        <v/>
      </c>
      <c r="Q73" s="8" t="str">
        <v/>
      </c>
      <c r="R73" s="8" t="str">
        <v/>
      </c>
      <c r="S73" s="8" t="str">
        <v/>
      </c>
      <c r="T73" s="8" t="str">
        <v/>
      </c>
      <c r="U73" s="8" t="str">
        <v/>
      </c>
    </row>
    <row r="74" spans="14:21" x14ac:dyDescent="0.7">
      <c r="N74" s="8" t="str">
        <v/>
      </c>
      <c r="O74" s="8" t="str">
        <v/>
      </c>
      <c r="P74" s="8">
        <v>710</v>
      </c>
      <c r="Q74" s="8" t="str">
        <v/>
      </c>
      <c r="R74" s="8" t="str">
        <v/>
      </c>
      <c r="S74" s="8" t="str">
        <v/>
      </c>
      <c r="T74" s="8" t="str">
        <v/>
      </c>
      <c r="U74" s="8" t="str">
        <v/>
      </c>
    </row>
    <row r="75" spans="14:21" x14ac:dyDescent="0.7">
      <c r="N75" s="8" t="str">
        <v/>
      </c>
      <c r="O75" s="8" t="str">
        <v/>
      </c>
      <c r="P75" s="8" t="str">
        <v/>
      </c>
      <c r="Q75" s="8">
        <v>9219</v>
      </c>
      <c r="R75" s="8" t="str">
        <v/>
      </c>
      <c r="S75" s="8" t="str">
        <v/>
      </c>
      <c r="T75" s="8" t="str">
        <v/>
      </c>
      <c r="U75" s="8" t="str">
        <v/>
      </c>
    </row>
    <row r="76" spans="14:21" x14ac:dyDescent="0.7">
      <c r="N76" s="8" t="str">
        <v/>
      </c>
      <c r="O76" s="8" t="str">
        <v/>
      </c>
      <c r="P76" s="8" t="str">
        <v/>
      </c>
      <c r="Q76" s="8" t="str">
        <v/>
      </c>
      <c r="R76" s="8">
        <v>4136</v>
      </c>
      <c r="S76" s="8" t="str">
        <v/>
      </c>
      <c r="T76" s="8" t="str">
        <v/>
      </c>
      <c r="U76" s="8" t="str">
        <v/>
      </c>
    </row>
    <row r="77" spans="14:21" x14ac:dyDescent="0.7">
      <c r="N77" s="8" t="str">
        <v/>
      </c>
      <c r="O77" s="8" t="str">
        <v/>
      </c>
      <c r="P77" s="8" t="str">
        <v/>
      </c>
      <c r="Q77" s="8" t="str">
        <v/>
      </c>
      <c r="R77" s="8" t="str">
        <v/>
      </c>
      <c r="S77" s="8">
        <v>1990</v>
      </c>
      <c r="T77" s="8" t="str">
        <v/>
      </c>
      <c r="U77" s="8" t="str">
        <v/>
      </c>
    </row>
    <row r="78" spans="14:21" x14ac:dyDescent="0.7">
      <c r="N78" s="8" t="str">
        <v/>
      </c>
      <c r="O78" s="8" t="str">
        <v/>
      </c>
      <c r="P78" s="8" t="str">
        <v/>
      </c>
      <c r="Q78" s="8" t="str">
        <v/>
      </c>
      <c r="R78" s="8" t="str">
        <v/>
      </c>
      <c r="S78" s="8" t="str">
        <v/>
      </c>
      <c r="T78" s="8">
        <v>3036</v>
      </c>
      <c r="U78" s="8" t="str">
        <v/>
      </c>
    </row>
    <row r="79" spans="14:21" x14ac:dyDescent="0.7">
      <c r="N79" s="8" t="str">
        <v/>
      </c>
      <c r="O79" s="8" t="str">
        <v/>
      </c>
      <c r="P79" s="8" t="str">
        <v/>
      </c>
      <c r="Q79" s="8" t="str">
        <v/>
      </c>
      <c r="R79" s="8" t="str">
        <v/>
      </c>
      <c r="S79" s="8" t="str">
        <v/>
      </c>
      <c r="T79" s="8" t="str">
        <v/>
      </c>
      <c r="U79" s="8">
        <v>7259</v>
      </c>
    </row>
  </sheetData>
  <sortState xmlns:xlrd2="http://schemas.microsoft.com/office/spreadsheetml/2017/richdata2" ref="B3:B7">
    <sortCondition ref="B3:B7"/>
  </sortState>
  <conditionalFormatting sqref="N16:U79">
    <cfRule type="expression" dxfId="0" priority="1">
      <formula>LEN(N16)&lt;&gt;0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B50F-670E-4D4A-AA23-776D802507C9}">
  <sheetPr>
    <tabColor rgb="FFFFCCFF"/>
  </sheetPr>
  <dimension ref="B3:F24"/>
  <sheetViews>
    <sheetView workbookViewId="0">
      <selection activeCell="E20" sqref="E20"/>
    </sheetView>
  </sheetViews>
  <sheetFormatPr defaultColWidth="9.2265625" defaultRowHeight="16.2" x14ac:dyDescent="0.7"/>
  <cols>
    <col min="1" max="1" width="9.2265625" style="2"/>
    <col min="2" max="2" width="15.08984375" style="2" bestFit="1" customWidth="1"/>
    <col min="3" max="3" width="28" style="10" bestFit="1" customWidth="1"/>
    <col min="4" max="4" width="6.76953125" style="2" customWidth="1"/>
    <col min="5" max="5" width="15.08984375" style="2" bestFit="1" customWidth="1"/>
    <col min="6" max="6" width="33.2265625" style="10" customWidth="1"/>
    <col min="7" max="16384" width="9.2265625" style="2"/>
  </cols>
  <sheetData>
    <row r="3" spans="2:6" x14ac:dyDescent="0.7">
      <c r="B3" s="80" t="s">
        <v>99</v>
      </c>
    </row>
    <row r="4" spans="2:6" x14ac:dyDescent="0.7">
      <c r="B4" s="80" t="s">
        <v>100</v>
      </c>
    </row>
    <row r="7" spans="2:6" s="92" customFormat="1" ht="14.1" x14ac:dyDescent="0.5">
      <c r="B7" s="100" t="s">
        <v>35</v>
      </c>
      <c r="C7" s="101"/>
      <c r="E7" s="100" t="s">
        <v>1</v>
      </c>
      <c r="F7" s="93"/>
    </row>
    <row r="8" spans="2:6" s="92" customFormat="1" ht="14.1" x14ac:dyDescent="0.5">
      <c r="B8" s="102" t="s">
        <v>49</v>
      </c>
      <c r="C8" s="103" t="s">
        <v>43</v>
      </c>
      <c r="D8" s="94"/>
      <c r="E8" s="102" t="s">
        <v>49</v>
      </c>
      <c r="F8" s="103" t="s">
        <v>43</v>
      </c>
    </row>
    <row r="9" spans="2:6" s="92" customFormat="1" ht="28.2" x14ac:dyDescent="0.5">
      <c r="B9" s="85" t="s">
        <v>7</v>
      </c>
      <c r="C9" s="104" t="s">
        <v>51</v>
      </c>
      <c r="D9" s="94"/>
      <c r="E9" s="85" t="s">
        <v>9</v>
      </c>
      <c r="F9" s="104" t="s">
        <v>53</v>
      </c>
    </row>
    <row r="10" spans="2:6" s="92" customFormat="1" ht="42.3" x14ac:dyDescent="0.5">
      <c r="B10" s="85" t="s">
        <v>50</v>
      </c>
      <c r="C10" s="104" t="s">
        <v>52</v>
      </c>
      <c r="D10" s="94"/>
      <c r="E10" s="105"/>
      <c r="F10" s="95"/>
    </row>
    <row r="11" spans="2:6" s="92" customFormat="1" ht="14.1" x14ac:dyDescent="0.5">
      <c r="B11" s="105"/>
      <c r="C11" s="95"/>
      <c r="D11" s="94"/>
      <c r="E11" s="94"/>
      <c r="F11" s="95"/>
    </row>
    <row r="12" spans="2:6" s="92" customFormat="1" ht="14.1" x14ac:dyDescent="0.5">
      <c r="B12" s="94"/>
      <c r="C12" s="95"/>
      <c r="D12" s="94"/>
      <c r="E12" s="94"/>
      <c r="F12" s="95"/>
    </row>
    <row r="13" spans="2:6" s="92" customFormat="1" ht="14.1" x14ac:dyDescent="0.5">
      <c r="B13" s="94"/>
      <c r="C13" s="95"/>
      <c r="D13" s="94"/>
      <c r="E13" s="94"/>
      <c r="F13" s="95"/>
    </row>
    <row r="14" spans="2:6" s="92" customFormat="1" ht="14.1" x14ac:dyDescent="0.5">
      <c r="B14" s="106" t="s">
        <v>0</v>
      </c>
      <c r="C14" s="95"/>
      <c r="D14" s="94"/>
      <c r="E14" s="106" t="s">
        <v>4</v>
      </c>
      <c r="F14" s="95"/>
    </row>
    <row r="15" spans="2:6" s="92" customFormat="1" ht="14.1" x14ac:dyDescent="0.5">
      <c r="B15" s="102" t="s">
        <v>49</v>
      </c>
      <c r="C15" s="103" t="s">
        <v>43</v>
      </c>
      <c r="D15" s="94"/>
      <c r="E15" s="102" t="s">
        <v>49</v>
      </c>
      <c r="F15" s="103" t="s">
        <v>43</v>
      </c>
    </row>
    <row r="16" spans="2:6" s="92" customFormat="1" ht="14.1" x14ac:dyDescent="0.5">
      <c r="B16" s="85" t="s">
        <v>9</v>
      </c>
      <c r="C16" s="104" t="s">
        <v>53</v>
      </c>
      <c r="D16" s="94"/>
      <c r="E16" s="85" t="s">
        <v>9</v>
      </c>
      <c r="F16" s="104" t="s">
        <v>53</v>
      </c>
    </row>
    <row r="17" spans="2:6" s="92" customFormat="1" ht="42.3" x14ac:dyDescent="0.5">
      <c r="B17" s="85" t="s">
        <v>11</v>
      </c>
      <c r="C17" s="104" t="s">
        <v>54</v>
      </c>
      <c r="D17" s="94"/>
      <c r="E17" s="85" t="s">
        <v>10</v>
      </c>
      <c r="F17" s="104" t="s">
        <v>55</v>
      </c>
    </row>
    <row r="18" spans="2:6" s="92" customFormat="1" ht="14.1" x14ac:dyDescent="0.5">
      <c r="C18" s="93"/>
      <c r="F18" s="93"/>
    </row>
    <row r="19" spans="2:6" s="92" customFormat="1" ht="14.1" x14ac:dyDescent="0.5">
      <c r="B19" s="106" t="s">
        <v>56</v>
      </c>
      <c r="C19" s="93"/>
      <c r="F19" s="93"/>
    </row>
    <row r="20" spans="2:6" s="92" customFormat="1" ht="14.1" x14ac:dyDescent="0.5">
      <c r="B20" s="102" t="s">
        <v>49</v>
      </c>
      <c r="C20" s="102" t="s">
        <v>43</v>
      </c>
      <c r="F20" s="93"/>
    </row>
    <row r="21" spans="2:6" s="92" customFormat="1" ht="14.1" x14ac:dyDescent="0.5">
      <c r="B21" s="85" t="s">
        <v>9</v>
      </c>
      <c r="C21" s="96" t="s">
        <v>53</v>
      </c>
      <c r="F21" s="93"/>
    </row>
    <row r="22" spans="2:6" s="92" customFormat="1" ht="42.3" x14ac:dyDescent="0.5">
      <c r="B22" s="85" t="s">
        <v>95</v>
      </c>
      <c r="C22" s="96" t="s">
        <v>97</v>
      </c>
      <c r="F22" s="93"/>
    </row>
    <row r="23" spans="2:6" s="92" customFormat="1" ht="14.1" x14ac:dyDescent="0.5">
      <c r="B23" s="85" t="s">
        <v>96</v>
      </c>
      <c r="C23" s="97" t="s">
        <v>98</v>
      </c>
      <c r="F23" s="93"/>
    </row>
    <row r="24" spans="2:6" s="92" customFormat="1" ht="14.1" x14ac:dyDescent="0.5">
      <c r="C24" s="93"/>
      <c r="F24" s="9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VABoAGUAIABEAGkAYQBnAG8AbgBhAGwAIABTAHUAaQB0AGUAIAAtACAAIABWAGUAcgBzAGkAbwBuACAAMQAuADAAIAAtACAAIAAgADEAMAAvADIANwAvADIAMAAyADUAXABuAC8ALwBBAHUAdABoAG8AcgA6ACAAIAAgACAAIAAgACAAIAAgACAAIAAgACAAIAAgAFAAYQB0AHIAaQBjAGsAIABIAC4AXABuAC8ALwBEAGUAcwBjAHIAaQBwAHQAaQBvAG4AOgAgACAAIAAgACAAIAAgACAAIAAgAEQAaQByAGUAYwB0AGkAbwBuAGEAbAAgAHQAcgBhAHYAZQByAHMAYQBsACAAYQBuAGQAIABkAGkAYQBnAG8AbgBhAGwAIABsAG8AZwBpAGMAIABmAG8AcgAgADIARAAgAGEAcgByAGEAeQBzAC4AXABuAFwAbgAvAC8AIABGAHUAbgBjAHQAaQBvAG4AcwA6AFwAbgAvAC8AIAAiICAAVAByAGEAdgBlAHIAcwBlALsDIAAgACAAIAAtACAAIAAgACAAIABEAGkAcgBlAGMAdABpAG8AbgBhAGwAIAB0AHIAYQB2AGUAcgBzAGEAbAAgAGUAbgBnAGkAbgBlAFwAbgAvAC8AIAAiICAAQgB5AEQAaQBhAGcAuwMgACAAIAAgACAAIAAtACAAIAAgACAAIABEAGkAYQBnAG8AbgBhAGwALQBiAGEAcwBlAGQAIABhAGcAZwByAGUAZwBhAHQAaQBvAG4AXABuAC8ALwAgACIgIABEAGkAYQBnAE0AYQBwALsDIAAgACAAIAAgAC0AIAAgACAAIAAgAFcAcgBhAHAAcABlAHIAIABmAG8AcgAgAGQAaQBhAGcAbwBuAGEAbAAgAG0AYQB0AHIAaQB4ACAAZQB4AHQAcgBhAGMAdABpAG8AbgBcAG4ALwAvACAAIiAgAEQAaQBhAGcASQBuAGQAZQB4ALsDIAAgACAALQAgACAAIAAgACAAVABhAHIAZwBlAHQAZQBkACAAZABpAGEAZwBvAG4AYQBsACAAZQB4AHQAcgBhAGMAdABpAG8AbgBcAG4ALwAvACAAIiAgAFMAdABhAGkAcgBjAGEAcwBlALsDIAAgACAALQAgACAAIAAgACAAQwBvAG4AcwB0AHIAdQBjAHQAIABkAGkAYQBnAG8AbgBhAGwAIABzAHQAYQBpAHIAYwBhAHMAZQBzACAAZgByAG8AbQAgAGEAIAB2AGUAYwB0AG8AcgAgAG8AcgAgADIARAAgAGEAcgByAGEAeQBcAG4ALwAvAAAlACUAJQAlACUAJQAlACUAJQAlACUAJQAlACUAJQAlACUAJQAlACUAJQAlACUAJQAlACUAJQAlACUAJQAlACUAJQAlACUAJQAlACUAJQAlACUAJQAlACUAJQAlACUAJQAlACUAJQAlACUAJQAlACUAJQAlACUAJVwAbgBcAG4AXABuAC8ALwAtAC0ALQAtAC0ALQAtAC0ALQAtAC0ALQAtAC0ALQAtAC0ALQAtAC0ALQAtAC0ALQAtAC0ALQAtAC0ALQAtAC0ALQAtAC0ALQAtAC0ALQAtAC0ALQAtAC0ALQAtAC0ALQAtAC0ALQAtAC0ALQAtAC0ALQAtAC0ALQAtAC0ALQAtAC0ALQAtAC0ALQAtAC0ALQAtAC0ALQAtAC0ALQAtAC0ALQAtAC0ALQAtAC0ALQAtAC0ALQAtAFwAbgAvAC8AVAByAGEAdgBlAHIAcwBlALsDIAAtACAAIAAgAEQAaQByAGUAYwB0AGkAbwBuAGEAbAAgAEEAeABpAHMAIABSAGUAbQBhAHAAcABlAHIAXABuAC8ALwAtAC0ALQAtAC0ALQAtAC0ALQAtAC0ALQAtAC0ALQAtAC0ALQAtAC0ALQAtAC0ALQAtAC0ALQAtAC0ALQAtAC0ALQAtAC0ALQAtAC0ALQAtAC0ALQAtAC0ALQAtAC0ALQAtAC0ALQAtAC0ALQAtAC0ALQAtAC0ALQAtAC0ALQAtAC0ALQAtAC0ALQAtAC0ALQAtAC0ALQAtAC0ALQAtAC0ALQAtAC0ALQAtAC0ALQAtAC0ALQAtAFwAbgBcAG4ALwAvAFQAaABlACAAcwBlAGwAZQBjAHQAZQBkACAAYQB4AGkAcwAgAGkAcwAgAHIAZQBtAGEAcABwAGUAZAAgAHQAbwAgAHQAaABlACAAdABvAHAALQBsAGUAZgB0ACAAdAByAGEAdgBlAHIAcwBhAGwAIABvAHIAZABlAHIALgBcAG4AXABuAC8ALwBBAGMAYwBlAHAAdABlAGQAIABkAGkAcgBlAGMAdABpAG8AbgBzADoAXABuAC8ALwAgACAAXAAiAE4ARQBcACIAIABvAHIAIAAxACAAkiEgAE4AbwByAHQAaABlAGEAcwB0ACAAKACXISkAXABuAC8ALwAgACAAXAAiAFMARQBcACIAIABvAHIAIAAyACAAkiEgAFMAbwB1AHQAaABlAGEAcwB0ACAAKACYISkAXABuAC8ALwAgACAAXAAiAFMAVwBcACIAIABvAHIAIAAzACAAkiEgAFMAbwB1AHQAaAB3AGUAcwB0ACAAKACZISkAXABuAFwAbgAvAC8AUABhAHIAYQBtAGUAdABlAHIAcwA6AFwAbgAvAC8AYQByAHIAYQB5ACAAIAAgACAAIACSISAAIAAgADIARAAgAGkAbgBwAHUAdAAgAGEAcgByAGEAeQAgACgAcwBjAGEAbABhAHIAcwAgAG4AbwB0ACAAYQBjAGMAZQBwAHQAZQBkACkAXABuAC8ALwBuAGUAdwBfAGEAeABpAHMAIAAgAJIhIAAgACAAQQB4AGkAcwAgAGQAaQByAGUAYwB0AGkAbwBuACAAKABcACIATgBFAFwAIgAsACAAXAAiAFMARQBcACIALAAgAFwAIgBTAFcAXAAiACAAbwByACAAMQATIDMAKQBcAG4AXABuAFQAcgBhAHYAZQByAHMAZQC7AyAAPQBcAG4ATABBAE0AQgBEAEEAKABcAG4AIAAgACAAIABhAHIAcgBhAHkALABcAG4AIAAgACAAIABuAGUAdwBfAGEAeABpAHMALABcAG4AXABuAC8ALwBJAG4AcAB1AHQAIAB2AGEAbABpAGQAYQB0AGkAbwBuAFwAbgBJAEYAKABPAFIAKABSAE8AVwBTACgAYQByAHIAYQB5ACkAPQAxACwAQwBPAEwAVQBNAE4AUwAoAGEAcgByAGEAeQApAD0AMQApACwAIAAgACAAIAAgACAAIAAgACAAIAAgACAAIAAgACAAIABcACIAIwAyAEQALQBBAFIAUgBBAFkAIQBcACIALABcAG4ASQBGACgAQQBOAEQAKABJAFMATgBVAE0AQgBFAFIAKABuAGUAdwBfAGEAeABpAHMAKQAsAE8AUgAoAG4AZQB3AF8AYQB4AGkAcwA8AD0AMAAsAG4AZQB3AF8AYQB4AGkAcwA+ADMAKQApACwAXAAiACMAQQBYAEkAUwAhAFwAIgAsAFwAbgBcAG4ATABFAFQAKABcAG4AIAAgACAAIAAvAC8ARABpAG0AZQBuAHMAaQBvAG4AcwBcAG4AIAAgACAAIABpACwAIAAgACAAIAAgACAAUgBPAFcAUwAoAGEAcgByAGEAeQApACwAXABuACAAIAAgACAAagAsACAAIAAgACAAIAAgAEMATwBMAFUATQBOAFMAKABhAHIAcgBhAHkAKQAsAFwAbgBcAG4AIAAgACAAIAAvAC8AQQB4AGkAcwAgAHQAcgBhAHYAZQByAHMAYQBsACAAaQBuAGQAaQBjAGUAcwAgACgAZABlAGYAZQByAHIAZQBkACkAXABuACAAIAAgAFwAbgAgACAAIAAgAHgAXwBOAEUALAAgACAAIABMAEEATQBCAEQAQQAoAFMARQBRAFUARQBOAEMARQAoAGoALAAsADEALAAwACkAKgBTAEUAUQBVAEUATgBDAEUAKAAsAGkAKQApACwAXABuACAAIAAgACAAeQBfAE4ARQAsACAAIAAgAEwAQQBNAEIARABBACgAUwBFAFEAVQBFAE4AQwBFACgAagAsACwAagAsAC0AMQApACoAUwBFAFEAVQBFAE4AQwBFACgALABpACwAMQAsADAAKQApACwAXABuAFwAbgAgACAAIAAgAHgAXwBTAEUALAAgACAAIABMAEEATQBCAEQAQQAoAFMARQBRAFUARQBOAEMARQAoAGkALAAsAGkALAAtADEAKQAqAFMARQBRAFUARQBOAEMARQAoACwAagAsADEALAAwACkAKQAsAFwAbgAgACAAIAAgAHkAXwBTAEUALAAgACAAIABMAEEATQBCAEQAQQAoAFMARQBRAFUARQBOAEMARQAoAGkALAAsAGoALAAwACkAKwBTAEUAUQBVAEUATgBDAEUAKAAsAGoALAAwACwALQAxACkAKQAsAFwAbgAgACAAIAAgAFwAbgBcAG4AIAAgACAAIAB4AF8AUwBXACwAIAAgACAATABBAE0AQgBEAEEAKABTAEUAUQBVAEUATgBDAEUAKABqACwALABpACwAMAApACsAUwBFAFEAVQBFAE4AQwBFACgALABpACwAMAAsAC0AMQApACkALABcAG4AIAAgACAAIAB5AF8AUwBXACwAIAAgACAATABBAE0AQgBEAEEAKABTAEUAUQBVAEUATgBDAEUAKABqACwALAAxACkAKgBTAEUAUQBVAEUATgBDAEUAKAAsAGkALAAxACwAMAApACkALABcAG4AXABuACAAIAAgACAALwAvAEEAeABpAHMAIABtAG8AZABlACAAcwBlAGwAZQBjAHQAaQBvAG4AXABuACAAIAAgACAAbQBvAGQAZQAsACAAIAAgAEkARgAoAEkAUwBOAFUATQBCAEUAUgAoAG4AZQB3AF8AYQB4AGkAcwApACwAbgBlAHcAXwBhAHgAaQBzACwAXABuACAAIAAgACAAIAAgACAAIAAgACAAIAAgACAAIAAgACAAIAAgACAAIAAgACAAIAAgACAAIAAgACAAIAAgAFMAVwBJAFQAQwBIACgAbgBlAHcAXwBhAHgAaQBzACwAXAAiAE4ARQBcACIALAAxACwAXAAiAFMARQBcACIALAAyACwAXAAiAFMAVwBcACIALAAzACwAMQApACkALABcAG4AIAAgACAAIAAvAC8ASQBuAGQAZQB4ACAAcwBlAGwAZQBjAHQAaQBvAG4AXABuACAAIAAgACAAeAAsACAAIAAgACAAIAAgAEMASABPAE8AUwBFACgAbQBvAGQAZQAsAHgAXwBOAEUALAB4AF8AUwBFACwAeABfAFMAVwApACwAXABuACAAIAAgACAAeQAsACAAIAAgACAAIAAgAEMASABPAE8AUwBFACgAbQBvAGQAZQAsAHkAXwBOAEUALAB5AF8AUwBFACwAeQBfAFMAVwApACwAXABuACAAIAAgACAAXABuACAAIAAgACAALwAvAFUAbgB3AHIAYQBwACAAaQBuAGQAaQBjAGUAcwAgAGEAbgBkACAAZwBlAHQAIAByAGUAcwB1AGwAdABzAFwAbgAgACAAIAAgAHIAZQBzAHUAbAB0ACwAIABJAE4ARABFAFgAKABhAHIAcgBhAHkALAB4ACgAKQAsAHkAKAApACkALABcAG4AIAAgACAAIAByAGUAcwB1AGwAdABcAG4AKQBcAG4AKQApACkAOwBcAG4AXABuAC8ALwAtAC0ALQAtAC0ALQAtAC0ALQAtAC0ALQAtAC0ALQAtAC0ALQAtAC0ALQAtAC0ALQAtAC0ALQAtAC0ALQAtAC0ALQAtAC0ALQAtAC0ALQAtAC0ALQAtAC0ALQAtAC0ALQAtAC0ALQAtAC0ALQAtAC0ALQAtAC0ALQAtAC0ALQAtAC0ALQAtAC0ALQAtAC0ALQAtAC0ALQAtAC0ALQAtAC0ALQAtAC0ALQAtAC0ALQAtAC0ALQAtAFwAbgAvAC8AQgB5AEQAaQBhAGcAuwMgAC0AIABEAGkAYQBnAG8AbgBhAGwALQBiAGEAcwBlAGQAIABhAGcAZwByAGUAZwBhAHQAaQBvAG4AXABuAC8ALwAtAC0ALQAtAC0ALQAtAC0ALQAtAC0ALQAtAC0ALQAtAC0ALQAtAC0ALQAtAC0ALQAtAC0ALQAtAC0ALQAtAC0ALQAtAC0ALQAtAC0ALQAtAC0ALQAtAC0ALQAtAC0ALQAtAC0ALQAtAC0ALQAtAC0ALQAtAC0ALQAtAC0ALQAtAC0ALQAtAC0ALQAtAC0ALQAtAC0ALQAtAC0ALQAtAC0ALQAtAC0ALQAtAC0ALQAtAC0ALQAtAFwAbgBcAG4ALwAvAEEAcABwAGwAeQAgAGEAbgAgAEUAVABBACAAZgB1AG4AYwB0AGkAbwBuACAAbwByACAATABhAG0AYgBkAGEAIAB0AG8AIABkAGkAYQBnAG8AbgBhAGwAcwBcAG4AXABuAC8ALwBQAGEAcgBhAG0AZQB0AGUAcgBzADoAXABuAC8ALwBhAHIAcgBhAHkAIAAgACAAIAAgACAAIAAgACAAIAAgACAAIACSISAAIAAgADIARAAgAGkAbgBwAHUAdAAgAGEAcgByAGEAeQAgACgAcwBjAGEAbABhAHIAcwAgAG4AbwB0ACAAYQBjAGMAZQBwAHQAZQBkACkAXABuAC8ALwBbAGYAdQBuAGMAdABpAG8AbgBdACAAIAAgACAAIAAgACAAIACSISAAIAAgAEUAVABBACAAZgB1AG4AYwB0AGkAbwBuACAAbwByACAATABhAG0AYgBkAGEAIABhAHAAcABsAGkAZQBkACAAdABvACAAZABpAGEAZwBvAG4AYQBsAHMAXABuAC8ALwBbAHIAbwB3AF8AdwBpAHMAZQBfAHMAdABhAGMAawA/AF0AIACSISAAIAAgAE8AcAB0AGkAbwBuAGEAbAA6ACAARABpAHMAcABsAGEAeQAgAHIAZQBzAHUAbAB0AHMAIABhAHMAIABhACAAdgBlAHIAdABpAGMAYQBsACAAcwB0AGEAYwBrAFwAbgBcAG4AQgB5AEQAaQBhAGcAuwMgAD0AIABcAG4ATABBAE0AQgBEAEEAKABcAG4AIAAgACAAIABhAHIAcgBhAHkALABcAG4AIAAgACAAIABbAGYAdQBuAGMAdABpAG8AbgBdACwAXABuACAAIAAgACAAWwByAG8AdwBfAHcAaQBzAGUAXwBzAHQAYQBjAGsAPwBdACwAXABuAFwAbgAvAC8AQwBoAGUAYwBrACAAYQByAHIAYQB5ACAAaQBuAHAAdQB0AFwAbgBWAGEAbABpAGQAYQB0AGUARABpAGEAZwC7AygAYQByAHIAYQB5ACwALABmAHUAbgBjAHQAaQBvAG4ALAByAG8AdwBfAHcAaQBzAGUAXwBzAHQAYQBjAGsAPwAsAFwAbgBMAEUAVAAoAFwAbgAgACAAIAAgAC8ALwBPAHAAdABpAG8AbgBhAGwAIABwAGEAcgBhAG0AZQB0AGUAcgBzAFwAbgAgACAAIAAgAE4AbwBfAEYAdQBuAGMAdABpAG8AbgAsACAAIAAgAEkAUwBPAE0ASQBUAFQARQBEACgAZgB1AG4AYwB0AGkAbwBuACkALAAgACAAIAAgAE4AbwBfAHIAbwB3AF8AdwBpAHMAZQBfAHMAdABhAGMAawAsAEkAUwBPAE0ASQBUAFQARQBEACgAcgBvAHcAXwB3AGkAcwBlAF8AcwB0AGEAYwBrAD8AKQAsAFwAbgBcAG4AIAAgACAAIAAvAC8ARABpAG0AZQBuAHMAaQBvAG4AcwBcAG4AIAAgACAAIABpACwAIAAgACAAIAAgACAAUgBPAFcAUwAoAGEAcgByAGEAeQApACwAXABuACAAIAAgACAAagAsACAAIAAgACAAIAAgAEMATwBMAFUATQBOAFMAKABhAHIAcgBhAHkAKQAsAFwAbgBcAG4AIAAgACAAIAAvAC8ARABpAGEAZwBvAG4AYQBsACAAYwBvAHUAbgB0AFwAbgAgACAAIAAgAGsALAAgACAAIAAgACAAIABNAEkATgAoAGkALABqACkALABcAG4AXABuACAAIAAgACAALwAvAEkAbgBkAGkAYwBlAHMAIAAtACAAZABlAGYAZQByAHIAZQBkAFwAbgAgACAAIAAgAHIALAAgACAAIAAgACAAIABMAEEATQBCAEQAQQAoAFMARQBRAFUARQBOAEMARQAoAGsAKQAqAFMARQBRAFUARQBOAEMARQAoACwAagAsADEALAAwACkAKQAsAFwAbgAgACAAIAAgAHkALAAgACAAIAAgACAAIABMAEEATQBCAEQAQQAoAFMARQBRAFUARQBOAEMARQAoAGsAKQArAFMARQBRAFUARQBOAEMARQAoACwAagAsADAALAAxACkAKQAsAFwAbgAgACAAIAAgAGMALAAgACAAIAAgACAAIABMAEEATQBCAEQAQQAoAEkARgAoAHkAKAApAD4AagAsAE4AQQAoACkALAB5ACgAKQApACkALABcAG4AXABuACAAIAAgACAALwAvAFUAbgB3AHIAYQBwACAAaQBuAGQAaQBjAGUAcwAsACAAcwBoAGEAcABlACwAIABhAG4AZAAgAGEAZwBnAHIAZQBnAGEAdABlAFwAbgAgACAAIAAgAHIAZQBzAHUAbAB0ACwAIABJAEYATgBBACgASQBOAEQARQBYACgAYQByAHIAYQB5ACwAcgAoACkALABjACgAKQApACwAXAAiAFwAIgApACwAXABuACAAIAAgACAAcwBoAGEAcABlAGQALAAgAEkARgAoAE4AbwBfAHIAbwB3AF8AdwBpAHMAZQBfAHMAdABhAGMAawAsAHIAZQBzAHUAbAB0ACwAVABSAEEATgBTAFAATwBTAEUAKAByAGUAcwB1AGwAdAApACkALABcAG4AIAAgACAAIABmAGkAbgBhAGwALAAgACAASQBGACgATgBvAF8ARgB1AG4AYwB0AGkAbwBuACwAcwBoAGEAcABlAGQALABcAG4AIAAgACAAIAAgACAAIAAgACAAIAAgACAASQBGACgATgBvAF8AcgBvAHcAXwB3AGkAcwBlAF8AcwB0AGEAYwBrACwAQgBZAEMATwBMACgAcwBoAGEAcABlAGQALABmAHUAbgBjAHQAaQBvAG4AKQAsAFwAbgAgACAAIAAgACAAIAAgACAAIAAgACAAIAAgACAAIAAgACAAIAAgACAAIAAgACAAIAAgACAAIABCAFkAUgBPAFcAKABzAGgAYQBwAGUAZAAsAGYAdQBuAGMAdABpAG8AbgApACkAKQAsAFwAbgAgACAAIAAgAGYAaQBuAGEAbABcAG4AKQApACkAOwBcAG4AXABuAC8ALwAtAC0ALQAtAC0ALQAtAC0ALQAtAC0ALQAtAC0ALQAtAC0ALQAtAC0ALQAtAC0ALQAtAC0ALQAtAC0ALQAtAC0ALQAtAC0ALQAtAC0ALQAtAC0ALQAtAC0ALQAtAC0ALQAtAC0ALQAtAC0ALQAtAC0ALQAtAC0ALQAtAC0ALQAtAC0ALQAtAC0ALQAtAC0ALQAtAC0ALQAtAC0ALQAtAC0ALQAtAC0ALQAtAC0ALQAtAC0ALQAtAFwAbgAvAC8ARABpAGEAZwBNAGEAcAC7AyAALQAgAFcAcgBhAHAAcABlAHIAIAAoAEMAYQBsAGwAcwAgAEIAeQBEAGkAYQBnALsDKQAgAHQAbwAgAGUAeAB0AHIAYQBjAHQAIABkAGkAYQBnAG8AbgBhAGwAcwAgAGEAcwAgADIARAAgAG0AYQB0AHIAaQB4AFwAbgAvAC8ALQAtAC0ALQAtAC0ALQAtAC0ALQAtAC0ALQAtAC0ALQAtAC0ALQAtAC0ALQAtAC0ALQAtAC0ALQAtAC0ALQAtAC0ALQAtAC0ALQAtAC0ALQAtAC0ALQAtAC0ALQAtAC0ALQAtAC0ALQAtAC0ALQAtAC0ALQAtAC0ALQAtAC0ALQAtAC0ALQAtAC0ALQAtAC0ALQAtAC0ALQAtAC0ALQAtAC0ALQAtAC0ALQAtAC0ALQAtAC0ALQBcAG4AXABuAC8ALwBDAGEAbABsAHMAIABCAHkARABpAGEAZwC7AyAAdABvACAAZQB4AHQAcgBhAGMAdAAgAHQAaABlACAAZABpAGEAZwBvAG4AYQBsAHMAIABmAHIAbwBtACAAYQAgADIARAAgAGEAcgByAGEAeQAuAFwAbgBcAG4ALwAvAFAAYQByAGEAbQBlAHQAZQByAHMAOgAgACoAUABsAGUAYQBzAGUAIABzAGUAZQAgAEIAeQBEAGkAYQBnALsDIABmAG8AcgAgAGQAZQBzAGMAcgBpAHAAdABpAG8AbgBzAC4AKgAqAFwAbgBcAG4ARABpAGEAZwBNAGEAcAC7AyAAPQBcAG4ATABBAE0AQgBEAEEAKABcAG4AIAAgACAAIABhAHIAcgBhAHkALABcAG4AIAAgACAAIABbAHIAbwB3AF8AdwBpAHMAZQBfAHMAdABhAGMAawA/AF0ALABcAG4AIAAgACAAIABCAHkARABpAGEAZwC7AygAYQByAHIAYQB5ACwALAByAG8AdwBfAHcAaQBzAGUAXwBzAHQAYQBjAGsAPwApAFwAbgApADsAXABuAFwAbgAvAC8ALQAtAC0ALQAtAC0ALQAtAC0ALQAtAC0ALQAtAC0ALQAtAC0ALQAtAC0ALQAtAC0ALQAtAC0ALQAtAC0ALQAtAC0ALQAtAC0ALQAtAC0ALQAtAC0ALQAtAC0ALQAtAC0ALQAtAC0ALQAtAC0ALQAtAC0ALQAtAC0ALQAtAC0ALQAtAC0ALQAtAC0ALQAtAC0ALQAtAC0ALQAtAC0ALQAtAC0ALQAtAC0ALQAtAC0ALQAtAC0ALQBcAG4ALwAvAEQAaQBhAGcASQBuAGQAZQB4ALsDIAAtACAAVABhAHIAZwBlAHQAZQBkACAAZABpAGEAZwBvAG4AYQBsACAAZQB4AHQAcgBhAGMAdABpAG8AbgBcAG4ALwAvAC0ALQAtAC0ALQAtAC0ALQAtAC0ALQAtAC0ALQAtAC0ALQAtAC0ALQAtAC0ALQAtAC0ALQAtAC0ALQAtAC0ALQAtAC0ALQAtAC0ALQAtAC0ALQAtAC0ALQAtAC0ALQAtAC0ALQAtAC0ALQAtAC0ALQAtAC0ALQAtAC0ALQAtAC0ALQAtAC0ALQAtAC0ALQAtAC0ALQAtAC0ALQAtAC0ALQAtAC0ALQAtAC0ALQAtAC0ALQAtAC0AXABuAFwAbgAvAC8ARQB4AHQAcgBhAGMAdAAgAGEAIABkAGkAYQBnAG8AbgBhAGwAIABvAHIAIABhAG4AdABpAC0AZABpAGEAZwBvAG4AYQBsACAAdgBlAGMAdABvAHIAIABmAHIAbwBtACAAYQAgADIARAAgAGEAcgByAGEAeQAuAFwAbgBcAG4ALwAvAFAAYQByAGEAbQBlAHQAZQByAHMAOgBcAG4ALwAvAGEAcgByAGEAeQAgACAAIAAgACAAkiEgACAAIAAyAEQAIABpAG4AcAB1AHQAIABhAHIAcgBhAHkAIAAoAHMAYwBhAGwAYQByAHMAIABuAG8AdAAgAGEAYwBjAGUAcAB0AGUAZAApAFwAbgAvAC8AYwBvAGwAXwBpAG4AZABlAHgAIACSISAAIAAgAEMAbwBsAHUAbQBuACAAbgB1AG0AYgBlAHIAIAB0AG8AIABzAHQAYQByAHQAIABmAHIAbwBtAC4AIABOAGUAZwBhAHQAaQB2AGUAIAA9ACAAYQBuAHQAaQAtAGQAaQBhAGcAbwBuAGEAbABcAG4AXABuAEQAaQBhAGcASQBuAGQAZQB4ALsDIAA9ACAAXABuAEwAQQBNAEIARABBACgAXABuACAAIAAgACAAYQByAHIAYQB5ACwAXABuACAAIAAgACAAYwBvAGwAXwBpAG4AZABlAHgALABcAG4AXABuAC8ALwBJAG4AcAB1AHQAIABjAGgAZQBjAGsAcwBcAG4AVgBhAGwAaQBkAGEAdABlAEQAaQBhAGcAuwMoAGEAcgByAGEAeQAsAGMAbwBsAF8AaQBuAGQAZQB4ACwALAAsAFwAbgBMAEUAVAAoAFwAbgAgACAAIAAgAC8ALwBEAGkAbQBlAG4AcwBpAG8AbgBzAFwAbgAgACAAIAAgAGkALAAgACAAIAAgACAAIABSAE8AVwBTACgAYQByAHIAYQB5ACkALABcAG4AIAAgACAAIABqACwAIAAgACAAIAAgACAAQwBPAEwAVQBNAE4AUwAoAGEAcgByAGEAeQApACwAXABuACAAIAAgACAAXABuACAAIAAgACAALwAvAEQAaQBhAGcAbwBuAGEAbAAgAGQAaQByAGUAYwB0AGkAbwBuADoAIAArADEAIAA9ACAAUwBFACwAIAATIDEAIAA9ACAAUwBXAFwAbgAgACAAIAAgAHMALAAgACAAIAAgACAAIABTAEkARwBOACgAYwBvAGwAXwBpAG4AZABlAHgAKQAsAFwAbgBcAG4AIAAgACAAIAAvAC8ARABlAHQAZQByAG0AaQBuAGUAIABkAGkAYQBnAG8AbgBhAGwAIABsAGUAbgBnAHQAaAAgAGIAYQBzAGUAZAAgAG8AbgAgAGIAbwB1AG4AZABzAFwAbgAgACAAIAAgAGsALAAgACAAIAAgACAAIABJAEYAKABzAD4AMAAsAFwAbgAgACAAIAAgACAAIAAgACAAIAAgACAAIAAgACAAIAAgACAAIAAgACAATQBJAE4AKABpACwAIABqACAAKwAgADEAIAAtACAAYwBvAGwAXwBpAG4AZABlAHgAKQAsAFwAbgAgACAAIAAgACAAIAAgACAAIAAgACAAIAAgACAAIAAgACAAIAAgACAATQBJAE4AKABpACwAIABBAEIAUwAoAGMAbwBsAF8AaQBuAGQAZQB4ACkAKQApACwAXABuAFwAbgAgACAAIAAgAHMAdABhAHIAdAAsACAAIABJAEYAKABzADwAMAAsAEEAQgBTACgAYwBvAGwAXwBpAG4AZABlAHgAKQAsAGMAbwBsAF8AaQBuAGQAZQB4ACkALABcAG4AXABuACAAIAAgACAALwAvAEkAbgBkAGkAYwBlAHMAIAAtACAAZABlAGYAZQByAHIAZQBkAFwAbgAgACAAIAAgAHgALAAgACAAIAAgACAAIABMAEEATQBCAEQAQQAoAFMARQBRAFUARQBOAEMARQAoAGsAKQApACwAXABuACAAIAAgACAAeQAsACAAIAAgACAAIAAgAEwAQQBNAEIARABBACgAUwBFAFEAVQBFAE4AQwBFACgAawAsACwAcwB0AGEAcgB0ACwAcwApACkALABcAG4AXABuACAAIAAgACAALwAvAFUAbgB3AHIAYQBwACAAaQBuAGQAaQBjAGUAcwAgAGEAbgBkACAAZQB4AHQAcgBhAGMAdAAgAHYAZQBjAHQAbwByAFwAbgAgACAAIAAgAGQAZQBsAGkAdgBlAHIALAAgAEkATgBEAEUAWAAoAGEAcgByAGEAeQAsAHgAKAApACwAeQAoACkAKQAsAFwAbgBcAG4AIAAgACAAIABkAGUAbABpAHYAZQByAFwAbgApACkAKQA7AFwAbgBcAG4ALwAvAC0ALQAtAC0ALQAtAC0ALQAtAC0ALQAtAC0ALQAtAC0ALQAtAC0ALQAtAC0ALQAtAC0ALQAtAC0ALQAtAC0ALQAtAC0ALQAtAC0ALQAtAC0ALQAtAC0ALQAtAC0ALQAtAC0ALQAtAC0ALQAtAC0ALQAtAC0ALQAtAC0ALQAtAC0ALQAtAC0ALQAtAC0ALQAtAC0ALQAtAC0ALQAtAC0ALQAtAC0ALQAtAC0ALQAtAC0ALQAtAC0AXABuAC8ALwBTAHQAYQBpAHIAYwBhAHMAZQC7AyAAFCAgAEMAbwBuAHMAdAByAHUAYwB0ACAAZABpAGEAZwBvAG4AYQBsACAAcwB0AGEAaQByAGMAYQBzAGUAcwAgAGYAcgBvAG0AIABhACAAdgBlAGMAdABvAHIAIABvAHIAIAAyAEQAIABhAHIAcgBhAHkAXABuAC8ALwAtAC0ALQAtAC0ALQAtAC0ALQAtAC0ALQAtAC0ALQAtAC0ALQAtAC0ALQAtAC0ALQAtAC0ALQAtAC0ALQAtAC0ALQAtAC0ALQAtAC0ALQAtAC0ALQAtAC0ALQAtAC0ALQAtAC0ALQAtAC0ALQAtAC0ALQAtAC0ALQAtAC0ALQAtAC0ALQAtAC0ALQAtAC0ALQAtAC0ALQAtAC0ALQAtAC0ALQAtAC0ALQAtAC0ALQAtAC0ALQAtAFwAbgBcAG4ALwAvAFAAYQByAGEAbQBlAHQAZQByAHMAOgBcAG4ALwAvAGEAcgByAGEAeQAgACAAIAAgACAAIAAgACAAIAAgACAAIAAgAJIhIABJAG4AcAB1AHQAIABhAHIAcgBhAHkAIAAoAGYAbABhAHQAdABlAG4AZQBkACAAdABvACAAdgBlAGMAdABvAHIAIAByAG8AdwAtAHcAaQBzAGUAKQBcAG4ALwAvAGIAbABvAGMAawBfAHMAaQB6AGUAIAAgACAAIAAgACAAIAAgAJIhIABOAHUAbQBiAGUAcgAgAG8AZgAgAHIAbwB3AHMALwBjAG8AbAB1AG0AbgBzACAAcABlAHIAIABzAHQAYQBpAHIAYwBhAHMAZQAgAGIAbABvAGMAawBcAG4ALwAvAFsAYgBsAG8AYwBrAF8AbwBmAGYAcwBlAHQAXQAgACAAIAAgAJIhIABPAHAAdABpAG8AbgBhAGwAIABwAGEAZABkAGkAbgBnACAAYgBlAHQAdwBlAGUAbgAgAHMAdABhAGkAcgBjAGEAcwBlAHMAXABuAC8ALwBbAEkAcwBIAG8AcgBpAHoAbwBuAHQAYQBsAD8AXQAgACAAIACSISAATwBwAHQAaQBvAG4AYQBsACAAdABvAGcAZwBsAGUAIABmAG8AcgAgAGMAbwBsAHUAbQBuAC0AdwBpAHMAZQAgAG8AcgBpAGUAbgB0AGEAdABpAG8AbgBcAG4ALwAvAFsASQBzAEEAbgB0AGkARABpAGEAZwA/AF0AIAAgACAAIAAgAJIhIABPAHAAdABpAG8AbgBhAGwAIAB0AG8AZwBnAGwAZQAgAHQAbwAgAGQAaQBzAHAAbABhAHkAIABzAHQAYQBpAHIAYwBhAHMAZQAgAGEAbgB0AGkALQBkAGkAYQBnAG8AbgBhAGwALgBcAG4AXABuAFMAdABhAGkAcgBjAGEAcwBlALsDIAA9ACAAXABuAEwAQQBNAEIARABBACgAXABuACAAIAAgACAAYQByAHIAYQB5ACwAXABuACAAIAAgACAAYgBsAG8AYwBrAF8AcwBpAHoAZQAsAFwAbgAgACAAIAAgAFsAYgBsAG8AYwBrAF8AbwBmAGYAcwBlAHQAXQAsAFwAbgAgACAAIAAgAFsASQBzAEgAbwByAGkAegBvAG4AdABhAGwAPwBdACwAXABuACAAIAAgACAAWwBJAHMAQQBuAHQAaQBEAGkAYQBnAD8AXQAsAFwAbgBcAG4ALwAvAEMAaABlAGMAawAgAGkAbgBwAHUAdABzAFwAbgBWAGEAbABpAGQAYQB0AGUAUwB0AGEAaQByAGMAYQBzAGUAuwMoAGEAcgByAGEAeQAsAGIAbABvAGMAawBfAHMAaQB6AGUALABiAGwAbwBjAGsAXwBvAGYAZgBzAGUAdAAsAFwAbgBcAG4ATABFAFQAKABcAG4AIAAgACAAIAAvAC8AQwBoAGUAYwBrACAAbwBwAHQAaQBvAG4AYQBsACAAcABhAHIAYQBtAGUAdABlAHIAcwBcAG4AIAAgACAAIABuAG8AXwBCAGwAbwBjAGsAXwBPAGYAZgBzAGUAdAAsACAAIAAgACAASQBTAE8ATQBJAFQAVABFAEQAKABiAGwAbwBjAGsAXwBvAGYAZgBzAGUAdAApACwAXABuACAAIAAgACAAegBlAHIAbwBfAE8AZgBmAHMAZQB0ACwAIAAgACAAIAAgACAAIAAgAGIAbABvAGMAawBfAG8AZgBmAHMAZQB0AD0AMAAsAFwAbgAgACAAIAAgAGMAbwBsAF8AbwBmAGYAcwBlAHQALAAgACAAIAAgACAAIAAgACAAIABJAEYAKABOAG8AXwBCAGwAbwBjAGsAXwBPAGYAZgBzAGUAdAAsADAALABiAGwAbwBjAGsAXwBvAGYAZgBzAGUAdAApACwAXABuACAAIAAgACAASQBzAFYAZQByAHQAaQBjAGEAbAA/ACwAIAAgACAAIAAgACAAIAAgAEkAUwBPAE0ASQBUAFQARQBEACgASQBzAEgAbwByAGkAegBvAG4AdABhAGwAPwApACwAXABuACAAIAAgACAATgBvAHQAXwBBAG4AdABpAF8ARABpAGEAZwAsACAAIAAgACAAIAAgAEkAUwBPAE0ASQBUAFQARQBEACgASQBzAEEAbgB0AGkARABpAGEAZwA/ACkALABcAG4AXABuACAAIAAgACAALwAvAEMAbwBuAHYAZQByAHQAIAB0AG8AIAB2AGUAYwB0AG8AcgAgAGEAbgBkACAAZwBlAHQAIABkAGkAbQBlAG4AcwBpAG8AbgBzAFwAbgAgACAAIAAgAGYAbABhAHQALAAgACAAIAAgACAAIAAgACAAIAAgACAAIAAgACAAIABUAE8AQwBPAEwAKABhAHIAcgBhAHkAKQAsAFwAbgAgACAAIAAgAGsALAAgACAAIAAgACAAIAAgACAAIAAgACAAIAAgACAAIAAgACAAIABDAE8AVQBOAFQAQQAoAGYAbABhAHQAKQAsAFwAbgAgACAAIAAgAHMAZQBxACwAIAAgACAAIAAgACAAIAAgACAAIAAgACAAIAAgACAAIABMAEEATQBCAEQAQQAoAFMARQBRAFUARQBOAEMARQAoAGsAKQApACwAXABuACAAIAAgACAAVgAsACAAIAAgACAAIAAgACAAIAAgACAAIAAgACAAIAAgACAAIAAgAFQATwBSAE8AVwAoAEUAWABQAEEATgBEACgAVwBSAEEAUABSAE8AVwBTACgAcwBlAHEAKAApACwAYgBsAG8AYwBrAF8AcwBpAHoAZQApACwALABcAG4AIAAgACAAIAAgACAAIAAgACAAIAAgACAAIAAgACAAIAAgACAAIAAgACAAIAAgACAAIAAgACAAIAAgACAAIAAgACAAIAAgACAAIABiAGwAbwBjAGsAXwBzAGkAegBlACsAYgBsAG8AYwBrAF8AbwBmAGYAcwBlAHQALAAwACkAKQAsAFwAbgAgACAAIAAgAHcAaQBkAHQAaAAsACAAIAAgACAAIAAgACAAIAAgACAAIAAgACAAIABDAE8ATABVAE0ATgBTACgAVgApACwAXABuAFwAbgAgACAAIAAgAC8ALwBBAG4AYwBoAG8AcgBzACAAYQBuAGQAIABpAG4AZABpAGMAZQBzACAALQAgAGQAZQBmAGUAcgByAGUAZABcAG4AIAAgACAAIABpACwAIAAgACAAIAAgACAAIAAgACAAIAAgACAAIAAgACAAIAAgACAATABBAE0AQgBEAEEAKABTAEUAUQBVAEUATgBDAEUAKABiAGwAbwBjAGsAXwBzAGkAegBlACkAKgBTAEUAUQBVAEUATgBDAEUAKAAsAHcAaQBkAHQAaAAsADEALAAwACkAKQAsAFwAbgAgACAAIAAgAGMAbwBsAF8AYQByAHIALAAgACAAIAAgACAAIAAgACAAIAAgACAAIABMAEEATQBCAEQAQQAoAEkARgAoAE4AbwB0AF8AQQBuAHQAaQBfAEQAaQBhAGcALABTAEUAUQBVAEUATgBDAEUAKAAsAHcAaQBkAHQAaAApACwAXABuACAAIAAgACAAIAAgACAAIAAgACAAIAAgACAAIAAgACAAIAAgACAAIAAgACAAIAAgACAAIAAgACAAIAAgACAAIAAgACAAIAAgACAAIAAgACAAIAAgACAAIAAgACAAIAAgAFMARQBRAFUARQBOAEMARQAoACwAdwBpAGQAdABoACwAdwBpAGQAdABoACwALQAxACkAKQApACwAXABuAFwAbgAgACAAIAAgAGoALAAgACAAIAAgACAAIAAgACAAIAAgACAAIAAgACAAIAAgACAAIABMAEEATQBCAEQAQQAoAE0ATwBEACgAYwBvAGwAXwBhAHIAcgAoACkALABiAGwAbwBjAGsAXwBzAGkAegBlACsAYgBsAG8AYwBrAF8AbwBmAGYAcwBlAHQAKQApACwAXABuAFwAbgAgACAAIAAgAGoAXwAsACAAIAAgACAAIAAgACAAIAAgACAAIAAgACAAIAAgACAAIABMAEEATQBCAEQAQQAoAEkARgAoACgAbgBvAF8AQgBsAG8AYwBrAF8ATwBmAGYAcwBlAHQAKQArACgAegBlAHIAbwBfAE8AZgBmAHMAZQB0ACkALABcAG4AIAAgACAAIAAgACAAIAAgACAAIAAgACAAIAAgACAAIAAgACAAIAAgACAAIAAgACAAIAAgACAAIAAgACAAIABJAEYAKABqACgAKQA9ADAALABiAGwAbwBjAGsAXwBzAGkAegBlACwAagAoACkAKQAsAGoAKAApACkAKQAsAFwAbgAgACAAIAAgAGkAZAB4ACwAIAAgACAAIAAgACAAIAAgACAAIAAgACAAIAAgACAAIABMAEEATQBCAEQAQQAoAEkARgAoAGkAKAApAD0AagBfACgAKQAsAFYALABOAEEAKAApACkAKQAsAFwAbgBcAG4AIAAgACAAIAAvAC8ATwBiAHQAYQBpAG4AIAByAGUAcwB1AGwAdABzACwAIABzAGgAYQBwAGUALAAgAGEAbgBkACAAYwBhAGwAYwB1AGwAYQB0AGUAXABuACAAIAAgACAAcgBlAHMAdQBsAHQALAAgACAAIAAgACAAIAAgACAAIAAgACAAIAAgAEQAUgBPAFAAKABJAEYATgBBACgASQBOAEQARQBYACgAZgBsAGEAdAAsAGkAZAB4ACgAKQApACwAXAAiAFwAIgApACwALAAtAGMAbwBsAF8AbwBmAGYAcwBlAHQAKQAsAFwAbgAgACAAIAAgAGYAaQBuAGEAbAAsACAAIAAgACAAIAAgACAAIAAgACAAIAAgACAAIABJAEYAKABJAHMAVgBlAHIAdABpAGMAYQBsAD8ALABUAFIAQQBOAFMAUABPAFMARQAoAHIAZQBzAHUAbAB0ACkALAByAGUAcwB1AGwAdAApACwAXABuACAAIAAgACAAZgBpAG4AYQBsAFwAbgApACkAKQA7AFwAbgBcAG4ALwAvAC0ALQAtAC0ALQAtAC0ALQAtAC0ALQAtAC0ALQAtAC0ALQAtAC0ALQAtAEUAcgByAG8AcgAgAEgAYQBuAGQAbABpAG4AZwAgACYAIABWAGEAbABpAGQAYQB0AGkAbwBuAC0ALQAtAC0ALQAtAC0ALQAtAC0ALQAtAC0ALQAtAC0ALQAtAC0ALQAtAC0ALQAtAC0ALQAtAFwAbgBcAG4ALwAvAFYAYQBsAGkAZABhAHQAZQBzACAAaQBuAHAAdQB0AHMAIABmAG8AcgAgAFMAdABhAGkAcgBjAGEAcwBlALsDLgAgAFAAbABlAGEAcwBlACAAcwBlAGUAIABTAHQAYQBpAHIAYwBhAHMAZQC7AyAAZgBvAHIAIABwAGEAcgBhAG0AZQB0AGUAcgBcAG4ALwAvAGQAZQBzAGMAcgBpAHAAdABpAG8AbgBzAC4AXABuAFwAbgBWAGEAbABpAGQAYQB0AGUAUwB0AGEAaQByAGMAYQBzAGUAuwMgAD0AXABuAEwAQQBNAEIARABBACgAXABuACAAIAAgACAAYQByAHIAYQB5ACwAXABuACAAIAAgACAAYgBsAG8AYwBrAF8AcwBpAHoAZQAsAFwAbgAgACAAIAAgAFsAYgBsAG8AYwBrAF8AbwBmAGYAcwBlAHQAXQAsAFwAbgAgACAAIAAgAFsAbwBuAF8AdgBhAGwAaQBkAF0ALABcAG4ATABFAFQAKABcAG4AIAAgACAAIAAvAC8AQwBoAGUAYwBrAHMAXABuACAAIAAgACAATgBvAHQAQQByAHIAYQB5ACwAVABZAFAARQAoAGEAcgByAGEAeQApADwAPgA2ADQALABcAG4AIAAgACAAIABJAG4AdgBhAGwAaQBkAF8AYgBsAG8AYwBrAF8AcwBpAHoAZQAsACAAIAAgACAAIABPAFIAKABJAFMAVABFAFgAVAAoAGIAbABvAGMAawBfAHMAaQB6AGUAKQAsAGIAbABvAGMAawBfAHMAaQB6AGUAPAA9ADAALABiAGwAbwBjAGsAXwBzAGkAegBlAD4AQwBPAFUATgBUAEEAKABhAHIAcgBhAHkAKQApACwAXABuACAAIAAgACAASQBuAHYAYQBsAGkAZABfAGIAbABvAGMAawBfAG8AZgBmAHMAZQB0ACwAIAAgACAATwBSACgASQBTAFQARQBYAFQAKABiAGwAbwBjAGsAXwBvAGYAZgBzAGUAdAApACwAYgBsAG8AYwBrAF8AbwBmAGYAcwBlAHQAPAAwACkALABcAG4AIAAgACAAIABcAG4AIAAgACAAIAAvAC8ATABvAGcAaQBjACAAZwBhAHQAZQBcAG4AIAAgACAAIABJAEYAKABOAG8AdABBAHIAcgBhAHkALAAgACAAIAAgACAAIAAgACAAIAAgACAAIABcACIAIwBOAE8AVAAtAEEAUgBSAEEAWQAhAFwAIgAsAFwAbgAgACAAIAAgAEkARgAoAEkAbgB2AGEAbABpAGQAXwBiAGwAbwBjAGsAXwBzAGkAegBlACwAIAAgAFwAIgAjAEIATABPAEMASwAtAFMASQBaAEUAIQBcACIALABcAG4AIAAgACAAIABJAEYAKABJAG4AdgBhAGwAaQBkAF8AYgBsAG8AYwBrAF8AbwBmAGYAcwBlAHQALABcACIAIwBCAEwATwBDAEsALQBPAEYARgBTAEUAVABcACIALABcAG4AIAAgACAAIABvAG4AXwB2AGEAbABpAGQAKQApACkAKQBcAG4AXABuACkAOwBcAG4AXABuAFwAbgAvAC8ALQAtAC0ALQAtAC0ALQAtAC0ALQAtAC0ALQAtAC0ALQAtAC0ALQAtAC0ARQByAHIAbwByACAASABhAG4AZABsAGkAbgBnACAAJgAgAFYAYQBsAGkAZABhAHQAaQBvAG4ALQAtAC0ALQAtAC0ALQAtAC0ALQAtAC0ALQAtAC0ALQAtAC0ALQAtAC0ALQAtAC0ALQAtAC0AXABuAFwAbgAvAC8AVgBhAGwAaQBkAGEAdABlACAAaQBuAHAAdQB0AHMAIABmAG8AcgAgAEIAeQBEAGkAYQBnALsDLAAgAEQAaQBhAGcATQBhAHAAuwMsACAAYQBuAGQAIABEAGkAYQBnAEkAbgBkAGUAeAC7Ay4AXABuAC8ALwAqAFAAbABlAGEAcwBlACAAcwBlAGUAIAB0AGgAbwBzAGUAIABmAHUAbgBjAHQAaQBvAG4AcwAgAGYAbwByACAAcABhAHIAYQBtAGUAdABlAHIAIABkAGUAcwBjAHIAaQBwAHQAaQBvAG4AcwAuACoAXABuAFwAbgBWAGEAbABpAGQAYQB0AGUARABpAGEAZwC7Az0AXABuAEwAQQBNAEIARABBACgAXABuACAAIAAgACAAYQByAHIAYQB5ACwAXABuACAAIAAgACAAWwBjAG8AbABfAGkAbgBkAGUAeABdACwAXABuACAAIAAgACAAWwBmAHUAbgBjAHQAaQBvAG4AXQAsAFwAbgAgACAAIAAgAFsAcgBvAHcAXwB3AGkAcwBlAF8AcwB0AGEAYwBrAD8AXQAsAFwAbgAgACAAIAAgAFsAbwBuAF8AdgBhAGwAaQBkAF0ALABcAG4ATABFAFQAKABcAG4AIAAgACAAIAAvAC8ALQAtAC0AQwBoAGUAYwBrAHMALQAtAC0AXABuAFwAbgAgACAAIAAgAC8ALwBBAHIAcgBhAHkAIABpAG4AcAB1AHQAXABuACAAIAAgACAASQBzAEEAcgByAGEAeQA/ACwAIAAgACAAIAAgACAAIAAgACAAIAAgACAAIAAgACAAVABZAFAARQAoAGEAcgByAGEAeQApAD0ANgA0ACwAXABuACAAIAAgACAATgBvAHQAXwBBAHIAcgBhAHkALAAgACAAIAAgACAAIAAgACAAIAAgACAAIAAgACAATgBPAFQAKABJAHMAQQByAHIAYQB5AD8AKQAsAFwAbgBcAG4AIAAgACAAIAAvAC8AQwBvAGwAXwBpAG4AZABlAHgAXABuACAAIAAgACAATgBvAF8AQwBvAGwAXwBJAG4AZABlAHgALAAgACAAIAAgACAAIAAgACAAIAAgACAASQBTAE8ATQBJAFQAVABFAEQAKABjAG8AbABfAGkAbgBkAGUAeAApACwAXABuACAAIAAgACAAQwBvAGwAXwBJAG4AZABlAHgAXwBJAG4AYwBsAHUAZABlAGQALAAgACAAIAAgACAATgBPAFQAKABOAG8AXwBDAG8AbABfAEkAbgBkAGUAeAApACwAXABuACAAIAAgACAATgBvAHQAXwBWAGEAbABpAGQAXwBDAG8AbABfAEkAbgBkAGUAeAA/ACwAIAAgACAATgBPAFQAKABBAE4ARAAoAGMAbwBsAF8AaQBuAGQAZQB4ADwAPgAwACwAXABuACAAIAAgACAAIAAgACAAIAAgACAAIAAgACAAIAAgACAAIAAgACAAIAAgACAAIAAgACAAIAAgACAAQQBCAFMAKABjAG8AbABfAGkAbgBkAGUAeAApADwAPQBDAE8ATABVAE0ATgBTACgAYQByAHIAYQB5ACkAKQApACwAXABuACAAIAAgACAAXABuACAAIAAgACAALwAvAEYAdQBuAGMAdABpAG8AbgBcAG4AIAAgACAAIABOAG8AXwBGAHUAbgBjAHQAaQBvAG4ALAAgACAAIAAgACAAIAAgACAAIAAgACAAIABJAFMATwBNAEkAVABUAEUARAAoAGYAdQBuAGMAdABpAG8AbgApACwAXABuACAAIAAgACAARgB1AG4AYwB0AGkAbwBuAF8ASQBuAGMAbAB1AGQAZQBkACwAIAAgACAAIAAgACAATgBPAFQAKABOAG8AXwBGAHUAbgBjAHQAaQBvAG4AKQAsAFwAbgAgACAAIAAgAEkAbgB2AGEAbABpAGQAXwBGAHUAbgBjAHQAaQBvAG4APwAsACAAIAAgACAAIAAgAEEATgBEACgASQBTAEUAUgBSAE8AUgAoAEIAWQBSAE8AVwAoAHsAMQAsADEAfQAsAGYAdQBuAGMAdABpAG8AbgApACkAKQAsAFwAbgAgACAAIAAgAFwAbgAgACAAIAAgAC8ALwBTAGgAYQBwAGkAbgBnACAAaQBuAHAAdQB0AFwAbgAgACAAIAAgAFIAbwB3AFcAaQBzAGUAUwB0AGEAYwBrAD8ALAAgACAAIAAgACAAIAAgACAAIAAgAE4ATwBUACgASQBTAE8ATQBJAFQAVABFAEQAKAByAG8AdwBfAHcAaQBzAGUAXwBzAHQAYQBjAGsAPwApACkALABcAG4AIAAgACAAIABcAG4AIAAgACAAIAAvAC8ARABlAHQAZQByAGkAbgBlACAAdwBoAGkAYwBoACAAZgB1AG4AYwB0AGkAbwBuACAAaQBzACAAYgBlAGkAbgBnACAAdgBhAGwAaQBkAGEAdABlAGQAXABuACAAIAAgACAARABpAGEAZwBJAG4AZABlAHgALAAgACAAIAAgACAAIAAgACAAIAAgACAAIAAgACAAQwBvAGwAXwBJAG4AZABlAHgAXwBJAG4AYwBsAHUAZABlAGQALABcAG4AIAAgACAAIABCAHkARABpAGEAZwAsACAAIAAgACAAIAAgACAAIAAgACAAIAAgACAAIAAgACAAIABBAE4ARAAoAE4AbwBfAEMAbwBsAF8ASQBuAGQAZQB4ACwAIABGAHUAbgBjAHQAaQBvAG4AXwBJAG4AYwBsAHUAZABlAGQAKQAsAFwAbgAgACAAIAAgAEQAaQBhAGcATQBhAHAALAAgACAAIAAgACAAIAAgACAAIAAgACAAIAAgACAAIAAgAEEATgBEACgATgBvAF8AQwBvAGwAXwBJAG4AZABlAHgALAAgAE4AbwBfAEYAdQBuAGMAdABpAG8AbgApACwAXABuAFwAbgAgACAAIAAgAC8ALwBMAG8AZwBpAGMAIABnAGEAdABlAHMAXABuACAAIAAgACAALwAvAEQAaQBhAGcASQBuAGQAZQB4ALsDXABuACAAIAAgACAAYQAsACAAIAAgACAAIAAgACAAIAAgACAAIAAgACAAIAAgACAAIAAgACAAIAAgACAASQBGACgATgBvAHQAXwBBAHIAcgBhAHkALAAgACAAIAAgACAAIAAgACAAIAAgACAAXAAiACMATgBPAFQALQBBAFIAUgBBAFkAIQBcACIALABcAG4AIAAgACAAIAAgACAAIAAgACAAIAAgACAAIAAgACAAIAAgACAAIAAgACAAIAAgACAAIAAgACAAIABJAEYAKABOAG8AdABfAFYAYQBsAGkAZABfAEMAbwBsAF8ASQBuAGQAZQB4AD8ALABcACIAIwBDAE8ATABVAE0ATgAtAEkATgBEAEUAWAAhAFwAIgAsAFwAbgAgACAAIAAgACAAIAAgACAAIAAgACAAIAAgACAAIAAgACAAIAAgACAAIAAgACAAIAAgACAAIAAgACAAIAAgACAAIAAgACAAIAAgACAAIAAgACAAIAAgACAAIAAgACAAIAAgACAAIAAgACAAbwBuAF8AdgBhAGwAaQBkACkAKQAsAFwAbgAgACAAIAAgAC8ALwBCAHkARABpAGEAZwC7A1wAbgAgACAAIAAgAGIALAAgACAAIAAgACAAIAAgACAAIAAgACAAIAAgACAAIAAgACAAIAAgACAAIAAgAEkARgAoAE4AbwB0AF8AQQByAHIAYQB5ACwAIAAgACAAIAAgACAAIAAgACAAIAAgAFwAIgAjAE4ATwBUAC0AQQBSAFIAQQBZACEAXAAiACwAXABuACAAIAAgACAAIAAgACAAIAAgACAAIAAgACAAIAAgACAAIAAgACAAIAAgACAAIAAgACAAIAAgACAASQBGACgASQBuAHYAYQBsAGkAZABfAEYAdQBuAGMAdABpAG8AbgA/ACwAIAAgACAAXAAiACMARgBVAE4AQwBUAEkATwBOACEAXAAiACwAXABuACAAIAAgACAAIAAgACAAIAAgACAAIAAgACAAIAAgACAAIAAgACAAIAAgACAAIAAgACAAIAAgACAAIAAgACAAIAAgACAAIAAgACAAIAAgACAAIAAgACAAIAAgACAAIAAgACAAIAAgACAAIABvAG4AXwB2AGEAbABpAGQAKQApACwAXABuACAAIAAgACAALwAvAEQAaQBhAGcATQBhAHAAuwNcAG4AIAAgACAAIABjACwAIAAgACAAIAAgACAAIAAgACAAIAAgACAAIAAgACAAIAAgACAAIAAgACAAIABJAEYAKABOAG8AdABfAEEAcgByAGEAeQAsACAAIAAgACAAIAAgACAAIAAgACAAIABcACIAIwBOAE8AVAAtAEEAUgBSAEEAWQAhAFwAIgAsAFwAbgAgACAAIAAgACAAIAAgACAAIAAgACAAIAAgACAAIAAgACAAIAAgACAAIAAgACAAIAAgACAAIAAgACAAIAAgACAAIAAgACAAIAAgACAAIAAgACAAIAAgACAAIAAgACAAIAAgACAAIAAgACAAbwBuAF8AdgBhAGwAaQBkACkALABcAG4AXABuACAAIAAgACAALwAvAEwAbwBnAGkAYwAgAGcAYQB0AGUAIABzAGUAbABlAGMAdABpAG8AbgAgACAAIAAgACAAIAAgACAAIAAgACAAIAAgACAAIAAgACAAIAAgACAAIAAgAFwAbgAgACAAIAAgAGQAZQBjAGkAZABlACwAIAAgACAAIAAgACAAIAAgACAAIAAgACAAIAAgACAAIAAgAEkARgAoAEQAaQBhAGcASQBuAGQAZQB4ACwAYQAsAFwAbgAgACAAIAAgACAAIAAgACAAIAAgACAAIAAgACAAIAAgACAAIAAgACAAIAAgACAAIAAgACAAIAAgAEkARgAoAEQAaQBhAGcATQBhAHAALABjACwAXABuACAAIAAgACAAIAAgACAAIAAgACAAIAAgACAAIAAgACAAIAAgACAAIAAgACAAIAAgACAAIAAgACAASQBGACgAQgB5AEQAaQBhAGcALABiACwAXABuACAAIAAgACAAIAAgACAAIAAgACAAIAAgACAAIAAgACAAIAAgACAAIAAgACAAIAAgACAAIAAgACAAXAAiACMAVQBOAFIATwBVAFQARQBEACEAXAAiACkAKQApACwAXABuACAAIAAgACAAZABlAGMAaQBkAGUAXABuACkAKQA7AFwAbgBcAG4ALwAvAEUAbgBkACAAbwBmACAAVABoAGUAIABEAGkAYQBnAG8AbgBhAGwAIABTAHUAaQB0AGUAIAAtACAAIAAgAFYAZQByAHMAaQBvAG4AIAAxAC4AMABcAG4ALwAvAEEAdQB0AGgAbwByADoAIAAgACAAUABhAHQAcgBpAGMAawAgAEgALgBcAG4AIgB9AF0ALAAiAHAAcgBvAGoAZQBjAHQATgBhAG0AZQBzACIAOgBbACIAVAByAGEAdgBlAHIAcwBlALsDIgAsACIAQgB5AEQAaQBhAGcAuwMiACwAIgBEAGkAYQBnAE0AYQBwALsDIgAsACIARABpAGEAZwBJAG4AZABlAHgAuwMiACwAIgBTAHQAYQBpAHIAYwBhAHMAZQC7AyIALAAiAFYAYQBsAGkAZABhAHQAZQBTAHQAYQBpAHIAYwBhAHMAZQC7AyIALAAiAFYAYQBsAGkAZABhAHQAZQBEAGkAYQBnALsD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D742DEFD-1933-44A9-B23F-9D6706E92EC8}">
  <ds:schemaRefs>
    <ds:schemaRef ds:uri="http://schemas.advancedformulaenvironment.officeapps.live.com/afejsonblob/1.0"/>
  </ds:schemaRefs>
</ds:datastoreItem>
</file>

<file path=docMetadata/LabelInfo.xml><?xml version="1.0" encoding="utf-8"?>
<clbl:labelList xmlns:clbl="http://schemas.microsoft.com/office/2020/mipLabelMetadata">
  <clbl:label id="{8d0d81ba-ed03-4c6f-9248-a3b3967ca35c}" enabled="0" method="" siteId="{8d0d81ba-ed03-4c6f-9248-a3b3967ca3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Introduction</vt:lpstr>
      <vt:lpstr>Traverseλ</vt:lpstr>
      <vt:lpstr>ByDiagλ</vt:lpstr>
      <vt:lpstr>DiagIndexλ</vt:lpstr>
      <vt:lpstr>Staircaseλ</vt:lpstr>
      <vt:lpstr>Bonus</vt:lpstr>
      <vt:lpstr>Errors</vt:lpstr>
      <vt:lpstr>col_index_input</vt:lpstr>
      <vt:lpstr>Demo_Grid</vt:lpstr>
      <vt:lpstr>Demo_Grid2</vt:lpstr>
      <vt:lpstr>Demo_Grid3</vt:lpstr>
      <vt:lpstr>Demo_Grid4</vt:lpstr>
      <vt:lpstr>letters</vt:lpstr>
      <vt:lpstr>numbers</vt:lpstr>
    </vt:vector>
  </TitlesOfParts>
  <Company>Alithya Canada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Hogan</dc:creator>
  <cp:lastModifiedBy>Patrick Hogan</cp:lastModifiedBy>
  <dcterms:created xsi:type="dcterms:W3CDTF">2025-10-17T18:29:54Z</dcterms:created>
  <dcterms:modified xsi:type="dcterms:W3CDTF">2025-11-01T08:30:39Z</dcterms:modified>
</cp:coreProperties>
</file>