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\School\WGU_DataAnalyst_NanoDegree\06 - Inferential Statistics\"/>
    </mc:Choice>
  </mc:AlternateContent>
  <xr:revisionPtr revIDLastSave="0" documentId="13_ncr:1_{60B3C448-BCA9-4B90-BE6C-37F5499A68CD}" xr6:coauthVersionLast="43" xr6:coauthVersionMax="43" xr10:uidLastSave="{00000000-0000-0000-0000-000000000000}"/>
  <bookViews>
    <workbookView xWindow="28680" yWindow="675" windowWidth="19440" windowHeight="15000" xr2:uid="{B9C59937-8C5D-4053-9A8A-E1D02B4388D3}"/>
  </bookViews>
  <sheets>
    <sheet name="Calculations" sheetId="3" r:id="rId1"/>
    <sheet name="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3" l="1"/>
  <c r="B21" i="3"/>
  <c r="B20" i="3"/>
  <c r="G2" i="7"/>
  <c r="D30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C26" i="7" s="1"/>
  <c r="C27" i="7" s="1"/>
  <c r="B26" i="7"/>
  <c r="B27" i="7" s="1"/>
  <c r="A26" i="7"/>
  <c r="A27" i="7" s="1"/>
  <c r="B19" i="3"/>
  <c r="B18" i="3"/>
  <c r="B10" i="3"/>
  <c r="B16" i="3"/>
  <c r="B12" i="3"/>
  <c r="A23" i="3" s="1"/>
  <c r="B9" i="3"/>
</calcChain>
</file>

<file path=xl/sharedStrings.xml><?xml version="1.0" encoding="utf-8"?>
<sst xmlns="http://schemas.openxmlformats.org/spreadsheetml/2006/main" count="22" uniqueCount="22">
  <si>
    <t>Sample Size</t>
  </si>
  <si>
    <t>T Distribution</t>
  </si>
  <si>
    <t>Sample SD</t>
  </si>
  <si>
    <t>T-Score</t>
  </si>
  <si>
    <t>One Sample T-Test</t>
  </si>
  <si>
    <t>Degrees of Freedcom</t>
  </si>
  <si>
    <t>Alpha</t>
  </si>
  <si>
    <t>Tails</t>
  </si>
  <si>
    <t>Probability</t>
  </si>
  <si>
    <t>Lookup T Val</t>
  </si>
  <si>
    <t>Cohens D</t>
  </si>
  <si>
    <t>Confidence Level</t>
  </si>
  <si>
    <t>Confidence Lower</t>
  </si>
  <si>
    <t>Cofindence Upper</t>
  </si>
  <si>
    <t>Margin of Error</t>
  </si>
  <si>
    <t>Sample Mean (1st)</t>
  </si>
  <si>
    <t>Pop Mean (2nd)</t>
  </si>
  <si>
    <t>Congruent</t>
  </si>
  <si>
    <t>Incongruent</t>
  </si>
  <si>
    <t>diff</t>
  </si>
  <si>
    <t>SD</t>
  </si>
  <si>
    <t>Sample_StdDev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</si>
</sst>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9" fontId="0" fillId="0" borderId="5" xfId="1" applyFont="1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3B96-0DBF-48C7-B0B6-FB3BE6799685}">
  <dimension ref="A1:G23"/>
  <sheetViews>
    <sheetView tabSelected="1" workbookViewId="0">
      <selection activeCell="F15" sqref="F15"/>
    </sheetView>
  </sheetViews>
  <sheetFormatPr defaultRowHeight="15" x14ac:dyDescent="0.25"/>
  <cols>
    <col min="1" max="1" width="20.140625" bestFit="1" customWidth="1"/>
    <col min="2" max="2" width="12.7109375" bestFit="1" customWidth="1"/>
    <col min="5" max="5" width="20.140625" bestFit="1" customWidth="1"/>
    <col min="6" max="6" width="9.140625" style="1"/>
  </cols>
  <sheetData>
    <row r="1" spans="1:7" ht="15.75" thickBot="1" x14ac:dyDescent="0.3">
      <c r="A1" s="5" t="s">
        <v>1</v>
      </c>
      <c r="B1" s="6"/>
    </row>
    <row r="2" spans="1:7" ht="15.75" thickBot="1" x14ac:dyDescent="0.3">
      <c r="A2" s="2" t="s">
        <v>4</v>
      </c>
      <c r="B2" s="3"/>
    </row>
    <row r="3" spans="1:7" ht="15.75" thickBot="1" x14ac:dyDescent="0.3">
      <c r="A3" s="11"/>
      <c r="B3" s="8"/>
    </row>
    <row r="4" spans="1:7" ht="15.75" thickBot="1" x14ac:dyDescent="0.3">
      <c r="A4" s="4" t="s">
        <v>16</v>
      </c>
      <c r="B4" s="9">
        <v>22.015916666666669</v>
      </c>
    </row>
    <row r="5" spans="1:7" ht="15.75" thickBot="1" x14ac:dyDescent="0.3">
      <c r="A5" s="4" t="s">
        <v>2</v>
      </c>
      <c r="B5" s="10">
        <v>4.8648269103590565</v>
      </c>
    </row>
    <row r="6" spans="1:7" ht="15.75" thickBot="1" x14ac:dyDescent="0.3">
      <c r="A6" s="4"/>
      <c r="B6" s="8"/>
    </row>
    <row r="7" spans="1:7" ht="15.75" thickBot="1" x14ac:dyDescent="0.3">
      <c r="A7" s="4" t="s">
        <v>0</v>
      </c>
      <c r="B7" s="9">
        <v>24</v>
      </c>
    </row>
    <row r="8" spans="1:7" ht="15.75" thickBot="1" x14ac:dyDescent="0.3">
      <c r="A8" s="4" t="s">
        <v>15</v>
      </c>
      <c r="B8" s="9">
        <v>14.051125000000001</v>
      </c>
    </row>
    <row r="9" spans="1:7" x14ac:dyDescent="0.25">
      <c r="A9" s="4" t="s">
        <v>5</v>
      </c>
      <c r="B9" s="8">
        <f>B7-1</f>
        <v>23</v>
      </c>
    </row>
    <row r="10" spans="1:7" x14ac:dyDescent="0.25">
      <c r="A10" s="4" t="s">
        <v>10</v>
      </c>
      <c r="B10" s="8">
        <f>(B8-B4)/B5</f>
        <v>-1.6372199491222625</v>
      </c>
    </row>
    <row r="11" spans="1:7" x14ac:dyDescent="0.25">
      <c r="A11" s="4"/>
      <c r="B11" s="8"/>
      <c r="G11" s="7"/>
    </row>
    <row r="12" spans="1:7" ht="15.75" thickBot="1" x14ac:dyDescent="0.3">
      <c r="A12" s="4" t="s">
        <v>3</v>
      </c>
      <c r="B12" s="8">
        <f>(B8-B4)/(B5/SQRT(B7))</f>
        <v>-8.020706944109957</v>
      </c>
      <c r="G12" s="7"/>
    </row>
    <row r="13" spans="1:7" ht="15.75" thickBot="1" x14ac:dyDescent="0.3">
      <c r="A13" s="4" t="s">
        <v>6</v>
      </c>
      <c r="B13" s="9">
        <v>0.05</v>
      </c>
    </row>
    <row r="14" spans="1:7" ht="15.75" thickBot="1" x14ac:dyDescent="0.3">
      <c r="A14" s="4" t="s">
        <v>7</v>
      </c>
      <c r="B14" s="9">
        <v>2</v>
      </c>
      <c r="F14" s="1">
        <f>100-0.00000004103</f>
        <v>99.999999958969994</v>
      </c>
    </row>
    <row r="15" spans="1:7" x14ac:dyDescent="0.25">
      <c r="A15" s="4"/>
      <c r="B15" s="12"/>
    </row>
    <row r="16" spans="1:7" ht="15.75" thickBot="1" x14ac:dyDescent="0.3">
      <c r="A16" s="4" t="s">
        <v>8</v>
      </c>
      <c r="B16" s="8">
        <f>B13/B14</f>
        <v>2.5000000000000001E-2</v>
      </c>
    </row>
    <row r="17" spans="1:2" ht="15.75" thickBot="1" x14ac:dyDescent="0.3">
      <c r="A17" s="4" t="s">
        <v>9</v>
      </c>
      <c r="B17" s="9">
        <v>2.0640000000000001</v>
      </c>
    </row>
    <row r="18" spans="1:2" x14ac:dyDescent="0.25">
      <c r="A18" s="4" t="s">
        <v>11</v>
      </c>
      <c r="B18" s="13">
        <f>1-B13</f>
        <v>0.95</v>
      </c>
    </row>
    <row r="19" spans="1:2" x14ac:dyDescent="0.25">
      <c r="A19" s="4" t="s">
        <v>14</v>
      </c>
      <c r="B19" s="12">
        <f>B5/SQRT(B7)*B17</f>
        <v>2.0496111021824954</v>
      </c>
    </row>
    <row r="20" spans="1:2" x14ac:dyDescent="0.25">
      <c r="A20" s="4" t="s">
        <v>12</v>
      </c>
      <c r="B20" s="12">
        <f>-7.96479166666666-B5/SQRT(B7)*B17</f>
        <v>-10.014402768849155</v>
      </c>
    </row>
    <row r="21" spans="1:2" x14ac:dyDescent="0.25">
      <c r="A21" s="4" t="s">
        <v>13</v>
      </c>
      <c r="B21" s="12">
        <f>-7.96479166666666+(B5/SQRT(B7)*B17)</f>
        <v>-5.9151805644841637</v>
      </c>
    </row>
    <row r="22" spans="1:2" ht="15.75" thickBot="1" x14ac:dyDescent="0.3">
      <c r="A22" s="4"/>
      <c r="B22" s="8"/>
    </row>
    <row r="23" spans="1:2" ht="15.75" thickBot="1" x14ac:dyDescent="0.3">
      <c r="A23" s="15" t="str">
        <f>IF(OR(B12&gt;B17, B12 &lt; -1*B17), "REJECT H0", "RETAIN H0")</f>
        <v>REJECT H0</v>
      </c>
      <c r="B23" s="16"/>
    </row>
  </sheetData>
  <mergeCells count="3">
    <mergeCell ref="A1:B1"/>
    <mergeCell ref="A2:B2"/>
    <mergeCell ref="A23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6D0C-9FDB-44A1-927F-18C1E43E5C84}">
  <dimension ref="A1:G30"/>
  <sheetViews>
    <sheetView workbookViewId="0">
      <selection activeCell="F6" sqref="F6"/>
    </sheetView>
  </sheetViews>
  <sheetFormatPr defaultRowHeight="15" x14ac:dyDescent="0.25"/>
  <cols>
    <col min="1" max="1" width="10.28515625" bestFit="1" customWidth="1"/>
    <col min="2" max="2" width="12" bestFit="1" customWidth="1"/>
  </cols>
  <sheetData>
    <row r="1" spans="1:7" x14ac:dyDescent="0.25">
      <c r="A1" t="s">
        <v>17</v>
      </c>
      <c r="B1" t="s">
        <v>18</v>
      </c>
      <c r="C1" t="s">
        <v>19</v>
      </c>
      <c r="D1" t="s">
        <v>20</v>
      </c>
      <c r="G1" t="s">
        <v>21</v>
      </c>
    </row>
    <row r="2" spans="1:7" x14ac:dyDescent="0.25">
      <c r="A2">
        <v>12.079000000000001</v>
      </c>
      <c r="B2">
        <v>19.277999999999999</v>
      </c>
      <c r="C2">
        <f>A2-B2</f>
        <v>-7.1989999999999981</v>
      </c>
      <c r="D2">
        <f>(C2-$C$27)^2</f>
        <v>0.58643687673611011</v>
      </c>
      <c r="G2">
        <f>_xlfn.STDEV.S(C2:C25)</f>
        <v>4.8648269103590565</v>
      </c>
    </row>
    <row r="3" spans="1:7" x14ac:dyDescent="0.25">
      <c r="A3">
        <v>16.791</v>
      </c>
      <c r="B3">
        <v>18.741</v>
      </c>
      <c r="C3">
        <f t="shared" ref="C3:C25" si="0">A3-B3</f>
        <v>-1.9499999999999993</v>
      </c>
      <c r="D3">
        <f t="shared" ref="D3:D25" si="1">(C3-$C$27)^2</f>
        <v>36.177718793402754</v>
      </c>
    </row>
    <row r="4" spans="1:7" x14ac:dyDescent="0.25">
      <c r="A4">
        <v>9.5640000000000001</v>
      </c>
      <c r="B4">
        <v>21.213999999999999</v>
      </c>
      <c r="C4">
        <f t="shared" si="0"/>
        <v>-11.649999999999999</v>
      </c>
      <c r="D4">
        <f t="shared" si="1"/>
        <v>13.580760460069452</v>
      </c>
    </row>
    <row r="5" spans="1:7" x14ac:dyDescent="0.25">
      <c r="A5">
        <v>8.6300000000000008</v>
      </c>
      <c r="B5">
        <v>15.686999999999999</v>
      </c>
      <c r="C5">
        <f t="shared" si="0"/>
        <v>-7.0569999999999986</v>
      </c>
      <c r="D5">
        <f t="shared" si="1"/>
        <v>0.8240857100694422</v>
      </c>
    </row>
    <row r="6" spans="1:7" x14ac:dyDescent="0.25">
      <c r="A6">
        <v>14.669</v>
      </c>
      <c r="B6">
        <v>22.803000000000001</v>
      </c>
      <c r="C6">
        <f t="shared" si="0"/>
        <v>-8.1340000000000003</v>
      </c>
      <c r="D6">
        <f t="shared" si="1"/>
        <v>2.8631460069445447E-2</v>
      </c>
    </row>
    <row r="7" spans="1:7" x14ac:dyDescent="0.25">
      <c r="A7">
        <v>12.238</v>
      </c>
      <c r="B7">
        <v>20.878</v>
      </c>
      <c r="C7">
        <f t="shared" si="0"/>
        <v>-8.64</v>
      </c>
      <c r="D7">
        <f t="shared" si="1"/>
        <v>0.4559062934027821</v>
      </c>
    </row>
    <row r="8" spans="1:7" x14ac:dyDescent="0.25">
      <c r="A8">
        <v>14.692</v>
      </c>
      <c r="B8">
        <v>24.571999999999999</v>
      </c>
      <c r="C8">
        <f t="shared" si="0"/>
        <v>-9.879999999999999</v>
      </c>
      <c r="D8">
        <f t="shared" si="1"/>
        <v>3.6680229600694507</v>
      </c>
    </row>
    <row r="9" spans="1:7" x14ac:dyDescent="0.25">
      <c r="A9">
        <v>8.9870000000000001</v>
      </c>
      <c r="B9">
        <v>17.393999999999998</v>
      </c>
      <c r="C9">
        <f t="shared" si="0"/>
        <v>-8.4069999999999983</v>
      </c>
      <c r="D9">
        <f t="shared" si="1"/>
        <v>0.1955482100694452</v>
      </c>
    </row>
    <row r="10" spans="1:7" x14ac:dyDescent="0.25">
      <c r="A10">
        <v>9.4009999999999998</v>
      </c>
      <c r="B10">
        <v>20.762</v>
      </c>
      <c r="C10">
        <f t="shared" si="0"/>
        <v>-11.361000000000001</v>
      </c>
      <c r="D10">
        <f t="shared" si="1"/>
        <v>11.5342310434028</v>
      </c>
    </row>
    <row r="11" spans="1:7" x14ac:dyDescent="0.25">
      <c r="A11">
        <v>14.48</v>
      </c>
      <c r="B11">
        <v>26.282</v>
      </c>
      <c r="C11">
        <f t="shared" si="0"/>
        <v>-11.802</v>
      </c>
      <c r="D11">
        <f t="shared" si="1"/>
        <v>14.724167793402795</v>
      </c>
    </row>
    <row r="12" spans="1:7" x14ac:dyDescent="0.25">
      <c r="A12">
        <v>22.327999999999999</v>
      </c>
      <c r="B12">
        <v>24.524000000000001</v>
      </c>
      <c r="C12">
        <f t="shared" si="0"/>
        <v>-2.1960000000000015</v>
      </c>
      <c r="D12">
        <f t="shared" si="1"/>
        <v>33.278957293402733</v>
      </c>
    </row>
    <row r="13" spans="1:7" x14ac:dyDescent="0.25">
      <c r="A13">
        <v>15.298</v>
      </c>
      <c r="B13">
        <v>18.643999999999998</v>
      </c>
      <c r="C13">
        <f t="shared" si="0"/>
        <v>-3.3459999999999983</v>
      </c>
      <c r="D13">
        <f t="shared" si="1"/>
        <v>21.333236460069436</v>
      </c>
    </row>
    <row r="14" spans="1:7" x14ac:dyDescent="0.25">
      <c r="A14">
        <v>15.073</v>
      </c>
      <c r="B14">
        <v>17.510000000000002</v>
      </c>
      <c r="C14">
        <f t="shared" si="0"/>
        <v>-2.4370000000000012</v>
      </c>
      <c r="D14">
        <f t="shared" si="1"/>
        <v>30.556480710069401</v>
      </c>
    </row>
    <row r="15" spans="1:7" x14ac:dyDescent="0.25">
      <c r="A15">
        <v>16.928999999999998</v>
      </c>
      <c r="B15">
        <v>20.329999999999998</v>
      </c>
      <c r="C15">
        <f t="shared" si="0"/>
        <v>-3.4009999999999998</v>
      </c>
      <c r="D15">
        <f t="shared" si="1"/>
        <v>20.828194376736089</v>
      </c>
    </row>
    <row r="16" spans="1:7" x14ac:dyDescent="0.25">
      <c r="A16">
        <v>18.2</v>
      </c>
      <c r="B16">
        <v>35.255000000000003</v>
      </c>
      <c r="C16">
        <f t="shared" si="0"/>
        <v>-17.055000000000003</v>
      </c>
      <c r="D16">
        <f t="shared" si="1"/>
        <v>82.631887543402897</v>
      </c>
    </row>
    <row r="17" spans="1:4" x14ac:dyDescent="0.25">
      <c r="A17">
        <v>12.13</v>
      </c>
      <c r="B17">
        <v>22.158000000000001</v>
      </c>
      <c r="C17">
        <f t="shared" si="0"/>
        <v>-10.028</v>
      </c>
      <c r="D17">
        <f t="shared" si="1"/>
        <v>4.2568286267361239</v>
      </c>
    </row>
    <row r="18" spans="1:4" x14ac:dyDescent="0.25">
      <c r="A18">
        <v>18.495000000000001</v>
      </c>
      <c r="B18">
        <v>25.138999999999999</v>
      </c>
      <c r="C18">
        <f t="shared" si="0"/>
        <v>-6.6439999999999984</v>
      </c>
      <c r="D18">
        <f t="shared" si="1"/>
        <v>1.7444906267361087</v>
      </c>
    </row>
    <row r="19" spans="1:4" x14ac:dyDescent="0.25">
      <c r="A19">
        <v>10.638999999999999</v>
      </c>
      <c r="B19">
        <v>20.428999999999998</v>
      </c>
      <c r="C19">
        <f t="shared" si="0"/>
        <v>-9.7899999999999991</v>
      </c>
      <c r="D19">
        <f t="shared" si="1"/>
        <v>3.331385460069451</v>
      </c>
    </row>
    <row r="20" spans="1:4" x14ac:dyDescent="0.25">
      <c r="A20">
        <v>11.343999999999999</v>
      </c>
      <c r="B20">
        <v>17.425000000000001</v>
      </c>
      <c r="C20">
        <f t="shared" si="0"/>
        <v>-6.0810000000000013</v>
      </c>
      <c r="D20">
        <f t="shared" si="1"/>
        <v>3.5486710434027628</v>
      </c>
    </row>
    <row r="21" spans="1:4" x14ac:dyDescent="0.25">
      <c r="A21">
        <v>12.369</v>
      </c>
      <c r="B21">
        <v>34.287999999999997</v>
      </c>
      <c r="C21">
        <f t="shared" si="0"/>
        <v>-21.918999999999997</v>
      </c>
      <c r="D21">
        <f t="shared" si="1"/>
        <v>194.71993021006946</v>
      </c>
    </row>
    <row r="22" spans="1:4" x14ac:dyDescent="0.25">
      <c r="A22">
        <v>12.944000000000001</v>
      </c>
      <c r="B22">
        <v>23.893999999999998</v>
      </c>
      <c r="C22">
        <f t="shared" si="0"/>
        <v>-10.949999999999998</v>
      </c>
      <c r="D22">
        <f t="shared" si="1"/>
        <v>8.9114687934027792</v>
      </c>
    </row>
    <row r="23" spans="1:4" x14ac:dyDescent="0.25">
      <c r="A23">
        <v>14.233000000000001</v>
      </c>
      <c r="B23">
        <v>17.96</v>
      </c>
      <c r="C23">
        <f t="shared" si="0"/>
        <v>-3.7270000000000003</v>
      </c>
      <c r="D23">
        <f t="shared" si="1"/>
        <v>17.958878210069418</v>
      </c>
    </row>
    <row r="24" spans="1:4" x14ac:dyDescent="0.25">
      <c r="A24">
        <v>19.71</v>
      </c>
      <c r="B24">
        <v>22.058</v>
      </c>
      <c r="C24">
        <f t="shared" si="0"/>
        <v>-2.347999999999999</v>
      </c>
      <c r="D24">
        <f t="shared" si="1"/>
        <v>31.548348626736093</v>
      </c>
    </row>
    <row r="25" spans="1:4" x14ac:dyDescent="0.25">
      <c r="A25">
        <v>16.004000000000001</v>
      </c>
      <c r="B25">
        <v>21.157</v>
      </c>
      <c r="C25">
        <f t="shared" si="0"/>
        <v>-5.1529999999999987</v>
      </c>
      <c r="D25">
        <f t="shared" si="1"/>
        <v>7.9061723767361034</v>
      </c>
    </row>
    <row r="26" spans="1:4" x14ac:dyDescent="0.25">
      <c r="A26">
        <f>SUM(A2:A25)</f>
        <v>337.22700000000003</v>
      </c>
      <c r="B26">
        <f>SUM(B2:B25)</f>
        <v>528.38200000000006</v>
      </c>
      <c r="C26">
        <f>SUM(C2:C25)</f>
        <v>-191.15499999999994</v>
      </c>
    </row>
    <row r="27" spans="1:4" x14ac:dyDescent="0.25">
      <c r="A27">
        <f>A26/24</f>
        <v>14.051125000000001</v>
      </c>
      <c r="B27">
        <f>B26/24</f>
        <v>22.015916666666669</v>
      </c>
      <c r="C27">
        <f>C26/24</f>
        <v>-7.964791666666664</v>
      </c>
    </row>
    <row r="30" spans="1:4" x14ac:dyDescent="0.25">
      <c r="D30" s="14">
        <f>SQRT(SUM(D2:D25)/23)</f>
        <v>4.8648269103590538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2019-06-07T05:54:15Z</dcterms:created>
  <dcterms:modified xsi:type="dcterms:W3CDTF">2019-06-07T23:57:24Z</dcterms:modified>
</cp:coreProperties>
</file>