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DATA STUDY\"/>
    </mc:Choice>
  </mc:AlternateContent>
  <xr:revisionPtr revIDLastSave="0" documentId="13_ncr:1_{5C1677EC-8803-4924-92C1-A668A2BE4917}" xr6:coauthVersionLast="47" xr6:coauthVersionMax="47" xr10:uidLastSave="{00000000-0000-0000-0000-000000000000}"/>
  <bookViews>
    <workbookView xWindow="-120" yWindow="-120" windowWidth="29040" windowHeight="16440" xr2:uid="{D7FEBC3A-7696-4011-B9AE-E07706EC15CE}"/>
  </bookViews>
  <sheets>
    <sheet name="Sheet1" sheetId="1" r:id="rId1"/>
  </sheets>
  <definedNames>
    <definedName name="CompRange">OFFSET(Sheet1!$C$7,1,0,1,Sheet1!$C$4)</definedName>
    <definedName name="ContRange">OFFSET(Sheet1!$C$7,2,0,1,Sheet1!$C$4)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S3" i="1" s="1"/>
  <c r="G4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D8" i="1"/>
  <c r="C8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AZ9" i="1" s="1"/>
  <c r="AU9" i="1" l="1"/>
  <c r="AM9" i="1"/>
  <c r="AE9" i="1"/>
  <c r="W9" i="1"/>
  <c r="O9" i="1"/>
  <c r="K9" i="1"/>
  <c r="C9" i="1"/>
  <c r="AW9" i="1"/>
  <c r="AS9" i="1"/>
  <c r="AO9" i="1"/>
  <c r="AK9" i="1"/>
  <c r="AG9" i="1"/>
  <c r="AC9" i="1"/>
  <c r="Y9" i="1"/>
  <c r="U9" i="1"/>
  <c r="Q9" i="1"/>
  <c r="M9" i="1"/>
  <c r="I9" i="1"/>
  <c r="E9" i="1"/>
  <c r="AV9" i="1"/>
  <c r="AR9" i="1"/>
  <c r="AN9" i="1"/>
  <c r="AJ9" i="1"/>
  <c r="AF9" i="1"/>
  <c r="AB9" i="1"/>
  <c r="X9" i="1"/>
  <c r="T9" i="1"/>
  <c r="P9" i="1"/>
  <c r="L9" i="1"/>
  <c r="H9" i="1"/>
  <c r="D9" i="1"/>
  <c r="AY9" i="1"/>
  <c r="AQ9" i="1"/>
  <c r="AI9" i="1"/>
  <c r="AA9" i="1"/>
  <c r="S9" i="1"/>
  <c r="G9" i="1"/>
  <c r="AX9" i="1"/>
  <c r="AT9" i="1"/>
  <c r="AP9" i="1"/>
  <c r="AL9" i="1"/>
  <c r="AH9" i="1"/>
  <c r="AD9" i="1"/>
  <c r="Z9" i="1"/>
  <c r="V9" i="1"/>
  <c r="R9" i="1"/>
  <c r="N9" i="1"/>
  <c r="J9" i="1"/>
  <c r="F9" i="1"/>
  <c r="S4" i="1"/>
</calcChain>
</file>

<file path=xl/sharedStrings.xml><?xml version="1.0" encoding="utf-8"?>
<sst xmlns="http://schemas.openxmlformats.org/spreadsheetml/2006/main" count="14" uniqueCount="13">
  <si>
    <t>Current Amount</t>
  </si>
  <si>
    <t>CAGR</t>
  </si>
  <si>
    <t>Years to invest</t>
  </si>
  <si>
    <t>Final Amount</t>
  </si>
  <si>
    <t>Total Amount Contributed</t>
  </si>
  <si>
    <t>Years</t>
  </si>
  <si>
    <t>CompRange</t>
  </si>
  <si>
    <t>Amount Accumulated</t>
  </si>
  <si>
    <t>Total Contributions</t>
  </si>
  <si>
    <t>ContRange</t>
  </si>
  <si>
    <t>Contributions</t>
  </si>
  <si>
    <t>Revenue</t>
  </si>
  <si>
    <t>Annual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</si>
</sst>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[$₱-464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0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8" fontId="0" fillId="0" borderId="0" xfId="0" applyNumberFormat="1"/>
    <xf numFmtId="0" fontId="2" fillId="4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right"/>
    </xf>
    <xf numFmtId="0" fontId="0" fillId="0" borderId="14" xfId="0" applyBorder="1"/>
    <xf numFmtId="165" fontId="0" fillId="3" borderId="13" xfId="0" applyNumberFormat="1" applyFill="1" applyBorder="1"/>
    <xf numFmtId="165" fontId="5" fillId="3" borderId="14" xfId="0" applyNumberFormat="1" applyFont="1" applyFill="1" applyBorder="1"/>
    <xf numFmtId="165" fontId="0" fillId="3" borderId="14" xfId="0" applyNumberFormat="1" applyFill="1" applyBorder="1"/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5" borderId="0" xfId="0" applyFill="1"/>
    <xf numFmtId="165" fontId="0" fillId="5" borderId="0" xfId="0" applyNumberFormat="1" applyFill="1"/>
    <xf numFmtId="165" fontId="4" fillId="6" borderId="10" xfId="0" applyNumberFormat="1" applyFont="1" applyFill="1" applyBorder="1" applyAlignment="1">
      <alignment horizontal="center"/>
    </xf>
    <xf numFmtId="165" fontId="4" fillId="6" borderId="11" xfId="0" applyNumberFormat="1" applyFont="1" applyFill="1" applyBorder="1" applyAlignment="1">
      <alignment horizontal="center"/>
    </xf>
    <xf numFmtId="9" fontId="4" fillId="6" borderId="10" xfId="1" applyFont="1" applyFill="1" applyBorder="1" applyAlignment="1">
      <alignment horizontal="center"/>
    </xf>
    <xf numFmtId="9" fontId="4" fillId="6" borderId="11" xfId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164" fontId="2" fillId="6" borderId="2" xfId="0" applyNumberFormat="1" applyFont="1" applyFill="1" applyBorder="1"/>
    <xf numFmtId="164" fontId="2" fillId="6" borderId="3" xfId="0" applyNumberFormat="1" applyFont="1" applyFill="1" applyBorder="1"/>
    <xf numFmtId="164" fontId="2" fillId="6" borderId="4" xfId="0" applyNumberFormat="1" applyFont="1" applyFill="1" applyBorder="1"/>
    <xf numFmtId="164" fontId="2" fillId="6" borderId="5" xfId="0" applyNumberFormat="1" applyFont="1" applyFill="1" applyBorder="1"/>
    <xf numFmtId="165" fontId="4" fillId="6" borderId="0" xfId="0" applyNumberFormat="1" applyFont="1" applyFill="1" applyAlignment="1">
      <alignment horizontal="center" vertical="center"/>
    </xf>
    <xf numFmtId="164" fontId="2" fillId="6" borderId="6" xfId="0" applyNumberFormat="1" applyFont="1" applyFill="1" applyBorder="1"/>
    <xf numFmtId="164" fontId="2" fillId="6" borderId="7" xfId="0" applyNumberFormat="1" applyFont="1" applyFill="1" applyBorder="1"/>
    <xf numFmtId="164" fontId="2" fillId="6" borderId="8" xfId="0" applyNumberFormat="1" applyFont="1" applyFill="1" applyBorder="1"/>
    <xf numFmtId="164" fontId="2" fillId="6" borderId="9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165" fontId="2" fillId="6" borderId="14" xfId="0" applyNumberFormat="1" applyFont="1" applyFill="1" applyBorder="1"/>
    <xf numFmtId="165" fontId="2" fillId="6" borderId="15" xfId="0" applyNumberFormat="1" applyFont="1" applyFill="1" applyBorder="1"/>
    <xf numFmtId="165" fontId="2" fillId="6" borderId="1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D4D4D"/>
      <color rgb="FFFFCC99"/>
      <color rgb="FFFFFF99"/>
      <color rgb="FF66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Compounding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4449306518429"/>
          <c:y val="0.10392797338179381"/>
          <c:w val="0.87784514011677461"/>
          <c:h val="0.7609571345612226"/>
        </c:manualLayout>
      </c:layout>
      <c:barChart>
        <c:barDir val="col"/>
        <c:grouping val="stacked"/>
        <c:varyColors val="0"/>
        <c:ser>
          <c:idx val="0"/>
          <c:order val="0"/>
          <c:tx>
            <c:v>Total Contributions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Sheet1!$C$7:$AZ$7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[0]!CompRange</c:f>
              <c:numCache>
                <c:formatCode>[$₱-464]#,##0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3-4867-9FDB-063D6890055F}"/>
            </c:ext>
          </c:extLst>
        </c:ser>
        <c:ser>
          <c:idx val="1"/>
          <c:order val="1"/>
          <c:tx>
            <c:v>Revenue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Sheet1!$C$7:$AZ$7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[0]!ContRange</c:f>
              <c:numCache>
                <c:formatCode>[$₱-464]#,##0</c:formatCode>
                <c:ptCount val="20"/>
                <c:pt idx="0">
                  <c:v>24000.000000000029</c:v>
                </c:pt>
                <c:pt idx="1">
                  <c:v>74880.000000000058</c:v>
                </c:pt>
                <c:pt idx="2">
                  <c:v>155865.60000000009</c:v>
                </c:pt>
                <c:pt idx="3">
                  <c:v>270569.4720000003</c:v>
                </c:pt>
                <c:pt idx="4">
                  <c:v>423037.80864000041</c:v>
                </c:pt>
                <c:pt idx="5">
                  <c:v>617802.3456768007</c:v>
                </c:pt>
                <c:pt idx="6">
                  <c:v>859938.6271580169</c:v>
                </c:pt>
                <c:pt idx="7">
                  <c:v>1155131.2624169793</c:v>
                </c:pt>
                <c:pt idx="8">
                  <c:v>1509747.0139070172</c:v>
                </c:pt>
                <c:pt idx="9">
                  <c:v>1930916.6555758598</c:v>
                </c:pt>
                <c:pt idx="10">
                  <c:v>2426626.6542449631</c:v>
                </c:pt>
                <c:pt idx="11">
                  <c:v>3005821.8527543591</c:v>
                </c:pt>
                <c:pt idx="12">
                  <c:v>3678520.4750848832</c:v>
                </c:pt>
                <c:pt idx="13">
                  <c:v>4455942.9320950694</c:v>
                </c:pt>
                <c:pt idx="14">
                  <c:v>5350656.0839464786</c:v>
                </c:pt>
                <c:pt idx="15">
                  <c:v>6376734.8140200563</c:v>
                </c:pt>
                <c:pt idx="16">
                  <c:v>7549942.9917024635</c:v>
                </c:pt>
                <c:pt idx="17">
                  <c:v>8887936.1507067606</c:v>
                </c:pt>
                <c:pt idx="18">
                  <c:v>10410488.488791574</c:v>
                </c:pt>
                <c:pt idx="19">
                  <c:v>12139747.107446564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3-4867-9FDB-063D6890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59525712"/>
        <c:axId val="2059533616"/>
      </c:barChart>
      <c:catAx>
        <c:axId val="20595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Years</a:t>
                </a:r>
              </a:p>
            </c:rich>
          </c:tx>
          <c:layout>
            <c:manualLayout>
              <c:xMode val="edge"/>
              <c:yMode val="edge"/>
              <c:x val="0.51146534779131736"/>
              <c:y val="0.91958050502307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33616"/>
        <c:crosses val="autoZero"/>
        <c:auto val="1"/>
        <c:lblAlgn val="ctr"/>
        <c:lblOffset val="100"/>
        <c:noMultiLvlLbl val="0"/>
      </c:catAx>
      <c:valAx>
        <c:axId val="2059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Amount</a:t>
                </a:r>
              </a:p>
            </c:rich>
          </c:tx>
          <c:layout>
            <c:manualLayout>
              <c:xMode val="edge"/>
              <c:yMode val="edge"/>
              <c:x val="1.1241079875008964E-2"/>
              <c:y val="0.41697599153667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₱-464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93474361746786"/>
          <c:y val="0.94351453757744241"/>
          <c:w val="0.24567709327125709"/>
          <c:h val="5.6485462422557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Final Amounts</a:t>
            </a:r>
            <a:r>
              <a:rPr lang="en-SG" baseline="0"/>
              <a:t>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18-4F70-B34D-4249F26C947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18-4F70-B34D-4249F26C9479}"/>
              </c:ext>
            </c:extLst>
          </c:dPt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18-4F70-B34D-4249F26C94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BAA02A-B2EB-4A24-8149-7DD87D6E4878}" type="VALUE">
                      <a:rPr lang="en-US" sz="2000"/>
                      <a:pPr/>
                      <a:t>[VALUE]</a:t>
                    </a:fld>
                    <a:endParaRPr lang="en-SG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E18-4F70-B34D-4249F26C947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Sheet1!$R$3:$R$4</c:f>
              <c:strCache>
                <c:ptCount val="2"/>
                <c:pt idx="0">
                  <c:v>Contributions</c:v>
                </c:pt>
                <c:pt idx="1">
                  <c:v>Revenue</c:v>
                </c:pt>
              </c:strCache>
            </c:strRef>
          </c:cat>
          <c:val>
            <c:numRef>
              <c:f>Sheet1!$S$3:$S$4</c:f>
              <c:numCache>
                <c:formatCode>[$₱-464]#,##0</c:formatCode>
                <c:ptCount val="2"/>
                <c:pt idx="0">
                  <c:v>4000000</c:v>
                </c:pt>
                <c:pt idx="1">
                  <c:v>12139747.107446564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F70-B34D-4249F26C94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10</xdr:col>
      <xdr:colOff>681181</xdr:colOff>
      <xdr:row>45</xdr:row>
      <xdr:rowOff>11206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C31253-C6CB-4EEF-B652-D541E5EF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681180</xdr:colOff>
      <xdr:row>10</xdr:row>
      <xdr:rowOff>0</xdr:rowOff>
    </xdr:from>
    <xdr:to>
      <xdr:col>16</xdr:col>
      <xdr:colOff>638174</xdr:colOff>
      <xdr:row>44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CC9B9-CDE8-4E75-4D3B-3C97B055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A37E-7FE3-4C74-9A6B-2CFACCCD304A}">
  <dimension ref="A1:AZ13"/>
  <sheetViews>
    <sheetView showGridLines="0" tabSelected="1" zoomScale="85" zoomScaleNormal="85" workbookViewId="0">
      <selection activeCell="C10" sqref="C10"/>
    </sheetView>
  </sheetViews>
  <sheetFormatPr defaultColWidth="20.85546875" defaultRowHeight="15" x14ac:dyDescent="0.25"/>
  <cols>
    <col min="1" max="1" width="9.140625" customWidth="1"/>
    <col min="2" max="2" width="24.7109375" customWidth="1"/>
    <col min="3" max="3" width="20" customWidth="1"/>
    <col min="4" max="4" width="25.140625" customWidth="1"/>
    <col min="5" max="5" width="20" customWidth="1"/>
    <col min="6" max="6" width="20.42578125" customWidth="1"/>
    <col min="7" max="7" width="23.42578125" customWidth="1"/>
    <col min="8" max="8" width="20.42578125" customWidth="1"/>
    <col min="9" max="9" width="19.28515625" customWidth="1"/>
    <col min="10" max="10" width="20.42578125" customWidth="1"/>
    <col min="11" max="11" width="18.5703125" customWidth="1"/>
    <col min="12" max="12" width="17.28515625" customWidth="1"/>
    <col min="13" max="13" width="16.140625" customWidth="1"/>
    <col min="14" max="14" width="18.28515625" customWidth="1"/>
    <col min="15" max="15" width="19.28515625" customWidth="1"/>
    <col min="16" max="20" width="18.28515625" customWidth="1"/>
    <col min="49" max="49" width="21.7109375" customWidth="1"/>
  </cols>
  <sheetData>
    <row r="1" spans="1:52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52" ht="26.25" customHeight="1" thickBot="1" x14ac:dyDescent="0.4">
      <c r="A2" s="15"/>
      <c r="B2" s="1" t="s">
        <v>0</v>
      </c>
      <c r="C2" s="17">
        <v>200000</v>
      </c>
      <c r="D2" s="18"/>
      <c r="E2" s="15"/>
      <c r="F2" s="12" t="s">
        <v>3</v>
      </c>
      <c r="G2" s="13"/>
      <c r="H2" s="14"/>
      <c r="I2" s="12" t="s">
        <v>4</v>
      </c>
      <c r="J2" s="13"/>
      <c r="K2" s="14"/>
      <c r="L2" s="15"/>
      <c r="M2" s="15"/>
      <c r="N2" s="15"/>
      <c r="O2" s="16"/>
      <c r="P2" s="15"/>
      <c r="Q2" s="15"/>
      <c r="R2" s="15"/>
      <c r="S2" s="15"/>
      <c r="T2" s="15"/>
    </row>
    <row r="3" spans="1:52" ht="24" customHeight="1" thickBot="1" x14ac:dyDescent="0.4">
      <c r="A3" s="15"/>
      <c r="B3" s="2" t="s">
        <v>1</v>
      </c>
      <c r="C3" s="19">
        <v>0.12</v>
      </c>
      <c r="D3" s="20"/>
      <c r="E3" s="15"/>
      <c r="F3" s="23"/>
      <c r="G3" s="24"/>
      <c r="H3" s="25"/>
      <c r="I3" s="23"/>
      <c r="J3" s="24"/>
      <c r="K3" s="25"/>
      <c r="L3" s="15"/>
      <c r="M3" s="15"/>
      <c r="N3" s="15"/>
      <c r="O3" s="15"/>
      <c r="P3" s="16"/>
      <c r="Q3" s="15"/>
      <c r="R3" s="16" t="s">
        <v>10</v>
      </c>
      <c r="S3" s="16">
        <f>J4</f>
        <v>4000000</v>
      </c>
      <c r="T3" s="15"/>
    </row>
    <row r="4" spans="1:52" ht="24" customHeight="1" thickBot="1" x14ac:dyDescent="0.4">
      <c r="A4" s="15"/>
      <c r="B4" s="3" t="s">
        <v>2</v>
      </c>
      <c r="C4" s="21">
        <v>20</v>
      </c>
      <c r="D4" s="22"/>
      <c r="E4" s="15"/>
      <c r="F4" s="26"/>
      <c r="G4" s="27">
        <f>INDEX(C10:AZ10,MATCH(C4,C7:AZ7,0))</f>
        <v>16139747.107446564</v>
      </c>
      <c r="H4" s="28"/>
      <c r="I4" s="26"/>
      <c r="J4" s="27">
        <f>C2*C4</f>
        <v>4000000</v>
      </c>
      <c r="K4" s="28"/>
      <c r="L4" s="15"/>
      <c r="M4" s="15"/>
      <c r="N4" s="15"/>
      <c r="O4" s="15"/>
      <c r="P4" s="15"/>
      <c r="Q4" s="15"/>
      <c r="R4" s="15" t="s">
        <v>11</v>
      </c>
      <c r="S4" s="16">
        <f>G4-J4</f>
        <v>12139747.107446564</v>
      </c>
      <c r="T4" s="15"/>
    </row>
    <row r="5" spans="1:52" ht="24" customHeight="1" thickBot="1" x14ac:dyDescent="0.4">
      <c r="A5" s="15"/>
      <c r="B5" s="3" t="s">
        <v>12</v>
      </c>
      <c r="C5" s="17">
        <v>200000</v>
      </c>
      <c r="D5" s="18"/>
      <c r="E5" s="15"/>
      <c r="F5" s="29"/>
      <c r="G5" s="30"/>
      <c r="H5" s="31"/>
      <c r="I5" s="29"/>
      <c r="J5" s="30"/>
      <c r="K5" s="31"/>
      <c r="L5" s="15"/>
      <c r="M5" s="15"/>
      <c r="N5" s="15"/>
      <c r="O5" s="15"/>
      <c r="P5" s="15"/>
      <c r="Q5" s="15"/>
      <c r="R5" s="15"/>
      <c r="S5" s="15"/>
      <c r="T5" s="15"/>
    </row>
    <row r="6" spans="1:52" ht="15.75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52" ht="15.75" thickBot="1" x14ac:dyDescent="0.3">
      <c r="A7" s="15"/>
      <c r="B7" s="5" t="s">
        <v>5</v>
      </c>
      <c r="C7" s="32">
        <v>1</v>
      </c>
      <c r="D7" s="32">
        <v>2</v>
      </c>
      <c r="E7" s="32">
        <v>3</v>
      </c>
      <c r="F7" s="32">
        <v>4</v>
      </c>
      <c r="G7" s="32">
        <v>5</v>
      </c>
      <c r="H7" s="32">
        <v>6</v>
      </c>
      <c r="I7" s="32">
        <v>7</v>
      </c>
      <c r="J7" s="32">
        <v>8</v>
      </c>
      <c r="K7" s="32">
        <v>9</v>
      </c>
      <c r="L7" s="32">
        <v>10</v>
      </c>
      <c r="M7" s="32">
        <v>11</v>
      </c>
      <c r="N7" s="32">
        <v>12</v>
      </c>
      <c r="O7" s="32">
        <v>13</v>
      </c>
      <c r="P7" s="32">
        <v>14</v>
      </c>
      <c r="Q7" s="32">
        <v>15</v>
      </c>
      <c r="R7" s="32">
        <v>16</v>
      </c>
      <c r="S7" s="32">
        <v>17</v>
      </c>
      <c r="T7" s="32">
        <v>18</v>
      </c>
      <c r="U7" s="32">
        <v>19</v>
      </c>
      <c r="V7" s="32">
        <v>20</v>
      </c>
      <c r="W7" s="32">
        <v>21</v>
      </c>
      <c r="X7" s="32">
        <v>22</v>
      </c>
      <c r="Y7" s="32">
        <v>23</v>
      </c>
      <c r="Z7" s="32">
        <v>24</v>
      </c>
      <c r="AA7" s="32">
        <v>25</v>
      </c>
      <c r="AB7" s="32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  <c r="AH7" s="6">
        <v>32</v>
      </c>
      <c r="AI7" s="6">
        <v>33</v>
      </c>
      <c r="AJ7" s="6">
        <v>34</v>
      </c>
      <c r="AK7" s="6">
        <v>35</v>
      </c>
      <c r="AL7" s="6">
        <v>36</v>
      </c>
      <c r="AM7" s="6">
        <v>37</v>
      </c>
      <c r="AN7" s="6">
        <v>38</v>
      </c>
      <c r="AO7" s="6">
        <v>39</v>
      </c>
      <c r="AP7" s="6">
        <v>40</v>
      </c>
      <c r="AQ7" s="6">
        <v>41</v>
      </c>
      <c r="AR7" s="6">
        <v>42</v>
      </c>
      <c r="AS7" s="6">
        <v>43</v>
      </c>
      <c r="AT7" s="6">
        <v>44</v>
      </c>
      <c r="AU7" s="6">
        <v>45</v>
      </c>
      <c r="AV7" s="6">
        <v>46</v>
      </c>
      <c r="AW7" s="6">
        <v>47</v>
      </c>
      <c r="AX7" s="6">
        <v>48</v>
      </c>
      <c r="AY7" s="6">
        <v>49</v>
      </c>
      <c r="AZ7" s="6">
        <v>50</v>
      </c>
    </row>
    <row r="8" spans="1:52" ht="15.75" thickBot="1" x14ac:dyDescent="0.3">
      <c r="A8" s="15"/>
      <c r="B8" s="7" t="s">
        <v>8</v>
      </c>
      <c r="C8" s="33">
        <f>C5</f>
        <v>200000</v>
      </c>
      <c r="D8" s="33">
        <f t="shared" ref="D8:AI8" si="0">$C$5*D7</f>
        <v>400000</v>
      </c>
      <c r="E8" s="33">
        <f t="shared" si="0"/>
        <v>600000</v>
      </c>
      <c r="F8" s="33">
        <f t="shared" si="0"/>
        <v>800000</v>
      </c>
      <c r="G8" s="33">
        <f t="shared" si="0"/>
        <v>1000000</v>
      </c>
      <c r="H8" s="33">
        <f t="shared" si="0"/>
        <v>1200000</v>
      </c>
      <c r="I8" s="33">
        <f t="shared" si="0"/>
        <v>1400000</v>
      </c>
      <c r="J8" s="33">
        <f t="shared" si="0"/>
        <v>1600000</v>
      </c>
      <c r="K8" s="33">
        <f t="shared" si="0"/>
        <v>1800000</v>
      </c>
      <c r="L8" s="33">
        <f t="shared" si="0"/>
        <v>2000000</v>
      </c>
      <c r="M8" s="33">
        <f t="shared" si="0"/>
        <v>2200000</v>
      </c>
      <c r="N8" s="33">
        <f t="shared" si="0"/>
        <v>2400000</v>
      </c>
      <c r="O8" s="33">
        <f t="shared" si="0"/>
        <v>2600000</v>
      </c>
      <c r="P8" s="33">
        <f t="shared" si="0"/>
        <v>2800000</v>
      </c>
      <c r="Q8" s="33">
        <f t="shared" si="0"/>
        <v>3000000</v>
      </c>
      <c r="R8" s="33">
        <f t="shared" si="0"/>
        <v>3200000</v>
      </c>
      <c r="S8" s="33">
        <f t="shared" si="0"/>
        <v>3400000</v>
      </c>
      <c r="T8" s="33">
        <f t="shared" si="0"/>
        <v>3600000</v>
      </c>
      <c r="U8" s="33">
        <f t="shared" si="0"/>
        <v>3800000</v>
      </c>
      <c r="V8" s="33">
        <f t="shared" si="0"/>
        <v>4000000</v>
      </c>
      <c r="W8" s="33">
        <f t="shared" si="0"/>
        <v>4200000</v>
      </c>
      <c r="X8" s="33">
        <f t="shared" si="0"/>
        <v>4400000</v>
      </c>
      <c r="Y8" s="33">
        <f t="shared" si="0"/>
        <v>4600000</v>
      </c>
      <c r="Z8" s="33">
        <f t="shared" si="0"/>
        <v>4800000</v>
      </c>
      <c r="AA8" s="33">
        <f t="shared" si="0"/>
        <v>5000000</v>
      </c>
      <c r="AB8" s="33">
        <f t="shared" si="0"/>
        <v>5200000</v>
      </c>
      <c r="AC8" s="11">
        <f t="shared" si="0"/>
        <v>5400000</v>
      </c>
      <c r="AD8" s="11">
        <f t="shared" si="0"/>
        <v>5600000</v>
      </c>
      <c r="AE8" s="11">
        <f t="shared" si="0"/>
        <v>5800000</v>
      </c>
      <c r="AF8" s="11">
        <f t="shared" si="0"/>
        <v>6000000</v>
      </c>
      <c r="AG8" s="11">
        <f t="shared" si="0"/>
        <v>6200000</v>
      </c>
      <c r="AH8" s="11">
        <f t="shared" si="0"/>
        <v>6400000</v>
      </c>
      <c r="AI8" s="11">
        <f t="shared" si="0"/>
        <v>6600000</v>
      </c>
      <c r="AJ8" s="11">
        <f t="shared" ref="AJ8:AZ8" si="1">$C$5*AJ7</f>
        <v>6800000</v>
      </c>
      <c r="AK8" s="11">
        <f t="shared" si="1"/>
        <v>7000000</v>
      </c>
      <c r="AL8" s="11">
        <f t="shared" si="1"/>
        <v>7200000</v>
      </c>
      <c r="AM8" s="11">
        <f t="shared" si="1"/>
        <v>7400000</v>
      </c>
      <c r="AN8" s="11">
        <f t="shared" si="1"/>
        <v>7600000</v>
      </c>
      <c r="AO8" s="11">
        <f t="shared" si="1"/>
        <v>7800000</v>
      </c>
      <c r="AP8" s="11">
        <f t="shared" si="1"/>
        <v>8000000</v>
      </c>
      <c r="AQ8" s="11">
        <f t="shared" si="1"/>
        <v>8200000</v>
      </c>
      <c r="AR8" s="11">
        <f t="shared" si="1"/>
        <v>8400000</v>
      </c>
      <c r="AS8" s="11">
        <f t="shared" si="1"/>
        <v>8600000</v>
      </c>
      <c r="AT8" s="11">
        <f t="shared" si="1"/>
        <v>8800000</v>
      </c>
      <c r="AU8" s="11">
        <f t="shared" si="1"/>
        <v>9000000</v>
      </c>
      <c r="AV8" s="11">
        <f t="shared" si="1"/>
        <v>9200000</v>
      </c>
      <c r="AW8" s="11">
        <f t="shared" si="1"/>
        <v>9400000</v>
      </c>
      <c r="AX8" s="11">
        <f t="shared" si="1"/>
        <v>9600000</v>
      </c>
      <c r="AY8" s="11">
        <f t="shared" si="1"/>
        <v>9800000</v>
      </c>
      <c r="AZ8" s="11">
        <f t="shared" si="1"/>
        <v>10000000</v>
      </c>
    </row>
    <row r="9" spans="1:52" s="8" customFormat="1" ht="15.75" thickBot="1" x14ac:dyDescent="0.3">
      <c r="A9" s="15"/>
      <c r="B9" s="7" t="s">
        <v>11</v>
      </c>
      <c r="C9" s="33">
        <f>C10-C8</f>
        <v>24000.000000000029</v>
      </c>
      <c r="D9" s="33">
        <f t="shared" ref="D9:AZ9" si="2">D10-D8</f>
        <v>74880.000000000058</v>
      </c>
      <c r="E9" s="33">
        <f t="shared" si="2"/>
        <v>155865.60000000009</v>
      </c>
      <c r="F9" s="33">
        <f t="shared" si="2"/>
        <v>270569.4720000003</v>
      </c>
      <c r="G9" s="33">
        <f t="shared" si="2"/>
        <v>423037.80864000041</v>
      </c>
      <c r="H9" s="33">
        <f t="shared" si="2"/>
        <v>617802.3456768007</v>
      </c>
      <c r="I9" s="33">
        <f t="shared" si="2"/>
        <v>859938.6271580169</v>
      </c>
      <c r="J9" s="33">
        <f t="shared" si="2"/>
        <v>1155131.2624169793</v>
      </c>
      <c r="K9" s="33">
        <f t="shared" si="2"/>
        <v>1509747.0139070172</v>
      </c>
      <c r="L9" s="33">
        <f t="shared" si="2"/>
        <v>1930916.6555758598</v>
      </c>
      <c r="M9" s="33">
        <f t="shared" si="2"/>
        <v>2426626.6542449631</v>
      </c>
      <c r="N9" s="33">
        <f t="shared" si="2"/>
        <v>3005821.8527543591</v>
      </c>
      <c r="O9" s="33">
        <f t="shared" si="2"/>
        <v>3678520.4750848832</v>
      </c>
      <c r="P9" s="33">
        <f t="shared" si="2"/>
        <v>4455942.9320950694</v>
      </c>
      <c r="Q9" s="33">
        <f t="shared" si="2"/>
        <v>5350656.0839464786</v>
      </c>
      <c r="R9" s="33">
        <f t="shared" si="2"/>
        <v>6376734.8140200563</v>
      </c>
      <c r="S9" s="33">
        <f t="shared" si="2"/>
        <v>7549942.9917024635</v>
      </c>
      <c r="T9" s="33">
        <f t="shared" si="2"/>
        <v>8887936.1507067606</v>
      </c>
      <c r="U9" s="33">
        <f t="shared" si="2"/>
        <v>10410488.488791574</v>
      </c>
      <c r="V9" s="33">
        <f t="shared" si="2"/>
        <v>12139747.107446564</v>
      </c>
      <c r="W9" s="33">
        <f t="shared" si="2"/>
        <v>14100516.760340154</v>
      </c>
      <c r="X9" s="33">
        <f t="shared" si="2"/>
        <v>16320578.771580976</v>
      </c>
      <c r="Y9" s="33">
        <f t="shared" si="2"/>
        <v>18831048.224170696</v>
      </c>
      <c r="Z9" s="33">
        <f t="shared" si="2"/>
        <v>21666774.011071183</v>
      </c>
      <c r="AA9" s="33">
        <f t="shared" si="2"/>
        <v>24866786.892399728</v>
      </c>
      <c r="AB9" s="33">
        <f t="shared" si="2"/>
        <v>28474801.319487698</v>
      </c>
      <c r="AC9" s="10">
        <f t="shared" si="2"/>
        <v>32539777.477826223</v>
      </c>
      <c r="AD9" s="10">
        <f t="shared" si="2"/>
        <v>37116550.775165372</v>
      </c>
      <c r="AE9" s="10">
        <f t="shared" si="2"/>
        <v>42266536.868185222</v>
      </c>
      <c r="AF9" s="10">
        <f t="shared" si="2"/>
        <v>48058521.292367451</v>
      </c>
      <c r="AG9" s="10">
        <f t="shared" si="2"/>
        <v>54569543.847451553</v>
      </c>
      <c r="AH9" s="10">
        <f t="shared" si="2"/>
        <v>61885889.109145746</v>
      </c>
      <c r="AI9" s="10">
        <f t="shared" si="2"/>
        <v>70104195.802243248</v>
      </c>
      <c r="AJ9" s="10">
        <f t="shared" si="2"/>
        <v>79332699.298512444</v>
      </c>
      <c r="AK9" s="10">
        <f t="shared" si="2"/>
        <v>89692623.214333951</v>
      </c>
      <c r="AL9" s="10">
        <f t="shared" si="2"/>
        <v>101319738.00005403</v>
      </c>
      <c r="AM9" s="10">
        <f t="shared" si="2"/>
        <v>114366106.56006053</v>
      </c>
      <c r="AN9" s="10">
        <f t="shared" si="2"/>
        <v>129002039.34726781</v>
      </c>
      <c r="AO9" s="10">
        <f t="shared" si="2"/>
        <v>145418284.06893995</v>
      </c>
      <c r="AP9" s="10">
        <f t="shared" si="2"/>
        <v>163828478.15721276</v>
      </c>
      <c r="AQ9" s="10">
        <f t="shared" si="2"/>
        <v>184471895.5360783</v>
      </c>
      <c r="AR9" s="10">
        <f t="shared" si="2"/>
        <v>207616523.00040773</v>
      </c>
      <c r="AS9" s="10">
        <f t="shared" si="2"/>
        <v>233562505.76045668</v>
      </c>
      <c r="AT9" s="10">
        <f t="shared" si="2"/>
        <v>262646006.45171154</v>
      </c>
      <c r="AU9" s="10">
        <f t="shared" si="2"/>
        <v>295243527.22591692</v>
      </c>
      <c r="AV9" s="10">
        <f t="shared" si="2"/>
        <v>331776750.49302697</v>
      </c>
      <c r="AW9" s="10">
        <f t="shared" si="2"/>
        <v>372717960.55219024</v>
      </c>
      <c r="AX9" s="10">
        <f t="shared" si="2"/>
        <v>418596115.81845313</v>
      </c>
      <c r="AY9" s="10">
        <f t="shared" si="2"/>
        <v>470003649.71666753</v>
      </c>
      <c r="AZ9" s="10">
        <f t="shared" si="2"/>
        <v>527604087.68266773</v>
      </c>
    </row>
    <row r="10" spans="1:52" ht="15.75" thickBot="1" x14ac:dyDescent="0.3">
      <c r="A10" s="15"/>
      <c r="B10" s="5" t="s">
        <v>7</v>
      </c>
      <c r="C10" s="34">
        <f>C2*(1+C3)</f>
        <v>224000.00000000003</v>
      </c>
      <c r="D10" s="35">
        <f>(C10+$C$5)*(1+$C$3)</f>
        <v>474880.00000000006</v>
      </c>
      <c r="E10" s="35">
        <f t="shared" ref="E10:AZ10" si="3">(D10+$C$5)*(1+$C$3)</f>
        <v>755865.60000000009</v>
      </c>
      <c r="F10" s="35">
        <f t="shared" si="3"/>
        <v>1070569.4720000003</v>
      </c>
      <c r="G10" s="35">
        <f t="shared" si="3"/>
        <v>1423037.8086400004</v>
      </c>
      <c r="H10" s="35">
        <f t="shared" si="3"/>
        <v>1817802.3456768007</v>
      </c>
      <c r="I10" s="35">
        <f t="shared" si="3"/>
        <v>2259938.6271580169</v>
      </c>
      <c r="J10" s="35">
        <f t="shared" si="3"/>
        <v>2755131.2624169793</v>
      </c>
      <c r="K10" s="35">
        <f t="shared" si="3"/>
        <v>3309747.0139070172</v>
      </c>
      <c r="L10" s="35">
        <f t="shared" si="3"/>
        <v>3930916.6555758598</v>
      </c>
      <c r="M10" s="35">
        <f t="shared" si="3"/>
        <v>4626626.6542449631</v>
      </c>
      <c r="N10" s="35">
        <f t="shared" si="3"/>
        <v>5405821.8527543591</v>
      </c>
      <c r="O10" s="35">
        <f t="shared" si="3"/>
        <v>6278520.4750848832</v>
      </c>
      <c r="P10" s="35">
        <f t="shared" si="3"/>
        <v>7255942.9320950694</v>
      </c>
      <c r="Q10" s="35">
        <f t="shared" si="3"/>
        <v>8350656.0839464786</v>
      </c>
      <c r="R10" s="35">
        <f t="shared" si="3"/>
        <v>9576734.8140200563</v>
      </c>
      <c r="S10" s="35">
        <f t="shared" si="3"/>
        <v>10949942.991702463</v>
      </c>
      <c r="T10" s="35">
        <f t="shared" si="3"/>
        <v>12487936.150706761</v>
      </c>
      <c r="U10" s="35">
        <f t="shared" si="3"/>
        <v>14210488.488791574</v>
      </c>
      <c r="V10" s="35">
        <f t="shared" si="3"/>
        <v>16139747.107446564</v>
      </c>
      <c r="W10" s="35">
        <f t="shared" si="3"/>
        <v>18300516.760340154</v>
      </c>
      <c r="X10" s="35">
        <f t="shared" si="3"/>
        <v>20720578.771580976</v>
      </c>
      <c r="Y10" s="35">
        <f t="shared" si="3"/>
        <v>23431048.224170696</v>
      </c>
      <c r="Z10" s="35">
        <f t="shared" si="3"/>
        <v>26466774.011071183</v>
      </c>
      <c r="AA10" s="35">
        <f t="shared" si="3"/>
        <v>29866786.892399728</v>
      </c>
      <c r="AB10" s="35">
        <f t="shared" si="3"/>
        <v>33674801.319487698</v>
      </c>
      <c r="AC10" s="9">
        <f t="shared" si="3"/>
        <v>37939777.477826223</v>
      </c>
      <c r="AD10" s="9">
        <f t="shared" si="3"/>
        <v>42716550.775165372</v>
      </c>
      <c r="AE10" s="9">
        <f t="shared" si="3"/>
        <v>48066536.868185222</v>
      </c>
      <c r="AF10" s="9">
        <f t="shared" si="3"/>
        <v>54058521.292367451</v>
      </c>
      <c r="AG10" s="9">
        <f t="shared" si="3"/>
        <v>60769543.847451553</v>
      </c>
      <c r="AH10" s="9">
        <f t="shared" si="3"/>
        <v>68285889.109145746</v>
      </c>
      <c r="AI10" s="9">
        <f t="shared" si="3"/>
        <v>76704195.802243248</v>
      </c>
      <c r="AJ10" s="9">
        <f t="shared" si="3"/>
        <v>86132699.298512444</v>
      </c>
      <c r="AK10" s="9">
        <f t="shared" si="3"/>
        <v>96692623.214333951</v>
      </c>
      <c r="AL10" s="9">
        <f t="shared" si="3"/>
        <v>108519738.00005403</v>
      </c>
      <c r="AM10" s="9">
        <f t="shared" si="3"/>
        <v>121766106.56006053</v>
      </c>
      <c r="AN10" s="9">
        <f t="shared" si="3"/>
        <v>136602039.34726781</v>
      </c>
      <c r="AO10" s="9">
        <f t="shared" si="3"/>
        <v>153218284.06893995</v>
      </c>
      <c r="AP10" s="9">
        <f t="shared" si="3"/>
        <v>171828478.15721276</v>
      </c>
      <c r="AQ10" s="9">
        <f t="shared" si="3"/>
        <v>192671895.5360783</v>
      </c>
      <c r="AR10" s="9">
        <f t="shared" si="3"/>
        <v>216016523.00040773</v>
      </c>
      <c r="AS10" s="9">
        <f t="shared" si="3"/>
        <v>242162505.76045668</v>
      </c>
      <c r="AT10" s="9">
        <f t="shared" si="3"/>
        <v>271446006.45171154</v>
      </c>
      <c r="AU10" s="9">
        <f t="shared" si="3"/>
        <v>304243527.22591692</v>
      </c>
      <c r="AV10" s="9">
        <f t="shared" si="3"/>
        <v>340976750.49302697</v>
      </c>
      <c r="AW10" s="9">
        <f t="shared" si="3"/>
        <v>382117960.55219024</v>
      </c>
      <c r="AX10" s="9">
        <f t="shared" si="3"/>
        <v>428196115.81845313</v>
      </c>
      <c r="AY10" s="9">
        <f t="shared" si="3"/>
        <v>479803649.71666753</v>
      </c>
      <c r="AZ10" s="9">
        <f t="shared" si="3"/>
        <v>537604087.68266773</v>
      </c>
    </row>
    <row r="11" spans="1:52" x14ac:dyDescent="0.25">
      <c r="A11" s="15"/>
      <c r="I11" t="s">
        <v>6</v>
      </c>
    </row>
    <row r="12" spans="1:52" x14ac:dyDescent="0.25">
      <c r="I12" t="s">
        <v>9</v>
      </c>
    </row>
    <row r="13" spans="1:52" x14ac:dyDescent="0.25">
      <c r="F13" s="4"/>
    </row>
  </sheetData>
  <mergeCells count="6">
    <mergeCell ref="I2:K2"/>
    <mergeCell ref="C2:D2"/>
    <mergeCell ref="C3:D3"/>
    <mergeCell ref="C4:D4"/>
    <mergeCell ref="C5:D5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2023-01-27T02:31:45Z</dcterms:created>
  <dcterms:modified xsi:type="dcterms:W3CDTF">2023-02-03T02:20:25Z</dcterms:modified>
</cp:coreProperties>
</file>