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-Mandl\Desktop\Forschung\3_Paper_I_Inventory\Numerics\Inventory_Model\4_CostImpact\"/>
    </mc:Choice>
  </mc:AlternateContent>
  <bookViews>
    <workbookView xWindow="0" yWindow="0" windowWidth="24000" windowHeight="9735" tabRatio="691" firstSheet="7" activeTab="16"/>
  </bookViews>
  <sheets>
    <sheet name="Distribution_Input" sheetId="1" r:id="rId1"/>
    <sheet name="LV-HV_1a" sheetId="15" r:id="rId2"/>
    <sheet name="LV-HV_1a_2" sheetId="30" r:id="rId3"/>
    <sheet name="LV-HV_1b" sheetId="33" r:id="rId4"/>
    <sheet name="LV-HV_1b_2" sheetId="36" r:id="rId5"/>
    <sheet name="LV-HV_1c" sheetId="34" r:id="rId6"/>
    <sheet name="LV-HV_1c_2" sheetId="37" r:id="rId7"/>
    <sheet name="LV-HV_1d" sheetId="35" r:id="rId8"/>
    <sheet name="LV-HV_1d_2" sheetId="38" r:id="rId9"/>
    <sheet name="LV-HV_3a" sheetId="16" r:id="rId10"/>
    <sheet name="LV-HV_3a_2" sheetId="32" r:id="rId11"/>
    <sheet name="LV-HV_3b" sheetId="42" r:id="rId12"/>
    <sheet name="LV-HV_3b_2" sheetId="48" r:id="rId13"/>
    <sheet name="LV-HV_3c" sheetId="43" r:id="rId14"/>
    <sheet name="LV-HV_3c_2" sheetId="49" r:id="rId15"/>
    <sheet name="LV-HV_3d" sheetId="44" r:id="rId16"/>
    <sheet name="LV-HV_3d_2" sheetId="50" r:id="rId17"/>
    <sheet name="Results_Stochastic_Regimes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3" i="50" l="1"/>
  <c r="I83" i="50"/>
  <c r="H83" i="50"/>
  <c r="G83" i="50"/>
  <c r="F83" i="50"/>
  <c r="J82" i="50"/>
  <c r="I82" i="50"/>
  <c r="H82" i="50"/>
  <c r="G82" i="50"/>
  <c r="F82" i="50"/>
  <c r="J81" i="50"/>
  <c r="I81" i="50"/>
  <c r="H81" i="50"/>
  <c r="G81" i="50"/>
  <c r="F81" i="50"/>
  <c r="I80" i="50"/>
  <c r="H80" i="50"/>
  <c r="G80" i="50"/>
  <c r="F80" i="50"/>
  <c r="I79" i="50"/>
  <c r="H79" i="50"/>
  <c r="G79" i="50"/>
  <c r="F79" i="50"/>
  <c r="I78" i="50"/>
  <c r="H78" i="50"/>
  <c r="G78" i="50"/>
  <c r="F78" i="50"/>
  <c r="I77" i="50"/>
  <c r="H77" i="50"/>
  <c r="G77" i="50"/>
  <c r="F77" i="50"/>
  <c r="J83" i="44"/>
  <c r="I83" i="44"/>
  <c r="H83" i="44"/>
  <c r="G83" i="44"/>
  <c r="F83" i="44"/>
  <c r="J82" i="44"/>
  <c r="I82" i="44"/>
  <c r="H82" i="44"/>
  <c r="G82" i="44"/>
  <c r="F82" i="44"/>
  <c r="J81" i="44"/>
  <c r="I81" i="44"/>
  <c r="H81" i="44"/>
  <c r="G81" i="44"/>
  <c r="F81" i="44"/>
  <c r="I80" i="44"/>
  <c r="H80" i="44"/>
  <c r="G80" i="44"/>
  <c r="F80" i="44"/>
  <c r="J79" i="44"/>
  <c r="AT7" i="18" s="1"/>
  <c r="I79" i="44"/>
  <c r="H79" i="44"/>
  <c r="G79" i="44"/>
  <c r="F79" i="44"/>
  <c r="I78" i="44"/>
  <c r="H78" i="44"/>
  <c r="G78" i="44"/>
  <c r="F78" i="44"/>
  <c r="I77" i="44"/>
  <c r="H77" i="44"/>
  <c r="G77" i="44"/>
  <c r="F77" i="44"/>
  <c r="J83" i="49"/>
  <c r="I83" i="49"/>
  <c r="H83" i="49"/>
  <c r="G83" i="49"/>
  <c r="F83" i="49"/>
  <c r="J82" i="49"/>
  <c r="I82" i="49"/>
  <c r="H82" i="49"/>
  <c r="G82" i="49"/>
  <c r="F82" i="49"/>
  <c r="J81" i="49"/>
  <c r="I81" i="49"/>
  <c r="H81" i="49"/>
  <c r="G81" i="49"/>
  <c r="F81" i="49"/>
  <c r="I80" i="49"/>
  <c r="H80" i="49"/>
  <c r="G80" i="49"/>
  <c r="F80" i="49"/>
  <c r="I79" i="49"/>
  <c r="H79" i="49"/>
  <c r="G79" i="49"/>
  <c r="F79" i="49"/>
  <c r="I78" i="49"/>
  <c r="H78" i="49"/>
  <c r="G78" i="49"/>
  <c r="F78" i="49"/>
  <c r="I77" i="49"/>
  <c r="H77" i="49"/>
  <c r="G77" i="49"/>
  <c r="F77" i="49"/>
  <c r="J83" i="43"/>
  <c r="I83" i="43"/>
  <c r="H83" i="43"/>
  <c r="G83" i="43"/>
  <c r="F83" i="43"/>
  <c r="J82" i="43"/>
  <c r="I82" i="43"/>
  <c r="H82" i="43"/>
  <c r="G82" i="43"/>
  <c r="F82" i="43"/>
  <c r="J81" i="43"/>
  <c r="I81" i="43"/>
  <c r="H81" i="43"/>
  <c r="G81" i="43"/>
  <c r="F81" i="43"/>
  <c r="I80" i="43"/>
  <c r="H80" i="43"/>
  <c r="G80" i="43"/>
  <c r="F80" i="43"/>
  <c r="I79" i="43"/>
  <c r="H79" i="43"/>
  <c r="G79" i="43"/>
  <c r="F79" i="43"/>
  <c r="I78" i="43"/>
  <c r="H78" i="43"/>
  <c r="G78" i="43"/>
  <c r="F78" i="43"/>
  <c r="I77" i="43"/>
  <c r="H77" i="43"/>
  <c r="G77" i="43"/>
  <c r="F77" i="43"/>
  <c r="J83" i="48"/>
  <c r="I83" i="48"/>
  <c r="H83" i="48"/>
  <c r="G83" i="48"/>
  <c r="F83" i="48"/>
  <c r="J82" i="48"/>
  <c r="I82" i="48"/>
  <c r="H82" i="48"/>
  <c r="G82" i="48"/>
  <c r="F82" i="48"/>
  <c r="J81" i="48"/>
  <c r="I81" i="48"/>
  <c r="H81" i="48"/>
  <c r="G81" i="48"/>
  <c r="F81" i="48"/>
  <c r="J80" i="48"/>
  <c r="I80" i="48"/>
  <c r="H80" i="48"/>
  <c r="G80" i="48"/>
  <c r="F80" i="48"/>
  <c r="J79" i="48"/>
  <c r="I79" i="48"/>
  <c r="H79" i="48"/>
  <c r="G79" i="48"/>
  <c r="F79" i="48"/>
  <c r="J78" i="48"/>
  <c r="I78" i="48"/>
  <c r="H78" i="48"/>
  <c r="G78" i="48"/>
  <c r="F78" i="48"/>
  <c r="J77" i="48"/>
  <c r="I77" i="48"/>
  <c r="H77" i="48"/>
  <c r="G77" i="48"/>
  <c r="F77" i="48"/>
  <c r="J83" i="42"/>
  <c r="I83" i="42"/>
  <c r="H83" i="42"/>
  <c r="G83" i="42"/>
  <c r="F83" i="42"/>
  <c r="J82" i="42"/>
  <c r="I82" i="42"/>
  <c r="H82" i="42"/>
  <c r="G82" i="42"/>
  <c r="F82" i="42"/>
  <c r="J81" i="42"/>
  <c r="I81" i="42"/>
  <c r="H81" i="42"/>
  <c r="G81" i="42"/>
  <c r="F81" i="42"/>
  <c r="J80" i="42"/>
  <c r="I80" i="42"/>
  <c r="H80" i="42"/>
  <c r="G80" i="42"/>
  <c r="F80" i="42"/>
  <c r="J79" i="42"/>
  <c r="I79" i="42"/>
  <c r="H79" i="42"/>
  <c r="G79" i="42"/>
  <c r="F79" i="42"/>
  <c r="J78" i="42"/>
  <c r="I78" i="42"/>
  <c r="H78" i="42"/>
  <c r="G78" i="42"/>
  <c r="F78" i="42"/>
  <c r="J77" i="42"/>
  <c r="I77" i="42"/>
  <c r="H77" i="42"/>
  <c r="G77" i="42"/>
  <c r="F77" i="42"/>
  <c r="V67" i="50"/>
  <c r="J80" i="50" s="1"/>
  <c r="AW8" i="18" s="1"/>
  <c r="V66" i="50"/>
  <c r="J79" i="50" s="1"/>
  <c r="AW7" i="18" s="1"/>
  <c r="V65" i="50"/>
  <c r="J78" i="50" s="1"/>
  <c r="AW6" i="18" s="1"/>
  <c r="V64" i="50"/>
  <c r="J77" i="50" s="1"/>
  <c r="AW5" i="18" s="1"/>
  <c r="W63" i="50"/>
  <c r="W62" i="50"/>
  <c r="W61" i="50"/>
  <c r="W60" i="50"/>
  <c r="W59" i="50"/>
  <c r="W58" i="50"/>
  <c r="W57" i="50"/>
  <c r="W56" i="50"/>
  <c r="W55" i="50"/>
  <c r="W54" i="50"/>
  <c r="W53" i="50"/>
  <c r="W52" i="50"/>
  <c r="W51" i="50"/>
  <c r="W50" i="50"/>
  <c r="W49" i="50"/>
  <c r="W48" i="50"/>
  <c r="W47" i="50"/>
  <c r="W46" i="50"/>
  <c r="W45" i="50"/>
  <c r="W44" i="50"/>
  <c r="W43" i="50"/>
  <c r="W42" i="50"/>
  <c r="W41" i="50"/>
  <c r="W40" i="50"/>
  <c r="W39" i="50"/>
  <c r="W38" i="50"/>
  <c r="W37" i="50"/>
  <c r="W36" i="50"/>
  <c r="W35" i="50"/>
  <c r="W34" i="50"/>
  <c r="W33" i="50"/>
  <c r="W32" i="50"/>
  <c r="W31" i="50"/>
  <c r="W30" i="50"/>
  <c r="W29" i="50"/>
  <c r="W28" i="50"/>
  <c r="W27" i="50"/>
  <c r="W26" i="50"/>
  <c r="W25" i="50"/>
  <c r="W24" i="50"/>
  <c r="W23" i="50"/>
  <c r="W22" i="50"/>
  <c r="W21" i="50"/>
  <c r="W20" i="50"/>
  <c r="W19" i="50"/>
  <c r="V67" i="44"/>
  <c r="J80" i="44" s="1"/>
  <c r="AT8" i="18" s="1"/>
  <c r="V66" i="44"/>
  <c r="V65" i="44"/>
  <c r="J78" i="44" s="1"/>
  <c r="AT6" i="18" s="1"/>
  <c r="V64" i="44"/>
  <c r="J77" i="44" s="1"/>
  <c r="AT5" i="18" s="1"/>
  <c r="W63" i="44"/>
  <c r="W62" i="44"/>
  <c r="W61" i="44"/>
  <c r="W60" i="44"/>
  <c r="W59" i="44"/>
  <c r="W58" i="44"/>
  <c r="W57" i="44"/>
  <c r="W56" i="44"/>
  <c r="W55" i="44"/>
  <c r="W54" i="44"/>
  <c r="W53" i="44"/>
  <c r="W52" i="44"/>
  <c r="W51" i="44"/>
  <c r="W50" i="44"/>
  <c r="W49" i="44"/>
  <c r="W48" i="44"/>
  <c r="W47" i="44"/>
  <c r="W46" i="44"/>
  <c r="W45" i="44"/>
  <c r="W44" i="44"/>
  <c r="W43" i="44"/>
  <c r="W42" i="44"/>
  <c r="W41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W24" i="44"/>
  <c r="W23" i="44"/>
  <c r="W22" i="44"/>
  <c r="W21" i="44"/>
  <c r="W20" i="44"/>
  <c r="W19" i="44"/>
  <c r="V67" i="49"/>
  <c r="J80" i="49" s="1"/>
  <c r="AV8" i="18" s="1"/>
  <c r="V66" i="49"/>
  <c r="J79" i="49" s="1"/>
  <c r="AV7" i="18" s="1"/>
  <c r="V65" i="49"/>
  <c r="J78" i="49" s="1"/>
  <c r="AV6" i="18" s="1"/>
  <c r="V64" i="49"/>
  <c r="J77" i="49" s="1"/>
  <c r="AV5" i="18" s="1"/>
  <c r="W63" i="49"/>
  <c r="W62" i="49"/>
  <c r="W61" i="49"/>
  <c r="W60" i="49"/>
  <c r="W59" i="49"/>
  <c r="W58" i="49"/>
  <c r="W57" i="49"/>
  <c r="W56" i="49"/>
  <c r="W55" i="49"/>
  <c r="W54" i="49"/>
  <c r="W53" i="49"/>
  <c r="W52" i="49"/>
  <c r="W51" i="49"/>
  <c r="W50" i="49"/>
  <c r="W49" i="49"/>
  <c r="W48" i="49"/>
  <c r="W47" i="49"/>
  <c r="W46" i="49"/>
  <c r="W45" i="49"/>
  <c r="W44" i="49"/>
  <c r="W43" i="49"/>
  <c r="W42" i="49"/>
  <c r="W41" i="49"/>
  <c r="W40" i="49"/>
  <c r="W39" i="49"/>
  <c r="W38" i="49"/>
  <c r="W37" i="49"/>
  <c r="W36" i="49"/>
  <c r="W35" i="49"/>
  <c r="W34" i="49"/>
  <c r="W33" i="49"/>
  <c r="W32" i="49"/>
  <c r="W31" i="49"/>
  <c r="W30" i="49"/>
  <c r="W29" i="49"/>
  <c r="W28" i="49"/>
  <c r="W27" i="49"/>
  <c r="W26" i="49"/>
  <c r="W25" i="49"/>
  <c r="W24" i="49"/>
  <c r="W23" i="49"/>
  <c r="W22" i="49"/>
  <c r="W21" i="49"/>
  <c r="W20" i="49"/>
  <c r="W19" i="49"/>
  <c r="V67" i="43"/>
  <c r="J80" i="43" s="1"/>
  <c r="AS8" i="18" s="1"/>
  <c r="V66" i="43"/>
  <c r="J79" i="43" s="1"/>
  <c r="AS7" i="18" s="1"/>
  <c r="V65" i="43"/>
  <c r="J78" i="43" s="1"/>
  <c r="AS6" i="18" s="1"/>
  <c r="V64" i="43"/>
  <c r="J77" i="43" s="1"/>
  <c r="AS5" i="18" s="1"/>
  <c r="W63" i="43"/>
  <c r="W62" i="43"/>
  <c r="W61" i="43"/>
  <c r="W60" i="43"/>
  <c r="W59" i="43"/>
  <c r="W58" i="43"/>
  <c r="W57" i="43"/>
  <c r="W56" i="43"/>
  <c r="W55" i="43"/>
  <c r="W54" i="43"/>
  <c r="W53" i="43"/>
  <c r="W52" i="43"/>
  <c r="W51" i="43"/>
  <c r="W50" i="43"/>
  <c r="W49" i="43"/>
  <c r="W48" i="43"/>
  <c r="W47" i="43"/>
  <c r="W46" i="43"/>
  <c r="W45" i="43"/>
  <c r="W44" i="43"/>
  <c r="W43" i="43"/>
  <c r="W42" i="43"/>
  <c r="W41" i="43"/>
  <c r="W40" i="43"/>
  <c r="W39" i="43"/>
  <c r="W38" i="43"/>
  <c r="W37" i="43"/>
  <c r="W36" i="43"/>
  <c r="W35" i="43"/>
  <c r="W34" i="43"/>
  <c r="W33" i="43"/>
  <c r="W32" i="43"/>
  <c r="W31" i="43"/>
  <c r="W30" i="43"/>
  <c r="W29" i="43"/>
  <c r="W28" i="43"/>
  <c r="W27" i="43"/>
  <c r="W26" i="43"/>
  <c r="W25" i="43"/>
  <c r="W24" i="43"/>
  <c r="W23" i="43"/>
  <c r="W22" i="43"/>
  <c r="W21" i="43"/>
  <c r="W20" i="43"/>
  <c r="W19" i="43"/>
  <c r="V67" i="48"/>
  <c r="V66" i="48"/>
  <c r="V65" i="48"/>
  <c r="V64" i="48"/>
  <c r="W63" i="48"/>
  <c r="W62" i="48"/>
  <c r="W61" i="48"/>
  <c r="W60" i="48"/>
  <c r="W59" i="48"/>
  <c r="W58" i="48"/>
  <c r="W57" i="48"/>
  <c r="W56" i="48"/>
  <c r="W55" i="48"/>
  <c r="W54" i="48"/>
  <c r="W53" i="48"/>
  <c r="W52" i="48"/>
  <c r="W51" i="48"/>
  <c r="W50" i="48"/>
  <c r="W49" i="48"/>
  <c r="W48" i="48"/>
  <c r="W47" i="48"/>
  <c r="W46" i="48"/>
  <c r="W45" i="48"/>
  <c r="W44" i="48"/>
  <c r="W43" i="48"/>
  <c r="W42" i="48"/>
  <c r="W41" i="48"/>
  <c r="W40" i="48"/>
  <c r="W39" i="48"/>
  <c r="W38" i="48"/>
  <c r="W37" i="48"/>
  <c r="W36" i="48"/>
  <c r="W35" i="48"/>
  <c r="W34" i="48"/>
  <c r="W33" i="48"/>
  <c r="W32" i="48"/>
  <c r="W31" i="48"/>
  <c r="W30" i="48"/>
  <c r="W29" i="48"/>
  <c r="W28" i="48"/>
  <c r="W27" i="48"/>
  <c r="W26" i="48"/>
  <c r="W25" i="48"/>
  <c r="W24" i="48"/>
  <c r="W23" i="48"/>
  <c r="W22" i="48"/>
  <c r="W21" i="48"/>
  <c r="W20" i="48"/>
  <c r="W19" i="48"/>
  <c r="V67" i="42"/>
  <c r="V66" i="42"/>
  <c r="V65" i="42"/>
  <c r="V64" i="42"/>
  <c r="W63" i="42"/>
  <c r="W62" i="42"/>
  <c r="W61" i="42"/>
  <c r="W60" i="42"/>
  <c r="W59" i="42"/>
  <c r="W58" i="42"/>
  <c r="W57" i="42"/>
  <c r="W56" i="42"/>
  <c r="W55" i="42"/>
  <c r="W54" i="42"/>
  <c r="W53" i="42"/>
  <c r="W52" i="42"/>
  <c r="W51" i="42"/>
  <c r="W50" i="42"/>
  <c r="W49" i="42"/>
  <c r="W48" i="42"/>
  <c r="W47" i="42"/>
  <c r="W46" i="42"/>
  <c r="W45" i="42"/>
  <c r="W44" i="42"/>
  <c r="W43" i="42"/>
  <c r="W42" i="42"/>
  <c r="W41" i="42"/>
  <c r="W40" i="42"/>
  <c r="W39" i="42"/>
  <c r="W38" i="42"/>
  <c r="W37" i="42"/>
  <c r="W36" i="42"/>
  <c r="W35" i="42"/>
  <c r="W34" i="42"/>
  <c r="W33" i="42"/>
  <c r="W32" i="42"/>
  <c r="W31" i="42"/>
  <c r="W30" i="42"/>
  <c r="W29" i="42"/>
  <c r="W28" i="42"/>
  <c r="W27" i="42"/>
  <c r="W26" i="42"/>
  <c r="W25" i="42"/>
  <c r="W24" i="42"/>
  <c r="W23" i="42"/>
  <c r="W22" i="42"/>
  <c r="W21" i="42"/>
  <c r="W20" i="42"/>
  <c r="W19" i="42"/>
  <c r="V67" i="32"/>
  <c r="J80" i="32" s="1"/>
  <c r="AX8" i="18" s="1"/>
  <c r="V66" i="32"/>
  <c r="J79" i="32" s="1"/>
  <c r="AX7" i="18" s="1"/>
  <c r="V65" i="32"/>
  <c r="J78" i="32" s="1"/>
  <c r="AX6" i="18" s="1"/>
  <c r="V64" i="32"/>
  <c r="J77" i="32" s="1"/>
  <c r="AX5" i="18" s="1"/>
  <c r="W63" i="32"/>
  <c r="W62" i="32"/>
  <c r="W61" i="32"/>
  <c r="W60" i="32"/>
  <c r="W59" i="32"/>
  <c r="W58" i="32"/>
  <c r="W57" i="32"/>
  <c r="W56" i="32"/>
  <c r="W55" i="32"/>
  <c r="W54" i="32"/>
  <c r="W53" i="32"/>
  <c r="W52" i="32"/>
  <c r="W51" i="32"/>
  <c r="W50" i="32"/>
  <c r="W49" i="32"/>
  <c r="W48" i="32"/>
  <c r="W47" i="32"/>
  <c r="W46" i="32"/>
  <c r="W45" i="32"/>
  <c r="W44" i="32"/>
  <c r="W43" i="32"/>
  <c r="W42" i="32"/>
  <c r="W41" i="32"/>
  <c r="W40" i="32"/>
  <c r="W39" i="32"/>
  <c r="W38" i="32"/>
  <c r="W37" i="32"/>
  <c r="W36" i="32"/>
  <c r="W35" i="32"/>
  <c r="W34" i="32"/>
  <c r="W33" i="32"/>
  <c r="W32" i="32"/>
  <c r="W31" i="32"/>
  <c r="W30" i="32"/>
  <c r="W29" i="32"/>
  <c r="W28" i="32"/>
  <c r="W27" i="32"/>
  <c r="W26" i="32"/>
  <c r="W25" i="32"/>
  <c r="W24" i="32"/>
  <c r="W23" i="32"/>
  <c r="W22" i="32"/>
  <c r="W21" i="32"/>
  <c r="W20" i="32"/>
  <c r="W19" i="32"/>
  <c r="J83" i="32"/>
  <c r="I83" i="32"/>
  <c r="H83" i="32"/>
  <c r="G83" i="32"/>
  <c r="F83" i="32"/>
  <c r="J82" i="32"/>
  <c r="I82" i="32"/>
  <c r="H82" i="32"/>
  <c r="G82" i="32"/>
  <c r="F82" i="32"/>
  <c r="J81" i="32"/>
  <c r="I81" i="32"/>
  <c r="H81" i="32"/>
  <c r="G81" i="32"/>
  <c r="F81" i="32"/>
  <c r="I80" i="32"/>
  <c r="H80" i="32"/>
  <c r="G80" i="32"/>
  <c r="F80" i="32"/>
  <c r="I79" i="32"/>
  <c r="H79" i="32"/>
  <c r="G79" i="32"/>
  <c r="F79" i="32"/>
  <c r="I78" i="32"/>
  <c r="H78" i="32"/>
  <c r="G78" i="32"/>
  <c r="F78" i="32"/>
  <c r="I77" i="32"/>
  <c r="H77" i="32"/>
  <c r="G77" i="32"/>
  <c r="F77" i="32"/>
  <c r="J81" i="16"/>
  <c r="J82" i="16"/>
  <c r="J83" i="16"/>
  <c r="V67" i="16"/>
  <c r="J80" i="16" s="1"/>
  <c r="AU8" i="18" s="1"/>
  <c r="V66" i="16"/>
  <c r="J79" i="16" s="1"/>
  <c r="AU7" i="18" s="1"/>
  <c r="V65" i="16"/>
  <c r="J78" i="16" s="1"/>
  <c r="AU6" i="18" s="1"/>
  <c r="V64" i="16"/>
  <c r="J77" i="16" s="1"/>
  <c r="AU5" i="18" s="1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I83" i="15" l="1"/>
  <c r="H83" i="15"/>
  <c r="G83" i="15"/>
  <c r="F83" i="15"/>
  <c r="I82" i="15"/>
  <c r="H82" i="15"/>
  <c r="G82" i="15"/>
  <c r="F82" i="15"/>
  <c r="I81" i="15"/>
  <c r="H81" i="15"/>
  <c r="G81" i="15"/>
  <c r="F81" i="15"/>
  <c r="I81" i="16" l="1"/>
  <c r="H81" i="16"/>
  <c r="G81" i="16"/>
  <c r="F81" i="16"/>
  <c r="F82" i="16"/>
  <c r="G82" i="16"/>
  <c r="H82" i="16"/>
  <c r="I82" i="16"/>
  <c r="I83" i="16"/>
  <c r="H83" i="16"/>
  <c r="G83" i="16"/>
  <c r="F83" i="16"/>
  <c r="H80" i="16" l="1"/>
  <c r="H79" i="16"/>
  <c r="H78" i="16"/>
  <c r="H77" i="16"/>
  <c r="S67" i="50"/>
  <c r="S66" i="50"/>
  <c r="S65" i="50"/>
  <c r="S64" i="50"/>
  <c r="T63" i="50"/>
  <c r="T62" i="50"/>
  <c r="T61" i="50"/>
  <c r="T60" i="50"/>
  <c r="T59" i="50"/>
  <c r="T58" i="50"/>
  <c r="T57" i="50"/>
  <c r="T56" i="50"/>
  <c r="T55" i="50"/>
  <c r="T54" i="50"/>
  <c r="T53" i="50"/>
  <c r="T52" i="50"/>
  <c r="T51" i="50"/>
  <c r="T50" i="50"/>
  <c r="T49" i="50"/>
  <c r="T48" i="50"/>
  <c r="T47" i="50"/>
  <c r="T46" i="50"/>
  <c r="T45" i="50"/>
  <c r="T44" i="50"/>
  <c r="T43" i="50"/>
  <c r="T42" i="50"/>
  <c r="T41" i="50"/>
  <c r="T40" i="50"/>
  <c r="T39" i="50"/>
  <c r="T38" i="50"/>
  <c r="T37" i="50"/>
  <c r="T36" i="50"/>
  <c r="T35" i="50"/>
  <c r="T34" i="50"/>
  <c r="T33" i="50"/>
  <c r="T32" i="50"/>
  <c r="T31" i="50"/>
  <c r="T30" i="50"/>
  <c r="T29" i="50"/>
  <c r="T28" i="50"/>
  <c r="T27" i="50"/>
  <c r="T26" i="50"/>
  <c r="T25" i="50"/>
  <c r="T24" i="50"/>
  <c r="T23" i="50"/>
  <c r="T22" i="50"/>
  <c r="T21" i="50"/>
  <c r="T20" i="50"/>
  <c r="T19" i="50"/>
  <c r="S67" i="44"/>
  <c r="S66" i="44"/>
  <c r="S65" i="44"/>
  <c r="S64" i="44"/>
  <c r="T63" i="44"/>
  <c r="T62" i="44"/>
  <c r="T61" i="44"/>
  <c r="T60" i="44"/>
  <c r="T59" i="44"/>
  <c r="T58" i="44"/>
  <c r="T57" i="44"/>
  <c r="T56" i="44"/>
  <c r="T55" i="44"/>
  <c r="T54" i="44"/>
  <c r="T53" i="44"/>
  <c r="T52" i="44"/>
  <c r="T51" i="44"/>
  <c r="T50" i="44"/>
  <c r="T49" i="44"/>
  <c r="T48" i="44"/>
  <c r="T47" i="44"/>
  <c r="T46" i="44"/>
  <c r="T45" i="44"/>
  <c r="T44" i="44"/>
  <c r="T43" i="44"/>
  <c r="T42" i="44"/>
  <c r="T41" i="44"/>
  <c r="T40" i="44"/>
  <c r="T39" i="44"/>
  <c r="T38" i="44"/>
  <c r="T37" i="44"/>
  <c r="T36" i="44"/>
  <c r="T35" i="44"/>
  <c r="T34" i="44"/>
  <c r="T33" i="44"/>
  <c r="T32" i="44"/>
  <c r="T31" i="44"/>
  <c r="T30" i="44"/>
  <c r="T29" i="44"/>
  <c r="T28" i="44"/>
  <c r="T27" i="44"/>
  <c r="T26" i="44"/>
  <c r="T25" i="44"/>
  <c r="T24" i="44"/>
  <c r="T23" i="44"/>
  <c r="T22" i="44"/>
  <c r="T21" i="44"/>
  <c r="T20" i="44"/>
  <c r="T19" i="44"/>
  <c r="S67" i="49"/>
  <c r="S66" i="49"/>
  <c r="S65" i="49"/>
  <c r="S64" i="49"/>
  <c r="T63" i="49"/>
  <c r="T62" i="49"/>
  <c r="T61" i="49"/>
  <c r="T60" i="49"/>
  <c r="T59" i="49"/>
  <c r="T58" i="49"/>
  <c r="T57" i="49"/>
  <c r="T56" i="49"/>
  <c r="T55" i="49"/>
  <c r="T54" i="49"/>
  <c r="T53" i="49"/>
  <c r="T52" i="49"/>
  <c r="T51" i="49"/>
  <c r="T50" i="49"/>
  <c r="T49" i="49"/>
  <c r="T48" i="49"/>
  <c r="T47" i="49"/>
  <c r="T46" i="49"/>
  <c r="T45" i="49"/>
  <c r="T44" i="49"/>
  <c r="T43" i="49"/>
  <c r="T42" i="49"/>
  <c r="T41" i="49"/>
  <c r="T40" i="49"/>
  <c r="T39" i="49"/>
  <c r="T38" i="49"/>
  <c r="T37" i="49"/>
  <c r="T36" i="49"/>
  <c r="T35" i="49"/>
  <c r="T34" i="49"/>
  <c r="T33" i="49"/>
  <c r="T32" i="49"/>
  <c r="T31" i="49"/>
  <c r="T30" i="49"/>
  <c r="T29" i="49"/>
  <c r="T28" i="49"/>
  <c r="T27" i="49"/>
  <c r="T26" i="49"/>
  <c r="T25" i="49"/>
  <c r="T24" i="49"/>
  <c r="T23" i="49"/>
  <c r="T22" i="49"/>
  <c r="T21" i="49"/>
  <c r="T20" i="49"/>
  <c r="T19" i="49"/>
  <c r="S67" i="43"/>
  <c r="S66" i="43"/>
  <c r="S65" i="43"/>
  <c r="S64" i="43"/>
  <c r="T63" i="43"/>
  <c r="T62" i="43"/>
  <c r="T61" i="43"/>
  <c r="T60" i="43"/>
  <c r="T59" i="43"/>
  <c r="T58" i="43"/>
  <c r="T57" i="43"/>
  <c r="T56" i="43"/>
  <c r="T55" i="43"/>
  <c r="T54" i="43"/>
  <c r="T53" i="43"/>
  <c r="T52" i="43"/>
  <c r="T51" i="43"/>
  <c r="T50" i="43"/>
  <c r="T49" i="43"/>
  <c r="T48" i="43"/>
  <c r="T47" i="43"/>
  <c r="T46" i="43"/>
  <c r="T45" i="43"/>
  <c r="T44" i="43"/>
  <c r="T43" i="43"/>
  <c r="T42" i="43"/>
  <c r="T41" i="43"/>
  <c r="T40" i="43"/>
  <c r="T39" i="43"/>
  <c r="T38" i="43"/>
  <c r="T37" i="43"/>
  <c r="T36" i="43"/>
  <c r="T35" i="43"/>
  <c r="T34" i="43"/>
  <c r="T33" i="43"/>
  <c r="T32" i="43"/>
  <c r="T31" i="43"/>
  <c r="T30" i="43"/>
  <c r="T29" i="43"/>
  <c r="T28" i="43"/>
  <c r="T27" i="43"/>
  <c r="T26" i="43"/>
  <c r="T25" i="43"/>
  <c r="T24" i="43"/>
  <c r="T23" i="43"/>
  <c r="T22" i="43"/>
  <c r="T21" i="43"/>
  <c r="T20" i="43"/>
  <c r="T19" i="43"/>
  <c r="S67" i="48"/>
  <c r="S66" i="48"/>
  <c r="S65" i="48"/>
  <c r="S64" i="48"/>
  <c r="T63" i="48"/>
  <c r="T62" i="48"/>
  <c r="T61" i="48"/>
  <c r="T60" i="48"/>
  <c r="T59" i="48"/>
  <c r="T58" i="48"/>
  <c r="T57" i="48"/>
  <c r="T56" i="48"/>
  <c r="T55" i="48"/>
  <c r="T54" i="48"/>
  <c r="T53" i="48"/>
  <c r="T52" i="48"/>
  <c r="T51" i="48"/>
  <c r="T50" i="48"/>
  <c r="T49" i="48"/>
  <c r="T48" i="48"/>
  <c r="T47" i="48"/>
  <c r="T46" i="48"/>
  <c r="T45" i="48"/>
  <c r="T44" i="48"/>
  <c r="T43" i="48"/>
  <c r="T42" i="48"/>
  <c r="T41" i="48"/>
  <c r="T40" i="48"/>
  <c r="T39" i="48"/>
  <c r="T38" i="48"/>
  <c r="T37" i="48"/>
  <c r="T36" i="48"/>
  <c r="T35" i="48"/>
  <c r="T34" i="48"/>
  <c r="T33" i="48"/>
  <c r="T32" i="48"/>
  <c r="T31" i="48"/>
  <c r="T30" i="48"/>
  <c r="T29" i="48"/>
  <c r="T28" i="48"/>
  <c r="T27" i="48"/>
  <c r="T26" i="48"/>
  <c r="T25" i="48"/>
  <c r="T24" i="48"/>
  <c r="T23" i="48"/>
  <c r="T22" i="48"/>
  <c r="T21" i="48"/>
  <c r="T20" i="48"/>
  <c r="T19" i="48"/>
  <c r="S67" i="42"/>
  <c r="S66" i="42"/>
  <c r="S65" i="42"/>
  <c r="S64" i="42"/>
  <c r="T63" i="42"/>
  <c r="T62" i="42"/>
  <c r="T61" i="42"/>
  <c r="T60" i="42"/>
  <c r="T59" i="42"/>
  <c r="T58" i="42"/>
  <c r="T57" i="42"/>
  <c r="T56" i="42"/>
  <c r="T55" i="42"/>
  <c r="T54" i="42"/>
  <c r="T53" i="42"/>
  <c r="T52" i="42"/>
  <c r="T51" i="42"/>
  <c r="T50" i="42"/>
  <c r="T49" i="42"/>
  <c r="T48" i="42"/>
  <c r="T47" i="42"/>
  <c r="T46" i="42"/>
  <c r="T45" i="42"/>
  <c r="T44" i="42"/>
  <c r="T43" i="42"/>
  <c r="T42" i="42"/>
  <c r="T41" i="42"/>
  <c r="T40" i="42"/>
  <c r="T39" i="42"/>
  <c r="T38" i="42"/>
  <c r="T37" i="42"/>
  <c r="T36" i="42"/>
  <c r="T35" i="42"/>
  <c r="T34" i="42"/>
  <c r="T33" i="42"/>
  <c r="T32" i="42"/>
  <c r="T31" i="42"/>
  <c r="T30" i="42"/>
  <c r="T29" i="42"/>
  <c r="T28" i="42"/>
  <c r="T27" i="42"/>
  <c r="T26" i="42"/>
  <c r="T25" i="42"/>
  <c r="T24" i="42"/>
  <c r="T23" i="42"/>
  <c r="T22" i="42"/>
  <c r="T21" i="42"/>
  <c r="T20" i="42"/>
  <c r="T19" i="42"/>
  <c r="S67" i="32"/>
  <c r="S66" i="32"/>
  <c r="S65" i="32"/>
  <c r="S64" i="32"/>
  <c r="T63" i="32"/>
  <c r="T62" i="32"/>
  <c r="T61" i="32"/>
  <c r="T60" i="32"/>
  <c r="T59" i="32"/>
  <c r="T58" i="32"/>
  <c r="T57" i="32"/>
  <c r="T56" i="32"/>
  <c r="T55" i="32"/>
  <c r="T54" i="32"/>
  <c r="T53" i="32"/>
  <c r="T52" i="32"/>
  <c r="T51" i="32"/>
  <c r="T50" i="32"/>
  <c r="T49" i="32"/>
  <c r="T48" i="32"/>
  <c r="T47" i="32"/>
  <c r="T46" i="32"/>
  <c r="T45" i="32"/>
  <c r="T44" i="32"/>
  <c r="T43" i="32"/>
  <c r="T42" i="32"/>
  <c r="T41" i="32"/>
  <c r="T40" i="32"/>
  <c r="T39" i="32"/>
  <c r="T38" i="32"/>
  <c r="T37" i="32"/>
  <c r="T36" i="32"/>
  <c r="T35" i="32"/>
  <c r="T34" i="32"/>
  <c r="T33" i="32"/>
  <c r="T32" i="32"/>
  <c r="T31" i="32"/>
  <c r="T30" i="32"/>
  <c r="T29" i="32"/>
  <c r="T28" i="32"/>
  <c r="T27" i="32"/>
  <c r="T26" i="32"/>
  <c r="T25" i="32"/>
  <c r="T24" i="32"/>
  <c r="T23" i="32"/>
  <c r="T22" i="32"/>
  <c r="T21" i="32"/>
  <c r="T20" i="32"/>
  <c r="T19" i="32"/>
  <c r="S67" i="16"/>
  <c r="I80" i="16" s="1"/>
  <c r="S66" i="16"/>
  <c r="I79" i="16" s="1"/>
  <c r="S65" i="16"/>
  <c r="I78" i="16" s="1"/>
  <c r="S64" i="16"/>
  <c r="I77" i="16" s="1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H80" i="38"/>
  <c r="H79" i="38"/>
  <c r="H78" i="38"/>
  <c r="H77" i="38"/>
  <c r="H80" i="35"/>
  <c r="H79" i="35"/>
  <c r="H78" i="35"/>
  <c r="H77" i="35"/>
  <c r="H80" i="37"/>
  <c r="H79" i="37"/>
  <c r="H78" i="37"/>
  <c r="H77" i="37"/>
  <c r="I80" i="34"/>
  <c r="AS12" i="18" s="1"/>
  <c r="H80" i="34"/>
  <c r="H79" i="34"/>
  <c r="H78" i="34"/>
  <c r="H77" i="34"/>
  <c r="H80" i="36"/>
  <c r="H79" i="36"/>
  <c r="H78" i="36"/>
  <c r="H77" i="36"/>
  <c r="H80" i="33"/>
  <c r="H79" i="33"/>
  <c r="H78" i="33"/>
  <c r="H77" i="33"/>
  <c r="H80" i="30"/>
  <c r="H79" i="30"/>
  <c r="H78" i="30"/>
  <c r="I77" i="30"/>
  <c r="AX9" i="18" s="1"/>
  <c r="H77" i="30"/>
  <c r="S67" i="38"/>
  <c r="I80" i="38" s="1"/>
  <c r="AW12" i="18" s="1"/>
  <c r="S66" i="38"/>
  <c r="I79" i="38" s="1"/>
  <c r="AW11" i="18" s="1"/>
  <c r="S65" i="38"/>
  <c r="I78" i="38" s="1"/>
  <c r="AW10" i="18" s="1"/>
  <c r="S64" i="38"/>
  <c r="I77" i="38" s="1"/>
  <c r="AW9" i="18" s="1"/>
  <c r="T63" i="38"/>
  <c r="T62" i="38"/>
  <c r="T61" i="38"/>
  <c r="T60" i="38"/>
  <c r="T59" i="38"/>
  <c r="T58" i="38"/>
  <c r="T57" i="38"/>
  <c r="T56" i="38"/>
  <c r="T55" i="38"/>
  <c r="T54" i="38"/>
  <c r="T53" i="38"/>
  <c r="T52" i="38"/>
  <c r="T51" i="38"/>
  <c r="T50" i="38"/>
  <c r="T49" i="38"/>
  <c r="T48" i="38"/>
  <c r="T47" i="38"/>
  <c r="T46" i="38"/>
  <c r="T45" i="38"/>
  <c r="T44" i="38"/>
  <c r="T43" i="38"/>
  <c r="T42" i="38"/>
  <c r="T41" i="38"/>
  <c r="T40" i="38"/>
  <c r="T39" i="38"/>
  <c r="T38" i="38"/>
  <c r="T37" i="38"/>
  <c r="T36" i="38"/>
  <c r="T35" i="38"/>
  <c r="T34" i="38"/>
  <c r="T33" i="38"/>
  <c r="T32" i="38"/>
  <c r="T31" i="38"/>
  <c r="T30" i="38"/>
  <c r="T29" i="38"/>
  <c r="T28" i="38"/>
  <c r="T27" i="38"/>
  <c r="T26" i="38"/>
  <c r="T25" i="38"/>
  <c r="T24" i="38"/>
  <c r="T23" i="38"/>
  <c r="T22" i="38"/>
  <c r="T21" i="38"/>
  <c r="T20" i="38"/>
  <c r="T19" i="38"/>
  <c r="S67" i="35"/>
  <c r="I80" i="35" s="1"/>
  <c r="AT12" i="18" s="1"/>
  <c r="S66" i="35"/>
  <c r="I79" i="35" s="1"/>
  <c r="AT11" i="18" s="1"/>
  <c r="S65" i="35"/>
  <c r="I78" i="35" s="1"/>
  <c r="AT10" i="18" s="1"/>
  <c r="S64" i="35"/>
  <c r="I77" i="35" s="1"/>
  <c r="AT9" i="18" s="1"/>
  <c r="T63" i="35"/>
  <c r="T62" i="35"/>
  <c r="T61" i="35"/>
  <c r="T60" i="35"/>
  <c r="T59" i="35"/>
  <c r="T58" i="35"/>
  <c r="T57" i="35"/>
  <c r="T56" i="35"/>
  <c r="T55" i="35"/>
  <c r="T54" i="35"/>
  <c r="T53" i="35"/>
  <c r="T52" i="35"/>
  <c r="T51" i="35"/>
  <c r="T50" i="35"/>
  <c r="T49" i="35"/>
  <c r="T48" i="35"/>
  <c r="T47" i="35"/>
  <c r="T46" i="35"/>
  <c r="T45" i="35"/>
  <c r="T44" i="35"/>
  <c r="T43" i="35"/>
  <c r="T42" i="35"/>
  <c r="T41" i="35"/>
  <c r="T40" i="35"/>
  <c r="T39" i="35"/>
  <c r="T38" i="35"/>
  <c r="T37" i="35"/>
  <c r="T36" i="35"/>
  <c r="T35" i="35"/>
  <c r="T34" i="35"/>
  <c r="T33" i="35"/>
  <c r="T32" i="35"/>
  <c r="T31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S67" i="37"/>
  <c r="I80" i="37" s="1"/>
  <c r="AV12" i="18" s="1"/>
  <c r="S66" i="37"/>
  <c r="I79" i="37" s="1"/>
  <c r="AV11" i="18" s="1"/>
  <c r="S65" i="37"/>
  <c r="I78" i="37" s="1"/>
  <c r="AV10" i="18" s="1"/>
  <c r="S64" i="37"/>
  <c r="I77" i="37" s="1"/>
  <c r="AV9" i="18" s="1"/>
  <c r="T63" i="37"/>
  <c r="T62" i="37"/>
  <c r="T61" i="37"/>
  <c r="T60" i="37"/>
  <c r="T59" i="37"/>
  <c r="T58" i="37"/>
  <c r="T57" i="37"/>
  <c r="T56" i="37"/>
  <c r="T55" i="37"/>
  <c r="T54" i="37"/>
  <c r="T53" i="37"/>
  <c r="T52" i="37"/>
  <c r="T51" i="37"/>
  <c r="T50" i="37"/>
  <c r="T49" i="37"/>
  <c r="T48" i="37"/>
  <c r="T47" i="37"/>
  <c r="T46" i="37"/>
  <c r="T45" i="37"/>
  <c r="T44" i="37"/>
  <c r="T43" i="37"/>
  <c r="T42" i="37"/>
  <c r="T41" i="37"/>
  <c r="T40" i="37"/>
  <c r="T39" i="37"/>
  <c r="T38" i="37"/>
  <c r="T37" i="37"/>
  <c r="T36" i="37"/>
  <c r="T35" i="37"/>
  <c r="T34" i="37"/>
  <c r="T33" i="37"/>
  <c r="T32" i="37"/>
  <c r="T31" i="37"/>
  <c r="T30" i="37"/>
  <c r="T29" i="37"/>
  <c r="T28" i="37"/>
  <c r="T27" i="37"/>
  <c r="T26" i="37"/>
  <c r="T25" i="37"/>
  <c r="T24" i="37"/>
  <c r="T23" i="37"/>
  <c r="T22" i="37"/>
  <c r="T21" i="37"/>
  <c r="T20" i="37"/>
  <c r="T19" i="37"/>
  <c r="S67" i="34"/>
  <c r="S66" i="34"/>
  <c r="I79" i="34" s="1"/>
  <c r="AS11" i="18" s="1"/>
  <c r="S65" i="34"/>
  <c r="I78" i="34" s="1"/>
  <c r="AS10" i="18" s="1"/>
  <c r="S64" i="34"/>
  <c r="I77" i="34" s="1"/>
  <c r="AS9" i="18" s="1"/>
  <c r="T63" i="34"/>
  <c r="T62" i="34"/>
  <c r="T61" i="34"/>
  <c r="T60" i="34"/>
  <c r="T59" i="34"/>
  <c r="T58" i="34"/>
  <c r="T57" i="34"/>
  <c r="T56" i="34"/>
  <c r="T55" i="34"/>
  <c r="T54" i="34"/>
  <c r="T53" i="34"/>
  <c r="T52" i="34"/>
  <c r="T51" i="34"/>
  <c r="T50" i="34"/>
  <c r="T49" i="34"/>
  <c r="T48" i="34"/>
  <c r="T47" i="34"/>
  <c r="T46" i="34"/>
  <c r="T45" i="34"/>
  <c r="T44" i="34"/>
  <c r="T43" i="34"/>
  <c r="T42" i="34"/>
  <c r="T41" i="34"/>
  <c r="T40" i="34"/>
  <c r="T39" i="34"/>
  <c r="T38" i="34"/>
  <c r="T37" i="34"/>
  <c r="T36" i="34"/>
  <c r="T35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S67" i="36"/>
  <c r="I80" i="36" s="1"/>
  <c r="S66" i="36"/>
  <c r="I79" i="36" s="1"/>
  <c r="S65" i="36"/>
  <c r="I78" i="36" s="1"/>
  <c r="S64" i="36"/>
  <c r="I77" i="36" s="1"/>
  <c r="T63" i="36"/>
  <c r="T62" i="36"/>
  <c r="T61" i="36"/>
  <c r="T60" i="36"/>
  <c r="T59" i="36"/>
  <c r="T58" i="36"/>
  <c r="T57" i="36"/>
  <c r="T56" i="36"/>
  <c r="T55" i="36"/>
  <c r="T54" i="36"/>
  <c r="T53" i="36"/>
  <c r="T52" i="36"/>
  <c r="T51" i="36"/>
  <c r="T50" i="36"/>
  <c r="T49" i="36"/>
  <c r="T48" i="36"/>
  <c r="T47" i="36"/>
  <c r="T46" i="36"/>
  <c r="T45" i="36"/>
  <c r="T44" i="36"/>
  <c r="T43" i="36"/>
  <c r="T42" i="36"/>
  <c r="T41" i="36"/>
  <c r="T40" i="36"/>
  <c r="T39" i="36"/>
  <c r="T38" i="36"/>
  <c r="T37" i="36"/>
  <c r="T36" i="36"/>
  <c r="T35" i="36"/>
  <c r="T34" i="36"/>
  <c r="T33" i="36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S67" i="33"/>
  <c r="I80" i="33" s="1"/>
  <c r="S66" i="33"/>
  <c r="I79" i="33" s="1"/>
  <c r="S65" i="33"/>
  <c r="I78" i="33" s="1"/>
  <c r="S64" i="33"/>
  <c r="I77" i="33" s="1"/>
  <c r="T63" i="33"/>
  <c r="T62" i="33"/>
  <c r="T61" i="33"/>
  <c r="T60" i="33"/>
  <c r="T59" i="33"/>
  <c r="T58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8" i="33"/>
  <c r="T37" i="33"/>
  <c r="T36" i="33"/>
  <c r="T35" i="33"/>
  <c r="T34" i="33"/>
  <c r="T33" i="33"/>
  <c r="T3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S67" i="30"/>
  <c r="I80" i="30" s="1"/>
  <c r="AX12" i="18" s="1"/>
  <c r="S66" i="30"/>
  <c r="I79" i="30" s="1"/>
  <c r="AX11" i="18" s="1"/>
  <c r="S65" i="30"/>
  <c r="I78" i="30" s="1"/>
  <c r="AX10" i="18" s="1"/>
  <c r="S64" i="30"/>
  <c r="T63" i="30"/>
  <c r="T62" i="30"/>
  <c r="T61" i="30"/>
  <c r="T60" i="30"/>
  <c r="T59" i="30"/>
  <c r="T58" i="30"/>
  <c r="T57" i="30"/>
  <c r="T56" i="30"/>
  <c r="T55" i="30"/>
  <c r="T54" i="30"/>
  <c r="T53" i="30"/>
  <c r="T52" i="30"/>
  <c r="T51" i="30"/>
  <c r="T50" i="30"/>
  <c r="T49" i="30"/>
  <c r="T48" i="30"/>
  <c r="T47" i="30"/>
  <c r="T46" i="30"/>
  <c r="T45" i="30"/>
  <c r="T44" i="30"/>
  <c r="T43" i="30"/>
  <c r="T42" i="30"/>
  <c r="T41" i="30"/>
  <c r="T40" i="30"/>
  <c r="T39" i="30"/>
  <c r="T38" i="30"/>
  <c r="T37" i="30"/>
  <c r="T36" i="30"/>
  <c r="T35" i="30"/>
  <c r="T34" i="30"/>
  <c r="T33" i="30"/>
  <c r="T32" i="30"/>
  <c r="T31" i="30"/>
  <c r="T30" i="30"/>
  <c r="T29" i="30"/>
  <c r="T28" i="30"/>
  <c r="T27" i="30"/>
  <c r="T26" i="30"/>
  <c r="T25" i="30"/>
  <c r="T24" i="30"/>
  <c r="T23" i="30"/>
  <c r="T22" i="30"/>
  <c r="T21" i="30"/>
  <c r="T20" i="30"/>
  <c r="T19" i="30"/>
  <c r="I78" i="15"/>
  <c r="AU10" i="18" s="1"/>
  <c r="S67" i="15"/>
  <c r="I80" i="15" s="1"/>
  <c r="AU12" i="18" s="1"/>
  <c r="S66" i="15"/>
  <c r="I79" i="15" s="1"/>
  <c r="AU11" i="18" s="1"/>
  <c r="S65" i="15"/>
  <c r="S64" i="15"/>
  <c r="I77" i="15" s="1"/>
  <c r="AU9" i="18" s="1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L20" i="44" l="1"/>
  <c r="G63" i="38" l="1"/>
  <c r="G62" i="38"/>
  <c r="G61" i="38"/>
  <c r="G60" i="38"/>
  <c r="G59" i="38"/>
  <c r="G58" i="38"/>
  <c r="G57" i="38"/>
  <c r="G56" i="38"/>
  <c r="G55" i="38"/>
  <c r="G54" i="38"/>
  <c r="G53" i="38"/>
  <c r="G52" i="38"/>
  <c r="G51" i="38"/>
  <c r="G50" i="38"/>
  <c r="G49" i="38"/>
  <c r="G48" i="38"/>
  <c r="G47" i="38"/>
  <c r="G46" i="38"/>
  <c r="G45" i="38"/>
  <c r="G44" i="38"/>
  <c r="G43" i="38"/>
  <c r="G42" i="38"/>
  <c r="G41" i="38"/>
  <c r="G40" i="38"/>
  <c r="G39" i="38"/>
  <c r="G38" i="38"/>
  <c r="G37" i="38"/>
  <c r="G36" i="38"/>
  <c r="G35" i="38"/>
  <c r="G34" i="38"/>
  <c r="G33" i="38"/>
  <c r="G32" i="38"/>
  <c r="G31" i="38"/>
  <c r="G30" i="38"/>
  <c r="G29" i="38"/>
  <c r="G28" i="38"/>
  <c r="G27" i="38"/>
  <c r="G26" i="38"/>
  <c r="G25" i="38"/>
  <c r="G24" i="38"/>
  <c r="G23" i="38"/>
  <c r="G22" i="38"/>
  <c r="G21" i="38"/>
  <c r="G20" i="38"/>
  <c r="G19" i="38"/>
  <c r="G63" i="37"/>
  <c r="G62" i="37"/>
  <c r="G61" i="37"/>
  <c r="G60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3" i="37"/>
  <c r="G42" i="37"/>
  <c r="G41" i="37"/>
  <c r="G40" i="37"/>
  <c r="G39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22" i="37"/>
  <c r="G21" i="37"/>
  <c r="G20" i="37"/>
  <c r="G19" i="37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P67" i="50" l="1"/>
  <c r="AM8" i="18" s="1"/>
  <c r="M67" i="50"/>
  <c r="AC8" i="18" s="1"/>
  <c r="J67" i="50"/>
  <c r="I8" i="18" s="1"/>
  <c r="P66" i="50"/>
  <c r="AM7" i="18" s="1"/>
  <c r="M66" i="50"/>
  <c r="AC7" i="18" s="1"/>
  <c r="J66" i="50"/>
  <c r="I7" i="18" s="1"/>
  <c r="P65" i="50"/>
  <c r="AM6" i="18" s="1"/>
  <c r="M65" i="50"/>
  <c r="AC6" i="18" s="1"/>
  <c r="J65" i="50"/>
  <c r="I6" i="18" s="1"/>
  <c r="P64" i="50"/>
  <c r="AM5" i="18" s="1"/>
  <c r="M64" i="50"/>
  <c r="AC5" i="18" s="1"/>
  <c r="J64" i="50"/>
  <c r="I5" i="18" s="1"/>
  <c r="O63" i="50"/>
  <c r="Q63" i="50" s="1"/>
  <c r="N63" i="50"/>
  <c r="L63" i="50"/>
  <c r="I63" i="50"/>
  <c r="K63" i="50" s="1"/>
  <c r="F63" i="50"/>
  <c r="O62" i="50"/>
  <c r="Q62" i="50" s="1"/>
  <c r="L62" i="50"/>
  <c r="N62" i="50" s="1"/>
  <c r="I62" i="50"/>
  <c r="K62" i="50" s="1"/>
  <c r="F62" i="50"/>
  <c r="O61" i="50"/>
  <c r="Q61" i="50" s="1"/>
  <c r="L61" i="50"/>
  <c r="N61" i="50" s="1"/>
  <c r="I61" i="50"/>
  <c r="K61" i="50" s="1"/>
  <c r="F61" i="50"/>
  <c r="Q60" i="50"/>
  <c r="O60" i="50"/>
  <c r="L60" i="50"/>
  <c r="N60" i="50" s="1"/>
  <c r="I60" i="50"/>
  <c r="K60" i="50" s="1"/>
  <c r="F60" i="50"/>
  <c r="O59" i="50"/>
  <c r="Q59" i="50" s="1"/>
  <c r="L59" i="50"/>
  <c r="N59" i="50" s="1"/>
  <c r="I59" i="50"/>
  <c r="K59" i="50" s="1"/>
  <c r="F59" i="50"/>
  <c r="O58" i="50"/>
  <c r="Q58" i="50" s="1"/>
  <c r="L58" i="50"/>
  <c r="N58" i="50" s="1"/>
  <c r="I58" i="50"/>
  <c r="K58" i="50" s="1"/>
  <c r="F58" i="50"/>
  <c r="O57" i="50"/>
  <c r="Q57" i="50" s="1"/>
  <c r="L57" i="50"/>
  <c r="N57" i="50" s="1"/>
  <c r="I57" i="50"/>
  <c r="K57" i="50" s="1"/>
  <c r="F57" i="50"/>
  <c r="Q56" i="50"/>
  <c r="O56" i="50"/>
  <c r="L56" i="50"/>
  <c r="N56" i="50" s="1"/>
  <c r="I56" i="50"/>
  <c r="K56" i="50" s="1"/>
  <c r="F56" i="50"/>
  <c r="O55" i="50"/>
  <c r="Q55" i="50" s="1"/>
  <c r="L55" i="50"/>
  <c r="N55" i="50" s="1"/>
  <c r="I55" i="50"/>
  <c r="K55" i="50" s="1"/>
  <c r="F55" i="50"/>
  <c r="O54" i="50"/>
  <c r="Q54" i="50" s="1"/>
  <c r="L54" i="50"/>
  <c r="N54" i="50" s="1"/>
  <c r="I54" i="50"/>
  <c r="K54" i="50" s="1"/>
  <c r="F54" i="50"/>
  <c r="O53" i="50"/>
  <c r="Q53" i="50" s="1"/>
  <c r="L53" i="50"/>
  <c r="N53" i="50" s="1"/>
  <c r="I53" i="50"/>
  <c r="K53" i="50" s="1"/>
  <c r="F53" i="50"/>
  <c r="O52" i="50"/>
  <c r="Q52" i="50" s="1"/>
  <c r="L52" i="50"/>
  <c r="N52" i="50" s="1"/>
  <c r="K52" i="50"/>
  <c r="I52" i="50"/>
  <c r="F52" i="50"/>
  <c r="O51" i="50"/>
  <c r="Q51" i="50" s="1"/>
  <c r="L51" i="50"/>
  <c r="N51" i="50" s="1"/>
  <c r="I51" i="50"/>
  <c r="K51" i="50" s="1"/>
  <c r="F51" i="50"/>
  <c r="Q50" i="50"/>
  <c r="O50" i="50"/>
  <c r="L50" i="50"/>
  <c r="N50" i="50" s="1"/>
  <c r="I50" i="50"/>
  <c r="K50" i="50" s="1"/>
  <c r="F50" i="50"/>
  <c r="Q49" i="50"/>
  <c r="O49" i="50"/>
  <c r="L49" i="50"/>
  <c r="N49" i="50" s="1"/>
  <c r="I49" i="50"/>
  <c r="K49" i="50" s="1"/>
  <c r="F49" i="50"/>
  <c r="O48" i="50"/>
  <c r="Q48" i="50" s="1"/>
  <c r="L48" i="50"/>
  <c r="N48" i="50" s="1"/>
  <c r="K48" i="50"/>
  <c r="I48" i="50"/>
  <c r="F48" i="50"/>
  <c r="O47" i="50"/>
  <c r="Q47" i="50" s="1"/>
  <c r="L47" i="50"/>
  <c r="N47" i="50" s="1"/>
  <c r="I47" i="50"/>
  <c r="K47" i="50" s="1"/>
  <c r="F47" i="50"/>
  <c r="O46" i="50"/>
  <c r="Q46" i="50" s="1"/>
  <c r="L46" i="50"/>
  <c r="N46" i="50" s="1"/>
  <c r="I46" i="50"/>
  <c r="K46" i="50" s="1"/>
  <c r="F46" i="50"/>
  <c r="O45" i="50"/>
  <c r="Q45" i="50" s="1"/>
  <c r="L45" i="50"/>
  <c r="N45" i="50" s="1"/>
  <c r="I45" i="50"/>
  <c r="K45" i="50" s="1"/>
  <c r="F45" i="50"/>
  <c r="O44" i="50"/>
  <c r="Q44" i="50" s="1"/>
  <c r="L44" i="50"/>
  <c r="N44" i="50" s="1"/>
  <c r="K44" i="50"/>
  <c r="I44" i="50"/>
  <c r="F44" i="50"/>
  <c r="O43" i="50"/>
  <c r="Q43" i="50" s="1"/>
  <c r="N43" i="50"/>
  <c r="L43" i="50"/>
  <c r="I43" i="50"/>
  <c r="K43" i="50" s="1"/>
  <c r="F43" i="50"/>
  <c r="O42" i="50"/>
  <c r="Q42" i="50" s="1"/>
  <c r="L42" i="50"/>
  <c r="N42" i="50" s="1"/>
  <c r="I42" i="50"/>
  <c r="K42" i="50" s="1"/>
  <c r="F42" i="50"/>
  <c r="O41" i="50"/>
  <c r="Q41" i="50" s="1"/>
  <c r="L41" i="50"/>
  <c r="N41" i="50" s="1"/>
  <c r="I41" i="50"/>
  <c r="K41" i="50" s="1"/>
  <c r="F41" i="50"/>
  <c r="Q40" i="50"/>
  <c r="O40" i="50"/>
  <c r="L40" i="50"/>
  <c r="N40" i="50" s="1"/>
  <c r="K40" i="50"/>
  <c r="I40" i="50"/>
  <c r="F40" i="50"/>
  <c r="O39" i="50"/>
  <c r="Q39" i="50" s="1"/>
  <c r="N39" i="50"/>
  <c r="L39" i="50"/>
  <c r="I39" i="50"/>
  <c r="K39" i="50" s="1"/>
  <c r="F39" i="50"/>
  <c r="O38" i="50"/>
  <c r="Q38" i="50" s="1"/>
  <c r="L38" i="50"/>
  <c r="N38" i="50" s="1"/>
  <c r="I38" i="50"/>
  <c r="K38" i="50" s="1"/>
  <c r="F38" i="50"/>
  <c r="Q37" i="50"/>
  <c r="O37" i="50"/>
  <c r="L37" i="50"/>
  <c r="N37" i="50" s="1"/>
  <c r="K37" i="50"/>
  <c r="I37" i="50"/>
  <c r="F37" i="50"/>
  <c r="O36" i="50"/>
  <c r="Q36" i="50" s="1"/>
  <c r="L36" i="50"/>
  <c r="N36" i="50" s="1"/>
  <c r="K36" i="50"/>
  <c r="I36" i="50"/>
  <c r="F36" i="50"/>
  <c r="O35" i="50"/>
  <c r="Q35" i="50" s="1"/>
  <c r="L35" i="50"/>
  <c r="N35" i="50" s="1"/>
  <c r="I35" i="50"/>
  <c r="K35" i="50" s="1"/>
  <c r="F35" i="50"/>
  <c r="Q34" i="50"/>
  <c r="O34" i="50"/>
  <c r="L34" i="50"/>
  <c r="N34" i="50" s="1"/>
  <c r="I34" i="50"/>
  <c r="K34" i="50" s="1"/>
  <c r="F34" i="50"/>
  <c r="O33" i="50"/>
  <c r="Q33" i="50" s="1"/>
  <c r="L33" i="50"/>
  <c r="N33" i="50" s="1"/>
  <c r="I33" i="50"/>
  <c r="K33" i="50" s="1"/>
  <c r="F33" i="50"/>
  <c r="O32" i="50"/>
  <c r="Q32" i="50" s="1"/>
  <c r="L32" i="50"/>
  <c r="N32" i="50" s="1"/>
  <c r="K32" i="50"/>
  <c r="I32" i="50"/>
  <c r="F32" i="50"/>
  <c r="O31" i="50"/>
  <c r="Q31" i="50" s="1"/>
  <c r="L31" i="50"/>
  <c r="N31" i="50" s="1"/>
  <c r="I31" i="50"/>
  <c r="K31" i="50" s="1"/>
  <c r="F31" i="50"/>
  <c r="O30" i="50"/>
  <c r="Q30" i="50" s="1"/>
  <c r="N30" i="50"/>
  <c r="L30" i="50"/>
  <c r="I30" i="50"/>
  <c r="K30" i="50" s="1"/>
  <c r="F30" i="50"/>
  <c r="O29" i="50"/>
  <c r="Q29" i="50" s="1"/>
  <c r="L29" i="50"/>
  <c r="N29" i="50" s="1"/>
  <c r="I29" i="50"/>
  <c r="K29" i="50" s="1"/>
  <c r="F29" i="50"/>
  <c r="O28" i="50"/>
  <c r="Q28" i="50" s="1"/>
  <c r="L28" i="50"/>
  <c r="N28" i="50" s="1"/>
  <c r="K28" i="50"/>
  <c r="I28" i="50"/>
  <c r="F28" i="50"/>
  <c r="O27" i="50"/>
  <c r="Q27" i="50" s="1"/>
  <c r="L27" i="50"/>
  <c r="N27" i="50" s="1"/>
  <c r="I27" i="50"/>
  <c r="K27" i="50" s="1"/>
  <c r="F27" i="50"/>
  <c r="O26" i="50"/>
  <c r="Q26" i="50" s="1"/>
  <c r="N26" i="50"/>
  <c r="L26" i="50"/>
  <c r="I26" i="50"/>
  <c r="K26" i="50" s="1"/>
  <c r="F26" i="50"/>
  <c r="O25" i="50"/>
  <c r="Q25" i="50" s="1"/>
  <c r="L25" i="50"/>
  <c r="N25" i="50" s="1"/>
  <c r="I25" i="50"/>
  <c r="K25" i="50" s="1"/>
  <c r="F25" i="50"/>
  <c r="Q24" i="50"/>
  <c r="O24" i="50"/>
  <c r="L24" i="50"/>
  <c r="N24" i="50" s="1"/>
  <c r="K24" i="50"/>
  <c r="I24" i="50"/>
  <c r="F24" i="50"/>
  <c r="O23" i="50"/>
  <c r="Q23" i="50" s="1"/>
  <c r="L23" i="50"/>
  <c r="N23" i="50" s="1"/>
  <c r="I23" i="50"/>
  <c r="K23" i="50" s="1"/>
  <c r="F23" i="50"/>
  <c r="O22" i="50"/>
  <c r="Q22" i="50" s="1"/>
  <c r="L22" i="50"/>
  <c r="N22" i="50" s="1"/>
  <c r="K22" i="50"/>
  <c r="I22" i="50"/>
  <c r="F22" i="50"/>
  <c r="O21" i="50"/>
  <c r="Q21" i="50" s="1"/>
  <c r="L21" i="50"/>
  <c r="N21" i="50" s="1"/>
  <c r="I21" i="50"/>
  <c r="K21" i="50" s="1"/>
  <c r="F21" i="50"/>
  <c r="Q20" i="50"/>
  <c r="O20" i="50"/>
  <c r="L20" i="50"/>
  <c r="N20" i="50" s="1"/>
  <c r="I20" i="50"/>
  <c r="K20" i="50" s="1"/>
  <c r="F20" i="50"/>
  <c r="O19" i="50"/>
  <c r="Q19" i="50" s="1"/>
  <c r="L19" i="50"/>
  <c r="N19" i="50" s="1"/>
  <c r="I19" i="50"/>
  <c r="K19" i="50" s="1"/>
  <c r="F19" i="50"/>
  <c r="C16" i="50"/>
  <c r="B16" i="50"/>
  <c r="C15" i="50"/>
  <c r="B15" i="50"/>
  <c r="D37" i="50" s="1"/>
  <c r="E37" i="50" s="1"/>
  <c r="O13" i="50"/>
  <c r="N13" i="50"/>
  <c r="M13" i="50"/>
  <c r="L13" i="50"/>
  <c r="K13" i="50"/>
  <c r="J13" i="50"/>
  <c r="I13" i="50"/>
  <c r="H13" i="50"/>
  <c r="G13" i="50"/>
  <c r="H8" i="50"/>
  <c r="AK7" i="50"/>
  <c r="AJ7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P67" i="49"/>
  <c r="AL8" i="18" s="1"/>
  <c r="M67" i="49"/>
  <c r="AB8" i="18" s="1"/>
  <c r="J67" i="49"/>
  <c r="H8" i="18" s="1"/>
  <c r="P66" i="49"/>
  <c r="AL7" i="18" s="1"/>
  <c r="M66" i="49"/>
  <c r="AB7" i="18" s="1"/>
  <c r="J66" i="49"/>
  <c r="H7" i="18" s="1"/>
  <c r="P65" i="49"/>
  <c r="AL6" i="18" s="1"/>
  <c r="M65" i="49"/>
  <c r="AB6" i="18" s="1"/>
  <c r="J65" i="49"/>
  <c r="H6" i="18" s="1"/>
  <c r="P64" i="49"/>
  <c r="AL5" i="18" s="1"/>
  <c r="M64" i="49"/>
  <c r="AB5" i="18" s="1"/>
  <c r="J64" i="49"/>
  <c r="H5" i="18" s="1"/>
  <c r="O63" i="49"/>
  <c r="Q63" i="49" s="1"/>
  <c r="N63" i="49"/>
  <c r="L63" i="49"/>
  <c r="I63" i="49"/>
  <c r="K63" i="49" s="1"/>
  <c r="F63" i="49"/>
  <c r="O62" i="49"/>
  <c r="Q62" i="49" s="1"/>
  <c r="L62" i="49"/>
  <c r="N62" i="49" s="1"/>
  <c r="I62" i="49"/>
  <c r="K62" i="49" s="1"/>
  <c r="F62" i="49"/>
  <c r="O61" i="49"/>
  <c r="Q61" i="49" s="1"/>
  <c r="L61" i="49"/>
  <c r="N61" i="49" s="1"/>
  <c r="I61" i="49"/>
  <c r="K61" i="49" s="1"/>
  <c r="F61" i="49"/>
  <c r="O60" i="49"/>
  <c r="Q60" i="49" s="1"/>
  <c r="L60" i="49"/>
  <c r="N60" i="49" s="1"/>
  <c r="K60" i="49"/>
  <c r="I60" i="49"/>
  <c r="F60" i="49"/>
  <c r="O59" i="49"/>
  <c r="Q59" i="49" s="1"/>
  <c r="L59" i="49"/>
  <c r="N59" i="49" s="1"/>
  <c r="I59" i="49"/>
  <c r="K59" i="49" s="1"/>
  <c r="F59" i="49"/>
  <c r="O58" i="49"/>
  <c r="Q58" i="49" s="1"/>
  <c r="L58" i="49"/>
  <c r="N58" i="49" s="1"/>
  <c r="I58" i="49"/>
  <c r="K58" i="49" s="1"/>
  <c r="F58" i="49"/>
  <c r="Q57" i="49"/>
  <c r="O57" i="49"/>
  <c r="L57" i="49"/>
  <c r="N57" i="49" s="1"/>
  <c r="I57" i="49"/>
  <c r="K57" i="49" s="1"/>
  <c r="F57" i="49"/>
  <c r="O56" i="49"/>
  <c r="Q56" i="49" s="1"/>
  <c r="L56" i="49"/>
  <c r="N56" i="49" s="1"/>
  <c r="I56" i="49"/>
  <c r="K56" i="49" s="1"/>
  <c r="F56" i="49"/>
  <c r="O55" i="49"/>
  <c r="Q55" i="49" s="1"/>
  <c r="L55" i="49"/>
  <c r="N55" i="49" s="1"/>
  <c r="I55" i="49"/>
  <c r="K55" i="49" s="1"/>
  <c r="F55" i="49"/>
  <c r="O54" i="49"/>
  <c r="Q54" i="49" s="1"/>
  <c r="L54" i="49"/>
  <c r="N54" i="49" s="1"/>
  <c r="I54" i="49"/>
  <c r="K54" i="49" s="1"/>
  <c r="F54" i="49"/>
  <c r="O53" i="49"/>
  <c r="Q53" i="49" s="1"/>
  <c r="L53" i="49"/>
  <c r="N53" i="49" s="1"/>
  <c r="I53" i="49"/>
  <c r="K53" i="49" s="1"/>
  <c r="F53" i="49"/>
  <c r="O52" i="49"/>
  <c r="Q52" i="49" s="1"/>
  <c r="L52" i="49"/>
  <c r="N52" i="49" s="1"/>
  <c r="I52" i="49"/>
  <c r="K52" i="49" s="1"/>
  <c r="F52" i="49"/>
  <c r="O51" i="49"/>
  <c r="Q51" i="49" s="1"/>
  <c r="L51" i="49"/>
  <c r="N51" i="49" s="1"/>
  <c r="I51" i="49"/>
  <c r="K51" i="49" s="1"/>
  <c r="F51" i="49"/>
  <c r="O50" i="49"/>
  <c r="Q50" i="49" s="1"/>
  <c r="L50" i="49"/>
  <c r="N50" i="49" s="1"/>
  <c r="I50" i="49"/>
  <c r="K50" i="49" s="1"/>
  <c r="F50" i="49"/>
  <c r="O49" i="49"/>
  <c r="Q49" i="49" s="1"/>
  <c r="L49" i="49"/>
  <c r="N49" i="49" s="1"/>
  <c r="I49" i="49"/>
  <c r="K49" i="49" s="1"/>
  <c r="F49" i="49"/>
  <c r="O48" i="49"/>
  <c r="Q48" i="49" s="1"/>
  <c r="L48" i="49"/>
  <c r="N48" i="49" s="1"/>
  <c r="I48" i="49"/>
  <c r="K48" i="49" s="1"/>
  <c r="F48" i="49"/>
  <c r="O47" i="49"/>
  <c r="Q47" i="49" s="1"/>
  <c r="L47" i="49"/>
  <c r="N47" i="49" s="1"/>
  <c r="I47" i="49"/>
  <c r="K47" i="49" s="1"/>
  <c r="F47" i="49"/>
  <c r="Q46" i="49"/>
  <c r="O46" i="49"/>
  <c r="N46" i="49"/>
  <c r="L46" i="49"/>
  <c r="I46" i="49"/>
  <c r="K46" i="49" s="1"/>
  <c r="F46" i="49"/>
  <c r="O45" i="49"/>
  <c r="Q45" i="49" s="1"/>
  <c r="L45" i="49"/>
  <c r="N45" i="49" s="1"/>
  <c r="I45" i="49"/>
  <c r="K45" i="49" s="1"/>
  <c r="F45" i="49"/>
  <c r="O44" i="49"/>
  <c r="Q44" i="49" s="1"/>
  <c r="L44" i="49"/>
  <c r="N44" i="49" s="1"/>
  <c r="I44" i="49"/>
  <c r="K44" i="49" s="1"/>
  <c r="F44" i="49"/>
  <c r="O43" i="49"/>
  <c r="Q43" i="49" s="1"/>
  <c r="L43" i="49"/>
  <c r="N43" i="49" s="1"/>
  <c r="I43" i="49"/>
  <c r="K43" i="49" s="1"/>
  <c r="F43" i="49"/>
  <c r="O42" i="49"/>
  <c r="Q42" i="49" s="1"/>
  <c r="N42" i="49"/>
  <c r="L42" i="49"/>
  <c r="I42" i="49"/>
  <c r="K42" i="49" s="1"/>
  <c r="F42" i="49"/>
  <c r="O41" i="49"/>
  <c r="Q41" i="49" s="1"/>
  <c r="L41" i="49"/>
  <c r="N41" i="49" s="1"/>
  <c r="I41" i="49"/>
  <c r="K41" i="49" s="1"/>
  <c r="F41" i="49"/>
  <c r="O40" i="49"/>
  <c r="Q40" i="49" s="1"/>
  <c r="L40" i="49"/>
  <c r="N40" i="49" s="1"/>
  <c r="I40" i="49"/>
  <c r="K40" i="49" s="1"/>
  <c r="F40" i="49"/>
  <c r="O39" i="49"/>
  <c r="Q39" i="49" s="1"/>
  <c r="L39" i="49"/>
  <c r="N39" i="49" s="1"/>
  <c r="I39" i="49"/>
  <c r="K39" i="49" s="1"/>
  <c r="F39" i="49"/>
  <c r="O38" i="49"/>
  <c r="Q38" i="49" s="1"/>
  <c r="L38" i="49"/>
  <c r="N38" i="49" s="1"/>
  <c r="I38" i="49"/>
  <c r="K38" i="49" s="1"/>
  <c r="F38" i="49"/>
  <c r="O37" i="49"/>
  <c r="Q37" i="49" s="1"/>
  <c r="L37" i="49"/>
  <c r="N37" i="49" s="1"/>
  <c r="I37" i="49"/>
  <c r="K37" i="49" s="1"/>
  <c r="F37" i="49"/>
  <c r="O36" i="49"/>
  <c r="Q36" i="49" s="1"/>
  <c r="L36" i="49"/>
  <c r="N36" i="49" s="1"/>
  <c r="K36" i="49"/>
  <c r="I36" i="49"/>
  <c r="F36" i="49"/>
  <c r="O35" i="49"/>
  <c r="Q35" i="49" s="1"/>
  <c r="L35" i="49"/>
  <c r="N35" i="49" s="1"/>
  <c r="I35" i="49"/>
  <c r="K35" i="49" s="1"/>
  <c r="F35" i="49"/>
  <c r="O34" i="49"/>
  <c r="Q34" i="49" s="1"/>
  <c r="L34" i="49"/>
  <c r="N34" i="49" s="1"/>
  <c r="I34" i="49"/>
  <c r="K34" i="49" s="1"/>
  <c r="F34" i="49"/>
  <c r="O33" i="49"/>
  <c r="Q33" i="49" s="1"/>
  <c r="L33" i="49"/>
  <c r="N33" i="49" s="1"/>
  <c r="K33" i="49"/>
  <c r="I33" i="49"/>
  <c r="F33" i="49"/>
  <c r="O32" i="49"/>
  <c r="Q32" i="49" s="1"/>
  <c r="L32" i="49"/>
  <c r="N32" i="49" s="1"/>
  <c r="I32" i="49"/>
  <c r="K32" i="49" s="1"/>
  <c r="F32" i="49"/>
  <c r="O31" i="49"/>
  <c r="Q31" i="49" s="1"/>
  <c r="L31" i="49"/>
  <c r="N31" i="49" s="1"/>
  <c r="I31" i="49"/>
  <c r="K31" i="49" s="1"/>
  <c r="F31" i="49"/>
  <c r="O30" i="49"/>
  <c r="Q30" i="49" s="1"/>
  <c r="L30" i="49"/>
  <c r="N30" i="49" s="1"/>
  <c r="I30" i="49"/>
  <c r="K30" i="49" s="1"/>
  <c r="F30" i="49"/>
  <c r="O29" i="49"/>
  <c r="Q29" i="49" s="1"/>
  <c r="L29" i="49"/>
  <c r="N29" i="49" s="1"/>
  <c r="I29" i="49"/>
  <c r="K29" i="49" s="1"/>
  <c r="F29" i="49"/>
  <c r="O28" i="49"/>
  <c r="Q28" i="49" s="1"/>
  <c r="L28" i="49"/>
  <c r="N28" i="49" s="1"/>
  <c r="K28" i="49"/>
  <c r="I28" i="49"/>
  <c r="F28" i="49"/>
  <c r="O27" i="49"/>
  <c r="Q27" i="49" s="1"/>
  <c r="L27" i="49"/>
  <c r="N27" i="49" s="1"/>
  <c r="I27" i="49"/>
  <c r="K27" i="49" s="1"/>
  <c r="F27" i="49"/>
  <c r="O26" i="49"/>
  <c r="Q26" i="49" s="1"/>
  <c r="L26" i="49"/>
  <c r="N26" i="49" s="1"/>
  <c r="I26" i="49"/>
  <c r="K26" i="49" s="1"/>
  <c r="F26" i="49"/>
  <c r="O25" i="49"/>
  <c r="Q25" i="49" s="1"/>
  <c r="L25" i="49"/>
  <c r="N25" i="49" s="1"/>
  <c r="I25" i="49"/>
  <c r="K25" i="49" s="1"/>
  <c r="F25" i="49"/>
  <c r="Q24" i="49"/>
  <c r="O24" i="49"/>
  <c r="L24" i="49"/>
  <c r="N24" i="49" s="1"/>
  <c r="K24" i="49"/>
  <c r="I24" i="49"/>
  <c r="F24" i="49"/>
  <c r="O23" i="49"/>
  <c r="Q23" i="49" s="1"/>
  <c r="L23" i="49"/>
  <c r="N23" i="49" s="1"/>
  <c r="I23" i="49"/>
  <c r="K23" i="49" s="1"/>
  <c r="F23" i="49"/>
  <c r="O22" i="49"/>
  <c r="Q22" i="49" s="1"/>
  <c r="N22" i="49"/>
  <c r="L22" i="49"/>
  <c r="I22" i="49"/>
  <c r="K22" i="49" s="1"/>
  <c r="F22" i="49"/>
  <c r="O21" i="49"/>
  <c r="Q21" i="49" s="1"/>
  <c r="L21" i="49"/>
  <c r="N21" i="49" s="1"/>
  <c r="I21" i="49"/>
  <c r="K21" i="49" s="1"/>
  <c r="F21" i="49"/>
  <c r="Q20" i="49"/>
  <c r="O20" i="49"/>
  <c r="N20" i="49"/>
  <c r="L20" i="49"/>
  <c r="I20" i="49"/>
  <c r="K20" i="49" s="1"/>
  <c r="F20" i="49"/>
  <c r="O19" i="49"/>
  <c r="Q19" i="49" s="1"/>
  <c r="L19" i="49"/>
  <c r="N19" i="49" s="1"/>
  <c r="I19" i="49"/>
  <c r="K19" i="49" s="1"/>
  <c r="F19" i="49"/>
  <c r="C16" i="49"/>
  <c r="B16" i="49"/>
  <c r="C15" i="49"/>
  <c r="B15" i="49"/>
  <c r="D63" i="49" s="1"/>
  <c r="E63" i="49" s="1"/>
  <c r="O13" i="49"/>
  <c r="N13" i="49"/>
  <c r="M13" i="49"/>
  <c r="L13" i="49"/>
  <c r="K13" i="49"/>
  <c r="J13" i="49"/>
  <c r="I13" i="49"/>
  <c r="H13" i="49"/>
  <c r="G13" i="49"/>
  <c r="AH8" i="49"/>
  <c r="AC8" i="49"/>
  <c r="X8" i="49"/>
  <c r="R8" i="49"/>
  <c r="M8" i="49"/>
  <c r="H8" i="49"/>
  <c r="AK7" i="49"/>
  <c r="AJ7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AG8" i="49" s="1"/>
  <c r="G7" i="49"/>
  <c r="AI8" i="49" s="1"/>
  <c r="O20" i="48"/>
  <c r="Q20" i="48" s="1"/>
  <c r="O21" i="48"/>
  <c r="Q21" i="48" s="1"/>
  <c r="O22" i="48"/>
  <c r="Q22" i="48" s="1"/>
  <c r="O23" i="48"/>
  <c r="Q23" i="48" s="1"/>
  <c r="O24" i="48"/>
  <c r="O25" i="48"/>
  <c r="O26" i="48"/>
  <c r="Q26" i="48" s="1"/>
  <c r="O27" i="48"/>
  <c r="Q27" i="48" s="1"/>
  <c r="O28" i="48"/>
  <c r="Q28" i="48" s="1"/>
  <c r="O29" i="48"/>
  <c r="O30" i="48"/>
  <c r="Q30" i="48" s="1"/>
  <c r="O31" i="48"/>
  <c r="Q31" i="48" s="1"/>
  <c r="O32" i="48"/>
  <c r="Q32" i="48" s="1"/>
  <c r="O33" i="48"/>
  <c r="Q33" i="48" s="1"/>
  <c r="O34" i="48"/>
  <c r="O35" i="48"/>
  <c r="O36" i="48"/>
  <c r="Q36" i="48" s="1"/>
  <c r="O37" i="48"/>
  <c r="Q37" i="48" s="1"/>
  <c r="O38" i="48"/>
  <c r="Q38" i="48" s="1"/>
  <c r="O39" i="48"/>
  <c r="Q39" i="48" s="1"/>
  <c r="O40" i="48"/>
  <c r="O41" i="48"/>
  <c r="O42" i="48"/>
  <c r="Q42" i="48" s="1"/>
  <c r="O43" i="48"/>
  <c r="Q43" i="48" s="1"/>
  <c r="O44" i="48"/>
  <c r="O45" i="48"/>
  <c r="Q45" i="48" s="1"/>
  <c r="O46" i="48"/>
  <c r="Q46" i="48" s="1"/>
  <c r="O47" i="48"/>
  <c r="Q47" i="48" s="1"/>
  <c r="O48" i="48"/>
  <c r="Q48" i="48" s="1"/>
  <c r="O49" i="48"/>
  <c r="Q49" i="48" s="1"/>
  <c r="O50" i="48"/>
  <c r="Q50" i="48" s="1"/>
  <c r="O51" i="48"/>
  <c r="O52" i="48"/>
  <c r="Q52" i="48" s="1"/>
  <c r="O53" i="48"/>
  <c r="Q53" i="48" s="1"/>
  <c r="O54" i="48"/>
  <c r="Q54" i="48" s="1"/>
  <c r="O55" i="48"/>
  <c r="Q55" i="48" s="1"/>
  <c r="O56" i="48"/>
  <c r="Q56" i="48" s="1"/>
  <c r="O57" i="48"/>
  <c r="O58" i="48"/>
  <c r="Q58" i="48" s="1"/>
  <c r="O59" i="48"/>
  <c r="Q59" i="48" s="1"/>
  <c r="O60" i="48"/>
  <c r="O61" i="48"/>
  <c r="Q61" i="48" s="1"/>
  <c r="O62" i="48"/>
  <c r="Q62" i="48" s="1"/>
  <c r="O63" i="48"/>
  <c r="Q63" i="48" s="1"/>
  <c r="O19" i="48"/>
  <c r="L20" i="48"/>
  <c r="L21" i="48"/>
  <c r="N21" i="48" s="1"/>
  <c r="L22" i="48"/>
  <c r="N22" i="48" s="1"/>
  <c r="L23" i="48"/>
  <c r="N23" i="48" s="1"/>
  <c r="L24" i="48"/>
  <c r="N24" i="48" s="1"/>
  <c r="L25" i="48"/>
  <c r="N25" i="48" s="1"/>
  <c r="L26" i="48"/>
  <c r="N26" i="48" s="1"/>
  <c r="L27" i="48"/>
  <c r="N27" i="48" s="1"/>
  <c r="L28" i="48"/>
  <c r="L29" i="48"/>
  <c r="N29" i="48" s="1"/>
  <c r="L30" i="48"/>
  <c r="N30" i="48" s="1"/>
  <c r="L31" i="48"/>
  <c r="N31" i="48" s="1"/>
  <c r="L32" i="48"/>
  <c r="L33" i="48"/>
  <c r="N33" i="48" s="1"/>
  <c r="L34" i="48"/>
  <c r="N34" i="48" s="1"/>
  <c r="L35" i="48"/>
  <c r="N35" i="48" s="1"/>
  <c r="L36" i="48"/>
  <c r="N36" i="48" s="1"/>
  <c r="L37" i="48"/>
  <c r="N37" i="48" s="1"/>
  <c r="L38" i="48"/>
  <c r="N38" i="48" s="1"/>
  <c r="L39" i="48"/>
  <c r="N39" i="48" s="1"/>
  <c r="L40" i="48"/>
  <c r="L41" i="48"/>
  <c r="N41" i="48" s="1"/>
  <c r="L42" i="48"/>
  <c r="N42" i="48" s="1"/>
  <c r="L43" i="48"/>
  <c r="N43" i="48" s="1"/>
  <c r="L44" i="48"/>
  <c r="N44" i="48" s="1"/>
  <c r="L45" i="48"/>
  <c r="N45" i="48" s="1"/>
  <c r="L46" i="48"/>
  <c r="N46" i="48" s="1"/>
  <c r="L47" i="48"/>
  <c r="N47" i="48" s="1"/>
  <c r="L48" i="48"/>
  <c r="L49" i="48"/>
  <c r="N49" i="48" s="1"/>
  <c r="L50" i="48"/>
  <c r="N50" i="48" s="1"/>
  <c r="L51" i="48"/>
  <c r="N51" i="48" s="1"/>
  <c r="L52" i="48"/>
  <c r="N52" i="48" s="1"/>
  <c r="L53" i="48"/>
  <c r="N53" i="48" s="1"/>
  <c r="L54" i="48"/>
  <c r="N54" i="48" s="1"/>
  <c r="L55" i="48"/>
  <c r="N55" i="48" s="1"/>
  <c r="L56" i="48"/>
  <c r="L57" i="48"/>
  <c r="N57" i="48" s="1"/>
  <c r="L58" i="48"/>
  <c r="N58" i="48" s="1"/>
  <c r="L59" i="48"/>
  <c r="N59" i="48" s="1"/>
  <c r="L60" i="48"/>
  <c r="N60" i="48" s="1"/>
  <c r="L61" i="48"/>
  <c r="N61" i="48" s="1"/>
  <c r="L62" i="48"/>
  <c r="N62" i="48" s="1"/>
  <c r="L63" i="48"/>
  <c r="N63" i="48" s="1"/>
  <c r="L19" i="48"/>
  <c r="N19" i="48" s="1"/>
  <c r="I20" i="48"/>
  <c r="I21" i="48"/>
  <c r="I22" i="48"/>
  <c r="I23" i="48"/>
  <c r="I24" i="48"/>
  <c r="I25" i="48"/>
  <c r="K25" i="48" s="1"/>
  <c r="I26" i="48"/>
  <c r="I27" i="48"/>
  <c r="K27" i="48" s="1"/>
  <c r="I28" i="48"/>
  <c r="I29" i="48"/>
  <c r="I30" i="48"/>
  <c r="K30" i="48" s="1"/>
  <c r="I31" i="48"/>
  <c r="K31" i="48" s="1"/>
  <c r="I32" i="48"/>
  <c r="I33" i="48"/>
  <c r="I34" i="48"/>
  <c r="K34" i="48" s="1"/>
  <c r="I35" i="48"/>
  <c r="K35" i="48" s="1"/>
  <c r="I36" i="48"/>
  <c r="I37" i="48"/>
  <c r="K37" i="48" s="1"/>
  <c r="I38" i="48"/>
  <c r="I39" i="48"/>
  <c r="I40" i="48"/>
  <c r="K40" i="48" s="1"/>
  <c r="I41" i="48"/>
  <c r="I42" i="48"/>
  <c r="I43" i="48"/>
  <c r="I44" i="48"/>
  <c r="K44" i="48" s="1"/>
  <c r="I45" i="48"/>
  <c r="I46" i="48"/>
  <c r="I47" i="48"/>
  <c r="I48" i="48"/>
  <c r="I49" i="48"/>
  <c r="I50" i="48"/>
  <c r="K50" i="48" s="1"/>
  <c r="I51" i="48"/>
  <c r="I52" i="48"/>
  <c r="I53" i="48"/>
  <c r="I54" i="48"/>
  <c r="I55" i="48"/>
  <c r="I56" i="48"/>
  <c r="K56" i="48" s="1"/>
  <c r="I57" i="48"/>
  <c r="K57" i="48" s="1"/>
  <c r="I58" i="48"/>
  <c r="K58" i="48" s="1"/>
  <c r="I59" i="48"/>
  <c r="K59" i="48" s="1"/>
  <c r="I60" i="48"/>
  <c r="I61" i="48"/>
  <c r="K61" i="48" s="1"/>
  <c r="I62" i="48"/>
  <c r="I63" i="48"/>
  <c r="K63" i="48" s="1"/>
  <c r="I19" i="48"/>
  <c r="P67" i="48"/>
  <c r="M67" i="48"/>
  <c r="J67" i="48"/>
  <c r="P66" i="48"/>
  <c r="M66" i="48"/>
  <c r="J66" i="48"/>
  <c r="P65" i="48"/>
  <c r="M65" i="48"/>
  <c r="J65" i="48"/>
  <c r="P64" i="48"/>
  <c r="M64" i="48"/>
  <c r="J64" i="48"/>
  <c r="F63" i="48"/>
  <c r="K62" i="48"/>
  <c r="F62" i="48"/>
  <c r="F61" i="48"/>
  <c r="Q60" i="48"/>
  <c r="K60" i="48"/>
  <c r="F60" i="48"/>
  <c r="F59" i="48"/>
  <c r="F58" i="48"/>
  <c r="Q57" i="48"/>
  <c r="F57" i="48"/>
  <c r="N56" i="48"/>
  <c r="F56" i="48"/>
  <c r="K55" i="48"/>
  <c r="F55" i="48"/>
  <c r="K54" i="48"/>
  <c r="F54" i="48"/>
  <c r="K53" i="48"/>
  <c r="F53" i="48"/>
  <c r="K52" i="48"/>
  <c r="F52" i="48"/>
  <c r="Q51" i="48"/>
  <c r="K51" i="48"/>
  <c r="F51" i="48"/>
  <c r="F50" i="48"/>
  <c r="K49" i="48"/>
  <c r="F49" i="48"/>
  <c r="N48" i="48"/>
  <c r="K48" i="48"/>
  <c r="F48" i="48"/>
  <c r="K47" i="48"/>
  <c r="F47" i="48"/>
  <c r="K46" i="48"/>
  <c r="F46" i="48"/>
  <c r="K45" i="48"/>
  <c r="F45" i="48"/>
  <c r="Q44" i="48"/>
  <c r="F44" i="48"/>
  <c r="K43" i="48"/>
  <c r="F43" i="48"/>
  <c r="K42" i="48"/>
  <c r="F42" i="48"/>
  <c r="Q41" i="48"/>
  <c r="K41" i="48"/>
  <c r="F41" i="48"/>
  <c r="Q40" i="48"/>
  <c r="N40" i="48"/>
  <c r="F40" i="48"/>
  <c r="K39" i="48"/>
  <c r="F39" i="48"/>
  <c r="K38" i="48"/>
  <c r="F38" i="48"/>
  <c r="F37" i="48"/>
  <c r="K36" i="48"/>
  <c r="F36" i="48"/>
  <c r="Q35" i="48"/>
  <c r="F35" i="48"/>
  <c r="Q34" i="48"/>
  <c r="F34" i="48"/>
  <c r="K33" i="48"/>
  <c r="F33" i="48"/>
  <c r="N32" i="48"/>
  <c r="K32" i="48"/>
  <c r="F32" i="48"/>
  <c r="F31" i="48"/>
  <c r="F30" i="48"/>
  <c r="Q29" i="48"/>
  <c r="K29" i="48"/>
  <c r="F29" i="48"/>
  <c r="N28" i="48"/>
  <c r="K28" i="48"/>
  <c r="F28" i="48"/>
  <c r="F27" i="48"/>
  <c r="K26" i="48"/>
  <c r="F26" i="48"/>
  <c r="Q25" i="48"/>
  <c r="F25" i="48"/>
  <c r="Q24" i="48"/>
  <c r="K24" i="48"/>
  <c r="F24" i="48"/>
  <c r="K23" i="48"/>
  <c r="F23" i="48"/>
  <c r="K22" i="48"/>
  <c r="F22" i="48"/>
  <c r="K21" i="48"/>
  <c r="F21" i="48"/>
  <c r="N20" i="48"/>
  <c r="K20" i="48"/>
  <c r="F20" i="48"/>
  <c r="Q19" i="48"/>
  <c r="K19" i="48"/>
  <c r="F19" i="48"/>
  <c r="C16" i="48"/>
  <c r="B16" i="48"/>
  <c r="C15" i="48"/>
  <c r="B15" i="48"/>
  <c r="D63" i="48" s="1"/>
  <c r="E63" i="48" s="1"/>
  <c r="O13" i="48"/>
  <c r="N13" i="48"/>
  <c r="M13" i="48"/>
  <c r="L13" i="48"/>
  <c r="K13" i="48"/>
  <c r="J13" i="48"/>
  <c r="I13" i="48"/>
  <c r="H13" i="48"/>
  <c r="G13" i="48"/>
  <c r="AG8" i="48"/>
  <c r="Y8" i="48"/>
  <c r="Q8" i="48"/>
  <c r="I8" i="48"/>
  <c r="AK7" i="48"/>
  <c r="AJ7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AI8" i="48" s="1"/>
  <c r="AK10" i="18"/>
  <c r="AK11" i="18"/>
  <c r="AK12" i="18"/>
  <c r="AK9" i="18"/>
  <c r="AA10" i="18"/>
  <c r="AA11" i="18"/>
  <c r="AA12" i="18"/>
  <c r="AA9" i="18"/>
  <c r="D48" i="50" l="1"/>
  <c r="E48" i="50" s="1"/>
  <c r="D57" i="50"/>
  <c r="E57" i="50" s="1"/>
  <c r="D32" i="50"/>
  <c r="E32" i="50" s="1"/>
  <c r="D38" i="50"/>
  <c r="E38" i="50" s="1"/>
  <c r="D53" i="50"/>
  <c r="E53" i="50" s="1"/>
  <c r="D22" i="50"/>
  <c r="E22" i="50" s="1"/>
  <c r="D60" i="50"/>
  <c r="E60" i="50" s="1"/>
  <c r="AG8" i="50"/>
  <c r="V8" i="50"/>
  <c r="AH8" i="50"/>
  <c r="AC8" i="50"/>
  <c r="X8" i="50"/>
  <c r="R8" i="50"/>
  <c r="M8" i="50"/>
  <c r="AB8" i="50"/>
  <c r="AL7" i="50"/>
  <c r="AJ8" i="50"/>
  <c r="L8" i="50"/>
  <c r="AK8" i="50"/>
  <c r="Q8" i="50"/>
  <c r="D21" i="50"/>
  <c r="E21" i="50" s="1"/>
  <c r="D61" i="50"/>
  <c r="E61" i="50" s="1"/>
  <c r="AI8" i="50"/>
  <c r="D63" i="50"/>
  <c r="E63" i="50" s="1"/>
  <c r="D28" i="50"/>
  <c r="E28" i="50" s="1"/>
  <c r="D33" i="50"/>
  <c r="E33" i="50" s="1"/>
  <c r="D34" i="50"/>
  <c r="E34" i="50" s="1"/>
  <c r="D44" i="50"/>
  <c r="E44" i="50" s="1"/>
  <c r="D49" i="50"/>
  <c r="E49" i="50" s="1"/>
  <c r="D50" i="50"/>
  <c r="E50" i="50" s="1"/>
  <c r="I8" i="50"/>
  <c r="N8" i="50"/>
  <c r="T8" i="50"/>
  <c r="Y8" i="50"/>
  <c r="AD8" i="50"/>
  <c r="D24" i="50"/>
  <c r="E24" i="50" s="1"/>
  <c r="D29" i="50"/>
  <c r="E29" i="50" s="1"/>
  <c r="D30" i="50"/>
  <c r="E30" i="50" s="1"/>
  <c r="D40" i="50"/>
  <c r="E40" i="50" s="1"/>
  <c r="D45" i="50"/>
  <c r="E45" i="50" s="1"/>
  <c r="D46" i="50"/>
  <c r="E46" i="50" s="1"/>
  <c r="D56" i="50"/>
  <c r="E56" i="50" s="1"/>
  <c r="J8" i="50"/>
  <c r="P8" i="50"/>
  <c r="U8" i="50"/>
  <c r="Z8" i="50"/>
  <c r="AF8" i="50"/>
  <c r="D62" i="50"/>
  <c r="E62" i="50" s="1"/>
  <c r="D58" i="50"/>
  <c r="E58" i="50" s="1"/>
  <c r="D54" i="50"/>
  <c r="E54" i="50" s="1"/>
  <c r="D20" i="50"/>
  <c r="E20" i="50" s="1"/>
  <c r="D25" i="50"/>
  <c r="E25" i="50" s="1"/>
  <c r="D26" i="50"/>
  <c r="E26" i="50" s="1"/>
  <c r="D36" i="50"/>
  <c r="E36" i="50" s="1"/>
  <c r="D41" i="50"/>
  <c r="E41" i="50" s="1"/>
  <c r="D42" i="50"/>
  <c r="E42" i="50" s="1"/>
  <c r="D52" i="50"/>
  <c r="E52" i="50" s="1"/>
  <c r="G8" i="50"/>
  <c r="K8" i="50"/>
  <c r="O8" i="50"/>
  <c r="S8" i="50"/>
  <c r="W8" i="50"/>
  <c r="AA8" i="50"/>
  <c r="AE8" i="50"/>
  <c r="D19" i="50"/>
  <c r="E19" i="50" s="1"/>
  <c r="D23" i="50"/>
  <c r="E23" i="50" s="1"/>
  <c r="D27" i="50"/>
  <c r="E27" i="50" s="1"/>
  <c r="D31" i="50"/>
  <c r="E31" i="50" s="1"/>
  <c r="D35" i="50"/>
  <c r="E35" i="50" s="1"/>
  <c r="D39" i="50"/>
  <c r="E39" i="50" s="1"/>
  <c r="D43" i="50"/>
  <c r="E43" i="50" s="1"/>
  <c r="D47" i="50"/>
  <c r="E47" i="50" s="1"/>
  <c r="D51" i="50"/>
  <c r="E51" i="50" s="1"/>
  <c r="D55" i="50"/>
  <c r="E55" i="50" s="1"/>
  <c r="D59" i="50"/>
  <c r="E59" i="50" s="1"/>
  <c r="D34" i="49"/>
  <c r="E34" i="49" s="1"/>
  <c r="D46" i="49"/>
  <c r="E46" i="49" s="1"/>
  <c r="D50" i="49"/>
  <c r="E50" i="49" s="1"/>
  <c r="D60" i="49"/>
  <c r="E60" i="49" s="1"/>
  <c r="D30" i="49"/>
  <c r="E30" i="49" s="1"/>
  <c r="D24" i="49"/>
  <c r="E24" i="49" s="1"/>
  <c r="D28" i="49"/>
  <c r="E28" i="49" s="1"/>
  <c r="D33" i="49"/>
  <c r="E33" i="49" s="1"/>
  <c r="D45" i="49"/>
  <c r="E45" i="49" s="1"/>
  <c r="D49" i="49"/>
  <c r="E49" i="49" s="1"/>
  <c r="D40" i="49"/>
  <c r="E40" i="49" s="1"/>
  <c r="D44" i="49"/>
  <c r="E44" i="49" s="1"/>
  <c r="D61" i="49"/>
  <c r="E61" i="49" s="1"/>
  <c r="I8" i="49"/>
  <c r="N8" i="49"/>
  <c r="T8" i="49"/>
  <c r="Y8" i="49"/>
  <c r="AD8" i="49"/>
  <c r="AJ8" i="49"/>
  <c r="D29" i="49"/>
  <c r="E29" i="49" s="1"/>
  <c r="J8" i="49"/>
  <c r="P8" i="49"/>
  <c r="U8" i="49"/>
  <c r="Z8" i="49"/>
  <c r="AF8" i="49"/>
  <c r="AK8" i="49"/>
  <c r="D62" i="49"/>
  <c r="E62" i="49" s="1"/>
  <c r="D58" i="49"/>
  <c r="E58" i="49" s="1"/>
  <c r="D54" i="49"/>
  <c r="E54" i="49" s="1"/>
  <c r="D20" i="49"/>
  <c r="E20" i="49" s="1"/>
  <c r="D25" i="49"/>
  <c r="E25" i="49" s="1"/>
  <c r="D26" i="49"/>
  <c r="E26" i="49" s="1"/>
  <c r="D36" i="49"/>
  <c r="E36" i="49" s="1"/>
  <c r="D41" i="49"/>
  <c r="E41" i="49" s="1"/>
  <c r="D42" i="49"/>
  <c r="E42" i="49" s="1"/>
  <c r="D52" i="49"/>
  <c r="E52" i="49" s="1"/>
  <c r="D56" i="49"/>
  <c r="E56" i="49" s="1"/>
  <c r="D57" i="49"/>
  <c r="E57" i="49" s="1"/>
  <c r="AL7" i="49"/>
  <c r="L8" i="49"/>
  <c r="Q8" i="49"/>
  <c r="V8" i="49"/>
  <c r="AB8" i="49"/>
  <c r="D21" i="49"/>
  <c r="E21" i="49" s="1"/>
  <c r="D22" i="49"/>
  <c r="E22" i="49" s="1"/>
  <c r="D32" i="49"/>
  <c r="E32" i="49" s="1"/>
  <c r="D37" i="49"/>
  <c r="E37" i="49" s="1"/>
  <c r="D38" i="49"/>
  <c r="E38" i="49" s="1"/>
  <c r="D48" i="49"/>
  <c r="E48" i="49" s="1"/>
  <c r="D53" i="49"/>
  <c r="E53" i="49" s="1"/>
  <c r="G8" i="49"/>
  <c r="K8" i="49"/>
  <c r="O8" i="49"/>
  <c r="S8" i="49"/>
  <c r="W8" i="49"/>
  <c r="AA8" i="49"/>
  <c r="AE8" i="49"/>
  <c r="D19" i="49"/>
  <c r="E19" i="49" s="1"/>
  <c r="D23" i="49"/>
  <c r="E23" i="49" s="1"/>
  <c r="D27" i="49"/>
  <c r="E27" i="49" s="1"/>
  <c r="D31" i="49"/>
  <c r="E31" i="49" s="1"/>
  <c r="D35" i="49"/>
  <c r="E35" i="49" s="1"/>
  <c r="D39" i="49"/>
  <c r="E39" i="49" s="1"/>
  <c r="D43" i="49"/>
  <c r="E43" i="49" s="1"/>
  <c r="D47" i="49"/>
  <c r="E47" i="49" s="1"/>
  <c r="D51" i="49"/>
  <c r="E51" i="49" s="1"/>
  <c r="D55" i="49"/>
  <c r="E55" i="49" s="1"/>
  <c r="D59" i="49"/>
  <c r="E59" i="49" s="1"/>
  <c r="D20" i="48"/>
  <c r="E20" i="48" s="1"/>
  <c r="D32" i="48"/>
  <c r="E32" i="48" s="1"/>
  <c r="D28" i="48"/>
  <c r="E28" i="48" s="1"/>
  <c r="D24" i="48"/>
  <c r="E24" i="48" s="1"/>
  <c r="AH8" i="48"/>
  <c r="AD8" i="48"/>
  <c r="Z8" i="48"/>
  <c r="V8" i="48"/>
  <c r="R8" i="48"/>
  <c r="N8" i="48"/>
  <c r="J8" i="48"/>
  <c r="AL7" i="48"/>
  <c r="L8" i="48"/>
  <c r="T8" i="48"/>
  <c r="AB8" i="48"/>
  <c r="AJ8" i="48"/>
  <c r="M8" i="48"/>
  <c r="U8" i="48"/>
  <c r="AC8" i="48"/>
  <c r="AK8" i="48"/>
  <c r="D62" i="48"/>
  <c r="E62" i="48" s="1"/>
  <c r="D60" i="48"/>
  <c r="E60" i="48" s="1"/>
  <c r="D58" i="48"/>
  <c r="E58" i="48" s="1"/>
  <c r="D56" i="48"/>
  <c r="E56" i="48" s="1"/>
  <c r="D54" i="48"/>
  <c r="E54" i="48" s="1"/>
  <c r="D52" i="48"/>
  <c r="E52" i="48" s="1"/>
  <c r="D50" i="48"/>
  <c r="E50" i="48" s="1"/>
  <c r="D48" i="48"/>
  <c r="E48" i="48" s="1"/>
  <c r="D46" i="48"/>
  <c r="E46" i="48" s="1"/>
  <c r="D44" i="48"/>
  <c r="E44" i="48" s="1"/>
  <c r="D42" i="48"/>
  <c r="E42" i="48" s="1"/>
  <c r="D40" i="48"/>
  <c r="E40" i="48" s="1"/>
  <c r="D38" i="48"/>
  <c r="E38" i="48" s="1"/>
  <c r="D36" i="48"/>
  <c r="E36" i="48" s="1"/>
  <c r="D34" i="48"/>
  <c r="E34" i="48" s="1"/>
  <c r="H8" i="48"/>
  <c r="P8" i="48"/>
  <c r="X8" i="48"/>
  <c r="AF8" i="48"/>
  <c r="D22" i="48"/>
  <c r="E22" i="48" s="1"/>
  <c r="D26" i="48"/>
  <c r="E26" i="48" s="1"/>
  <c r="D30" i="48"/>
  <c r="E30" i="48" s="1"/>
  <c r="G8" i="48"/>
  <c r="K8" i="48"/>
  <c r="O8" i="48"/>
  <c r="S8" i="48"/>
  <c r="W8" i="48"/>
  <c r="AA8" i="48"/>
  <c r="AE8" i="48"/>
  <c r="D19" i="48"/>
  <c r="E19" i="48" s="1"/>
  <c r="D21" i="48"/>
  <c r="E21" i="48" s="1"/>
  <c r="D23" i="48"/>
  <c r="E23" i="48" s="1"/>
  <c r="D25" i="48"/>
  <c r="E25" i="48" s="1"/>
  <c r="D27" i="48"/>
  <c r="E27" i="48" s="1"/>
  <c r="D29" i="48"/>
  <c r="E29" i="48" s="1"/>
  <c r="D31" i="48"/>
  <c r="E31" i="48" s="1"/>
  <c r="D33" i="48"/>
  <c r="E33" i="48" s="1"/>
  <c r="D35" i="48"/>
  <c r="E35" i="48" s="1"/>
  <c r="D37" i="48"/>
  <c r="E37" i="48" s="1"/>
  <c r="D39" i="48"/>
  <c r="E39" i="48" s="1"/>
  <c r="D41" i="48"/>
  <c r="E41" i="48" s="1"/>
  <c r="D43" i="48"/>
  <c r="E43" i="48" s="1"/>
  <c r="D45" i="48"/>
  <c r="E45" i="48" s="1"/>
  <c r="D47" i="48"/>
  <c r="E47" i="48" s="1"/>
  <c r="D49" i="48"/>
  <c r="E49" i="48" s="1"/>
  <c r="D51" i="48"/>
  <c r="E51" i="48" s="1"/>
  <c r="D53" i="48"/>
  <c r="E53" i="48" s="1"/>
  <c r="D55" i="48"/>
  <c r="E55" i="48" s="1"/>
  <c r="D57" i="48"/>
  <c r="E57" i="48" s="1"/>
  <c r="D59" i="48"/>
  <c r="E59" i="48" s="1"/>
  <c r="D61" i="48"/>
  <c r="E61" i="48" s="1"/>
  <c r="O20" i="42"/>
  <c r="O21" i="42"/>
  <c r="O22" i="42"/>
  <c r="O23" i="42"/>
  <c r="Q23" i="42" s="1"/>
  <c r="O24" i="42"/>
  <c r="O25" i="42"/>
  <c r="O26" i="42"/>
  <c r="O27" i="42"/>
  <c r="O28" i="42"/>
  <c r="O29" i="42"/>
  <c r="O30" i="42"/>
  <c r="Q30" i="42" s="1"/>
  <c r="O31" i="42"/>
  <c r="O32" i="42"/>
  <c r="O33" i="42"/>
  <c r="O34" i="42"/>
  <c r="Q34" i="42" s="1"/>
  <c r="O35" i="42"/>
  <c r="Q35" i="42" s="1"/>
  <c r="O36" i="42"/>
  <c r="O37" i="42"/>
  <c r="O38" i="42"/>
  <c r="Q38" i="42" s="1"/>
  <c r="O39" i="42"/>
  <c r="O40" i="42"/>
  <c r="O41" i="42"/>
  <c r="Q41" i="42" s="1"/>
  <c r="O42" i="42"/>
  <c r="Q42" i="42" s="1"/>
  <c r="O43" i="42"/>
  <c r="Q43" i="42" s="1"/>
  <c r="O44" i="42"/>
  <c r="O45" i="42"/>
  <c r="Q45" i="42" s="1"/>
  <c r="O46" i="42"/>
  <c r="O47" i="42"/>
  <c r="O48" i="42"/>
  <c r="O49" i="42"/>
  <c r="O50" i="42"/>
  <c r="O51" i="42"/>
  <c r="O52" i="42"/>
  <c r="O53" i="42"/>
  <c r="O54" i="42"/>
  <c r="O55" i="42"/>
  <c r="O56" i="42"/>
  <c r="O57" i="42"/>
  <c r="O58" i="42"/>
  <c r="O59" i="42"/>
  <c r="Q59" i="42" s="1"/>
  <c r="O60" i="42"/>
  <c r="O61" i="42"/>
  <c r="O62" i="42"/>
  <c r="O63" i="42"/>
  <c r="Q63" i="42" s="1"/>
  <c r="O19" i="42"/>
  <c r="L20" i="42"/>
  <c r="L21" i="42"/>
  <c r="L22" i="42"/>
  <c r="N22" i="42" s="1"/>
  <c r="L23" i="42"/>
  <c r="N23" i="42" s="1"/>
  <c r="L24" i="42"/>
  <c r="L25" i="42"/>
  <c r="L26" i="42"/>
  <c r="L27" i="42"/>
  <c r="L28" i="42"/>
  <c r="L29" i="42"/>
  <c r="L30" i="42"/>
  <c r="N30" i="42" s="1"/>
  <c r="L31" i="42"/>
  <c r="N31" i="42" s="1"/>
  <c r="L32" i="42"/>
  <c r="L33" i="42"/>
  <c r="L34" i="42"/>
  <c r="L35" i="42"/>
  <c r="L36" i="42"/>
  <c r="L37" i="42"/>
  <c r="L38" i="42"/>
  <c r="L39" i="42"/>
  <c r="N39" i="42" s="1"/>
  <c r="L40" i="42"/>
  <c r="L41" i="42"/>
  <c r="L42" i="42"/>
  <c r="L43" i="42"/>
  <c r="L44" i="42"/>
  <c r="L45" i="42"/>
  <c r="N45" i="42" s="1"/>
  <c r="L46" i="42"/>
  <c r="L47" i="42"/>
  <c r="L48" i="42"/>
  <c r="L49" i="42"/>
  <c r="L50" i="42"/>
  <c r="L51" i="42"/>
  <c r="L52" i="42"/>
  <c r="L53" i="42"/>
  <c r="L54" i="42"/>
  <c r="L55" i="42"/>
  <c r="L56" i="42"/>
  <c r="L57" i="42"/>
  <c r="L58" i="42"/>
  <c r="L59" i="42"/>
  <c r="N59" i="42" s="1"/>
  <c r="L60" i="42"/>
  <c r="L61" i="42"/>
  <c r="N61" i="42" s="1"/>
  <c r="L62" i="42"/>
  <c r="N62" i="42" s="1"/>
  <c r="L63" i="42"/>
  <c r="N63" i="42" s="1"/>
  <c r="L19" i="42"/>
  <c r="I20" i="42"/>
  <c r="I21" i="42"/>
  <c r="I22" i="42"/>
  <c r="K22" i="42" s="1"/>
  <c r="I23" i="42"/>
  <c r="K23" i="42" s="1"/>
  <c r="I24" i="42"/>
  <c r="I25" i="42"/>
  <c r="I26" i="42"/>
  <c r="K26" i="42" s="1"/>
  <c r="I27" i="42"/>
  <c r="K27" i="42" s="1"/>
  <c r="I28" i="42"/>
  <c r="I29" i="42"/>
  <c r="I30" i="42"/>
  <c r="K30" i="42" s="1"/>
  <c r="I31" i="42"/>
  <c r="K31" i="42" s="1"/>
  <c r="I32" i="42"/>
  <c r="I33" i="42"/>
  <c r="I34" i="42"/>
  <c r="K34" i="42" s="1"/>
  <c r="I35" i="42"/>
  <c r="K35" i="42" s="1"/>
  <c r="I36" i="42"/>
  <c r="I37" i="42"/>
  <c r="I38" i="42"/>
  <c r="K38" i="42" s="1"/>
  <c r="I39" i="42"/>
  <c r="K39" i="42" s="1"/>
  <c r="I40" i="42"/>
  <c r="I41" i="42"/>
  <c r="K41" i="42" s="1"/>
  <c r="I42" i="42"/>
  <c r="K42" i="42" s="1"/>
  <c r="I43" i="42"/>
  <c r="K43" i="42" s="1"/>
  <c r="I44" i="42"/>
  <c r="I45" i="42"/>
  <c r="K45" i="42" s="1"/>
  <c r="I46" i="42"/>
  <c r="I47" i="42"/>
  <c r="I48" i="42"/>
  <c r="I49" i="42"/>
  <c r="I50" i="42"/>
  <c r="I51" i="42"/>
  <c r="I52" i="42"/>
  <c r="I53" i="42"/>
  <c r="I54" i="42"/>
  <c r="I55" i="42"/>
  <c r="K55" i="42" s="1"/>
  <c r="I56" i="42"/>
  <c r="I57" i="42"/>
  <c r="I58" i="42"/>
  <c r="I59" i="42"/>
  <c r="K59" i="42" s="1"/>
  <c r="I60" i="42"/>
  <c r="I61" i="42"/>
  <c r="I62" i="42"/>
  <c r="K62" i="42" s="1"/>
  <c r="I63" i="42"/>
  <c r="K63" i="42" s="1"/>
  <c r="I19" i="42"/>
  <c r="O20" i="43"/>
  <c r="O21" i="43"/>
  <c r="O22" i="43"/>
  <c r="O23" i="43"/>
  <c r="Q23" i="43" s="1"/>
  <c r="O24" i="43"/>
  <c r="O25" i="43"/>
  <c r="O26" i="43"/>
  <c r="O27" i="43"/>
  <c r="O28" i="43"/>
  <c r="Q28" i="43" s="1"/>
  <c r="O29" i="43"/>
  <c r="O30" i="43"/>
  <c r="O31" i="43"/>
  <c r="Q31" i="43" s="1"/>
  <c r="O32" i="43"/>
  <c r="O33" i="43"/>
  <c r="Q33" i="43" s="1"/>
  <c r="O34" i="43"/>
  <c r="O35" i="43"/>
  <c r="O36" i="43"/>
  <c r="Q36" i="43" s="1"/>
  <c r="O37" i="43"/>
  <c r="Q37" i="43" s="1"/>
  <c r="O38" i="43"/>
  <c r="O39" i="43"/>
  <c r="O40" i="43"/>
  <c r="O41" i="43"/>
  <c r="Q41" i="43" s="1"/>
  <c r="O42" i="43"/>
  <c r="O43" i="43"/>
  <c r="Q43" i="43" s="1"/>
  <c r="O44" i="43"/>
  <c r="O45" i="43"/>
  <c r="O46" i="43"/>
  <c r="O47" i="43"/>
  <c r="O48" i="43"/>
  <c r="Q48" i="43" s="1"/>
  <c r="O49" i="43"/>
  <c r="O50" i="43"/>
  <c r="O51" i="43"/>
  <c r="Q51" i="43" s="1"/>
  <c r="O52" i="43"/>
  <c r="O53" i="43"/>
  <c r="O54" i="43"/>
  <c r="O55" i="43"/>
  <c r="O56" i="43"/>
  <c r="O57" i="43"/>
  <c r="Q57" i="43" s="1"/>
  <c r="O58" i="43"/>
  <c r="O59" i="43"/>
  <c r="Q59" i="43" s="1"/>
  <c r="O60" i="43"/>
  <c r="Q60" i="43" s="1"/>
  <c r="O61" i="43"/>
  <c r="Q61" i="43" s="1"/>
  <c r="O62" i="43"/>
  <c r="O63" i="43"/>
  <c r="O19" i="43"/>
  <c r="L20" i="43"/>
  <c r="L21" i="43"/>
  <c r="L22" i="43"/>
  <c r="N22" i="43" s="1"/>
  <c r="L23" i="43"/>
  <c r="N23" i="43" s="1"/>
  <c r="L24" i="43"/>
  <c r="L25" i="43"/>
  <c r="L26" i="43"/>
  <c r="L27" i="43"/>
  <c r="N27" i="43" s="1"/>
  <c r="L28" i="43"/>
  <c r="L29" i="43"/>
  <c r="L30" i="43"/>
  <c r="N30" i="43" s="1"/>
  <c r="L31" i="43"/>
  <c r="N31" i="43" s="1"/>
  <c r="L32" i="43"/>
  <c r="L33" i="43"/>
  <c r="L34" i="43"/>
  <c r="L35" i="43"/>
  <c r="L36" i="43"/>
  <c r="L37" i="43"/>
  <c r="L38" i="43"/>
  <c r="L39" i="43"/>
  <c r="L40" i="43"/>
  <c r="L41" i="43"/>
  <c r="L42" i="43"/>
  <c r="L43" i="43"/>
  <c r="N43" i="43" s="1"/>
  <c r="L44" i="43"/>
  <c r="L45" i="43"/>
  <c r="L46" i="43"/>
  <c r="L47" i="43"/>
  <c r="N47" i="43" s="1"/>
  <c r="L48" i="43"/>
  <c r="L49" i="43"/>
  <c r="L50" i="43"/>
  <c r="L51" i="43"/>
  <c r="N51" i="43" s="1"/>
  <c r="L52" i="43"/>
  <c r="L53" i="43"/>
  <c r="N53" i="43" s="1"/>
  <c r="L54" i="43"/>
  <c r="N54" i="43" s="1"/>
  <c r="L55" i="43"/>
  <c r="N55" i="43" s="1"/>
  <c r="L56" i="43"/>
  <c r="L57" i="43"/>
  <c r="L58" i="43"/>
  <c r="L59" i="43"/>
  <c r="L60" i="43"/>
  <c r="L61" i="43"/>
  <c r="L62" i="43"/>
  <c r="L63" i="43"/>
  <c r="N63" i="43" s="1"/>
  <c r="L19" i="43"/>
  <c r="I20" i="43"/>
  <c r="I21" i="43"/>
  <c r="K21" i="43" s="1"/>
  <c r="I22" i="43"/>
  <c r="I23" i="43"/>
  <c r="I24" i="43"/>
  <c r="I25" i="43"/>
  <c r="I26" i="43"/>
  <c r="K26" i="43" s="1"/>
  <c r="I27" i="43"/>
  <c r="K27" i="43" s="1"/>
  <c r="I28" i="43"/>
  <c r="I29" i="43"/>
  <c r="I30" i="43"/>
  <c r="I31" i="43"/>
  <c r="K31" i="43" s="1"/>
  <c r="I32" i="43"/>
  <c r="I33" i="43"/>
  <c r="I34" i="43"/>
  <c r="I35" i="43"/>
  <c r="I36" i="43"/>
  <c r="I37" i="43"/>
  <c r="I38" i="43"/>
  <c r="I39" i="43"/>
  <c r="K39" i="43" s="1"/>
  <c r="I40" i="43"/>
  <c r="I41" i="43"/>
  <c r="I42" i="43"/>
  <c r="I43" i="43"/>
  <c r="K43" i="43" s="1"/>
  <c r="I44" i="43"/>
  <c r="I45" i="43"/>
  <c r="I46" i="43"/>
  <c r="K46" i="43" s="1"/>
  <c r="I47" i="43"/>
  <c r="K47" i="43" s="1"/>
  <c r="I48" i="43"/>
  <c r="I49" i="43"/>
  <c r="I50" i="43"/>
  <c r="K50" i="43" s="1"/>
  <c r="I51" i="43"/>
  <c r="K51" i="43" s="1"/>
  <c r="I52" i="43"/>
  <c r="I53" i="43"/>
  <c r="I54" i="43"/>
  <c r="K54" i="43" s="1"/>
  <c r="I55" i="43"/>
  <c r="K55" i="43" s="1"/>
  <c r="I56" i="43"/>
  <c r="I57" i="43"/>
  <c r="I58" i="43"/>
  <c r="K58" i="43" s="1"/>
  <c r="I59" i="43"/>
  <c r="K59" i="43" s="1"/>
  <c r="I60" i="43"/>
  <c r="I61" i="43"/>
  <c r="I62" i="43"/>
  <c r="K62" i="43" s="1"/>
  <c r="I63" i="43"/>
  <c r="K63" i="43" s="1"/>
  <c r="I19" i="43"/>
  <c r="O20" i="44"/>
  <c r="O21" i="44"/>
  <c r="Q21" i="44" s="1"/>
  <c r="O22" i="44"/>
  <c r="O23" i="44"/>
  <c r="O24" i="44"/>
  <c r="O25" i="44"/>
  <c r="Q25" i="44" s="1"/>
  <c r="O26" i="44"/>
  <c r="Q26" i="44" s="1"/>
  <c r="O27" i="44"/>
  <c r="Q27" i="44" s="1"/>
  <c r="O28" i="44"/>
  <c r="O29" i="44"/>
  <c r="Q29" i="44" s="1"/>
  <c r="O30" i="44"/>
  <c r="Q30" i="44" s="1"/>
  <c r="O31" i="44"/>
  <c r="Q31" i="44" s="1"/>
  <c r="O32" i="44"/>
  <c r="O33" i="44"/>
  <c r="Q33" i="44" s="1"/>
  <c r="O34" i="44"/>
  <c r="Q34" i="44" s="1"/>
  <c r="O35" i="44"/>
  <c r="Q35" i="44" s="1"/>
  <c r="O36" i="44"/>
  <c r="O37" i="44"/>
  <c r="Q37" i="44" s="1"/>
  <c r="O38" i="44"/>
  <c r="Q38" i="44" s="1"/>
  <c r="O39" i="44"/>
  <c r="Q39" i="44" s="1"/>
  <c r="O40" i="44"/>
  <c r="O41" i="44"/>
  <c r="Q41" i="44" s="1"/>
  <c r="O42" i="44"/>
  <c r="Q42" i="44" s="1"/>
  <c r="O43" i="44"/>
  <c r="Q43" i="44" s="1"/>
  <c r="O44" i="44"/>
  <c r="O45" i="44"/>
  <c r="O46" i="44"/>
  <c r="O47" i="44"/>
  <c r="Q47" i="44" s="1"/>
  <c r="O48" i="44"/>
  <c r="O49" i="44"/>
  <c r="Q49" i="44" s="1"/>
  <c r="O50" i="44"/>
  <c r="Q50" i="44" s="1"/>
  <c r="O51" i="44"/>
  <c r="Q51" i="44" s="1"/>
  <c r="O52" i="44"/>
  <c r="O53" i="44"/>
  <c r="Q53" i="44" s="1"/>
  <c r="O54" i="44"/>
  <c r="Q54" i="44" s="1"/>
  <c r="O55" i="44"/>
  <c r="Q55" i="44" s="1"/>
  <c r="O56" i="44"/>
  <c r="O57" i="44"/>
  <c r="O58" i="44"/>
  <c r="Q58" i="44" s="1"/>
  <c r="O59" i="44"/>
  <c r="Q59" i="44" s="1"/>
  <c r="O60" i="44"/>
  <c r="O61" i="44"/>
  <c r="O62" i="44"/>
  <c r="Q62" i="44" s="1"/>
  <c r="O63" i="44"/>
  <c r="Q63" i="44" s="1"/>
  <c r="O19" i="44"/>
  <c r="L63" i="44"/>
  <c r="L21" i="44"/>
  <c r="N21" i="44" s="1"/>
  <c r="L22" i="44"/>
  <c r="L23" i="44"/>
  <c r="N23" i="44" s="1"/>
  <c r="L24" i="44"/>
  <c r="L25" i="44"/>
  <c r="L26" i="44"/>
  <c r="L27" i="44"/>
  <c r="L28" i="44"/>
  <c r="L29" i="44"/>
  <c r="L30" i="44"/>
  <c r="L31" i="44"/>
  <c r="L32" i="44"/>
  <c r="L33" i="44"/>
  <c r="L34" i="44"/>
  <c r="L35" i="44"/>
  <c r="N35" i="44" s="1"/>
  <c r="L36" i="44"/>
  <c r="L37" i="44"/>
  <c r="L38" i="44"/>
  <c r="L39" i="44"/>
  <c r="N39" i="44" s="1"/>
  <c r="L40" i="44"/>
  <c r="L41" i="44"/>
  <c r="L42" i="44"/>
  <c r="N42" i="44" s="1"/>
  <c r="L43" i="44"/>
  <c r="N43" i="44" s="1"/>
  <c r="L44" i="44"/>
  <c r="L45" i="44"/>
  <c r="L46" i="44"/>
  <c r="L47" i="44"/>
  <c r="L48" i="44"/>
  <c r="L49" i="44"/>
  <c r="L50" i="44"/>
  <c r="L51" i="44"/>
  <c r="N51" i="44" s="1"/>
  <c r="L52" i="44"/>
  <c r="L53" i="44"/>
  <c r="L54" i="44"/>
  <c r="L55" i="44"/>
  <c r="N55" i="44" s="1"/>
  <c r="L56" i="44"/>
  <c r="L57" i="44"/>
  <c r="L58" i="44"/>
  <c r="L59" i="44"/>
  <c r="N59" i="44" s="1"/>
  <c r="L60" i="44"/>
  <c r="L61" i="44"/>
  <c r="L62" i="44"/>
  <c r="N62" i="44" s="1"/>
  <c r="L19" i="44"/>
  <c r="I20" i="44"/>
  <c r="K20" i="44" s="1"/>
  <c r="I21" i="44"/>
  <c r="K21" i="44" s="1"/>
  <c r="I22" i="44"/>
  <c r="I23" i="44"/>
  <c r="I24" i="44"/>
  <c r="I25" i="44"/>
  <c r="K25" i="44" s="1"/>
  <c r="I26" i="44"/>
  <c r="I27" i="44"/>
  <c r="I28" i="44"/>
  <c r="I29" i="44"/>
  <c r="K29" i="44" s="1"/>
  <c r="I30" i="44"/>
  <c r="I31" i="44"/>
  <c r="K31" i="44" s="1"/>
  <c r="I32" i="44"/>
  <c r="K32" i="44" s="1"/>
  <c r="I33" i="44"/>
  <c r="I34" i="44"/>
  <c r="I35" i="44"/>
  <c r="I36" i="44"/>
  <c r="I37" i="44"/>
  <c r="K37" i="44" s="1"/>
  <c r="I38" i="44"/>
  <c r="I39" i="44"/>
  <c r="K39" i="44" s="1"/>
  <c r="I40" i="44"/>
  <c r="I41" i="44"/>
  <c r="K41" i="44" s="1"/>
  <c r="I42" i="44"/>
  <c r="I43" i="44"/>
  <c r="K43" i="44" s="1"/>
  <c r="I44" i="44"/>
  <c r="K44" i="44" s="1"/>
  <c r="I45" i="44"/>
  <c r="K45" i="44" s="1"/>
  <c r="I46" i="44"/>
  <c r="I47" i="44"/>
  <c r="K47" i="44" s="1"/>
  <c r="I48" i="44"/>
  <c r="K48" i="44" s="1"/>
  <c r="I49" i="44"/>
  <c r="I50" i="44"/>
  <c r="I51" i="44"/>
  <c r="I52" i="44"/>
  <c r="I53" i="44"/>
  <c r="K53" i="44" s="1"/>
  <c r="I54" i="44"/>
  <c r="I55" i="44"/>
  <c r="K55" i="44" s="1"/>
  <c r="I56" i="44"/>
  <c r="K56" i="44" s="1"/>
  <c r="I57" i="44"/>
  <c r="I58" i="44"/>
  <c r="I59" i="44"/>
  <c r="I60" i="44"/>
  <c r="K60" i="44" s="1"/>
  <c r="I61" i="44"/>
  <c r="K61" i="44" s="1"/>
  <c r="I62" i="44"/>
  <c r="I63" i="44"/>
  <c r="I19" i="44"/>
  <c r="P67" i="44"/>
  <c r="AJ8" i="18" s="1"/>
  <c r="M67" i="44"/>
  <c r="Z8" i="18" s="1"/>
  <c r="J67" i="44"/>
  <c r="F8" i="18" s="1"/>
  <c r="P66" i="44"/>
  <c r="AJ7" i="18" s="1"/>
  <c r="M66" i="44"/>
  <c r="Z7" i="18" s="1"/>
  <c r="J66" i="44"/>
  <c r="F7" i="18" s="1"/>
  <c r="P65" i="44"/>
  <c r="AJ6" i="18" s="1"/>
  <c r="M65" i="44"/>
  <c r="Z6" i="18" s="1"/>
  <c r="J65" i="44"/>
  <c r="F6" i="18" s="1"/>
  <c r="P64" i="44"/>
  <c r="AJ5" i="18" s="1"/>
  <c r="M64" i="44"/>
  <c r="Z5" i="18" s="1"/>
  <c r="J64" i="44"/>
  <c r="F5" i="18" s="1"/>
  <c r="N63" i="44"/>
  <c r="K63" i="44"/>
  <c r="F63" i="44"/>
  <c r="D63" i="44"/>
  <c r="E63" i="44" s="1"/>
  <c r="K62" i="44"/>
  <c r="F62" i="44"/>
  <c r="D62" i="44"/>
  <c r="E62" i="44" s="1"/>
  <c r="Q61" i="44"/>
  <c r="N61" i="44"/>
  <c r="F61" i="44"/>
  <c r="D61" i="44"/>
  <c r="E61" i="44" s="1"/>
  <c r="Q60" i="44"/>
  <c r="N60" i="44"/>
  <c r="F60" i="44"/>
  <c r="D60" i="44"/>
  <c r="E60" i="44" s="1"/>
  <c r="K59" i="44"/>
  <c r="F59" i="44"/>
  <c r="D59" i="44"/>
  <c r="E59" i="44" s="1"/>
  <c r="N58" i="44"/>
  <c r="K58" i="44"/>
  <c r="F58" i="44"/>
  <c r="Q57" i="44"/>
  <c r="N57" i="44"/>
  <c r="K57" i="44"/>
  <c r="F57" i="44"/>
  <c r="D57" i="44"/>
  <c r="E57" i="44" s="1"/>
  <c r="Q56" i="44"/>
  <c r="N56" i="44"/>
  <c r="F56" i="44"/>
  <c r="F55" i="44"/>
  <c r="D55" i="44"/>
  <c r="E55" i="44" s="1"/>
  <c r="N54" i="44"/>
  <c r="K54" i="44"/>
  <c r="F54" i="44"/>
  <c r="N53" i="44"/>
  <c r="F53" i="44"/>
  <c r="D53" i="44"/>
  <c r="E53" i="44" s="1"/>
  <c r="Q52" i="44"/>
  <c r="N52" i="44"/>
  <c r="K52" i="44"/>
  <c r="F52" i="44"/>
  <c r="K51" i="44"/>
  <c r="F51" i="44"/>
  <c r="D51" i="44"/>
  <c r="E51" i="44" s="1"/>
  <c r="N50" i="44"/>
  <c r="K50" i="44"/>
  <c r="F50" i="44"/>
  <c r="N49" i="44"/>
  <c r="K49" i="44"/>
  <c r="F49" i="44"/>
  <c r="D49" i="44"/>
  <c r="E49" i="44" s="1"/>
  <c r="Q48" i="44"/>
  <c r="N48" i="44"/>
  <c r="F48" i="44"/>
  <c r="N47" i="44"/>
  <c r="F47" i="44"/>
  <c r="Q46" i="44"/>
  <c r="N46" i="44"/>
  <c r="K46" i="44"/>
  <c r="F46" i="44"/>
  <c r="Q45" i="44"/>
  <c r="N45" i="44"/>
  <c r="F45" i="44"/>
  <c r="Q44" i="44"/>
  <c r="N44" i="44"/>
  <c r="F44" i="44"/>
  <c r="F43" i="44"/>
  <c r="D43" i="44"/>
  <c r="E43" i="44" s="1"/>
  <c r="K42" i="44"/>
  <c r="F42" i="44"/>
  <c r="D42" i="44"/>
  <c r="E42" i="44" s="1"/>
  <c r="N41" i="44"/>
  <c r="F41" i="44"/>
  <c r="D41" i="44"/>
  <c r="E41" i="44" s="1"/>
  <c r="Q40" i="44"/>
  <c r="N40" i="44"/>
  <c r="K40" i="44"/>
  <c r="F40" i="44"/>
  <c r="D40" i="44"/>
  <c r="E40" i="44" s="1"/>
  <c r="F39" i="44"/>
  <c r="D39" i="44"/>
  <c r="E39" i="44" s="1"/>
  <c r="N38" i="44"/>
  <c r="K38" i="44"/>
  <c r="F38" i="44"/>
  <c r="N37" i="44"/>
  <c r="F37" i="44"/>
  <c r="D37" i="44"/>
  <c r="E37" i="44" s="1"/>
  <c r="Q36" i="44"/>
  <c r="N36" i="44"/>
  <c r="K36" i="44"/>
  <c r="F36" i="44"/>
  <c r="K35" i="44"/>
  <c r="F35" i="44"/>
  <c r="D35" i="44"/>
  <c r="E35" i="44" s="1"/>
  <c r="N34" i="44"/>
  <c r="K34" i="44"/>
  <c r="F34" i="44"/>
  <c r="N33" i="44"/>
  <c r="K33" i="44"/>
  <c r="F33" i="44"/>
  <c r="D33" i="44"/>
  <c r="E33" i="44" s="1"/>
  <c r="Q32" i="44"/>
  <c r="N32" i="44"/>
  <c r="F32" i="44"/>
  <c r="N31" i="44"/>
  <c r="F31" i="44"/>
  <c r="D31" i="44"/>
  <c r="E31" i="44" s="1"/>
  <c r="N30" i="44"/>
  <c r="K30" i="44"/>
  <c r="F30" i="44"/>
  <c r="N29" i="44"/>
  <c r="F29" i="44"/>
  <c r="D29" i="44"/>
  <c r="E29" i="44" s="1"/>
  <c r="Q28" i="44"/>
  <c r="N28" i="44"/>
  <c r="K28" i="44"/>
  <c r="F28" i="44"/>
  <c r="N27" i="44"/>
  <c r="K27" i="44"/>
  <c r="F27" i="44"/>
  <c r="N26" i="44"/>
  <c r="K26" i="44"/>
  <c r="F26" i="44"/>
  <c r="N25" i="44"/>
  <c r="F25" i="44"/>
  <c r="Q24" i="44"/>
  <c r="N24" i="44"/>
  <c r="K24" i="44"/>
  <c r="F24" i="44"/>
  <c r="Q23" i="44"/>
  <c r="K23" i="44"/>
  <c r="F23" i="44"/>
  <c r="D23" i="44"/>
  <c r="E23" i="44" s="1"/>
  <c r="Q22" i="44"/>
  <c r="N22" i="44"/>
  <c r="K22" i="44"/>
  <c r="F22" i="44"/>
  <c r="D22" i="44"/>
  <c r="E22" i="44" s="1"/>
  <c r="F21" i="44"/>
  <c r="D21" i="44"/>
  <c r="E21" i="44" s="1"/>
  <c r="Q20" i="44"/>
  <c r="N20" i="44"/>
  <c r="F20" i="44"/>
  <c r="D20" i="44"/>
  <c r="E20" i="44" s="1"/>
  <c r="Q19" i="44"/>
  <c r="N19" i="44"/>
  <c r="K19" i="44"/>
  <c r="F19" i="44"/>
  <c r="D19" i="44"/>
  <c r="E19" i="44" s="1"/>
  <c r="O13" i="44"/>
  <c r="N13" i="44"/>
  <c r="D58" i="44" s="1"/>
  <c r="E58" i="44" s="1"/>
  <c r="M13" i="44"/>
  <c r="D52" i="44" s="1"/>
  <c r="E52" i="44" s="1"/>
  <c r="L13" i="44"/>
  <c r="D45" i="44" s="1"/>
  <c r="E45" i="44" s="1"/>
  <c r="K13" i="44"/>
  <c r="J13" i="44"/>
  <c r="D38" i="44" s="1"/>
  <c r="E38" i="44" s="1"/>
  <c r="I13" i="44"/>
  <c r="D32" i="44" s="1"/>
  <c r="E32" i="44" s="1"/>
  <c r="H13" i="44"/>
  <c r="D27" i="44" s="1"/>
  <c r="E27" i="44" s="1"/>
  <c r="G13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AJ8" i="44" s="1"/>
  <c r="P67" i="43"/>
  <c r="AI8" i="18" s="1"/>
  <c r="M67" i="43"/>
  <c r="Y8" i="18" s="1"/>
  <c r="J67" i="43"/>
  <c r="E8" i="18" s="1"/>
  <c r="P66" i="43"/>
  <c r="AI7" i="18" s="1"/>
  <c r="M66" i="43"/>
  <c r="Y7" i="18" s="1"/>
  <c r="J66" i="43"/>
  <c r="E7" i="18" s="1"/>
  <c r="P65" i="43"/>
  <c r="AI6" i="18" s="1"/>
  <c r="M65" i="43"/>
  <c r="Y6" i="18" s="1"/>
  <c r="J65" i="43"/>
  <c r="E6" i="18" s="1"/>
  <c r="P64" i="43"/>
  <c r="AI5" i="18" s="1"/>
  <c r="M64" i="43"/>
  <c r="Y5" i="18" s="1"/>
  <c r="J64" i="43"/>
  <c r="E5" i="18" s="1"/>
  <c r="Q63" i="43"/>
  <c r="F63" i="43"/>
  <c r="Q62" i="43"/>
  <c r="N62" i="43"/>
  <c r="F62" i="43"/>
  <c r="D62" i="43"/>
  <c r="E62" i="43" s="1"/>
  <c r="N61" i="43"/>
  <c r="K61" i="43"/>
  <c r="F61" i="43"/>
  <c r="N60" i="43"/>
  <c r="K60" i="43"/>
  <c r="F60" i="43"/>
  <c r="N59" i="43"/>
  <c r="F59" i="43"/>
  <c r="Q58" i="43"/>
  <c r="N58" i="43"/>
  <c r="F58" i="43"/>
  <c r="N57" i="43"/>
  <c r="K57" i="43"/>
  <c r="F57" i="43"/>
  <c r="Q56" i="43"/>
  <c r="N56" i="43"/>
  <c r="K56" i="43"/>
  <c r="F56" i="43"/>
  <c r="Q55" i="43"/>
  <c r="F55" i="43"/>
  <c r="Q54" i="43"/>
  <c r="F54" i="43"/>
  <c r="D54" i="43"/>
  <c r="E54" i="43" s="1"/>
  <c r="Q53" i="43"/>
  <c r="K53" i="43"/>
  <c r="F53" i="43"/>
  <c r="D53" i="43"/>
  <c r="E53" i="43" s="1"/>
  <c r="Q52" i="43"/>
  <c r="N52" i="43"/>
  <c r="K52" i="43"/>
  <c r="F52" i="43"/>
  <c r="D52" i="43"/>
  <c r="E52" i="43" s="1"/>
  <c r="F51" i="43"/>
  <c r="D51" i="43"/>
  <c r="E51" i="43" s="1"/>
  <c r="Q50" i="43"/>
  <c r="N50" i="43"/>
  <c r="F50" i="43"/>
  <c r="D50" i="43"/>
  <c r="E50" i="43" s="1"/>
  <c r="Q49" i="43"/>
  <c r="N49" i="43"/>
  <c r="K49" i="43"/>
  <c r="F49" i="43"/>
  <c r="D49" i="43"/>
  <c r="E49" i="43" s="1"/>
  <c r="N48" i="43"/>
  <c r="K48" i="43"/>
  <c r="F48" i="43"/>
  <c r="D48" i="43"/>
  <c r="E48" i="43" s="1"/>
  <c r="Q47" i="43"/>
  <c r="F47" i="43"/>
  <c r="Q46" i="43"/>
  <c r="N46" i="43"/>
  <c r="F46" i="43"/>
  <c r="D46" i="43"/>
  <c r="E46" i="43" s="1"/>
  <c r="Q45" i="43"/>
  <c r="N45" i="43"/>
  <c r="K45" i="43"/>
  <c r="F45" i="43"/>
  <c r="Q44" i="43"/>
  <c r="N44" i="43"/>
  <c r="K44" i="43"/>
  <c r="F44" i="43"/>
  <c r="D44" i="43"/>
  <c r="E44" i="43" s="1"/>
  <c r="F43" i="43"/>
  <c r="Q42" i="43"/>
  <c r="N42" i="43"/>
  <c r="K42" i="43"/>
  <c r="F42" i="43"/>
  <c r="N41" i="43"/>
  <c r="K41" i="43"/>
  <c r="F41" i="43"/>
  <c r="Q40" i="43"/>
  <c r="N40" i="43"/>
  <c r="K40" i="43"/>
  <c r="F40" i="43"/>
  <c r="Q39" i="43"/>
  <c r="N39" i="43"/>
  <c r="F39" i="43"/>
  <c r="Q38" i="43"/>
  <c r="N38" i="43"/>
  <c r="K38" i="43"/>
  <c r="F38" i="43"/>
  <c r="N37" i="43"/>
  <c r="K37" i="43"/>
  <c r="F37" i="43"/>
  <c r="N36" i="43"/>
  <c r="K36" i="43"/>
  <c r="F36" i="43"/>
  <c r="D36" i="43"/>
  <c r="E36" i="43" s="1"/>
  <c r="Q35" i="43"/>
  <c r="N35" i="43"/>
  <c r="K35" i="43"/>
  <c r="F35" i="43"/>
  <c r="Q34" i="43"/>
  <c r="N34" i="43"/>
  <c r="K34" i="43"/>
  <c r="F34" i="43"/>
  <c r="N33" i="43"/>
  <c r="K33" i="43"/>
  <c r="F33" i="43"/>
  <c r="D33" i="43"/>
  <c r="E33" i="43" s="1"/>
  <c r="Q32" i="43"/>
  <c r="N32" i="43"/>
  <c r="K32" i="43"/>
  <c r="F32" i="43"/>
  <c r="D32" i="43"/>
  <c r="E32" i="43" s="1"/>
  <c r="F31" i="43"/>
  <c r="D31" i="43"/>
  <c r="E31" i="43" s="1"/>
  <c r="Q30" i="43"/>
  <c r="K30" i="43"/>
  <c r="F30" i="43"/>
  <c r="D30" i="43"/>
  <c r="E30" i="43" s="1"/>
  <c r="Q29" i="43"/>
  <c r="N29" i="43"/>
  <c r="K29" i="43"/>
  <c r="F29" i="43"/>
  <c r="D29" i="43"/>
  <c r="E29" i="43" s="1"/>
  <c r="N28" i="43"/>
  <c r="K28" i="43"/>
  <c r="F28" i="43"/>
  <c r="D28" i="43"/>
  <c r="E28" i="43" s="1"/>
  <c r="Q27" i="43"/>
  <c r="F27" i="43"/>
  <c r="Q26" i="43"/>
  <c r="N26" i="43"/>
  <c r="F26" i="43"/>
  <c r="D26" i="43"/>
  <c r="E26" i="43" s="1"/>
  <c r="Q25" i="43"/>
  <c r="N25" i="43"/>
  <c r="K25" i="43"/>
  <c r="F25" i="43"/>
  <c r="Q24" i="43"/>
  <c r="N24" i="43"/>
  <c r="K24" i="43"/>
  <c r="F24" i="43"/>
  <c r="D24" i="43"/>
  <c r="E24" i="43" s="1"/>
  <c r="K23" i="43"/>
  <c r="F23" i="43"/>
  <c r="Q22" i="43"/>
  <c r="K22" i="43"/>
  <c r="F22" i="43"/>
  <c r="D22" i="43"/>
  <c r="E22" i="43" s="1"/>
  <c r="Q21" i="43"/>
  <c r="N21" i="43"/>
  <c r="F21" i="43"/>
  <c r="Q20" i="43"/>
  <c r="N20" i="43"/>
  <c r="K20" i="43"/>
  <c r="F20" i="43"/>
  <c r="Q19" i="43"/>
  <c r="N19" i="43"/>
  <c r="K19" i="43"/>
  <c r="F19" i="43"/>
  <c r="O13" i="43"/>
  <c r="N13" i="43"/>
  <c r="M13" i="43"/>
  <c r="L13" i="43"/>
  <c r="D47" i="43" s="1"/>
  <c r="E47" i="43" s="1"/>
  <c r="K13" i="43"/>
  <c r="J13" i="43"/>
  <c r="I13" i="43"/>
  <c r="H13" i="43"/>
  <c r="D27" i="43" s="1"/>
  <c r="E27" i="43" s="1"/>
  <c r="G13" i="43"/>
  <c r="AH8" i="43"/>
  <c r="Z8" i="43"/>
  <c r="R8" i="43"/>
  <c r="J8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AG8" i="43" s="1"/>
  <c r="H7" i="43"/>
  <c r="G7" i="43"/>
  <c r="P67" i="42"/>
  <c r="M67" i="42"/>
  <c r="J67" i="42"/>
  <c r="P66" i="42"/>
  <c r="M66" i="42"/>
  <c r="J66" i="42"/>
  <c r="P65" i="42"/>
  <c r="M65" i="42"/>
  <c r="J65" i="42"/>
  <c r="P64" i="42"/>
  <c r="M64" i="42"/>
  <c r="J64" i="42"/>
  <c r="F63" i="42"/>
  <c r="Q62" i="42"/>
  <c r="F62" i="42"/>
  <c r="D62" i="42"/>
  <c r="E62" i="42" s="1"/>
  <c r="Q61" i="42"/>
  <c r="K61" i="42"/>
  <c r="F61" i="42"/>
  <c r="Q60" i="42"/>
  <c r="N60" i="42"/>
  <c r="K60" i="42"/>
  <c r="F60" i="42"/>
  <c r="F59" i="42"/>
  <c r="Q58" i="42"/>
  <c r="N58" i="42"/>
  <c r="K58" i="42"/>
  <c r="F58" i="42"/>
  <c r="Q57" i="42"/>
  <c r="N57" i="42"/>
  <c r="K57" i="42"/>
  <c r="F57" i="42"/>
  <c r="Q56" i="42"/>
  <c r="N56" i="42"/>
  <c r="K56" i="42"/>
  <c r="F56" i="42"/>
  <c r="Q55" i="42"/>
  <c r="N55" i="42"/>
  <c r="F55" i="42"/>
  <c r="Q54" i="42"/>
  <c r="N54" i="42"/>
  <c r="K54" i="42"/>
  <c r="F54" i="42"/>
  <c r="D54" i="42"/>
  <c r="E54" i="42" s="1"/>
  <c r="Q53" i="42"/>
  <c r="N53" i="42"/>
  <c r="K53" i="42"/>
  <c r="F53" i="42"/>
  <c r="Q52" i="42"/>
  <c r="N52" i="42"/>
  <c r="K52" i="42"/>
  <c r="F52" i="42"/>
  <c r="Q51" i="42"/>
  <c r="N51" i="42"/>
  <c r="K51" i="42"/>
  <c r="F51" i="42"/>
  <c r="Q50" i="42"/>
  <c r="N50" i="42"/>
  <c r="K50" i="42"/>
  <c r="F50" i="42"/>
  <c r="Q49" i="42"/>
  <c r="N49" i="42"/>
  <c r="K49" i="42"/>
  <c r="F49" i="42"/>
  <c r="Q48" i="42"/>
  <c r="N48" i="42"/>
  <c r="K48" i="42"/>
  <c r="F48" i="42"/>
  <c r="Q47" i="42"/>
  <c r="N47" i="42"/>
  <c r="K47" i="42"/>
  <c r="F47" i="42"/>
  <c r="Q46" i="42"/>
  <c r="N46" i="42"/>
  <c r="K46" i="42"/>
  <c r="F46" i="42"/>
  <c r="D46" i="42"/>
  <c r="E46" i="42" s="1"/>
  <c r="F45" i="42"/>
  <c r="Q44" i="42"/>
  <c r="N44" i="42"/>
  <c r="K44" i="42"/>
  <c r="F44" i="42"/>
  <c r="N43" i="42"/>
  <c r="F43" i="42"/>
  <c r="N42" i="42"/>
  <c r="F42" i="42"/>
  <c r="N41" i="42"/>
  <c r="F41" i="42"/>
  <c r="Q40" i="42"/>
  <c r="N40" i="42"/>
  <c r="K40" i="42"/>
  <c r="F40" i="42"/>
  <c r="Q39" i="42"/>
  <c r="F39" i="42"/>
  <c r="N38" i="42"/>
  <c r="F38" i="42"/>
  <c r="D38" i="42"/>
  <c r="E38" i="42" s="1"/>
  <c r="Q37" i="42"/>
  <c r="N37" i="42"/>
  <c r="K37" i="42"/>
  <c r="F37" i="42"/>
  <c r="Q36" i="42"/>
  <c r="N36" i="42"/>
  <c r="K36" i="42"/>
  <c r="F36" i="42"/>
  <c r="N35" i="42"/>
  <c r="F35" i="42"/>
  <c r="N34" i="42"/>
  <c r="F34" i="42"/>
  <c r="Q33" i="42"/>
  <c r="N33" i="42"/>
  <c r="K33" i="42"/>
  <c r="F33" i="42"/>
  <c r="Q32" i="42"/>
  <c r="N32" i="42"/>
  <c r="K32" i="42"/>
  <c r="F32" i="42"/>
  <c r="Q31" i="42"/>
  <c r="F31" i="42"/>
  <c r="F30" i="42"/>
  <c r="Q29" i="42"/>
  <c r="N29" i="42"/>
  <c r="K29" i="42"/>
  <c r="F29" i="42"/>
  <c r="Q28" i="42"/>
  <c r="N28" i="42"/>
  <c r="K28" i="42"/>
  <c r="F28" i="42"/>
  <c r="Q27" i="42"/>
  <c r="N27" i="42"/>
  <c r="F27" i="42"/>
  <c r="Q26" i="42"/>
  <c r="N26" i="42"/>
  <c r="F26" i="42"/>
  <c r="Q25" i="42"/>
  <c r="N25" i="42"/>
  <c r="K25" i="42"/>
  <c r="F25" i="42"/>
  <c r="Q24" i="42"/>
  <c r="N24" i="42"/>
  <c r="K24" i="42"/>
  <c r="F24" i="42"/>
  <c r="F23" i="42"/>
  <c r="Q22" i="42"/>
  <c r="F22" i="42"/>
  <c r="Q21" i="42"/>
  <c r="N21" i="42"/>
  <c r="K21" i="42"/>
  <c r="F21" i="42"/>
  <c r="Q20" i="42"/>
  <c r="N20" i="42"/>
  <c r="K20" i="42"/>
  <c r="F20" i="42"/>
  <c r="Q19" i="42"/>
  <c r="N19" i="42"/>
  <c r="K19" i="42"/>
  <c r="F19" i="42"/>
  <c r="D60" i="42"/>
  <c r="E60" i="42" s="1"/>
  <c r="O13" i="42"/>
  <c r="N13" i="42"/>
  <c r="M13" i="42"/>
  <c r="L13" i="42"/>
  <c r="K13" i="42"/>
  <c r="J13" i="42"/>
  <c r="I13" i="42"/>
  <c r="H13" i="42"/>
  <c r="G13" i="42"/>
  <c r="AH8" i="42"/>
  <c r="Z8" i="42"/>
  <c r="R8" i="42"/>
  <c r="J8" i="42"/>
  <c r="AK7" i="42"/>
  <c r="AJ7" i="42"/>
  <c r="AI7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AG8" i="42" s="1"/>
  <c r="H7" i="42"/>
  <c r="G7" i="42"/>
  <c r="G8" i="44" l="1"/>
  <c r="O8" i="44"/>
  <c r="W8" i="44"/>
  <c r="AE8" i="44"/>
  <c r="D47" i="44"/>
  <c r="E47" i="44" s="1"/>
  <c r="I8" i="44"/>
  <c r="M8" i="44"/>
  <c r="Q8" i="44"/>
  <c r="U8" i="44"/>
  <c r="Y8" i="44"/>
  <c r="AC8" i="44"/>
  <c r="AG8" i="44"/>
  <c r="AK8" i="44"/>
  <c r="D24" i="44"/>
  <c r="E24" i="44" s="1"/>
  <c r="D26" i="44"/>
  <c r="E26" i="44" s="1"/>
  <c r="D28" i="44"/>
  <c r="E28" i="44" s="1"/>
  <c r="D30" i="44"/>
  <c r="E30" i="44" s="1"/>
  <c r="D34" i="44"/>
  <c r="E34" i="44" s="1"/>
  <c r="D36" i="44"/>
  <c r="E36" i="44" s="1"/>
  <c r="D44" i="44"/>
  <c r="E44" i="44" s="1"/>
  <c r="D46" i="44"/>
  <c r="E46" i="44" s="1"/>
  <c r="D48" i="44"/>
  <c r="E48" i="44" s="1"/>
  <c r="D50" i="44"/>
  <c r="E50" i="44" s="1"/>
  <c r="D54" i="44"/>
  <c r="E54" i="44" s="1"/>
  <c r="D56" i="44"/>
  <c r="E56" i="44" s="1"/>
  <c r="AL7" i="44"/>
  <c r="J8" i="44"/>
  <c r="N8" i="44"/>
  <c r="R8" i="44"/>
  <c r="V8" i="44"/>
  <c r="Z8" i="44"/>
  <c r="AD8" i="44"/>
  <c r="AH8" i="44"/>
  <c r="K8" i="44"/>
  <c r="S8" i="44"/>
  <c r="AA8" i="44"/>
  <c r="AI8" i="44"/>
  <c r="D25" i="44"/>
  <c r="E25" i="44" s="1"/>
  <c r="H8" i="44"/>
  <c r="L8" i="44"/>
  <c r="P8" i="44"/>
  <c r="T8" i="44"/>
  <c r="X8" i="44"/>
  <c r="AB8" i="44"/>
  <c r="AF8" i="44"/>
  <c r="M8" i="43"/>
  <c r="U8" i="43"/>
  <c r="AC8" i="43"/>
  <c r="AK8" i="43"/>
  <c r="D37" i="43"/>
  <c r="E37" i="43" s="1"/>
  <c r="D35" i="43"/>
  <c r="E35" i="43" s="1"/>
  <c r="D57" i="43"/>
  <c r="E57" i="43" s="1"/>
  <c r="D55" i="43"/>
  <c r="E55" i="43" s="1"/>
  <c r="D38" i="43"/>
  <c r="E38" i="43" s="1"/>
  <c r="D56" i="43"/>
  <c r="E56" i="43" s="1"/>
  <c r="AL7" i="43"/>
  <c r="N8" i="43"/>
  <c r="V8" i="43"/>
  <c r="AD8" i="43"/>
  <c r="D23" i="43"/>
  <c r="E23" i="43" s="1"/>
  <c r="D21" i="43"/>
  <c r="E21" i="43" s="1"/>
  <c r="D19" i="43"/>
  <c r="E19" i="43" s="1"/>
  <c r="D43" i="43"/>
  <c r="E43" i="43" s="1"/>
  <c r="D41" i="43"/>
  <c r="E41" i="43" s="1"/>
  <c r="D39" i="43"/>
  <c r="E39" i="43" s="1"/>
  <c r="D63" i="43"/>
  <c r="E63" i="43" s="1"/>
  <c r="D61" i="43"/>
  <c r="E61" i="43" s="1"/>
  <c r="D59" i="43"/>
  <c r="E59" i="43" s="1"/>
  <c r="D40" i="43"/>
  <c r="E40" i="43" s="1"/>
  <c r="D58" i="43"/>
  <c r="E58" i="43" s="1"/>
  <c r="AJ8" i="43"/>
  <c r="I8" i="43"/>
  <c r="Q8" i="43"/>
  <c r="Y8" i="43"/>
  <c r="D20" i="43"/>
  <c r="E20" i="43" s="1"/>
  <c r="D34" i="43"/>
  <c r="E34" i="43" s="1"/>
  <c r="D42" i="43"/>
  <c r="E42" i="43" s="1"/>
  <c r="D60" i="43"/>
  <c r="E60" i="43" s="1"/>
  <c r="G8" i="43"/>
  <c r="K8" i="43"/>
  <c r="O8" i="43"/>
  <c r="S8" i="43"/>
  <c r="W8" i="43"/>
  <c r="AA8" i="43"/>
  <c r="AE8" i="43"/>
  <c r="AI8" i="43"/>
  <c r="D25" i="43"/>
  <c r="E25" i="43" s="1"/>
  <c r="D45" i="43"/>
  <c r="E45" i="43" s="1"/>
  <c r="H8" i="43"/>
  <c r="L8" i="43"/>
  <c r="P8" i="43"/>
  <c r="T8" i="43"/>
  <c r="X8" i="43"/>
  <c r="AB8" i="43"/>
  <c r="AF8" i="43"/>
  <c r="M8" i="42"/>
  <c r="U8" i="42"/>
  <c r="AC8" i="42"/>
  <c r="AK8" i="42"/>
  <c r="D22" i="42"/>
  <c r="E22" i="42" s="1"/>
  <c r="D26" i="42"/>
  <c r="E26" i="42" s="1"/>
  <c r="D30" i="42"/>
  <c r="E30" i="42" s="1"/>
  <c r="D34" i="42"/>
  <c r="E34" i="42" s="1"/>
  <c r="D40" i="42"/>
  <c r="E40" i="42" s="1"/>
  <c r="D48" i="42"/>
  <c r="E48" i="42" s="1"/>
  <c r="D56" i="42"/>
  <c r="E56" i="42" s="1"/>
  <c r="AL7" i="42"/>
  <c r="N8" i="42"/>
  <c r="V8" i="42"/>
  <c r="AD8" i="42"/>
  <c r="D42" i="42"/>
  <c r="E42" i="42" s="1"/>
  <c r="D50" i="42"/>
  <c r="E50" i="42" s="1"/>
  <c r="D58" i="42"/>
  <c r="E58" i="42" s="1"/>
  <c r="AJ8" i="42"/>
  <c r="I8" i="42"/>
  <c r="Q8" i="42"/>
  <c r="Y8" i="42"/>
  <c r="D63" i="42"/>
  <c r="E63" i="42" s="1"/>
  <c r="D20" i="42"/>
  <c r="E20" i="42" s="1"/>
  <c r="D24" i="42"/>
  <c r="E24" i="42" s="1"/>
  <c r="D28" i="42"/>
  <c r="E28" i="42" s="1"/>
  <c r="D32" i="42"/>
  <c r="E32" i="42" s="1"/>
  <c r="D36" i="42"/>
  <c r="E36" i="42" s="1"/>
  <c r="D44" i="42"/>
  <c r="E44" i="42" s="1"/>
  <c r="D52" i="42"/>
  <c r="E52" i="42" s="1"/>
  <c r="G8" i="42"/>
  <c r="K8" i="42"/>
  <c r="O8" i="42"/>
  <c r="S8" i="42"/>
  <c r="W8" i="42"/>
  <c r="AA8" i="42"/>
  <c r="AE8" i="42"/>
  <c r="AI8" i="42"/>
  <c r="D19" i="42"/>
  <c r="E19" i="42" s="1"/>
  <c r="D21" i="42"/>
  <c r="E21" i="42" s="1"/>
  <c r="D23" i="42"/>
  <c r="E23" i="42" s="1"/>
  <c r="D25" i="42"/>
  <c r="E25" i="42" s="1"/>
  <c r="D27" i="42"/>
  <c r="E27" i="42" s="1"/>
  <c r="D29" i="42"/>
  <c r="E29" i="42" s="1"/>
  <c r="D31" i="42"/>
  <c r="E31" i="42" s="1"/>
  <c r="D33" i="42"/>
  <c r="E33" i="42" s="1"/>
  <c r="D35" i="42"/>
  <c r="E35" i="42" s="1"/>
  <c r="D37" i="42"/>
  <c r="E37" i="42" s="1"/>
  <c r="D39" i="42"/>
  <c r="E39" i="42" s="1"/>
  <c r="D41" i="42"/>
  <c r="E41" i="42" s="1"/>
  <c r="D43" i="42"/>
  <c r="E43" i="42" s="1"/>
  <c r="D45" i="42"/>
  <c r="E45" i="42" s="1"/>
  <c r="D47" i="42"/>
  <c r="E47" i="42" s="1"/>
  <c r="D49" i="42"/>
  <c r="E49" i="42" s="1"/>
  <c r="D51" i="42"/>
  <c r="E51" i="42" s="1"/>
  <c r="D53" i="42"/>
  <c r="E53" i="42" s="1"/>
  <c r="D55" i="42"/>
  <c r="E55" i="42" s="1"/>
  <c r="D57" i="42"/>
  <c r="E57" i="42" s="1"/>
  <c r="D59" i="42"/>
  <c r="E59" i="42" s="1"/>
  <c r="D61" i="42"/>
  <c r="E61" i="42" s="1"/>
  <c r="H8" i="42"/>
  <c r="L8" i="42"/>
  <c r="P8" i="42"/>
  <c r="T8" i="42"/>
  <c r="X8" i="42"/>
  <c r="AB8" i="42"/>
  <c r="AF8" i="42"/>
  <c r="AM9" i="18" l="1"/>
  <c r="AB12" i="18"/>
  <c r="P67" i="38"/>
  <c r="AM12" i="18" s="1"/>
  <c r="M67" i="38"/>
  <c r="G80" i="38" s="1"/>
  <c r="AC12" i="18" s="1"/>
  <c r="J67" i="38"/>
  <c r="F80" i="38" s="1"/>
  <c r="I12" i="18" s="1"/>
  <c r="P66" i="38"/>
  <c r="AM11" i="18" s="1"/>
  <c r="M66" i="38"/>
  <c r="G79" i="38" s="1"/>
  <c r="AC11" i="18" s="1"/>
  <c r="J66" i="38"/>
  <c r="F79" i="38" s="1"/>
  <c r="I11" i="18" s="1"/>
  <c r="P65" i="38"/>
  <c r="AM10" i="18" s="1"/>
  <c r="M65" i="38"/>
  <c r="G78" i="38" s="1"/>
  <c r="AC10" i="18" s="1"/>
  <c r="J65" i="38"/>
  <c r="F78" i="38" s="1"/>
  <c r="I10" i="18" s="1"/>
  <c r="P64" i="38"/>
  <c r="M64" i="38"/>
  <c r="G77" i="38" s="1"/>
  <c r="AC9" i="18" s="1"/>
  <c r="J64" i="38"/>
  <c r="F77" i="38" s="1"/>
  <c r="I9" i="18" s="1"/>
  <c r="O63" i="38"/>
  <c r="Q63" i="38" s="1"/>
  <c r="L63" i="38"/>
  <c r="N63" i="38" s="1"/>
  <c r="I63" i="38"/>
  <c r="K63" i="38" s="1"/>
  <c r="F63" i="38"/>
  <c r="O62" i="38"/>
  <c r="Q62" i="38" s="1"/>
  <c r="N62" i="38"/>
  <c r="L62" i="38"/>
  <c r="I62" i="38"/>
  <c r="K62" i="38" s="1"/>
  <c r="F62" i="38"/>
  <c r="O61" i="38"/>
  <c r="Q61" i="38" s="1"/>
  <c r="L61" i="38"/>
  <c r="N61" i="38" s="1"/>
  <c r="I61" i="38"/>
  <c r="K61" i="38" s="1"/>
  <c r="F61" i="38"/>
  <c r="D61" i="38"/>
  <c r="E61" i="38" s="1"/>
  <c r="O60" i="38"/>
  <c r="Q60" i="38" s="1"/>
  <c r="L60" i="38"/>
  <c r="N60" i="38" s="1"/>
  <c r="K60" i="38"/>
  <c r="I60" i="38"/>
  <c r="F60" i="38"/>
  <c r="D60" i="38"/>
  <c r="E60" i="38" s="1"/>
  <c r="O59" i="38"/>
  <c r="Q59" i="38" s="1"/>
  <c r="L59" i="38"/>
  <c r="N59" i="38" s="1"/>
  <c r="I59" i="38"/>
  <c r="K59" i="38" s="1"/>
  <c r="F59" i="38"/>
  <c r="O58" i="38"/>
  <c r="Q58" i="38" s="1"/>
  <c r="L58" i="38"/>
  <c r="N58" i="38" s="1"/>
  <c r="I58" i="38"/>
  <c r="K58" i="38" s="1"/>
  <c r="F58" i="38"/>
  <c r="O57" i="38"/>
  <c r="Q57" i="38" s="1"/>
  <c r="L57" i="38"/>
  <c r="N57" i="38" s="1"/>
  <c r="I57" i="38"/>
  <c r="K57" i="38" s="1"/>
  <c r="F57" i="38"/>
  <c r="Q56" i="38"/>
  <c r="O56" i="38"/>
  <c r="L56" i="38"/>
  <c r="N56" i="38" s="1"/>
  <c r="K56" i="38"/>
  <c r="I56" i="38"/>
  <c r="F56" i="38"/>
  <c r="O55" i="38"/>
  <c r="Q55" i="38" s="1"/>
  <c r="L55" i="38"/>
  <c r="N55" i="38" s="1"/>
  <c r="I55" i="38"/>
  <c r="K55" i="38" s="1"/>
  <c r="F55" i="38"/>
  <c r="O54" i="38"/>
  <c r="Q54" i="38" s="1"/>
  <c r="N54" i="38"/>
  <c r="L54" i="38"/>
  <c r="I54" i="38"/>
  <c r="K54" i="38" s="1"/>
  <c r="F54" i="38"/>
  <c r="O53" i="38"/>
  <c r="Q53" i="38" s="1"/>
  <c r="L53" i="38"/>
  <c r="N53" i="38" s="1"/>
  <c r="I53" i="38"/>
  <c r="K53" i="38" s="1"/>
  <c r="F53" i="38"/>
  <c r="O52" i="38"/>
  <c r="Q52" i="38" s="1"/>
  <c r="L52" i="38"/>
  <c r="N52" i="38" s="1"/>
  <c r="K52" i="38"/>
  <c r="I52" i="38"/>
  <c r="F52" i="38"/>
  <c r="D52" i="38"/>
  <c r="E52" i="38" s="1"/>
  <c r="O51" i="38"/>
  <c r="Q51" i="38" s="1"/>
  <c r="L51" i="38"/>
  <c r="N51" i="38" s="1"/>
  <c r="I51" i="38"/>
  <c r="K51" i="38" s="1"/>
  <c r="F51" i="38"/>
  <c r="O50" i="38"/>
  <c r="Q50" i="38" s="1"/>
  <c r="N50" i="38"/>
  <c r="L50" i="38"/>
  <c r="I50" i="38"/>
  <c r="K50" i="38" s="1"/>
  <c r="F50" i="38"/>
  <c r="O49" i="38"/>
  <c r="Q49" i="38" s="1"/>
  <c r="L49" i="38"/>
  <c r="N49" i="38" s="1"/>
  <c r="I49" i="38"/>
  <c r="K49" i="38" s="1"/>
  <c r="F49" i="38"/>
  <c r="O48" i="38"/>
  <c r="Q48" i="38" s="1"/>
  <c r="L48" i="38"/>
  <c r="N48" i="38" s="1"/>
  <c r="K48" i="38"/>
  <c r="I48" i="38"/>
  <c r="F48" i="38"/>
  <c r="D48" i="38"/>
  <c r="E48" i="38" s="1"/>
  <c r="O47" i="38"/>
  <c r="Q47" i="38" s="1"/>
  <c r="L47" i="38"/>
  <c r="N47" i="38" s="1"/>
  <c r="I47" i="38"/>
  <c r="K47" i="38" s="1"/>
  <c r="F47" i="38"/>
  <c r="O46" i="38"/>
  <c r="Q46" i="38" s="1"/>
  <c r="N46" i="38"/>
  <c r="L46" i="38"/>
  <c r="I46" i="38"/>
  <c r="K46" i="38" s="1"/>
  <c r="F46" i="38"/>
  <c r="O45" i="38"/>
  <c r="Q45" i="38" s="1"/>
  <c r="L45" i="38"/>
  <c r="N45" i="38" s="1"/>
  <c r="I45" i="38"/>
  <c r="K45" i="38" s="1"/>
  <c r="F45" i="38"/>
  <c r="D45" i="38"/>
  <c r="E45" i="38" s="1"/>
  <c r="Q44" i="38"/>
  <c r="O44" i="38"/>
  <c r="L44" i="38"/>
  <c r="N44" i="38" s="1"/>
  <c r="K44" i="38"/>
  <c r="I44" i="38"/>
  <c r="F44" i="38"/>
  <c r="D44" i="38"/>
  <c r="E44" i="38" s="1"/>
  <c r="O43" i="38"/>
  <c r="Q43" i="38" s="1"/>
  <c r="L43" i="38"/>
  <c r="N43" i="38" s="1"/>
  <c r="I43" i="38"/>
  <c r="K43" i="38" s="1"/>
  <c r="F43" i="38"/>
  <c r="O42" i="38"/>
  <c r="Q42" i="38" s="1"/>
  <c r="L42" i="38"/>
  <c r="N42" i="38" s="1"/>
  <c r="I42" i="38"/>
  <c r="K42" i="38" s="1"/>
  <c r="F42" i="38"/>
  <c r="O41" i="38"/>
  <c r="Q41" i="38" s="1"/>
  <c r="L41" i="38"/>
  <c r="N41" i="38" s="1"/>
  <c r="I41" i="38"/>
  <c r="K41" i="38" s="1"/>
  <c r="F41" i="38"/>
  <c r="D41" i="38"/>
  <c r="E41" i="38" s="1"/>
  <c r="Q40" i="38"/>
  <c r="O40" i="38"/>
  <c r="L40" i="38"/>
  <c r="N40" i="38" s="1"/>
  <c r="K40" i="38"/>
  <c r="I40" i="38"/>
  <c r="F40" i="38"/>
  <c r="D40" i="38"/>
  <c r="E40" i="38" s="1"/>
  <c r="O39" i="38"/>
  <c r="Q39" i="38" s="1"/>
  <c r="L39" i="38"/>
  <c r="N39" i="38" s="1"/>
  <c r="I39" i="38"/>
  <c r="K39" i="38" s="1"/>
  <c r="F39" i="38"/>
  <c r="O38" i="38"/>
  <c r="Q38" i="38" s="1"/>
  <c r="L38" i="38"/>
  <c r="N38" i="38" s="1"/>
  <c r="I38" i="38"/>
  <c r="K38" i="38" s="1"/>
  <c r="F38" i="38"/>
  <c r="O37" i="38"/>
  <c r="Q37" i="38" s="1"/>
  <c r="L37" i="38"/>
  <c r="N37" i="38" s="1"/>
  <c r="I37" i="38"/>
  <c r="K37" i="38" s="1"/>
  <c r="F37" i="38"/>
  <c r="O36" i="38"/>
  <c r="Q36" i="38" s="1"/>
  <c r="L36" i="38"/>
  <c r="N36" i="38" s="1"/>
  <c r="K36" i="38"/>
  <c r="I36" i="38"/>
  <c r="F36" i="38"/>
  <c r="O35" i="38"/>
  <c r="Q35" i="38" s="1"/>
  <c r="L35" i="38"/>
  <c r="N35" i="38" s="1"/>
  <c r="I35" i="38"/>
  <c r="K35" i="38" s="1"/>
  <c r="F35" i="38"/>
  <c r="O34" i="38"/>
  <c r="Q34" i="38" s="1"/>
  <c r="L34" i="38"/>
  <c r="N34" i="38" s="1"/>
  <c r="I34" i="38"/>
  <c r="K34" i="38" s="1"/>
  <c r="F34" i="38"/>
  <c r="O33" i="38"/>
  <c r="Q33" i="38" s="1"/>
  <c r="L33" i="38"/>
  <c r="N33" i="38" s="1"/>
  <c r="I33" i="38"/>
  <c r="K33" i="38" s="1"/>
  <c r="F33" i="38"/>
  <c r="O32" i="38"/>
  <c r="Q32" i="38" s="1"/>
  <c r="L32" i="38"/>
  <c r="N32" i="38" s="1"/>
  <c r="K32" i="38"/>
  <c r="I32" i="38"/>
  <c r="F32" i="38"/>
  <c r="D32" i="38"/>
  <c r="E32" i="38" s="1"/>
  <c r="O31" i="38"/>
  <c r="Q31" i="38" s="1"/>
  <c r="L31" i="38"/>
  <c r="N31" i="38" s="1"/>
  <c r="I31" i="38"/>
  <c r="K31" i="38" s="1"/>
  <c r="F31" i="38"/>
  <c r="O30" i="38"/>
  <c r="Q30" i="38" s="1"/>
  <c r="L30" i="38"/>
  <c r="N30" i="38" s="1"/>
  <c r="I30" i="38"/>
  <c r="K30" i="38" s="1"/>
  <c r="F30" i="38"/>
  <c r="O29" i="38"/>
  <c r="Q29" i="38" s="1"/>
  <c r="L29" i="38"/>
  <c r="N29" i="38" s="1"/>
  <c r="I29" i="38"/>
  <c r="K29" i="38" s="1"/>
  <c r="F29" i="38"/>
  <c r="Q28" i="38"/>
  <c r="O28" i="38"/>
  <c r="L28" i="38"/>
  <c r="N28" i="38" s="1"/>
  <c r="K28" i="38"/>
  <c r="I28" i="38"/>
  <c r="F28" i="38"/>
  <c r="D28" i="38"/>
  <c r="E28" i="38" s="1"/>
  <c r="O27" i="38"/>
  <c r="Q27" i="38" s="1"/>
  <c r="L27" i="38"/>
  <c r="N27" i="38" s="1"/>
  <c r="I27" i="38"/>
  <c r="K27" i="38" s="1"/>
  <c r="F27" i="38"/>
  <c r="O26" i="38"/>
  <c r="Q26" i="38" s="1"/>
  <c r="L26" i="38"/>
  <c r="N26" i="38" s="1"/>
  <c r="I26" i="38"/>
  <c r="K26" i="38" s="1"/>
  <c r="F26" i="38"/>
  <c r="O25" i="38"/>
  <c r="Q25" i="38" s="1"/>
  <c r="L25" i="38"/>
  <c r="N25" i="38" s="1"/>
  <c r="I25" i="38"/>
  <c r="K25" i="38" s="1"/>
  <c r="F25" i="38"/>
  <c r="D25" i="38"/>
  <c r="E25" i="38" s="1"/>
  <c r="Q24" i="38"/>
  <c r="O24" i="38"/>
  <c r="L24" i="38"/>
  <c r="N24" i="38" s="1"/>
  <c r="K24" i="38"/>
  <c r="I24" i="38"/>
  <c r="F24" i="38"/>
  <c r="D24" i="38"/>
  <c r="E24" i="38" s="1"/>
  <c r="O23" i="38"/>
  <c r="Q23" i="38" s="1"/>
  <c r="L23" i="38"/>
  <c r="N23" i="38" s="1"/>
  <c r="I23" i="38"/>
  <c r="K23" i="38" s="1"/>
  <c r="F23" i="38"/>
  <c r="O22" i="38"/>
  <c r="Q22" i="38" s="1"/>
  <c r="L22" i="38"/>
  <c r="N22" i="38" s="1"/>
  <c r="I22" i="38"/>
  <c r="K22" i="38" s="1"/>
  <c r="F22" i="38"/>
  <c r="O21" i="38"/>
  <c r="Q21" i="38" s="1"/>
  <c r="L21" i="38"/>
  <c r="N21" i="38" s="1"/>
  <c r="I21" i="38"/>
  <c r="K21" i="38" s="1"/>
  <c r="F21" i="38"/>
  <c r="D21" i="38"/>
  <c r="E21" i="38" s="1"/>
  <c r="Q20" i="38"/>
  <c r="O20" i="38"/>
  <c r="L20" i="38"/>
  <c r="N20" i="38" s="1"/>
  <c r="K20" i="38"/>
  <c r="I20" i="38"/>
  <c r="F20" i="38"/>
  <c r="D20" i="38"/>
  <c r="E20" i="38" s="1"/>
  <c r="O19" i="38"/>
  <c r="Q19" i="38" s="1"/>
  <c r="L19" i="38"/>
  <c r="N19" i="38" s="1"/>
  <c r="I19" i="38"/>
  <c r="K19" i="38" s="1"/>
  <c r="F19" i="38"/>
  <c r="O13" i="38"/>
  <c r="D63" i="38" s="1"/>
  <c r="E63" i="38" s="1"/>
  <c r="N13" i="38"/>
  <c r="M13" i="38"/>
  <c r="L13" i="38"/>
  <c r="D47" i="38" s="1"/>
  <c r="E47" i="38" s="1"/>
  <c r="K13" i="38"/>
  <c r="D43" i="38" s="1"/>
  <c r="E43" i="38" s="1"/>
  <c r="J13" i="38"/>
  <c r="I13" i="38"/>
  <c r="H13" i="38"/>
  <c r="D27" i="38" s="1"/>
  <c r="E27" i="38" s="1"/>
  <c r="G13" i="38"/>
  <c r="D23" i="38" s="1"/>
  <c r="E23" i="38" s="1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AL7" i="38"/>
  <c r="P67" i="37"/>
  <c r="AL12" i="18" s="1"/>
  <c r="M67" i="37"/>
  <c r="G80" i="37" s="1"/>
  <c r="J67" i="37"/>
  <c r="F80" i="37" s="1"/>
  <c r="H12" i="18" s="1"/>
  <c r="P66" i="37"/>
  <c r="AL11" i="18" s="1"/>
  <c r="M66" i="37"/>
  <c r="G79" i="37" s="1"/>
  <c r="AB11" i="18" s="1"/>
  <c r="J66" i="37"/>
  <c r="F79" i="37" s="1"/>
  <c r="H11" i="18" s="1"/>
  <c r="P65" i="37"/>
  <c r="AL10" i="18" s="1"/>
  <c r="M65" i="37"/>
  <c r="G78" i="37" s="1"/>
  <c r="AB10" i="18" s="1"/>
  <c r="J65" i="37"/>
  <c r="F78" i="37" s="1"/>
  <c r="H10" i="18" s="1"/>
  <c r="P64" i="37"/>
  <c r="AL9" i="18" s="1"/>
  <c r="M64" i="37"/>
  <c r="G77" i="37" s="1"/>
  <c r="AB9" i="18" s="1"/>
  <c r="J64" i="37"/>
  <c r="F77" i="37" s="1"/>
  <c r="H9" i="18" s="1"/>
  <c r="O63" i="37"/>
  <c r="Q63" i="37" s="1"/>
  <c r="N63" i="37"/>
  <c r="L63" i="37"/>
  <c r="I63" i="37"/>
  <c r="K63" i="37" s="1"/>
  <c r="F63" i="37"/>
  <c r="O62" i="37"/>
  <c r="Q62" i="37" s="1"/>
  <c r="L62" i="37"/>
  <c r="N62" i="37" s="1"/>
  <c r="I62" i="37"/>
  <c r="K62" i="37" s="1"/>
  <c r="F62" i="37"/>
  <c r="O61" i="37"/>
  <c r="Q61" i="37" s="1"/>
  <c r="L61" i="37"/>
  <c r="N61" i="37" s="1"/>
  <c r="I61" i="37"/>
  <c r="K61" i="37" s="1"/>
  <c r="F61" i="37"/>
  <c r="D61" i="37"/>
  <c r="E61" i="37" s="1"/>
  <c r="Q60" i="37"/>
  <c r="O60" i="37"/>
  <c r="L60" i="37"/>
  <c r="N60" i="37" s="1"/>
  <c r="K60" i="37"/>
  <c r="I60" i="37"/>
  <c r="F60" i="37"/>
  <c r="D60" i="37"/>
  <c r="E60" i="37" s="1"/>
  <c r="O59" i="37"/>
  <c r="Q59" i="37" s="1"/>
  <c r="L59" i="37"/>
  <c r="N59" i="37" s="1"/>
  <c r="I59" i="37"/>
  <c r="K59" i="37" s="1"/>
  <c r="F59" i="37"/>
  <c r="O58" i="37"/>
  <c r="Q58" i="37" s="1"/>
  <c r="L58" i="37"/>
  <c r="N58" i="37" s="1"/>
  <c r="I58" i="37"/>
  <c r="K58" i="37" s="1"/>
  <c r="F58" i="37"/>
  <c r="O57" i="37"/>
  <c r="Q57" i="37" s="1"/>
  <c r="L57" i="37"/>
  <c r="N57" i="37" s="1"/>
  <c r="I57" i="37"/>
  <c r="K57" i="37" s="1"/>
  <c r="F57" i="37"/>
  <c r="Q56" i="37"/>
  <c r="O56" i="37"/>
  <c r="L56" i="37"/>
  <c r="N56" i="37" s="1"/>
  <c r="K56" i="37"/>
  <c r="I56" i="37"/>
  <c r="F56" i="37"/>
  <c r="O55" i="37"/>
  <c r="Q55" i="37" s="1"/>
  <c r="L55" i="37"/>
  <c r="N55" i="37" s="1"/>
  <c r="I55" i="37"/>
  <c r="K55" i="37" s="1"/>
  <c r="F55" i="37"/>
  <c r="O54" i="37"/>
  <c r="Q54" i="37" s="1"/>
  <c r="L54" i="37"/>
  <c r="N54" i="37" s="1"/>
  <c r="I54" i="37"/>
  <c r="K54" i="37" s="1"/>
  <c r="F54" i="37"/>
  <c r="O53" i="37"/>
  <c r="Q53" i="37" s="1"/>
  <c r="L53" i="37"/>
  <c r="N53" i="37" s="1"/>
  <c r="I53" i="37"/>
  <c r="K53" i="37" s="1"/>
  <c r="F53" i="37"/>
  <c r="D53" i="37"/>
  <c r="E53" i="37" s="1"/>
  <c r="O52" i="37"/>
  <c r="Q52" i="37" s="1"/>
  <c r="L52" i="37"/>
  <c r="N52" i="37" s="1"/>
  <c r="K52" i="37"/>
  <c r="I52" i="37"/>
  <c r="F52" i="37"/>
  <c r="D52" i="37"/>
  <c r="E52" i="37" s="1"/>
  <c r="O51" i="37"/>
  <c r="Q51" i="37" s="1"/>
  <c r="L51" i="37"/>
  <c r="N51" i="37" s="1"/>
  <c r="I51" i="37"/>
  <c r="K51" i="37" s="1"/>
  <c r="F51" i="37"/>
  <c r="O50" i="37"/>
  <c r="Q50" i="37" s="1"/>
  <c r="N50" i="37"/>
  <c r="L50" i="37"/>
  <c r="I50" i="37"/>
  <c r="K50" i="37" s="1"/>
  <c r="F50" i="37"/>
  <c r="O49" i="37"/>
  <c r="Q49" i="37" s="1"/>
  <c r="L49" i="37"/>
  <c r="N49" i="37" s="1"/>
  <c r="I49" i="37"/>
  <c r="K49" i="37" s="1"/>
  <c r="F49" i="37"/>
  <c r="Q48" i="37"/>
  <c r="O48" i="37"/>
  <c r="L48" i="37"/>
  <c r="N48" i="37" s="1"/>
  <c r="K48" i="37"/>
  <c r="I48" i="37"/>
  <c r="F48" i="37"/>
  <c r="D48" i="37"/>
  <c r="E48" i="37" s="1"/>
  <c r="O47" i="37"/>
  <c r="Q47" i="37" s="1"/>
  <c r="L47" i="37"/>
  <c r="N47" i="37" s="1"/>
  <c r="I47" i="37"/>
  <c r="K47" i="37" s="1"/>
  <c r="F47" i="37"/>
  <c r="O46" i="37"/>
  <c r="Q46" i="37" s="1"/>
  <c r="L46" i="37"/>
  <c r="N46" i="37" s="1"/>
  <c r="K46" i="37"/>
  <c r="I46" i="37"/>
  <c r="F46" i="37"/>
  <c r="D46" i="37"/>
  <c r="E46" i="37" s="1"/>
  <c r="O45" i="37"/>
  <c r="Q45" i="37" s="1"/>
  <c r="L45" i="37"/>
  <c r="N45" i="37" s="1"/>
  <c r="I45" i="37"/>
  <c r="K45" i="37" s="1"/>
  <c r="F45" i="37"/>
  <c r="D45" i="37"/>
  <c r="E45" i="37" s="1"/>
  <c r="O44" i="37"/>
  <c r="Q44" i="37" s="1"/>
  <c r="L44" i="37"/>
  <c r="N44" i="37" s="1"/>
  <c r="K44" i="37"/>
  <c r="I44" i="37"/>
  <c r="F44" i="37"/>
  <c r="D44" i="37"/>
  <c r="E44" i="37" s="1"/>
  <c r="O43" i="37"/>
  <c r="Q43" i="37" s="1"/>
  <c r="L43" i="37"/>
  <c r="N43" i="37" s="1"/>
  <c r="I43" i="37"/>
  <c r="K43" i="37" s="1"/>
  <c r="F43" i="37"/>
  <c r="O42" i="37"/>
  <c r="Q42" i="37" s="1"/>
  <c r="L42" i="37"/>
  <c r="N42" i="37" s="1"/>
  <c r="I42" i="37"/>
  <c r="K42" i="37" s="1"/>
  <c r="F42" i="37"/>
  <c r="D42" i="37"/>
  <c r="E42" i="37" s="1"/>
  <c r="O41" i="37"/>
  <c r="Q41" i="37" s="1"/>
  <c r="L41" i="37"/>
  <c r="N41" i="37" s="1"/>
  <c r="I41" i="37"/>
  <c r="K41" i="37" s="1"/>
  <c r="F41" i="37"/>
  <c r="D41" i="37"/>
  <c r="E41" i="37" s="1"/>
  <c r="Q40" i="37"/>
  <c r="O40" i="37"/>
  <c r="L40" i="37"/>
  <c r="N40" i="37" s="1"/>
  <c r="K40" i="37"/>
  <c r="I40" i="37"/>
  <c r="F40" i="37"/>
  <c r="D40" i="37"/>
  <c r="E40" i="37" s="1"/>
  <c r="O39" i="37"/>
  <c r="Q39" i="37" s="1"/>
  <c r="L39" i="37"/>
  <c r="N39" i="37" s="1"/>
  <c r="I39" i="37"/>
  <c r="K39" i="37" s="1"/>
  <c r="F39" i="37"/>
  <c r="O38" i="37"/>
  <c r="Q38" i="37" s="1"/>
  <c r="N38" i="37"/>
  <c r="L38" i="37"/>
  <c r="I38" i="37"/>
  <c r="K38" i="37" s="1"/>
  <c r="F38" i="37"/>
  <c r="O37" i="37"/>
  <c r="Q37" i="37" s="1"/>
  <c r="L37" i="37"/>
  <c r="N37" i="37" s="1"/>
  <c r="I37" i="37"/>
  <c r="K37" i="37" s="1"/>
  <c r="F37" i="37"/>
  <c r="Q36" i="37"/>
  <c r="O36" i="37"/>
  <c r="L36" i="37"/>
  <c r="N36" i="37" s="1"/>
  <c r="K36" i="37"/>
  <c r="I36" i="37"/>
  <c r="F36" i="37"/>
  <c r="O35" i="37"/>
  <c r="Q35" i="37" s="1"/>
  <c r="N35" i="37"/>
  <c r="L35" i="37"/>
  <c r="I35" i="37"/>
  <c r="K35" i="37" s="1"/>
  <c r="F35" i="37"/>
  <c r="E35" i="37"/>
  <c r="O34" i="37"/>
  <c r="Q34" i="37" s="1"/>
  <c r="L34" i="37"/>
  <c r="N34" i="37" s="1"/>
  <c r="I34" i="37"/>
  <c r="K34" i="37" s="1"/>
  <c r="F34" i="37"/>
  <c r="D34" i="37"/>
  <c r="E34" i="37" s="1"/>
  <c r="O33" i="37"/>
  <c r="Q33" i="37" s="1"/>
  <c r="L33" i="37"/>
  <c r="N33" i="37" s="1"/>
  <c r="K33" i="37"/>
  <c r="I33" i="37"/>
  <c r="F33" i="37"/>
  <c r="D33" i="37"/>
  <c r="E33" i="37" s="1"/>
  <c r="O32" i="37"/>
  <c r="Q32" i="37" s="1"/>
  <c r="L32" i="37"/>
  <c r="N32" i="37" s="1"/>
  <c r="K32" i="37"/>
  <c r="I32" i="37"/>
  <c r="F32" i="37"/>
  <c r="O31" i="37"/>
  <c r="Q31" i="37" s="1"/>
  <c r="L31" i="37"/>
  <c r="N31" i="37" s="1"/>
  <c r="I31" i="37"/>
  <c r="K31" i="37" s="1"/>
  <c r="F31" i="37"/>
  <c r="O30" i="37"/>
  <c r="Q30" i="37" s="1"/>
  <c r="L30" i="37"/>
  <c r="N30" i="37" s="1"/>
  <c r="K30" i="37"/>
  <c r="I30" i="37"/>
  <c r="F30" i="37"/>
  <c r="O29" i="37"/>
  <c r="Q29" i="37" s="1"/>
  <c r="L29" i="37"/>
  <c r="N29" i="37" s="1"/>
  <c r="I29" i="37"/>
  <c r="K29" i="37" s="1"/>
  <c r="F29" i="37"/>
  <c r="Q28" i="37"/>
  <c r="O28" i="37"/>
  <c r="L28" i="37"/>
  <c r="N28" i="37" s="1"/>
  <c r="K28" i="37"/>
  <c r="I28" i="37"/>
  <c r="F28" i="37"/>
  <c r="D28" i="37"/>
  <c r="E28" i="37" s="1"/>
  <c r="O27" i="37"/>
  <c r="Q27" i="37" s="1"/>
  <c r="L27" i="37"/>
  <c r="N27" i="37" s="1"/>
  <c r="I27" i="37"/>
  <c r="K27" i="37" s="1"/>
  <c r="F27" i="37"/>
  <c r="O26" i="37"/>
  <c r="Q26" i="37" s="1"/>
  <c r="N26" i="37"/>
  <c r="L26" i="37"/>
  <c r="I26" i="37"/>
  <c r="K26" i="37" s="1"/>
  <c r="F26" i="37"/>
  <c r="D26" i="37"/>
  <c r="E26" i="37" s="1"/>
  <c r="O25" i="37"/>
  <c r="Q25" i="37" s="1"/>
  <c r="L25" i="37"/>
  <c r="N25" i="37" s="1"/>
  <c r="I25" i="37"/>
  <c r="K25" i="37" s="1"/>
  <c r="F25" i="37"/>
  <c r="D25" i="37"/>
  <c r="E25" i="37" s="1"/>
  <c r="O24" i="37"/>
  <c r="Q24" i="37" s="1"/>
  <c r="L24" i="37"/>
  <c r="N24" i="37" s="1"/>
  <c r="K24" i="37"/>
  <c r="I24" i="37"/>
  <c r="F24" i="37"/>
  <c r="D24" i="37"/>
  <c r="E24" i="37" s="1"/>
  <c r="O23" i="37"/>
  <c r="Q23" i="37" s="1"/>
  <c r="L23" i="37"/>
  <c r="N23" i="37" s="1"/>
  <c r="I23" i="37"/>
  <c r="K23" i="37" s="1"/>
  <c r="F23" i="37"/>
  <c r="O22" i="37"/>
  <c r="Q22" i="37" s="1"/>
  <c r="N22" i="37"/>
  <c r="L22" i="37"/>
  <c r="I22" i="37"/>
  <c r="K22" i="37" s="1"/>
  <c r="F22" i="37"/>
  <c r="O21" i="37"/>
  <c r="Q21" i="37" s="1"/>
  <c r="L21" i="37"/>
  <c r="N21" i="37" s="1"/>
  <c r="I21" i="37"/>
  <c r="K21" i="37" s="1"/>
  <c r="F21" i="37"/>
  <c r="O20" i="37"/>
  <c r="Q20" i="37" s="1"/>
  <c r="L20" i="37"/>
  <c r="N20" i="37" s="1"/>
  <c r="K20" i="37"/>
  <c r="I20" i="37"/>
  <c r="F20" i="37"/>
  <c r="D20" i="37"/>
  <c r="E20" i="37" s="1"/>
  <c r="O19" i="37"/>
  <c r="Q19" i="37" s="1"/>
  <c r="L19" i="37"/>
  <c r="N19" i="37" s="1"/>
  <c r="I19" i="37"/>
  <c r="K19" i="37" s="1"/>
  <c r="F19" i="37"/>
  <c r="O13" i="37"/>
  <c r="N13" i="37"/>
  <c r="M13" i="37"/>
  <c r="L13" i="37"/>
  <c r="D47" i="37" s="1"/>
  <c r="E47" i="37" s="1"/>
  <c r="K13" i="37"/>
  <c r="J13" i="37"/>
  <c r="D35" i="37" s="1"/>
  <c r="I13" i="37"/>
  <c r="D31" i="37" s="1"/>
  <c r="E31" i="37" s="1"/>
  <c r="H13" i="37"/>
  <c r="D27" i="37" s="1"/>
  <c r="E27" i="37" s="1"/>
  <c r="G13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AL7" i="37"/>
  <c r="O20" i="36"/>
  <c r="O21" i="36"/>
  <c r="O22" i="36"/>
  <c r="Q22" i="36" s="1"/>
  <c r="O23" i="36"/>
  <c r="Q23" i="36" s="1"/>
  <c r="O24" i="36"/>
  <c r="O25" i="36"/>
  <c r="O26" i="36"/>
  <c r="Q26" i="36" s="1"/>
  <c r="O27" i="36"/>
  <c r="Q27" i="36" s="1"/>
  <c r="O28" i="36"/>
  <c r="Q28" i="36" s="1"/>
  <c r="O29" i="36"/>
  <c r="Q29" i="36" s="1"/>
  <c r="O30" i="36"/>
  <c r="Q30" i="36" s="1"/>
  <c r="O31" i="36"/>
  <c r="O32" i="36"/>
  <c r="O33" i="36"/>
  <c r="O34" i="36"/>
  <c r="O35" i="36"/>
  <c r="O36" i="36"/>
  <c r="Q36" i="36" s="1"/>
  <c r="O37" i="36"/>
  <c r="O38" i="36"/>
  <c r="Q38" i="36" s="1"/>
  <c r="O39" i="36"/>
  <c r="O40" i="36"/>
  <c r="Q40" i="36" s="1"/>
  <c r="O41" i="36"/>
  <c r="Q41" i="36" s="1"/>
  <c r="O42" i="36"/>
  <c r="Q42" i="36" s="1"/>
  <c r="O43" i="36"/>
  <c r="O44" i="36"/>
  <c r="Q44" i="36" s="1"/>
  <c r="O45" i="36"/>
  <c r="Q45" i="36" s="1"/>
  <c r="O46" i="36"/>
  <c r="Q46" i="36" s="1"/>
  <c r="O47" i="36"/>
  <c r="Q47" i="36" s="1"/>
  <c r="O48" i="36"/>
  <c r="Q48" i="36" s="1"/>
  <c r="O49" i="36"/>
  <c r="O50" i="36"/>
  <c r="O51" i="36"/>
  <c r="Q51" i="36" s="1"/>
  <c r="O52" i="36"/>
  <c r="O53" i="36"/>
  <c r="O54" i="36"/>
  <c r="Q54" i="36" s="1"/>
  <c r="O55" i="36"/>
  <c r="Q55" i="36" s="1"/>
  <c r="O56" i="36"/>
  <c r="O57" i="36"/>
  <c r="Q57" i="36" s="1"/>
  <c r="O58" i="36"/>
  <c r="Q58" i="36" s="1"/>
  <c r="O59" i="36"/>
  <c r="Q59" i="36" s="1"/>
  <c r="O60" i="36"/>
  <c r="Q60" i="36" s="1"/>
  <c r="O61" i="36"/>
  <c r="O62" i="36"/>
  <c r="Q62" i="36" s="1"/>
  <c r="O63" i="36"/>
  <c r="O19" i="36"/>
  <c r="L20" i="36"/>
  <c r="N20" i="36" s="1"/>
  <c r="L21" i="36"/>
  <c r="L22" i="36"/>
  <c r="N22" i="36" s="1"/>
  <c r="L23" i="36"/>
  <c r="N23" i="36" s="1"/>
  <c r="L24" i="36"/>
  <c r="N24" i="36" s="1"/>
  <c r="L25" i="36"/>
  <c r="N25" i="36" s="1"/>
  <c r="L26" i="36"/>
  <c r="L27" i="36"/>
  <c r="N27" i="36" s="1"/>
  <c r="L28" i="36"/>
  <c r="N28" i="36" s="1"/>
  <c r="L29" i="36"/>
  <c r="N29" i="36" s="1"/>
  <c r="L30" i="36"/>
  <c r="N30" i="36" s="1"/>
  <c r="L31" i="36"/>
  <c r="L32" i="36"/>
  <c r="L33" i="36"/>
  <c r="L34" i="36"/>
  <c r="N34" i="36" s="1"/>
  <c r="L35" i="36"/>
  <c r="L36" i="36"/>
  <c r="N36" i="36" s="1"/>
  <c r="L37" i="36"/>
  <c r="N37" i="36" s="1"/>
  <c r="L38" i="36"/>
  <c r="N38" i="36" s="1"/>
  <c r="L39" i="36"/>
  <c r="N39" i="36" s="1"/>
  <c r="L40" i="36"/>
  <c r="N40" i="36" s="1"/>
  <c r="L41" i="36"/>
  <c r="L42" i="36"/>
  <c r="N42" i="36" s="1"/>
  <c r="L43" i="36"/>
  <c r="N43" i="36" s="1"/>
  <c r="L44" i="36"/>
  <c r="N44" i="36" s="1"/>
  <c r="L45" i="36"/>
  <c r="L46" i="36"/>
  <c r="N46" i="36" s="1"/>
  <c r="L47" i="36"/>
  <c r="L48" i="36"/>
  <c r="L49" i="36"/>
  <c r="L50" i="36"/>
  <c r="N50" i="36" s="1"/>
  <c r="L51" i="36"/>
  <c r="L52" i="36"/>
  <c r="N52" i="36" s="1"/>
  <c r="L53" i="36"/>
  <c r="N53" i="36" s="1"/>
  <c r="L54" i="36"/>
  <c r="N54" i="36" s="1"/>
  <c r="L55" i="36"/>
  <c r="N55" i="36" s="1"/>
  <c r="L56" i="36"/>
  <c r="N56" i="36" s="1"/>
  <c r="L57" i="36"/>
  <c r="L58" i="36"/>
  <c r="L59" i="36"/>
  <c r="N59" i="36" s="1"/>
  <c r="L60" i="36"/>
  <c r="N60" i="36" s="1"/>
  <c r="L61" i="36"/>
  <c r="N61" i="36" s="1"/>
  <c r="L62" i="36"/>
  <c r="N62" i="36" s="1"/>
  <c r="L63" i="36"/>
  <c r="L19" i="36"/>
  <c r="I20" i="36"/>
  <c r="K20" i="36" s="1"/>
  <c r="I21" i="36"/>
  <c r="I22" i="36"/>
  <c r="I23" i="36"/>
  <c r="I24" i="36"/>
  <c r="K24" i="36" s="1"/>
  <c r="I25" i="36"/>
  <c r="I26" i="36"/>
  <c r="I27" i="36"/>
  <c r="I28" i="36"/>
  <c r="K28" i="36" s="1"/>
  <c r="I29" i="36"/>
  <c r="I30" i="36"/>
  <c r="I31" i="36"/>
  <c r="I32" i="36"/>
  <c r="K32" i="36" s="1"/>
  <c r="I33" i="36"/>
  <c r="I34" i="36"/>
  <c r="I35" i="36"/>
  <c r="I36" i="36"/>
  <c r="K36" i="36" s="1"/>
  <c r="I37" i="36"/>
  <c r="I38" i="36"/>
  <c r="I39" i="36"/>
  <c r="I40" i="36"/>
  <c r="K40" i="36" s="1"/>
  <c r="I41" i="36"/>
  <c r="I42" i="36"/>
  <c r="I43" i="36"/>
  <c r="I44" i="36"/>
  <c r="K44" i="36" s="1"/>
  <c r="I45" i="36"/>
  <c r="I46" i="36"/>
  <c r="I47" i="36"/>
  <c r="I48" i="36"/>
  <c r="K48" i="36" s="1"/>
  <c r="I49" i="36"/>
  <c r="I50" i="36"/>
  <c r="I51" i="36"/>
  <c r="I52" i="36"/>
  <c r="K52" i="36" s="1"/>
  <c r="I53" i="36"/>
  <c r="I54" i="36"/>
  <c r="I55" i="36"/>
  <c r="I56" i="36"/>
  <c r="K56" i="36" s="1"/>
  <c r="I57" i="36"/>
  <c r="I58" i="36"/>
  <c r="I59" i="36"/>
  <c r="I60" i="36"/>
  <c r="K60" i="36" s="1"/>
  <c r="I61" i="36"/>
  <c r="I62" i="36"/>
  <c r="I63" i="36"/>
  <c r="I19" i="36"/>
  <c r="K19" i="36" s="1"/>
  <c r="P67" i="36"/>
  <c r="M67" i="36"/>
  <c r="G80" i="36" s="1"/>
  <c r="J67" i="36"/>
  <c r="F80" i="36" s="1"/>
  <c r="P66" i="36"/>
  <c r="M66" i="36"/>
  <c r="G79" i="36" s="1"/>
  <c r="J66" i="36"/>
  <c r="F79" i="36" s="1"/>
  <c r="P65" i="36"/>
  <c r="M65" i="36"/>
  <c r="G78" i="36" s="1"/>
  <c r="J65" i="36"/>
  <c r="F78" i="36" s="1"/>
  <c r="P64" i="36"/>
  <c r="M64" i="36"/>
  <c r="G77" i="36" s="1"/>
  <c r="J64" i="36"/>
  <c r="F77" i="36" s="1"/>
  <c r="Q63" i="36"/>
  <c r="N63" i="36"/>
  <c r="K63" i="36"/>
  <c r="F63" i="36"/>
  <c r="K62" i="36"/>
  <c r="F62" i="36"/>
  <c r="Q61" i="36"/>
  <c r="K61" i="36"/>
  <c r="F61" i="36"/>
  <c r="F60" i="36"/>
  <c r="K59" i="36"/>
  <c r="F59" i="36"/>
  <c r="N58" i="36"/>
  <c r="K58" i="36"/>
  <c r="F58" i="36"/>
  <c r="N57" i="36"/>
  <c r="K57" i="36"/>
  <c r="F57" i="36"/>
  <c r="Q56" i="36"/>
  <c r="F56" i="36"/>
  <c r="K55" i="36"/>
  <c r="F55" i="36"/>
  <c r="K54" i="36"/>
  <c r="F54" i="36"/>
  <c r="Q53" i="36"/>
  <c r="K53" i="36"/>
  <c r="F53" i="36"/>
  <c r="Q52" i="36"/>
  <c r="F52" i="36"/>
  <c r="N51" i="36"/>
  <c r="K51" i="36"/>
  <c r="F51" i="36"/>
  <c r="Q50" i="36"/>
  <c r="K50" i="36"/>
  <c r="F50" i="36"/>
  <c r="Q49" i="36"/>
  <c r="N49" i="36"/>
  <c r="K49" i="36"/>
  <c r="F49" i="36"/>
  <c r="N48" i="36"/>
  <c r="F48" i="36"/>
  <c r="N47" i="36"/>
  <c r="K47" i="36"/>
  <c r="F47" i="36"/>
  <c r="K46" i="36"/>
  <c r="F46" i="36"/>
  <c r="N45" i="36"/>
  <c r="K45" i="36"/>
  <c r="F45" i="36"/>
  <c r="F44" i="36"/>
  <c r="Q43" i="36"/>
  <c r="K43" i="36"/>
  <c r="F43" i="36"/>
  <c r="K42" i="36"/>
  <c r="F42" i="36"/>
  <c r="N41" i="36"/>
  <c r="K41" i="36"/>
  <c r="F41" i="36"/>
  <c r="F40" i="36"/>
  <c r="Q39" i="36"/>
  <c r="K39" i="36"/>
  <c r="F39" i="36"/>
  <c r="K38" i="36"/>
  <c r="F38" i="36"/>
  <c r="Q37" i="36"/>
  <c r="K37" i="36"/>
  <c r="F37" i="36"/>
  <c r="F36" i="36"/>
  <c r="Q35" i="36"/>
  <c r="N35" i="36"/>
  <c r="K35" i="36"/>
  <c r="F35" i="36"/>
  <c r="Q34" i="36"/>
  <c r="K34" i="36"/>
  <c r="F34" i="36"/>
  <c r="Q33" i="36"/>
  <c r="N33" i="36"/>
  <c r="K33" i="36"/>
  <c r="F33" i="36"/>
  <c r="Q32" i="36"/>
  <c r="N32" i="36"/>
  <c r="F32" i="36"/>
  <c r="Q31" i="36"/>
  <c r="N31" i="36"/>
  <c r="K31" i="36"/>
  <c r="F31" i="36"/>
  <c r="K30" i="36"/>
  <c r="F30" i="36"/>
  <c r="K29" i="36"/>
  <c r="F29" i="36"/>
  <c r="F28" i="36"/>
  <c r="K27" i="36"/>
  <c r="F27" i="36"/>
  <c r="N26" i="36"/>
  <c r="K26" i="36"/>
  <c r="F26" i="36"/>
  <c r="Q25" i="36"/>
  <c r="K25" i="36"/>
  <c r="F25" i="36"/>
  <c r="Q24" i="36"/>
  <c r="F24" i="36"/>
  <c r="K23" i="36"/>
  <c r="F23" i="36"/>
  <c r="K22" i="36"/>
  <c r="F22" i="36"/>
  <c r="Q21" i="36"/>
  <c r="N21" i="36"/>
  <c r="K21" i="36"/>
  <c r="F21" i="36"/>
  <c r="Q20" i="36"/>
  <c r="F20" i="36"/>
  <c r="Q19" i="36"/>
  <c r="N19" i="36"/>
  <c r="F19" i="36"/>
  <c r="D58" i="36"/>
  <c r="E58" i="36" s="1"/>
  <c r="D63" i="36"/>
  <c r="E63" i="36" s="1"/>
  <c r="O13" i="36"/>
  <c r="N13" i="36"/>
  <c r="M13" i="36"/>
  <c r="L13" i="36"/>
  <c r="K13" i="36"/>
  <c r="J13" i="36"/>
  <c r="I13" i="36"/>
  <c r="H13" i="36"/>
  <c r="G13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AL7" i="36"/>
  <c r="P67" i="35"/>
  <c r="AJ12" i="18" s="1"/>
  <c r="M67" i="35"/>
  <c r="G80" i="35" s="1"/>
  <c r="Z12" i="18" s="1"/>
  <c r="J67" i="35"/>
  <c r="F80" i="35" s="1"/>
  <c r="F12" i="18" s="1"/>
  <c r="P66" i="35"/>
  <c r="AJ11" i="18" s="1"/>
  <c r="M66" i="35"/>
  <c r="G79" i="35" s="1"/>
  <c r="Z11" i="18" s="1"/>
  <c r="J66" i="35"/>
  <c r="F79" i="35" s="1"/>
  <c r="F11" i="18" s="1"/>
  <c r="P65" i="35"/>
  <c r="AJ10" i="18" s="1"/>
  <c r="M65" i="35"/>
  <c r="G78" i="35" s="1"/>
  <c r="Z10" i="18" s="1"/>
  <c r="J65" i="35"/>
  <c r="F78" i="35" s="1"/>
  <c r="F10" i="18" s="1"/>
  <c r="P64" i="35"/>
  <c r="AJ9" i="18" s="1"/>
  <c r="M64" i="35"/>
  <c r="G77" i="35" s="1"/>
  <c r="Z9" i="18" s="1"/>
  <c r="J64" i="35"/>
  <c r="F77" i="35" s="1"/>
  <c r="F9" i="18" s="1"/>
  <c r="Q63" i="35"/>
  <c r="L63" i="35"/>
  <c r="N63" i="35" s="1"/>
  <c r="K63" i="35"/>
  <c r="I63" i="35"/>
  <c r="F63" i="35"/>
  <c r="D63" i="35"/>
  <c r="E63" i="35" s="1"/>
  <c r="Q62" i="35"/>
  <c r="L62" i="35"/>
  <c r="N62" i="35" s="1"/>
  <c r="K62" i="35"/>
  <c r="I62" i="35"/>
  <c r="F62" i="35"/>
  <c r="D62" i="35"/>
  <c r="E62" i="35" s="1"/>
  <c r="Q61" i="35"/>
  <c r="L61" i="35"/>
  <c r="N61" i="35" s="1"/>
  <c r="K61" i="35"/>
  <c r="I61" i="35"/>
  <c r="F61" i="35"/>
  <c r="D61" i="35"/>
  <c r="E61" i="35" s="1"/>
  <c r="Q60" i="35"/>
  <c r="L60" i="35"/>
  <c r="N60" i="35" s="1"/>
  <c r="K60" i="35"/>
  <c r="I60" i="35"/>
  <c r="F60" i="35"/>
  <c r="D60" i="35"/>
  <c r="E60" i="35" s="1"/>
  <c r="Q59" i="35"/>
  <c r="L59" i="35"/>
  <c r="N59" i="35" s="1"/>
  <c r="K59" i="35"/>
  <c r="I59" i="35"/>
  <c r="F59" i="35"/>
  <c r="D59" i="35"/>
  <c r="E59" i="35" s="1"/>
  <c r="Q58" i="35"/>
  <c r="L58" i="35"/>
  <c r="N58" i="35" s="1"/>
  <c r="K58" i="35"/>
  <c r="I58" i="35"/>
  <c r="F58" i="35"/>
  <c r="D58" i="35"/>
  <c r="E58" i="35" s="1"/>
  <c r="Q57" i="35"/>
  <c r="L57" i="35"/>
  <c r="N57" i="35" s="1"/>
  <c r="K57" i="35"/>
  <c r="I57" i="35"/>
  <c r="F57" i="35"/>
  <c r="D57" i="35"/>
  <c r="E57" i="35" s="1"/>
  <c r="Q56" i="35"/>
  <c r="L56" i="35"/>
  <c r="N56" i="35" s="1"/>
  <c r="K56" i="35"/>
  <c r="I56" i="35"/>
  <c r="F56" i="35"/>
  <c r="D56" i="35"/>
  <c r="E56" i="35" s="1"/>
  <c r="Q55" i="35"/>
  <c r="L55" i="35"/>
  <c r="N55" i="35" s="1"/>
  <c r="K55" i="35"/>
  <c r="I55" i="35"/>
  <c r="F55" i="35"/>
  <c r="D55" i="35"/>
  <c r="E55" i="35" s="1"/>
  <c r="Q54" i="35"/>
  <c r="L54" i="35"/>
  <c r="N54" i="35" s="1"/>
  <c r="K54" i="35"/>
  <c r="I54" i="35"/>
  <c r="F54" i="35"/>
  <c r="D54" i="35"/>
  <c r="E54" i="35" s="1"/>
  <c r="Q53" i="35"/>
  <c r="L53" i="35"/>
  <c r="N53" i="35" s="1"/>
  <c r="K53" i="35"/>
  <c r="I53" i="35"/>
  <c r="F53" i="35"/>
  <c r="Q52" i="35"/>
  <c r="L52" i="35"/>
  <c r="N52" i="35" s="1"/>
  <c r="K52" i="35"/>
  <c r="I52" i="35"/>
  <c r="F52" i="35"/>
  <c r="Q51" i="35"/>
  <c r="L51" i="35"/>
  <c r="N51" i="35" s="1"/>
  <c r="K51" i="35"/>
  <c r="I51" i="35"/>
  <c r="F51" i="35"/>
  <c r="Q50" i="35"/>
  <c r="L50" i="35"/>
  <c r="N50" i="35" s="1"/>
  <c r="K50" i="35"/>
  <c r="I50" i="35"/>
  <c r="F50" i="35"/>
  <c r="Q49" i="35"/>
  <c r="L49" i="35"/>
  <c r="N49" i="35" s="1"/>
  <c r="K49" i="35"/>
  <c r="I49" i="35"/>
  <c r="F49" i="35"/>
  <c r="Q48" i="35"/>
  <c r="L48" i="35"/>
  <c r="N48" i="35" s="1"/>
  <c r="K48" i="35"/>
  <c r="I48" i="35"/>
  <c r="F48" i="35"/>
  <c r="Q47" i="35"/>
  <c r="L47" i="35"/>
  <c r="N47" i="35" s="1"/>
  <c r="K47" i="35"/>
  <c r="I47" i="35"/>
  <c r="F47" i="35"/>
  <c r="D47" i="35"/>
  <c r="E47" i="35" s="1"/>
  <c r="Q46" i="35"/>
  <c r="L46" i="35"/>
  <c r="N46" i="35" s="1"/>
  <c r="K46" i="35"/>
  <c r="I46" i="35"/>
  <c r="F46" i="35"/>
  <c r="Q45" i="35"/>
  <c r="L45" i="35"/>
  <c r="N45" i="35" s="1"/>
  <c r="K45" i="35"/>
  <c r="I45" i="35"/>
  <c r="F45" i="35"/>
  <c r="D45" i="35"/>
  <c r="E45" i="35" s="1"/>
  <c r="Q44" i="35"/>
  <c r="L44" i="35"/>
  <c r="N44" i="35" s="1"/>
  <c r="K44" i="35"/>
  <c r="I44" i="35"/>
  <c r="F44" i="35"/>
  <c r="Q43" i="35"/>
  <c r="L43" i="35"/>
  <c r="N43" i="35" s="1"/>
  <c r="K43" i="35"/>
  <c r="I43" i="35"/>
  <c r="F43" i="35"/>
  <c r="D43" i="35"/>
  <c r="E43" i="35" s="1"/>
  <c r="Q42" i="35"/>
  <c r="L42" i="35"/>
  <c r="N42" i="35" s="1"/>
  <c r="K42" i="35"/>
  <c r="I42" i="35"/>
  <c r="F42" i="35"/>
  <c r="D42" i="35"/>
  <c r="E42" i="35" s="1"/>
  <c r="Q41" i="35"/>
  <c r="L41" i="35"/>
  <c r="N41" i="35" s="1"/>
  <c r="K41" i="35"/>
  <c r="I41" i="35"/>
  <c r="F41" i="35"/>
  <c r="D41" i="35"/>
  <c r="E41" i="35" s="1"/>
  <c r="Q40" i="35"/>
  <c r="L40" i="35"/>
  <c r="N40" i="35" s="1"/>
  <c r="K40" i="35"/>
  <c r="I40" i="35"/>
  <c r="F40" i="35"/>
  <c r="D40" i="35"/>
  <c r="E40" i="35" s="1"/>
  <c r="Q39" i="35"/>
  <c r="L39" i="35"/>
  <c r="N39" i="35" s="1"/>
  <c r="K39" i="35"/>
  <c r="I39" i="35"/>
  <c r="F39" i="35"/>
  <c r="D39" i="35"/>
  <c r="E39" i="35" s="1"/>
  <c r="Q38" i="35"/>
  <c r="L38" i="35"/>
  <c r="N38" i="35" s="1"/>
  <c r="K38" i="35"/>
  <c r="I38" i="35"/>
  <c r="F38" i="35"/>
  <c r="D38" i="35"/>
  <c r="E38" i="35" s="1"/>
  <c r="Q37" i="35"/>
  <c r="L37" i="35"/>
  <c r="N37" i="35" s="1"/>
  <c r="K37" i="35"/>
  <c r="I37" i="35"/>
  <c r="F37" i="35"/>
  <c r="D37" i="35"/>
  <c r="E37" i="35" s="1"/>
  <c r="Q36" i="35"/>
  <c r="L36" i="35"/>
  <c r="N36" i="35" s="1"/>
  <c r="K36" i="35"/>
  <c r="I36" i="35"/>
  <c r="F36" i="35"/>
  <c r="D36" i="35"/>
  <c r="E36" i="35" s="1"/>
  <c r="Q35" i="35"/>
  <c r="L35" i="35"/>
  <c r="N35" i="35" s="1"/>
  <c r="K35" i="35"/>
  <c r="I35" i="35"/>
  <c r="F35" i="35"/>
  <c r="D35" i="35"/>
  <c r="E35" i="35" s="1"/>
  <c r="Q34" i="35"/>
  <c r="L34" i="35"/>
  <c r="N34" i="35" s="1"/>
  <c r="K34" i="35"/>
  <c r="I34" i="35"/>
  <c r="F34" i="35"/>
  <c r="D34" i="35"/>
  <c r="E34" i="35" s="1"/>
  <c r="Q33" i="35"/>
  <c r="L33" i="35"/>
  <c r="N33" i="35" s="1"/>
  <c r="K33" i="35"/>
  <c r="I33" i="35"/>
  <c r="F33" i="35"/>
  <c r="Q32" i="35"/>
  <c r="L32" i="35"/>
  <c r="N32" i="35" s="1"/>
  <c r="K32" i="35"/>
  <c r="I32" i="35"/>
  <c r="F32" i="35"/>
  <c r="Q31" i="35"/>
  <c r="L31" i="35"/>
  <c r="N31" i="35" s="1"/>
  <c r="K31" i="35"/>
  <c r="I31" i="35"/>
  <c r="F31" i="35"/>
  <c r="Q30" i="35"/>
  <c r="L30" i="35"/>
  <c r="N30" i="35" s="1"/>
  <c r="K30" i="35"/>
  <c r="I30" i="35"/>
  <c r="F30" i="35"/>
  <c r="Q29" i="35"/>
  <c r="L29" i="35"/>
  <c r="N29" i="35" s="1"/>
  <c r="K29" i="35"/>
  <c r="I29" i="35"/>
  <c r="F29" i="35"/>
  <c r="Q28" i="35"/>
  <c r="L28" i="35"/>
  <c r="N28" i="35" s="1"/>
  <c r="K28" i="35"/>
  <c r="I28" i="35"/>
  <c r="F28" i="35"/>
  <c r="D28" i="35"/>
  <c r="E28" i="35" s="1"/>
  <c r="Q27" i="35"/>
  <c r="L27" i="35"/>
  <c r="N27" i="35" s="1"/>
  <c r="K27" i="35"/>
  <c r="I27" i="35"/>
  <c r="F27" i="35"/>
  <c r="Q26" i="35"/>
  <c r="L26" i="35"/>
  <c r="N26" i="35" s="1"/>
  <c r="K26" i="35"/>
  <c r="I26" i="35"/>
  <c r="F26" i="35"/>
  <c r="D26" i="35"/>
  <c r="E26" i="35" s="1"/>
  <c r="Q25" i="35"/>
  <c r="L25" i="35"/>
  <c r="N25" i="35" s="1"/>
  <c r="K25" i="35"/>
  <c r="I25" i="35"/>
  <c r="F25" i="35"/>
  <c r="D25" i="35"/>
  <c r="E25" i="35" s="1"/>
  <c r="Q24" i="35"/>
  <c r="L24" i="35"/>
  <c r="N24" i="35" s="1"/>
  <c r="K24" i="35"/>
  <c r="I24" i="35"/>
  <c r="F24" i="35"/>
  <c r="D24" i="35"/>
  <c r="E24" i="35" s="1"/>
  <c r="Q23" i="35"/>
  <c r="L23" i="35"/>
  <c r="N23" i="35" s="1"/>
  <c r="K23" i="35"/>
  <c r="I23" i="35"/>
  <c r="F23" i="35"/>
  <c r="D23" i="35"/>
  <c r="E23" i="35" s="1"/>
  <c r="Q22" i="35"/>
  <c r="L22" i="35"/>
  <c r="N22" i="35" s="1"/>
  <c r="K22" i="35"/>
  <c r="I22" i="35"/>
  <c r="F22" i="35"/>
  <c r="D22" i="35"/>
  <c r="E22" i="35" s="1"/>
  <c r="Q21" i="35"/>
  <c r="L21" i="35"/>
  <c r="N21" i="35" s="1"/>
  <c r="K21" i="35"/>
  <c r="I21" i="35"/>
  <c r="F21" i="35"/>
  <c r="D21" i="35"/>
  <c r="E21" i="35" s="1"/>
  <c r="Q20" i="35"/>
  <c r="L20" i="35"/>
  <c r="N20" i="35" s="1"/>
  <c r="K20" i="35"/>
  <c r="I20" i="35"/>
  <c r="F20" i="35"/>
  <c r="D20" i="35"/>
  <c r="E20" i="35" s="1"/>
  <c r="Q19" i="35"/>
  <c r="L19" i="35"/>
  <c r="N19" i="35" s="1"/>
  <c r="K19" i="35"/>
  <c r="I19" i="35"/>
  <c r="F19" i="35"/>
  <c r="D19" i="35"/>
  <c r="E19" i="35" s="1"/>
  <c r="O13" i="35"/>
  <c r="N13" i="35"/>
  <c r="M13" i="35"/>
  <c r="D52" i="35" s="1"/>
  <c r="E52" i="35" s="1"/>
  <c r="L13" i="35"/>
  <c r="D48" i="35" s="1"/>
  <c r="E48" i="35" s="1"/>
  <c r="K13" i="35"/>
  <c r="J13" i="35"/>
  <c r="I13" i="35"/>
  <c r="D31" i="35" s="1"/>
  <c r="E31" i="35" s="1"/>
  <c r="H13" i="35"/>
  <c r="D27" i="35" s="1"/>
  <c r="E27" i="35" s="1"/>
  <c r="G13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AL7" i="35"/>
  <c r="P67" i="34"/>
  <c r="AI12" i="18" s="1"/>
  <c r="M67" i="34"/>
  <c r="G80" i="34" s="1"/>
  <c r="Y12" i="18" s="1"/>
  <c r="J67" i="34"/>
  <c r="F80" i="34" s="1"/>
  <c r="E12" i="18" s="1"/>
  <c r="P66" i="34"/>
  <c r="AI11" i="18" s="1"/>
  <c r="M66" i="34"/>
  <c r="G79" i="34" s="1"/>
  <c r="Y11" i="18" s="1"/>
  <c r="J66" i="34"/>
  <c r="F79" i="34" s="1"/>
  <c r="E11" i="18" s="1"/>
  <c r="P65" i="34"/>
  <c r="AI10" i="18" s="1"/>
  <c r="M65" i="34"/>
  <c r="G78" i="34" s="1"/>
  <c r="Y10" i="18" s="1"/>
  <c r="J65" i="34"/>
  <c r="F78" i="34" s="1"/>
  <c r="E10" i="18" s="1"/>
  <c r="P64" i="34"/>
  <c r="AI9" i="18" s="1"/>
  <c r="M64" i="34"/>
  <c r="G77" i="34" s="1"/>
  <c r="Y9" i="18" s="1"/>
  <c r="J64" i="34"/>
  <c r="F77" i="34" s="1"/>
  <c r="E9" i="18" s="1"/>
  <c r="Q63" i="34"/>
  <c r="L63" i="34"/>
  <c r="N63" i="34" s="1"/>
  <c r="K63" i="34"/>
  <c r="I63" i="34"/>
  <c r="F63" i="34"/>
  <c r="D63" i="34"/>
  <c r="E63" i="34" s="1"/>
  <c r="Q62" i="34"/>
  <c r="L62" i="34"/>
  <c r="N62" i="34" s="1"/>
  <c r="K62" i="34"/>
  <c r="I62" i="34"/>
  <c r="F62" i="34"/>
  <c r="D62" i="34"/>
  <c r="E62" i="34" s="1"/>
  <c r="Q61" i="34"/>
  <c r="L61" i="34"/>
  <c r="N61" i="34" s="1"/>
  <c r="K61" i="34"/>
  <c r="I61" i="34"/>
  <c r="F61" i="34"/>
  <c r="D61" i="34"/>
  <c r="E61" i="34" s="1"/>
  <c r="Q60" i="34"/>
  <c r="L60" i="34"/>
  <c r="N60" i="34" s="1"/>
  <c r="K60" i="34"/>
  <c r="I60" i="34"/>
  <c r="F60" i="34"/>
  <c r="D60" i="34"/>
  <c r="E60" i="34" s="1"/>
  <c r="Q59" i="34"/>
  <c r="L59" i="34"/>
  <c r="N59" i="34" s="1"/>
  <c r="K59" i="34"/>
  <c r="I59" i="34"/>
  <c r="F59" i="34"/>
  <c r="D59" i="34"/>
  <c r="E59" i="34" s="1"/>
  <c r="Q58" i="34"/>
  <c r="L58" i="34"/>
  <c r="N58" i="34" s="1"/>
  <c r="K58" i="34"/>
  <c r="I58" i="34"/>
  <c r="F58" i="34"/>
  <c r="D58" i="34"/>
  <c r="E58" i="34" s="1"/>
  <c r="Q57" i="34"/>
  <c r="L57" i="34"/>
  <c r="N57" i="34" s="1"/>
  <c r="K57" i="34"/>
  <c r="I57" i="34"/>
  <c r="F57" i="34"/>
  <c r="D57" i="34"/>
  <c r="E57" i="34" s="1"/>
  <c r="Q56" i="34"/>
  <c r="L56" i="34"/>
  <c r="N56" i="34" s="1"/>
  <c r="K56" i="34"/>
  <c r="I56" i="34"/>
  <c r="F56" i="34"/>
  <c r="D56" i="34"/>
  <c r="E56" i="34" s="1"/>
  <c r="Q55" i="34"/>
  <c r="L55" i="34"/>
  <c r="N55" i="34" s="1"/>
  <c r="K55" i="34"/>
  <c r="I55" i="34"/>
  <c r="F55" i="34"/>
  <c r="D55" i="34"/>
  <c r="E55" i="34" s="1"/>
  <c r="Q54" i="34"/>
  <c r="L54" i="34"/>
  <c r="N54" i="34" s="1"/>
  <c r="K54" i="34"/>
  <c r="I54" i="34"/>
  <c r="F54" i="34"/>
  <c r="D54" i="34"/>
  <c r="E54" i="34" s="1"/>
  <c r="Q53" i="34"/>
  <c r="L53" i="34"/>
  <c r="N53" i="34" s="1"/>
  <c r="K53" i="34"/>
  <c r="I53" i="34"/>
  <c r="F53" i="34"/>
  <c r="D53" i="34"/>
  <c r="E53" i="34" s="1"/>
  <c r="Q52" i="34"/>
  <c r="L52" i="34"/>
  <c r="N52" i="34" s="1"/>
  <c r="K52" i="34"/>
  <c r="I52" i="34"/>
  <c r="F52" i="34"/>
  <c r="D52" i="34"/>
  <c r="E52" i="34" s="1"/>
  <c r="Q51" i="34"/>
  <c r="L51" i="34"/>
  <c r="N51" i="34" s="1"/>
  <c r="K51" i="34"/>
  <c r="I51" i="34"/>
  <c r="F51" i="34"/>
  <c r="D51" i="34"/>
  <c r="E51" i="34" s="1"/>
  <c r="Q50" i="34"/>
  <c r="L50" i="34"/>
  <c r="N50" i="34" s="1"/>
  <c r="K50" i="34"/>
  <c r="I50" i="34"/>
  <c r="F50" i="34"/>
  <c r="D50" i="34"/>
  <c r="E50" i="34" s="1"/>
  <c r="Q49" i="34"/>
  <c r="L49" i="34"/>
  <c r="N49" i="34" s="1"/>
  <c r="K49" i="34"/>
  <c r="I49" i="34"/>
  <c r="F49" i="34"/>
  <c r="D49" i="34"/>
  <c r="E49" i="34" s="1"/>
  <c r="Q48" i="34"/>
  <c r="L48" i="34"/>
  <c r="N48" i="34" s="1"/>
  <c r="K48" i="34"/>
  <c r="I48" i="34"/>
  <c r="F48" i="34"/>
  <c r="Q47" i="34"/>
  <c r="L47" i="34"/>
  <c r="N47" i="34" s="1"/>
  <c r="K47" i="34"/>
  <c r="I47" i="34"/>
  <c r="F47" i="34"/>
  <c r="Q46" i="34"/>
  <c r="L46" i="34"/>
  <c r="N46" i="34" s="1"/>
  <c r="K46" i="34"/>
  <c r="I46" i="34"/>
  <c r="F46" i="34"/>
  <c r="Q45" i="34"/>
  <c r="L45" i="34"/>
  <c r="N45" i="34" s="1"/>
  <c r="K45" i="34"/>
  <c r="I45" i="34"/>
  <c r="F45" i="34"/>
  <c r="Q44" i="34"/>
  <c r="L44" i="34"/>
  <c r="N44" i="34" s="1"/>
  <c r="K44" i="34"/>
  <c r="I44" i="34"/>
  <c r="F44" i="34"/>
  <c r="Q43" i="34"/>
  <c r="L43" i="34"/>
  <c r="N43" i="34" s="1"/>
  <c r="K43" i="34"/>
  <c r="I43" i="34"/>
  <c r="F43" i="34"/>
  <c r="D43" i="34"/>
  <c r="E43" i="34" s="1"/>
  <c r="Q42" i="34"/>
  <c r="L42" i="34"/>
  <c r="N42" i="34" s="1"/>
  <c r="K42" i="34"/>
  <c r="I42" i="34"/>
  <c r="F42" i="34"/>
  <c r="D42" i="34"/>
  <c r="E42" i="34" s="1"/>
  <c r="Q41" i="34"/>
  <c r="L41" i="34"/>
  <c r="N41" i="34" s="1"/>
  <c r="K41" i="34"/>
  <c r="I41" i="34"/>
  <c r="F41" i="34"/>
  <c r="D41" i="34"/>
  <c r="E41" i="34" s="1"/>
  <c r="Q40" i="34"/>
  <c r="L40" i="34"/>
  <c r="N40" i="34" s="1"/>
  <c r="K40" i="34"/>
  <c r="I40" i="34"/>
  <c r="F40" i="34"/>
  <c r="D40" i="34"/>
  <c r="E40" i="34" s="1"/>
  <c r="Q39" i="34"/>
  <c r="L39" i="34"/>
  <c r="N39" i="34" s="1"/>
  <c r="K39" i="34"/>
  <c r="I39" i="34"/>
  <c r="F39" i="34"/>
  <c r="D39" i="34"/>
  <c r="E39" i="34" s="1"/>
  <c r="Q38" i="34"/>
  <c r="L38" i="34"/>
  <c r="N38" i="34" s="1"/>
  <c r="K38" i="34"/>
  <c r="I38" i="34"/>
  <c r="F38" i="34"/>
  <c r="D38" i="34"/>
  <c r="E38" i="34" s="1"/>
  <c r="Q37" i="34"/>
  <c r="L37" i="34"/>
  <c r="N37" i="34" s="1"/>
  <c r="K37" i="34"/>
  <c r="I37" i="34"/>
  <c r="F37" i="34"/>
  <c r="D37" i="34"/>
  <c r="E37" i="34" s="1"/>
  <c r="Q36" i="34"/>
  <c r="L36" i="34"/>
  <c r="N36" i="34" s="1"/>
  <c r="K36" i="34"/>
  <c r="I36" i="34"/>
  <c r="F36" i="34"/>
  <c r="D36" i="34"/>
  <c r="E36" i="34" s="1"/>
  <c r="Q35" i="34"/>
  <c r="L35" i="34"/>
  <c r="N35" i="34" s="1"/>
  <c r="K35" i="34"/>
  <c r="I35" i="34"/>
  <c r="F35" i="34"/>
  <c r="D35" i="34"/>
  <c r="E35" i="34" s="1"/>
  <c r="Q34" i="34"/>
  <c r="L34" i="34"/>
  <c r="N34" i="34" s="1"/>
  <c r="K34" i="34"/>
  <c r="I34" i="34"/>
  <c r="F34" i="34"/>
  <c r="D34" i="34"/>
  <c r="E34" i="34" s="1"/>
  <c r="Q33" i="34"/>
  <c r="L33" i="34"/>
  <c r="N33" i="34" s="1"/>
  <c r="K33" i="34"/>
  <c r="I33" i="34"/>
  <c r="F33" i="34"/>
  <c r="D33" i="34"/>
  <c r="E33" i="34" s="1"/>
  <c r="Q32" i="34"/>
  <c r="L32" i="34"/>
  <c r="N32" i="34" s="1"/>
  <c r="K32" i="34"/>
  <c r="I32" i="34"/>
  <c r="F32" i="34"/>
  <c r="D32" i="34"/>
  <c r="E32" i="34" s="1"/>
  <c r="Q31" i="34"/>
  <c r="L31" i="34"/>
  <c r="N31" i="34" s="1"/>
  <c r="K31" i="34"/>
  <c r="I31" i="34"/>
  <c r="F31" i="34"/>
  <c r="D31" i="34"/>
  <c r="E31" i="34" s="1"/>
  <c r="Q30" i="34"/>
  <c r="L30" i="34"/>
  <c r="N30" i="34" s="1"/>
  <c r="K30" i="34"/>
  <c r="I30" i="34"/>
  <c r="F30" i="34"/>
  <c r="D30" i="34"/>
  <c r="E30" i="34" s="1"/>
  <c r="Q29" i="34"/>
  <c r="L29" i="34"/>
  <c r="N29" i="34" s="1"/>
  <c r="K29" i="34"/>
  <c r="I29" i="34"/>
  <c r="F29" i="34"/>
  <c r="D29" i="34"/>
  <c r="E29" i="34" s="1"/>
  <c r="Q28" i="34"/>
  <c r="L28" i="34"/>
  <c r="N28" i="34" s="1"/>
  <c r="K28" i="34"/>
  <c r="I28" i="34"/>
  <c r="F28" i="34"/>
  <c r="Q27" i="34"/>
  <c r="L27" i="34"/>
  <c r="N27" i="34" s="1"/>
  <c r="K27" i="34"/>
  <c r="I27" i="34"/>
  <c r="F27" i="34"/>
  <c r="Q26" i="34"/>
  <c r="L26" i="34"/>
  <c r="N26" i="34" s="1"/>
  <c r="K26" i="34"/>
  <c r="I26" i="34"/>
  <c r="F26" i="34"/>
  <c r="Q25" i="34"/>
  <c r="L25" i="34"/>
  <c r="N25" i="34" s="1"/>
  <c r="K25" i="34"/>
  <c r="I25" i="34"/>
  <c r="F25" i="34"/>
  <c r="Q24" i="34"/>
  <c r="L24" i="34"/>
  <c r="N24" i="34" s="1"/>
  <c r="K24" i="34"/>
  <c r="I24" i="34"/>
  <c r="F24" i="34"/>
  <c r="Q23" i="34"/>
  <c r="L23" i="34"/>
  <c r="N23" i="34" s="1"/>
  <c r="K23" i="34"/>
  <c r="I23" i="34"/>
  <c r="F23" i="34"/>
  <c r="D23" i="34"/>
  <c r="E23" i="34" s="1"/>
  <c r="Q22" i="34"/>
  <c r="L22" i="34"/>
  <c r="N22" i="34" s="1"/>
  <c r="K22" i="34"/>
  <c r="I22" i="34"/>
  <c r="F22" i="34"/>
  <c r="D22" i="34"/>
  <c r="E22" i="34" s="1"/>
  <c r="Q21" i="34"/>
  <c r="L21" i="34"/>
  <c r="N21" i="34" s="1"/>
  <c r="K21" i="34"/>
  <c r="I21" i="34"/>
  <c r="F21" i="34"/>
  <c r="D21" i="34"/>
  <c r="E21" i="34" s="1"/>
  <c r="Q20" i="34"/>
  <c r="L20" i="34"/>
  <c r="N20" i="34" s="1"/>
  <c r="K20" i="34"/>
  <c r="I20" i="34"/>
  <c r="F20" i="34"/>
  <c r="D20" i="34"/>
  <c r="E20" i="34" s="1"/>
  <c r="Q19" i="34"/>
  <c r="L19" i="34"/>
  <c r="N19" i="34" s="1"/>
  <c r="K19" i="34"/>
  <c r="I19" i="34"/>
  <c r="F19" i="34"/>
  <c r="D19" i="34"/>
  <c r="E19" i="34" s="1"/>
  <c r="O13" i="34"/>
  <c r="N13" i="34"/>
  <c r="M13" i="34"/>
  <c r="L13" i="34"/>
  <c r="D48" i="34" s="1"/>
  <c r="E48" i="34" s="1"/>
  <c r="K13" i="34"/>
  <c r="J13" i="34"/>
  <c r="I13" i="34"/>
  <c r="H13" i="34"/>
  <c r="D28" i="34" s="1"/>
  <c r="E28" i="34" s="1"/>
  <c r="G13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AL7" i="34"/>
  <c r="L20" i="33"/>
  <c r="L21" i="33"/>
  <c r="N21" i="33" s="1"/>
  <c r="L22" i="33"/>
  <c r="N22" i="33" s="1"/>
  <c r="L23" i="33"/>
  <c r="N23" i="33" s="1"/>
  <c r="L24" i="33"/>
  <c r="L25" i="33"/>
  <c r="N25" i="33" s="1"/>
  <c r="L26" i="33"/>
  <c r="N26" i="33" s="1"/>
  <c r="L27" i="33"/>
  <c r="N27" i="33" s="1"/>
  <c r="L28" i="33"/>
  <c r="L29" i="33"/>
  <c r="N29" i="33" s="1"/>
  <c r="L30" i="33"/>
  <c r="N30" i="33" s="1"/>
  <c r="L31" i="33"/>
  <c r="N31" i="33" s="1"/>
  <c r="L32" i="33"/>
  <c r="L33" i="33"/>
  <c r="N33" i="33" s="1"/>
  <c r="L34" i="33"/>
  <c r="N34" i="33" s="1"/>
  <c r="L35" i="33"/>
  <c r="N35" i="33" s="1"/>
  <c r="L36" i="33"/>
  <c r="L37" i="33"/>
  <c r="N37" i="33" s="1"/>
  <c r="L38" i="33"/>
  <c r="N38" i="33" s="1"/>
  <c r="L39" i="33"/>
  <c r="N39" i="33" s="1"/>
  <c r="L40" i="33"/>
  <c r="L41" i="33"/>
  <c r="N41" i="33" s="1"/>
  <c r="L42" i="33"/>
  <c r="N42" i="33" s="1"/>
  <c r="L43" i="33"/>
  <c r="N43" i="33" s="1"/>
  <c r="L44" i="33"/>
  <c r="L45" i="33"/>
  <c r="N45" i="33" s="1"/>
  <c r="L46" i="33"/>
  <c r="N46" i="33" s="1"/>
  <c r="L47" i="33"/>
  <c r="N47" i="33" s="1"/>
  <c r="L48" i="33"/>
  <c r="L49" i="33"/>
  <c r="N49" i="33" s="1"/>
  <c r="L50" i="33"/>
  <c r="N50" i="33" s="1"/>
  <c r="L51" i="33"/>
  <c r="N51" i="33" s="1"/>
  <c r="L52" i="33"/>
  <c r="L53" i="33"/>
  <c r="N53" i="33" s="1"/>
  <c r="L54" i="33"/>
  <c r="N54" i="33" s="1"/>
  <c r="L55" i="33"/>
  <c r="N55" i="33" s="1"/>
  <c r="L56" i="33"/>
  <c r="L57" i="33"/>
  <c r="N57" i="33" s="1"/>
  <c r="L58" i="33"/>
  <c r="N58" i="33" s="1"/>
  <c r="L59" i="33"/>
  <c r="N59" i="33" s="1"/>
  <c r="L60" i="33"/>
  <c r="L61" i="33"/>
  <c r="N61" i="33" s="1"/>
  <c r="L62" i="33"/>
  <c r="N62" i="33" s="1"/>
  <c r="L63" i="33"/>
  <c r="N63" i="33" s="1"/>
  <c r="L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19" i="33"/>
  <c r="P67" i="33"/>
  <c r="M67" i="33"/>
  <c r="G80" i="33" s="1"/>
  <c r="J67" i="33"/>
  <c r="F80" i="33" s="1"/>
  <c r="P66" i="33"/>
  <c r="M66" i="33"/>
  <c r="G79" i="33" s="1"/>
  <c r="J66" i="33"/>
  <c r="F79" i="33" s="1"/>
  <c r="P65" i="33"/>
  <c r="M65" i="33"/>
  <c r="G78" i="33" s="1"/>
  <c r="J65" i="33"/>
  <c r="F78" i="33" s="1"/>
  <c r="P64" i="33"/>
  <c r="M64" i="33"/>
  <c r="G77" i="33" s="1"/>
  <c r="J64" i="33"/>
  <c r="F77" i="33" s="1"/>
  <c r="Q63" i="33"/>
  <c r="K63" i="33"/>
  <c r="F63" i="33"/>
  <c r="Q62" i="33"/>
  <c r="K62" i="33"/>
  <c r="F62" i="33"/>
  <c r="Q61" i="33"/>
  <c r="K61" i="33"/>
  <c r="F61" i="33"/>
  <c r="Q60" i="33"/>
  <c r="N60" i="33"/>
  <c r="K60" i="33"/>
  <c r="F60" i="33"/>
  <c r="Q59" i="33"/>
  <c r="K59" i="33"/>
  <c r="F59" i="33"/>
  <c r="Q58" i="33"/>
  <c r="K58" i="33"/>
  <c r="F58" i="33"/>
  <c r="Q57" i="33"/>
  <c r="K57" i="33"/>
  <c r="F57" i="33"/>
  <c r="Q56" i="33"/>
  <c r="N56" i="33"/>
  <c r="K56" i="33"/>
  <c r="F56" i="33"/>
  <c r="Q55" i="33"/>
  <c r="K55" i="33"/>
  <c r="F55" i="33"/>
  <c r="Q54" i="33"/>
  <c r="K54" i="33"/>
  <c r="F54" i="33"/>
  <c r="Q53" i="33"/>
  <c r="K53" i="33"/>
  <c r="F53" i="33"/>
  <c r="Q52" i="33"/>
  <c r="N52" i="33"/>
  <c r="K52" i="33"/>
  <c r="F52" i="33"/>
  <c r="Q51" i="33"/>
  <c r="K51" i="33"/>
  <c r="F51" i="33"/>
  <c r="Q50" i="33"/>
  <c r="K50" i="33"/>
  <c r="F50" i="33"/>
  <c r="Q49" i="33"/>
  <c r="K49" i="33"/>
  <c r="F49" i="33"/>
  <c r="Q48" i="33"/>
  <c r="N48" i="33"/>
  <c r="K48" i="33"/>
  <c r="F48" i="33"/>
  <c r="Q47" i="33"/>
  <c r="K47" i="33"/>
  <c r="F47" i="33"/>
  <c r="Q46" i="33"/>
  <c r="K46" i="33"/>
  <c r="F46" i="33"/>
  <c r="Q45" i="33"/>
  <c r="K45" i="33"/>
  <c r="F45" i="33"/>
  <c r="Q44" i="33"/>
  <c r="N44" i="33"/>
  <c r="K44" i="33"/>
  <c r="F44" i="33"/>
  <c r="Q43" i="33"/>
  <c r="K43" i="33"/>
  <c r="F43" i="33"/>
  <c r="Q42" i="33"/>
  <c r="K42" i="33"/>
  <c r="F42" i="33"/>
  <c r="Q41" i="33"/>
  <c r="K41" i="33"/>
  <c r="F41" i="33"/>
  <c r="Q40" i="33"/>
  <c r="N40" i="33"/>
  <c r="K40" i="33"/>
  <c r="F40" i="33"/>
  <c r="Q39" i="33"/>
  <c r="K39" i="33"/>
  <c r="F39" i="33"/>
  <c r="Q38" i="33"/>
  <c r="K38" i="33"/>
  <c r="F38" i="33"/>
  <c r="Q37" i="33"/>
  <c r="K37" i="33"/>
  <c r="F37" i="33"/>
  <c r="Q36" i="33"/>
  <c r="N36" i="33"/>
  <c r="K36" i="33"/>
  <c r="F36" i="33"/>
  <c r="Q35" i="33"/>
  <c r="K35" i="33"/>
  <c r="F35" i="33"/>
  <c r="Q34" i="33"/>
  <c r="K34" i="33"/>
  <c r="F34" i="33"/>
  <c r="Q33" i="33"/>
  <c r="K33" i="33"/>
  <c r="F33" i="33"/>
  <c r="Q32" i="33"/>
  <c r="N32" i="33"/>
  <c r="K32" i="33"/>
  <c r="F32" i="33"/>
  <c r="Q31" i="33"/>
  <c r="K31" i="33"/>
  <c r="F31" i="33"/>
  <c r="Q30" i="33"/>
  <c r="K30" i="33"/>
  <c r="F30" i="33"/>
  <c r="Q29" i="33"/>
  <c r="K29" i="33"/>
  <c r="F29" i="33"/>
  <c r="Q28" i="33"/>
  <c r="N28" i="33"/>
  <c r="K28" i="33"/>
  <c r="F28" i="33"/>
  <c r="Q27" i="33"/>
  <c r="K27" i="33"/>
  <c r="F27" i="33"/>
  <c r="Q26" i="33"/>
  <c r="K26" i="33"/>
  <c r="F26" i="33"/>
  <c r="Q25" i="33"/>
  <c r="K25" i="33"/>
  <c r="F25" i="33"/>
  <c r="Q24" i="33"/>
  <c r="N24" i="33"/>
  <c r="K24" i="33"/>
  <c r="F24" i="33"/>
  <c r="Q23" i="33"/>
  <c r="K23" i="33"/>
  <c r="F23" i="33"/>
  <c r="Q22" i="33"/>
  <c r="K22" i="33"/>
  <c r="F22" i="33"/>
  <c r="Q21" i="33"/>
  <c r="K21" i="33"/>
  <c r="F21" i="33"/>
  <c r="Q20" i="33"/>
  <c r="N20" i="33"/>
  <c r="K20" i="33"/>
  <c r="F20" i="33"/>
  <c r="Q19" i="33"/>
  <c r="N19" i="33"/>
  <c r="K19" i="33"/>
  <c r="F19" i="33"/>
  <c r="D38" i="33"/>
  <c r="E38" i="33" s="1"/>
  <c r="D63" i="33"/>
  <c r="E63" i="33" s="1"/>
  <c r="O13" i="33"/>
  <c r="N13" i="33"/>
  <c r="M13" i="33"/>
  <c r="L13" i="33"/>
  <c r="K13" i="33"/>
  <c r="J13" i="33"/>
  <c r="I13" i="33"/>
  <c r="H13" i="33"/>
  <c r="G13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AL7" i="33"/>
  <c r="D35" i="38" l="1"/>
  <c r="E35" i="38" s="1"/>
  <c r="D37" i="38"/>
  <c r="E37" i="38" s="1"/>
  <c r="D38" i="38"/>
  <c r="E38" i="38" s="1"/>
  <c r="D34" i="38"/>
  <c r="E34" i="38" s="1"/>
  <c r="D55" i="38"/>
  <c r="E55" i="38" s="1"/>
  <c r="D58" i="38"/>
  <c r="E58" i="38" s="1"/>
  <c r="D54" i="38"/>
  <c r="E54" i="38" s="1"/>
  <c r="D57" i="38"/>
  <c r="E57" i="38" s="1"/>
  <c r="D56" i="38"/>
  <c r="E56" i="38" s="1"/>
  <c r="D31" i="38"/>
  <c r="E31" i="38" s="1"/>
  <c r="D33" i="38"/>
  <c r="E33" i="38" s="1"/>
  <c r="D30" i="38"/>
  <c r="E30" i="38" s="1"/>
  <c r="D29" i="38"/>
  <c r="E29" i="38" s="1"/>
  <c r="D51" i="38"/>
  <c r="E51" i="38" s="1"/>
  <c r="D53" i="38"/>
  <c r="E53" i="38" s="1"/>
  <c r="D49" i="38"/>
  <c r="E49" i="38" s="1"/>
  <c r="D50" i="38"/>
  <c r="E50" i="38" s="1"/>
  <c r="D36" i="38"/>
  <c r="E36" i="38" s="1"/>
  <c r="D22" i="38"/>
  <c r="E22" i="38" s="1"/>
  <c r="D26" i="38"/>
  <c r="E26" i="38" s="1"/>
  <c r="D42" i="38"/>
  <c r="E42" i="38" s="1"/>
  <c r="D46" i="38"/>
  <c r="E46" i="38" s="1"/>
  <c r="D62" i="38"/>
  <c r="E62" i="38" s="1"/>
  <c r="D19" i="38"/>
  <c r="E19" i="38" s="1"/>
  <c r="D39" i="38"/>
  <c r="E39" i="38" s="1"/>
  <c r="D59" i="38"/>
  <c r="E59" i="38" s="1"/>
  <c r="D51" i="37"/>
  <c r="E51" i="37" s="1"/>
  <c r="D50" i="37"/>
  <c r="E50" i="37" s="1"/>
  <c r="D29" i="37"/>
  <c r="E29" i="37" s="1"/>
  <c r="D30" i="37"/>
  <c r="E30" i="37" s="1"/>
  <c r="D55" i="37"/>
  <c r="E55" i="37" s="1"/>
  <c r="D58" i="37"/>
  <c r="E58" i="37" s="1"/>
  <c r="D54" i="37"/>
  <c r="E54" i="37" s="1"/>
  <c r="D36" i="37"/>
  <c r="E36" i="37" s="1"/>
  <c r="D49" i="37"/>
  <c r="E49" i="37" s="1"/>
  <c r="D56" i="37"/>
  <c r="E56" i="37" s="1"/>
  <c r="D57" i="37"/>
  <c r="E57" i="37" s="1"/>
  <c r="D23" i="37"/>
  <c r="E23" i="37" s="1"/>
  <c r="D19" i="37"/>
  <c r="E19" i="37" s="1"/>
  <c r="D43" i="37"/>
  <c r="E43" i="37" s="1"/>
  <c r="D39" i="37"/>
  <c r="E39" i="37" s="1"/>
  <c r="D63" i="37"/>
  <c r="E63" i="37" s="1"/>
  <c r="D59" i="37"/>
  <c r="E59" i="37" s="1"/>
  <c r="D62" i="37"/>
  <c r="E62" i="37" s="1"/>
  <c r="D21" i="37"/>
  <c r="E21" i="37" s="1"/>
  <c r="D22" i="37"/>
  <c r="E22" i="37" s="1"/>
  <c r="D32" i="37"/>
  <c r="E32" i="37" s="1"/>
  <c r="D37" i="37"/>
  <c r="E37" i="37" s="1"/>
  <c r="D38" i="37"/>
  <c r="E38" i="37" s="1"/>
  <c r="D20" i="36"/>
  <c r="E20" i="36" s="1"/>
  <c r="D22" i="36"/>
  <c r="E22" i="36" s="1"/>
  <c r="D28" i="36"/>
  <c r="E28" i="36" s="1"/>
  <c r="D32" i="36"/>
  <c r="E32" i="36" s="1"/>
  <c r="D34" i="36"/>
  <c r="E34" i="36" s="1"/>
  <c r="D38" i="36"/>
  <c r="E38" i="36" s="1"/>
  <c r="D42" i="36"/>
  <c r="E42" i="36" s="1"/>
  <c r="D46" i="36"/>
  <c r="E46" i="36" s="1"/>
  <c r="D50" i="36"/>
  <c r="E50" i="36" s="1"/>
  <c r="D56" i="36"/>
  <c r="E56" i="36" s="1"/>
  <c r="D60" i="36"/>
  <c r="E60" i="36" s="1"/>
  <c r="D62" i="36"/>
  <c r="E62" i="36" s="1"/>
  <c r="D24" i="36"/>
  <c r="E24" i="36" s="1"/>
  <c r="D26" i="36"/>
  <c r="E26" i="36" s="1"/>
  <c r="D30" i="36"/>
  <c r="E30" i="36" s="1"/>
  <c r="D36" i="36"/>
  <c r="E36" i="36" s="1"/>
  <c r="D40" i="36"/>
  <c r="E40" i="36" s="1"/>
  <c r="D44" i="36"/>
  <c r="E44" i="36" s="1"/>
  <c r="D48" i="36"/>
  <c r="E48" i="36" s="1"/>
  <c r="D52" i="36"/>
  <c r="E52" i="36" s="1"/>
  <c r="D54" i="36"/>
  <c r="E54" i="36" s="1"/>
  <c r="D19" i="36"/>
  <c r="E19" i="36" s="1"/>
  <c r="D21" i="36"/>
  <c r="E21" i="36" s="1"/>
  <c r="D23" i="36"/>
  <c r="E23" i="36" s="1"/>
  <c r="D25" i="36"/>
  <c r="E25" i="36" s="1"/>
  <c r="D27" i="36"/>
  <c r="E27" i="36" s="1"/>
  <c r="D29" i="36"/>
  <c r="E29" i="36" s="1"/>
  <c r="D31" i="36"/>
  <c r="E31" i="36" s="1"/>
  <c r="D33" i="36"/>
  <c r="E33" i="36" s="1"/>
  <c r="D35" i="36"/>
  <c r="E35" i="36" s="1"/>
  <c r="D37" i="36"/>
  <c r="E37" i="36" s="1"/>
  <c r="D39" i="36"/>
  <c r="E39" i="36" s="1"/>
  <c r="D41" i="36"/>
  <c r="E41" i="36" s="1"/>
  <c r="D43" i="36"/>
  <c r="E43" i="36" s="1"/>
  <c r="D45" i="36"/>
  <c r="E45" i="36" s="1"/>
  <c r="D47" i="36"/>
  <c r="E47" i="36" s="1"/>
  <c r="D49" i="36"/>
  <c r="E49" i="36" s="1"/>
  <c r="D51" i="36"/>
  <c r="E51" i="36" s="1"/>
  <c r="D53" i="36"/>
  <c r="E53" i="36" s="1"/>
  <c r="D55" i="36"/>
  <c r="E55" i="36" s="1"/>
  <c r="D57" i="36"/>
  <c r="E57" i="36" s="1"/>
  <c r="D59" i="36"/>
  <c r="E59" i="36" s="1"/>
  <c r="D61" i="36"/>
  <c r="E61" i="36" s="1"/>
  <c r="D30" i="35"/>
  <c r="E30" i="35" s="1"/>
  <c r="D29" i="35"/>
  <c r="E29" i="35" s="1"/>
  <c r="D33" i="35"/>
  <c r="E33" i="35" s="1"/>
  <c r="D49" i="35"/>
  <c r="E49" i="35" s="1"/>
  <c r="D51" i="35"/>
  <c r="E51" i="35" s="1"/>
  <c r="D53" i="35"/>
  <c r="E53" i="35" s="1"/>
  <c r="D32" i="35"/>
  <c r="E32" i="35" s="1"/>
  <c r="D44" i="35"/>
  <c r="E44" i="35" s="1"/>
  <c r="D46" i="35"/>
  <c r="E46" i="35" s="1"/>
  <c r="D50" i="35"/>
  <c r="E50" i="35" s="1"/>
  <c r="D24" i="34"/>
  <c r="E24" i="34" s="1"/>
  <c r="D25" i="34"/>
  <c r="E25" i="34" s="1"/>
  <c r="D26" i="34"/>
  <c r="E26" i="34" s="1"/>
  <c r="D27" i="34"/>
  <c r="E27" i="34" s="1"/>
  <c r="D44" i="34"/>
  <c r="E44" i="34" s="1"/>
  <c r="D45" i="34"/>
  <c r="E45" i="34" s="1"/>
  <c r="D46" i="34"/>
  <c r="E46" i="34" s="1"/>
  <c r="D47" i="34"/>
  <c r="E47" i="34" s="1"/>
  <c r="D22" i="33"/>
  <c r="E22" i="33" s="1"/>
  <c r="D24" i="33"/>
  <c r="E24" i="33" s="1"/>
  <c r="D26" i="33"/>
  <c r="E26" i="33" s="1"/>
  <c r="D28" i="33"/>
  <c r="E28" i="33" s="1"/>
  <c r="D30" i="33"/>
  <c r="E30" i="33" s="1"/>
  <c r="D32" i="33"/>
  <c r="E32" i="33" s="1"/>
  <c r="D34" i="33"/>
  <c r="E34" i="33" s="1"/>
  <c r="D40" i="33"/>
  <c r="E40" i="33" s="1"/>
  <c r="D42" i="33"/>
  <c r="E42" i="33" s="1"/>
  <c r="D44" i="33"/>
  <c r="E44" i="33" s="1"/>
  <c r="D46" i="33"/>
  <c r="E46" i="33" s="1"/>
  <c r="D48" i="33"/>
  <c r="E48" i="33" s="1"/>
  <c r="D50" i="33"/>
  <c r="E50" i="33" s="1"/>
  <c r="D52" i="33"/>
  <c r="E52" i="33" s="1"/>
  <c r="D54" i="33"/>
  <c r="E54" i="33" s="1"/>
  <c r="D56" i="33"/>
  <c r="E56" i="33" s="1"/>
  <c r="D58" i="33"/>
  <c r="E58" i="33" s="1"/>
  <c r="D60" i="33"/>
  <c r="E60" i="33" s="1"/>
  <c r="D62" i="33"/>
  <c r="E62" i="33" s="1"/>
  <c r="D19" i="33"/>
  <c r="E19" i="33" s="1"/>
  <c r="D21" i="33"/>
  <c r="E21" i="33" s="1"/>
  <c r="D23" i="33"/>
  <c r="E23" i="33" s="1"/>
  <c r="D25" i="33"/>
  <c r="E25" i="33" s="1"/>
  <c r="D27" i="33"/>
  <c r="E27" i="33" s="1"/>
  <c r="D29" i="33"/>
  <c r="E29" i="33" s="1"/>
  <c r="D31" i="33"/>
  <c r="E31" i="33" s="1"/>
  <c r="D33" i="33"/>
  <c r="E33" i="33" s="1"/>
  <c r="D35" i="33"/>
  <c r="E35" i="33" s="1"/>
  <c r="D37" i="33"/>
  <c r="E37" i="33" s="1"/>
  <c r="D39" i="33"/>
  <c r="E39" i="33" s="1"/>
  <c r="D41" i="33"/>
  <c r="E41" i="33" s="1"/>
  <c r="D43" i="33"/>
  <c r="E43" i="33" s="1"/>
  <c r="D45" i="33"/>
  <c r="E45" i="33" s="1"/>
  <c r="D47" i="33"/>
  <c r="E47" i="33" s="1"/>
  <c r="D49" i="33"/>
  <c r="E49" i="33" s="1"/>
  <c r="D51" i="33"/>
  <c r="E51" i="33" s="1"/>
  <c r="D53" i="33"/>
  <c r="E53" i="33" s="1"/>
  <c r="D55" i="33"/>
  <c r="E55" i="33" s="1"/>
  <c r="D57" i="33"/>
  <c r="E57" i="33" s="1"/>
  <c r="D59" i="33"/>
  <c r="E59" i="33" s="1"/>
  <c r="D61" i="33"/>
  <c r="E61" i="33" s="1"/>
  <c r="D20" i="33"/>
  <c r="E20" i="33" s="1"/>
  <c r="D36" i="33"/>
  <c r="E36" i="33" s="1"/>
  <c r="P67" i="32" l="1"/>
  <c r="AN8" i="18" s="1"/>
  <c r="M67" i="32"/>
  <c r="AD8" i="18" s="1"/>
  <c r="J67" i="32"/>
  <c r="J8" i="18" s="1"/>
  <c r="P66" i="32"/>
  <c r="AN7" i="18" s="1"/>
  <c r="M66" i="32"/>
  <c r="AD7" i="18" s="1"/>
  <c r="J66" i="32"/>
  <c r="J7" i="18" s="1"/>
  <c r="P65" i="32"/>
  <c r="AN6" i="18" s="1"/>
  <c r="M65" i="32"/>
  <c r="AD6" i="18" s="1"/>
  <c r="J65" i="32"/>
  <c r="J6" i="18" s="1"/>
  <c r="P64" i="32"/>
  <c r="AN5" i="18" s="1"/>
  <c r="M64" i="32"/>
  <c r="AD5" i="18" s="1"/>
  <c r="J64" i="32"/>
  <c r="J5" i="18" s="1"/>
  <c r="Q63" i="32"/>
  <c r="N63" i="32"/>
  <c r="K63" i="32"/>
  <c r="F63" i="32"/>
  <c r="Q62" i="32"/>
  <c r="N62" i="32"/>
  <c r="K62" i="32"/>
  <c r="F62" i="32"/>
  <c r="D62" i="32"/>
  <c r="E62" i="32" s="1"/>
  <c r="Q61" i="32"/>
  <c r="N61" i="32"/>
  <c r="K61" i="32"/>
  <c r="F61" i="32"/>
  <c r="Q60" i="32"/>
  <c r="N60" i="32"/>
  <c r="K60" i="32"/>
  <c r="F60" i="32"/>
  <c r="D60" i="32"/>
  <c r="E60" i="32" s="1"/>
  <c r="Q59" i="32"/>
  <c r="N59" i="32"/>
  <c r="K59" i="32"/>
  <c r="F59" i="32"/>
  <c r="Q58" i="32"/>
  <c r="N58" i="32"/>
  <c r="K58" i="32"/>
  <c r="F58" i="32"/>
  <c r="Q57" i="32"/>
  <c r="N57" i="32"/>
  <c r="K57" i="32"/>
  <c r="F57" i="32"/>
  <c r="Q56" i="32"/>
  <c r="N56" i="32"/>
  <c r="K56" i="32"/>
  <c r="F56" i="32"/>
  <c r="Q55" i="32"/>
  <c r="N55" i="32"/>
  <c r="K55" i="32"/>
  <c r="F55" i="32"/>
  <c r="Q54" i="32"/>
  <c r="N54" i="32"/>
  <c r="K54" i="32"/>
  <c r="F54" i="32"/>
  <c r="D54" i="32"/>
  <c r="E54" i="32" s="1"/>
  <c r="Q53" i="32"/>
  <c r="N53" i="32"/>
  <c r="K53" i="32"/>
  <c r="F53" i="32"/>
  <c r="Q52" i="32"/>
  <c r="N52" i="32"/>
  <c r="K52" i="32"/>
  <c r="F52" i="32"/>
  <c r="D52" i="32"/>
  <c r="E52" i="32" s="1"/>
  <c r="Q51" i="32"/>
  <c r="N51" i="32"/>
  <c r="K51" i="32"/>
  <c r="F51" i="32"/>
  <c r="Q50" i="32"/>
  <c r="N50" i="32"/>
  <c r="K50" i="32"/>
  <c r="F50" i="32"/>
  <c r="Q49" i="32"/>
  <c r="N49" i="32"/>
  <c r="K49" i="32"/>
  <c r="F49" i="32"/>
  <c r="Q48" i="32"/>
  <c r="N48" i="32"/>
  <c r="K48" i="32"/>
  <c r="F48" i="32"/>
  <c r="Q47" i="32"/>
  <c r="N47" i="32"/>
  <c r="K47" i="32"/>
  <c r="F47" i="32"/>
  <c r="Q46" i="32"/>
  <c r="N46" i="32"/>
  <c r="K46" i="32"/>
  <c r="F46" i="32"/>
  <c r="D46" i="32"/>
  <c r="E46" i="32" s="1"/>
  <c r="Q45" i="32"/>
  <c r="N45" i="32"/>
  <c r="K45" i="32"/>
  <c r="F45" i="32"/>
  <c r="Q44" i="32"/>
  <c r="N44" i="32"/>
  <c r="K44" i="32"/>
  <c r="F44" i="32"/>
  <c r="D44" i="32"/>
  <c r="E44" i="32" s="1"/>
  <c r="Q43" i="32"/>
  <c r="N43" i="32"/>
  <c r="K43" i="32"/>
  <c r="F43" i="32"/>
  <c r="Q42" i="32"/>
  <c r="N42" i="32"/>
  <c r="K42" i="32"/>
  <c r="F42" i="32"/>
  <c r="Q41" i="32"/>
  <c r="N41" i="32"/>
  <c r="K41" i="32"/>
  <c r="F41" i="32"/>
  <c r="Q40" i="32"/>
  <c r="N40" i="32"/>
  <c r="K40" i="32"/>
  <c r="F40" i="32"/>
  <c r="Q39" i="32"/>
  <c r="N39" i="32"/>
  <c r="K39" i="32"/>
  <c r="F39" i="32"/>
  <c r="Q38" i="32"/>
  <c r="N38" i="32"/>
  <c r="K38" i="32"/>
  <c r="F38" i="32"/>
  <c r="D38" i="32"/>
  <c r="E38" i="32" s="1"/>
  <c r="Q37" i="32"/>
  <c r="N37" i="32"/>
  <c r="K37" i="32"/>
  <c r="F37" i="32"/>
  <c r="Q36" i="32"/>
  <c r="N36" i="32"/>
  <c r="K36" i="32"/>
  <c r="F36" i="32"/>
  <c r="D36" i="32"/>
  <c r="E36" i="32" s="1"/>
  <c r="Q35" i="32"/>
  <c r="N35" i="32"/>
  <c r="K35" i="32"/>
  <c r="F35" i="32"/>
  <c r="Q34" i="32"/>
  <c r="N34" i="32"/>
  <c r="K34" i="32"/>
  <c r="F34" i="32"/>
  <c r="Q33" i="32"/>
  <c r="N33" i="32"/>
  <c r="K33" i="32"/>
  <c r="F33" i="32"/>
  <c r="Q32" i="32"/>
  <c r="N32" i="32"/>
  <c r="K32" i="32"/>
  <c r="F32" i="32"/>
  <c r="D32" i="32"/>
  <c r="E32" i="32" s="1"/>
  <c r="Q31" i="32"/>
  <c r="N31" i="32"/>
  <c r="K31" i="32"/>
  <c r="F31" i="32"/>
  <c r="Q30" i="32"/>
  <c r="N30" i="32"/>
  <c r="K30" i="32"/>
  <c r="F30" i="32"/>
  <c r="Q29" i="32"/>
  <c r="N29" i="32"/>
  <c r="K29" i="32"/>
  <c r="F29" i="32"/>
  <c r="Q28" i="32"/>
  <c r="N28" i="32"/>
  <c r="K28" i="32"/>
  <c r="F28" i="32"/>
  <c r="D28" i="32"/>
  <c r="E28" i="32" s="1"/>
  <c r="Q27" i="32"/>
  <c r="N27" i="32"/>
  <c r="K27" i="32"/>
  <c r="F27" i="32"/>
  <c r="Q26" i="32"/>
  <c r="N26" i="32"/>
  <c r="K26" i="32"/>
  <c r="F26" i="32"/>
  <c r="Q25" i="32"/>
  <c r="N25" i="32"/>
  <c r="K25" i="32"/>
  <c r="F25" i="32"/>
  <c r="Q24" i="32"/>
  <c r="N24" i="32"/>
  <c r="K24" i="32"/>
  <c r="F24" i="32"/>
  <c r="D24" i="32"/>
  <c r="E24" i="32" s="1"/>
  <c r="Q23" i="32"/>
  <c r="N23" i="32"/>
  <c r="K23" i="32"/>
  <c r="F23" i="32"/>
  <c r="Q22" i="32"/>
  <c r="N22" i="32"/>
  <c r="K22" i="32"/>
  <c r="F22" i="32"/>
  <c r="Q21" i="32"/>
  <c r="N21" i="32"/>
  <c r="K21" i="32"/>
  <c r="F21" i="32"/>
  <c r="Q20" i="32"/>
  <c r="N20" i="32"/>
  <c r="K20" i="32"/>
  <c r="F20" i="32"/>
  <c r="D20" i="32"/>
  <c r="E20" i="32" s="1"/>
  <c r="Q19" i="32"/>
  <c r="N19" i="32"/>
  <c r="K19" i="32"/>
  <c r="F19" i="32"/>
  <c r="C16" i="32"/>
  <c r="B16" i="32"/>
  <c r="D58" i="32" s="1"/>
  <c r="E58" i="32" s="1"/>
  <c r="C15" i="32"/>
  <c r="B15" i="32"/>
  <c r="D63" i="32" s="1"/>
  <c r="E63" i="32" s="1"/>
  <c r="O13" i="32"/>
  <c r="N13" i="32"/>
  <c r="M13" i="32"/>
  <c r="L13" i="32"/>
  <c r="K13" i="32"/>
  <c r="J13" i="32"/>
  <c r="I13" i="32"/>
  <c r="H13" i="32"/>
  <c r="G13" i="32"/>
  <c r="AH8" i="32"/>
  <c r="AG8" i="32"/>
  <c r="Z8" i="32"/>
  <c r="Y8" i="32"/>
  <c r="R8" i="32"/>
  <c r="Q8" i="32"/>
  <c r="J8" i="32"/>
  <c r="I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AD8" i="32" s="1"/>
  <c r="H7" i="32"/>
  <c r="G7" i="32"/>
  <c r="AJ8" i="32" s="1"/>
  <c r="P67" i="30"/>
  <c r="AN12" i="18" s="1"/>
  <c r="M67" i="30"/>
  <c r="G80" i="30" s="1"/>
  <c r="AD12" i="18" s="1"/>
  <c r="J67" i="30"/>
  <c r="F80" i="30" s="1"/>
  <c r="J12" i="18" s="1"/>
  <c r="P66" i="30"/>
  <c r="AN11" i="18" s="1"/>
  <c r="M66" i="30"/>
  <c r="G79" i="30" s="1"/>
  <c r="AD11" i="18" s="1"/>
  <c r="J66" i="30"/>
  <c r="F79" i="30" s="1"/>
  <c r="J11" i="18" s="1"/>
  <c r="P65" i="30"/>
  <c r="AN10" i="18" s="1"/>
  <c r="M65" i="30"/>
  <c r="G78" i="30" s="1"/>
  <c r="AD10" i="18" s="1"/>
  <c r="J65" i="30"/>
  <c r="F78" i="30" s="1"/>
  <c r="J10" i="18" s="1"/>
  <c r="P64" i="30"/>
  <c r="AN9" i="18" s="1"/>
  <c r="M64" i="30"/>
  <c r="G77" i="30" s="1"/>
  <c r="AD9" i="18" s="1"/>
  <c r="J64" i="30"/>
  <c r="F77" i="30" s="1"/>
  <c r="J9" i="18" s="1"/>
  <c r="Q63" i="30"/>
  <c r="N63" i="30"/>
  <c r="K63" i="30"/>
  <c r="F63" i="30"/>
  <c r="Q62" i="30"/>
  <c r="N62" i="30"/>
  <c r="K62" i="30"/>
  <c r="F62" i="30"/>
  <c r="Q61" i="30"/>
  <c r="N61" i="30"/>
  <c r="K61" i="30"/>
  <c r="F61" i="30"/>
  <c r="Q60" i="30"/>
  <c r="N60" i="30"/>
  <c r="K60" i="30"/>
  <c r="F60" i="30"/>
  <c r="Q59" i="30"/>
  <c r="N59" i="30"/>
  <c r="K59" i="30"/>
  <c r="F59" i="30"/>
  <c r="Q58" i="30"/>
  <c r="N58" i="30"/>
  <c r="K58" i="30"/>
  <c r="F58" i="30"/>
  <c r="Q57" i="30"/>
  <c r="N57" i="30"/>
  <c r="K57" i="30"/>
  <c r="F57" i="30"/>
  <c r="Q56" i="30"/>
  <c r="N56" i="30"/>
  <c r="K56" i="30"/>
  <c r="F56" i="30"/>
  <c r="Q55" i="30"/>
  <c r="N55" i="30"/>
  <c r="K55" i="30"/>
  <c r="F55" i="30"/>
  <c r="Q54" i="30"/>
  <c r="N54" i="30"/>
  <c r="K54" i="30"/>
  <c r="F54" i="30"/>
  <c r="Q53" i="30"/>
  <c r="N53" i="30"/>
  <c r="K53" i="30"/>
  <c r="F53" i="30"/>
  <c r="Q52" i="30"/>
  <c r="N52" i="30"/>
  <c r="K52" i="30"/>
  <c r="F52" i="30"/>
  <c r="Q51" i="30"/>
  <c r="N51" i="30"/>
  <c r="K51" i="30"/>
  <c r="F51" i="30"/>
  <c r="Q50" i="30"/>
  <c r="N50" i="30"/>
  <c r="K50" i="30"/>
  <c r="F50" i="30"/>
  <c r="Q49" i="30"/>
  <c r="N49" i="30"/>
  <c r="K49" i="30"/>
  <c r="F49" i="30"/>
  <c r="Q48" i="30"/>
  <c r="N48" i="30"/>
  <c r="K48" i="30"/>
  <c r="F48" i="30"/>
  <c r="Q47" i="30"/>
  <c r="N47" i="30"/>
  <c r="K47" i="30"/>
  <c r="F47" i="30"/>
  <c r="Q46" i="30"/>
  <c r="N46" i="30"/>
  <c r="K46" i="30"/>
  <c r="F46" i="30"/>
  <c r="D46" i="30"/>
  <c r="E46" i="30" s="1"/>
  <c r="Q45" i="30"/>
  <c r="N45" i="30"/>
  <c r="K45" i="30"/>
  <c r="F45" i="30"/>
  <c r="Q44" i="30"/>
  <c r="N44" i="30"/>
  <c r="K44" i="30"/>
  <c r="F44" i="30"/>
  <c r="Q43" i="30"/>
  <c r="N43" i="30"/>
  <c r="K43" i="30"/>
  <c r="F43" i="30"/>
  <c r="Q42" i="30"/>
  <c r="N42" i="30"/>
  <c r="K42" i="30"/>
  <c r="F42" i="30"/>
  <c r="Q41" i="30"/>
  <c r="N41" i="30"/>
  <c r="K41" i="30"/>
  <c r="F41" i="30"/>
  <c r="Q40" i="30"/>
  <c r="N40" i="30"/>
  <c r="K40" i="30"/>
  <c r="F40" i="30"/>
  <c r="Q39" i="30"/>
  <c r="N39" i="30"/>
  <c r="K39" i="30"/>
  <c r="F39" i="30"/>
  <c r="Q38" i="30"/>
  <c r="N38" i="30"/>
  <c r="K38" i="30"/>
  <c r="F38" i="30"/>
  <c r="D38" i="30"/>
  <c r="E38" i="30" s="1"/>
  <c r="Q37" i="30"/>
  <c r="N37" i="30"/>
  <c r="K37" i="30"/>
  <c r="F37" i="30"/>
  <c r="Q36" i="30"/>
  <c r="N36" i="30"/>
  <c r="K36" i="30"/>
  <c r="F36" i="30"/>
  <c r="Q35" i="30"/>
  <c r="N35" i="30"/>
  <c r="K35" i="30"/>
  <c r="F35" i="30"/>
  <c r="Q34" i="30"/>
  <c r="N34" i="30"/>
  <c r="K34" i="30"/>
  <c r="F34" i="30"/>
  <c r="Q33" i="30"/>
  <c r="N33" i="30"/>
  <c r="K33" i="30"/>
  <c r="F33" i="30"/>
  <c r="Q32" i="30"/>
  <c r="N32" i="30"/>
  <c r="K32" i="30"/>
  <c r="F32" i="30"/>
  <c r="Q31" i="30"/>
  <c r="N31" i="30"/>
  <c r="K31" i="30"/>
  <c r="F31" i="30"/>
  <c r="Q30" i="30"/>
  <c r="N30" i="30"/>
  <c r="K30" i="30"/>
  <c r="F30" i="30"/>
  <c r="D30" i="30"/>
  <c r="E30" i="30" s="1"/>
  <c r="Q29" i="30"/>
  <c r="N29" i="30"/>
  <c r="K29" i="30"/>
  <c r="F29" i="30"/>
  <c r="Q28" i="30"/>
  <c r="N28" i="30"/>
  <c r="K28" i="30"/>
  <c r="F28" i="30"/>
  <c r="Q27" i="30"/>
  <c r="N27" i="30"/>
  <c r="K27" i="30"/>
  <c r="F27" i="30"/>
  <c r="Q26" i="30"/>
  <c r="N26" i="30"/>
  <c r="K26" i="30"/>
  <c r="F26" i="30"/>
  <c r="Q25" i="30"/>
  <c r="N25" i="30"/>
  <c r="K25" i="30"/>
  <c r="F25" i="30"/>
  <c r="Q24" i="30"/>
  <c r="N24" i="30"/>
  <c r="K24" i="30"/>
  <c r="F24" i="30"/>
  <c r="Q23" i="30"/>
  <c r="N23" i="30"/>
  <c r="K23" i="30"/>
  <c r="F23" i="30"/>
  <c r="Q22" i="30"/>
  <c r="N22" i="30"/>
  <c r="K22" i="30"/>
  <c r="F22" i="30"/>
  <c r="D22" i="30"/>
  <c r="E22" i="30" s="1"/>
  <c r="Q21" i="30"/>
  <c r="N21" i="30"/>
  <c r="K21" i="30"/>
  <c r="F21" i="30"/>
  <c r="Q20" i="30"/>
  <c r="N20" i="30"/>
  <c r="K20" i="30"/>
  <c r="F20" i="30"/>
  <c r="Q19" i="30"/>
  <c r="N19" i="30"/>
  <c r="K19" i="30"/>
  <c r="F19" i="30"/>
  <c r="C16" i="30"/>
  <c r="B16" i="30"/>
  <c r="C15" i="30"/>
  <c r="B15" i="30"/>
  <c r="O13" i="30"/>
  <c r="N13" i="30"/>
  <c r="M13" i="30"/>
  <c r="L13" i="30"/>
  <c r="K13" i="30"/>
  <c r="J13" i="30"/>
  <c r="I13" i="30"/>
  <c r="H13" i="30"/>
  <c r="G13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AL7" i="30"/>
  <c r="M8" i="32" l="1"/>
  <c r="U8" i="32"/>
  <c r="AC8" i="32"/>
  <c r="AK8" i="32"/>
  <c r="D22" i="32"/>
  <c r="E22" i="32" s="1"/>
  <c r="D26" i="32"/>
  <c r="E26" i="32" s="1"/>
  <c r="D30" i="32"/>
  <c r="E30" i="32" s="1"/>
  <c r="D34" i="32"/>
  <c r="E34" i="32" s="1"/>
  <c r="D40" i="32"/>
  <c r="E40" i="32" s="1"/>
  <c r="D48" i="32"/>
  <c r="E48" i="32" s="1"/>
  <c r="D56" i="32"/>
  <c r="E56" i="32" s="1"/>
  <c r="AL7" i="32"/>
  <c r="N8" i="32"/>
  <c r="V8" i="32"/>
  <c r="D42" i="32"/>
  <c r="E42" i="32" s="1"/>
  <c r="D50" i="32"/>
  <c r="E50" i="32" s="1"/>
  <c r="G8" i="32"/>
  <c r="K8" i="32"/>
  <c r="O8" i="32"/>
  <c r="S8" i="32"/>
  <c r="W8" i="32"/>
  <c r="AA8" i="32"/>
  <c r="AE8" i="32"/>
  <c r="AI8" i="32"/>
  <c r="D19" i="32"/>
  <c r="E19" i="32" s="1"/>
  <c r="D21" i="32"/>
  <c r="E21" i="32" s="1"/>
  <c r="D23" i="32"/>
  <c r="E23" i="32" s="1"/>
  <c r="D25" i="32"/>
  <c r="E25" i="32" s="1"/>
  <c r="D27" i="32"/>
  <c r="E27" i="32" s="1"/>
  <c r="D29" i="32"/>
  <c r="E29" i="32" s="1"/>
  <c r="D31" i="32"/>
  <c r="E31" i="32" s="1"/>
  <c r="D33" i="32"/>
  <c r="E33" i="32" s="1"/>
  <c r="D35" i="32"/>
  <c r="E35" i="32" s="1"/>
  <c r="D37" i="32"/>
  <c r="E37" i="32" s="1"/>
  <c r="D39" i="32"/>
  <c r="E39" i="32" s="1"/>
  <c r="D41" i="32"/>
  <c r="E41" i="32" s="1"/>
  <c r="D43" i="32"/>
  <c r="E43" i="32" s="1"/>
  <c r="D45" i="32"/>
  <c r="E45" i="32" s="1"/>
  <c r="D47" i="32"/>
  <c r="E47" i="32" s="1"/>
  <c r="D49" i="32"/>
  <c r="E49" i="32" s="1"/>
  <c r="D51" i="32"/>
  <c r="E51" i="32" s="1"/>
  <c r="D53" i="32"/>
  <c r="E53" i="32" s="1"/>
  <c r="D55" i="32"/>
  <c r="E55" i="32" s="1"/>
  <c r="D57" i="32"/>
  <c r="E57" i="32" s="1"/>
  <c r="D59" i="32"/>
  <c r="E59" i="32" s="1"/>
  <c r="D61" i="32"/>
  <c r="E61" i="32" s="1"/>
  <c r="H8" i="32"/>
  <c r="L8" i="32"/>
  <c r="P8" i="32"/>
  <c r="T8" i="32"/>
  <c r="X8" i="32"/>
  <c r="AB8" i="32"/>
  <c r="AF8" i="32"/>
  <c r="D62" i="30"/>
  <c r="E62" i="30" s="1"/>
  <c r="D60" i="30"/>
  <c r="E60" i="30" s="1"/>
  <c r="D58" i="30"/>
  <c r="E58" i="30" s="1"/>
  <c r="D56" i="30"/>
  <c r="E56" i="30" s="1"/>
  <c r="D54" i="30"/>
  <c r="E54" i="30" s="1"/>
  <c r="D24" i="30"/>
  <c r="E24" i="30" s="1"/>
  <c r="D32" i="30"/>
  <c r="E32" i="30" s="1"/>
  <c r="D40" i="30"/>
  <c r="E40" i="30" s="1"/>
  <c r="D48" i="30"/>
  <c r="E48" i="30" s="1"/>
  <c r="D26" i="30"/>
  <c r="E26" i="30" s="1"/>
  <c r="D34" i="30"/>
  <c r="E34" i="30" s="1"/>
  <c r="D42" i="30"/>
  <c r="E42" i="30" s="1"/>
  <c r="D50" i="30"/>
  <c r="E50" i="30" s="1"/>
  <c r="D63" i="30"/>
  <c r="E63" i="30" s="1"/>
  <c r="D20" i="30"/>
  <c r="E20" i="30" s="1"/>
  <c r="D28" i="30"/>
  <c r="E28" i="30" s="1"/>
  <c r="D36" i="30"/>
  <c r="E36" i="30" s="1"/>
  <c r="D44" i="30"/>
  <c r="E44" i="30" s="1"/>
  <c r="D52" i="30"/>
  <c r="E52" i="30" s="1"/>
  <c r="D19" i="30"/>
  <c r="E19" i="30" s="1"/>
  <c r="D21" i="30"/>
  <c r="E21" i="30" s="1"/>
  <c r="D23" i="30"/>
  <c r="E23" i="30" s="1"/>
  <c r="D25" i="30"/>
  <c r="E25" i="30" s="1"/>
  <c r="D27" i="30"/>
  <c r="E27" i="30" s="1"/>
  <c r="D29" i="30"/>
  <c r="E29" i="30" s="1"/>
  <c r="D31" i="30"/>
  <c r="E31" i="30" s="1"/>
  <c r="D33" i="30"/>
  <c r="E33" i="30" s="1"/>
  <c r="D35" i="30"/>
  <c r="E35" i="30" s="1"/>
  <c r="D37" i="30"/>
  <c r="E37" i="30" s="1"/>
  <c r="D39" i="30"/>
  <c r="E39" i="30" s="1"/>
  <c r="D41" i="30"/>
  <c r="E41" i="30" s="1"/>
  <c r="D43" i="30"/>
  <c r="E43" i="30" s="1"/>
  <c r="D45" i="30"/>
  <c r="E45" i="30" s="1"/>
  <c r="D47" i="30"/>
  <c r="E47" i="30" s="1"/>
  <c r="D49" i="30"/>
  <c r="E49" i="30" s="1"/>
  <c r="D51" i="30"/>
  <c r="E51" i="30" s="1"/>
  <c r="D53" i="30"/>
  <c r="E53" i="30" s="1"/>
  <c r="D55" i="30"/>
  <c r="E55" i="30" s="1"/>
  <c r="D57" i="30"/>
  <c r="E57" i="30" s="1"/>
  <c r="D59" i="30"/>
  <c r="E59" i="30" s="1"/>
  <c r="D61" i="30"/>
  <c r="E61" i="30" s="1"/>
  <c r="Q43" i="16" l="1"/>
  <c r="H7" i="16" l="1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G7" i="16"/>
  <c r="G8" i="16"/>
  <c r="P67" i="16"/>
  <c r="AK8" i="18" s="1"/>
  <c r="M67" i="16"/>
  <c r="G80" i="16" s="1"/>
  <c r="AA8" i="18" s="1"/>
  <c r="J67" i="16"/>
  <c r="F80" i="16" s="1"/>
  <c r="G8" i="18" s="1"/>
  <c r="P66" i="16"/>
  <c r="AK7" i="18" s="1"/>
  <c r="M66" i="16"/>
  <c r="G79" i="16" s="1"/>
  <c r="AA7" i="18" s="1"/>
  <c r="J66" i="16"/>
  <c r="F79" i="16" s="1"/>
  <c r="G7" i="18" s="1"/>
  <c r="P65" i="16"/>
  <c r="AK6" i="18" s="1"/>
  <c r="M65" i="16"/>
  <c r="G78" i="16" s="1"/>
  <c r="AA6" i="18" s="1"/>
  <c r="J65" i="16"/>
  <c r="F78" i="16" s="1"/>
  <c r="G6" i="18" s="1"/>
  <c r="P64" i="16"/>
  <c r="AK5" i="18" s="1"/>
  <c r="M64" i="16"/>
  <c r="G77" i="16" s="1"/>
  <c r="AA5" i="18" s="1"/>
  <c r="J64" i="16"/>
  <c r="F77" i="16" s="1"/>
  <c r="G5" i="18" s="1"/>
  <c r="Q63" i="16"/>
  <c r="N63" i="16"/>
  <c r="K63" i="16"/>
  <c r="F63" i="16"/>
  <c r="Q62" i="16"/>
  <c r="N62" i="16"/>
  <c r="K62" i="16"/>
  <c r="F62" i="16"/>
  <c r="Q61" i="16"/>
  <c r="N61" i="16"/>
  <c r="K61" i="16"/>
  <c r="F61" i="16"/>
  <c r="Q60" i="16"/>
  <c r="N60" i="16"/>
  <c r="K60" i="16"/>
  <c r="F60" i="16"/>
  <c r="Q59" i="16"/>
  <c r="N59" i="16"/>
  <c r="K59" i="16"/>
  <c r="F59" i="16"/>
  <c r="Q58" i="16"/>
  <c r="N58" i="16"/>
  <c r="K58" i="16"/>
  <c r="F58" i="16"/>
  <c r="Q57" i="16"/>
  <c r="N57" i="16"/>
  <c r="K57" i="16"/>
  <c r="F57" i="16"/>
  <c r="Q56" i="16"/>
  <c r="N56" i="16"/>
  <c r="K56" i="16"/>
  <c r="F56" i="16"/>
  <c r="Q55" i="16"/>
  <c r="N55" i="16"/>
  <c r="K55" i="16"/>
  <c r="F55" i="16"/>
  <c r="Q54" i="16"/>
  <c r="N54" i="16"/>
  <c r="K54" i="16"/>
  <c r="F54" i="16"/>
  <c r="Q53" i="16"/>
  <c r="N53" i="16"/>
  <c r="K53" i="16"/>
  <c r="F53" i="16"/>
  <c r="Q52" i="16"/>
  <c r="N52" i="16"/>
  <c r="K52" i="16"/>
  <c r="F52" i="16"/>
  <c r="Q51" i="16"/>
  <c r="N51" i="16"/>
  <c r="K51" i="16"/>
  <c r="F51" i="16"/>
  <c r="Q50" i="16"/>
  <c r="N50" i="16"/>
  <c r="K50" i="16"/>
  <c r="F50" i="16"/>
  <c r="Q49" i="16"/>
  <c r="N49" i="16"/>
  <c r="K49" i="16"/>
  <c r="F49" i="16"/>
  <c r="Q48" i="16"/>
  <c r="N48" i="16"/>
  <c r="K48" i="16"/>
  <c r="F48" i="16"/>
  <c r="Q47" i="16"/>
  <c r="N47" i="16"/>
  <c r="K47" i="16"/>
  <c r="F47" i="16"/>
  <c r="Q46" i="16"/>
  <c r="N46" i="16"/>
  <c r="K46" i="16"/>
  <c r="F46" i="16"/>
  <c r="Q45" i="16"/>
  <c r="N45" i="16"/>
  <c r="K45" i="16"/>
  <c r="F45" i="16"/>
  <c r="Q44" i="16"/>
  <c r="N44" i="16"/>
  <c r="K44" i="16"/>
  <c r="F44" i="16"/>
  <c r="N43" i="16"/>
  <c r="K43" i="16"/>
  <c r="F43" i="16"/>
  <c r="Q42" i="16"/>
  <c r="N42" i="16"/>
  <c r="K42" i="16"/>
  <c r="F42" i="16"/>
  <c r="Q41" i="16"/>
  <c r="N41" i="16"/>
  <c r="K41" i="16"/>
  <c r="F41" i="16"/>
  <c r="Q40" i="16"/>
  <c r="N40" i="16"/>
  <c r="K40" i="16"/>
  <c r="F40" i="16"/>
  <c r="Q39" i="16"/>
  <c r="N39" i="16"/>
  <c r="K39" i="16"/>
  <c r="F39" i="16"/>
  <c r="Q38" i="16"/>
  <c r="N38" i="16"/>
  <c r="K38" i="16"/>
  <c r="F38" i="16"/>
  <c r="Q37" i="16"/>
  <c r="N37" i="16"/>
  <c r="K37" i="16"/>
  <c r="F37" i="16"/>
  <c r="Q36" i="16"/>
  <c r="N36" i="16"/>
  <c r="K36" i="16"/>
  <c r="F36" i="16"/>
  <c r="Q35" i="16"/>
  <c r="N35" i="16"/>
  <c r="K35" i="16"/>
  <c r="F35" i="16"/>
  <c r="Q34" i="16"/>
  <c r="N34" i="16"/>
  <c r="K34" i="16"/>
  <c r="F34" i="16"/>
  <c r="Q33" i="16"/>
  <c r="N33" i="16"/>
  <c r="K33" i="16"/>
  <c r="F33" i="16"/>
  <c r="Q32" i="16"/>
  <c r="N32" i="16"/>
  <c r="K32" i="16"/>
  <c r="F32" i="16"/>
  <c r="Q31" i="16"/>
  <c r="N31" i="16"/>
  <c r="K31" i="16"/>
  <c r="F31" i="16"/>
  <c r="Q30" i="16"/>
  <c r="N30" i="16"/>
  <c r="K30" i="16"/>
  <c r="F30" i="16"/>
  <c r="Q29" i="16"/>
  <c r="N29" i="16"/>
  <c r="K29" i="16"/>
  <c r="F29" i="16"/>
  <c r="Q28" i="16"/>
  <c r="N28" i="16"/>
  <c r="K28" i="16"/>
  <c r="F28" i="16"/>
  <c r="Q27" i="16"/>
  <c r="N27" i="16"/>
  <c r="K27" i="16"/>
  <c r="F27" i="16"/>
  <c r="Q26" i="16"/>
  <c r="N26" i="16"/>
  <c r="K26" i="16"/>
  <c r="F26" i="16"/>
  <c r="Q25" i="16"/>
  <c r="N25" i="16"/>
  <c r="K25" i="16"/>
  <c r="F25" i="16"/>
  <c r="Q24" i="16"/>
  <c r="N24" i="16"/>
  <c r="K24" i="16"/>
  <c r="F24" i="16"/>
  <c r="Q23" i="16"/>
  <c r="N23" i="16"/>
  <c r="K23" i="16"/>
  <c r="F23" i="16"/>
  <c r="Q22" i="16"/>
  <c r="N22" i="16"/>
  <c r="K22" i="16"/>
  <c r="F22" i="16"/>
  <c r="Q21" i="16"/>
  <c r="N21" i="16"/>
  <c r="K21" i="16"/>
  <c r="F21" i="16"/>
  <c r="Q20" i="16"/>
  <c r="N20" i="16"/>
  <c r="K20" i="16"/>
  <c r="F20" i="16"/>
  <c r="Q19" i="16"/>
  <c r="N19" i="16"/>
  <c r="K19" i="16"/>
  <c r="F19" i="16"/>
  <c r="C16" i="16"/>
  <c r="B16" i="16"/>
  <c r="C15" i="16"/>
  <c r="B15" i="16"/>
  <c r="O13" i="16"/>
  <c r="N13" i="16"/>
  <c r="M13" i="16"/>
  <c r="L13" i="16"/>
  <c r="K13" i="16"/>
  <c r="J13" i="16"/>
  <c r="I13" i="16"/>
  <c r="H13" i="16"/>
  <c r="G13" i="16"/>
  <c r="P67" i="15"/>
  <c r="H80" i="15" s="1"/>
  <c r="M67" i="15"/>
  <c r="G80" i="15" s="1"/>
  <c r="J67" i="15"/>
  <c r="F80" i="15" s="1"/>
  <c r="G12" i="18" s="1"/>
  <c r="P66" i="15"/>
  <c r="H79" i="15" s="1"/>
  <c r="M66" i="15"/>
  <c r="G79" i="15" s="1"/>
  <c r="J66" i="15"/>
  <c r="F79" i="15" s="1"/>
  <c r="G11" i="18" s="1"/>
  <c r="P65" i="15"/>
  <c r="H78" i="15" s="1"/>
  <c r="M65" i="15"/>
  <c r="G78" i="15" s="1"/>
  <c r="J65" i="15"/>
  <c r="F78" i="15" s="1"/>
  <c r="G10" i="18" s="1"/>
  <c r="P64" i="15"/>
  <c r="H77" i="15" s="1"/>
  <c r="M64" i="15"/>
  <c r="G77" i="15" s="1"/>
  <c r="J64" i="15"/>
  <c r="F77" i="15" s="1"/>
  <c r="G9" i="18" s="1"/>
  <c r="Q63" i="15"/>
  <c r="N63" i="15"/>
  <c r="K63" i="15"/>
  <c r="F63" i="15"/>
  <c r="Q62" i="15"/>
  <c r="N62" i="15"/>
  <c r="K62" i="15"/>
  <c r="F62" i="15"/>
  <c r="Q61" i="15"/>
  <c r="N61" i="15"/>
  <c r="K61" i="15"/>
  <c r="F61" i="15"/>
  <c r="Q60" i="15"/>
  <c r="N60" i="15"/>
  <c r="K60" i="15"/>
  <c r="F60" i="15"/>
  <c r="Q59" i="15"/>
  <c r="N59" i="15"/>
  <c r="K59" i="15"/>
  <c r="F59" i="15"/>
  <c r="Q58" i="15"/>
  <c r="N58" i="15"/>
  <c r="K58" i="15"/>
  <c r="F58" i="15"/>
  <c r="Q57" i="15"/>
  <c r="N57" i="15"/>
  <c r="K57" i="15"/>
  <c r="F57" i="15"/>
  <c r="Q56" i="15"/>
  <c r="N56" i="15"/>
  <c r="K56" i="15"/>
  <c r="F56" i="15"/>
  <c r="Q55" i="15"/>
  <c r="N55" i="15"/>
  <c r="K55" i="15"/>
  <c r="F55" i="15"/>
  <c r="Q54" i="15"/>
  <c r="N54" i="15"/>
  <c r="K54" i="15"/>
  <c r="F54" i="15"/>
  <c r="Q53" i="15"/>
  <c r="N53" i="15"/>
  <c r="K53" i="15"/>
  <c r="F53" i="15"/>
  <c r="Q52" i="15"/>
  <c r="N52" i="15"/>
  <c r="K52" i="15"/>
  <c r="F52" i="15"/>
  <c r="Q51" i="15"/>
  <c r="N51" i="15"/>
  <c r="K51" i="15"/>
  <c r="F51" i="15"/>
  <c r="Q50" i="15"/>
  <c r="N50" i="15"/>
  <c r="K50" i="15"/>
  <c r="F50" i="15"/>
  <c r="Q49" i="15"/>
  <c r="N49" i="15"/>
  <c r="K49" i="15"/>
  <c r="F49" i="15"/>
  <c r="Q48" i="15"/>
  <c r="N48" i="15"/>
  <c r="K48" i="15"/>
  <c r="F48" i="15"/>
  <c r="Q47" i="15"/>
  <c r="N47" i="15"/>
  <c r="K47" i="15"/>
  <c r="F47" i="15"/>
  <c r="Q46" i="15"/>
  <c r="N46" i="15"/>
  <c r="K46" i="15"/>
  <c r="F46" i="15"/>
  <c r="Q45" i="15"/>
  <c r="N45" i="15"/>
  <c r="K45" i="15"/>
  <c r="F45" i="15"/>
  <c r="Q44" i="15"/>
  <c r="N44" i="15"/>
  <c r="K44" i="15"/>
  <c r="F44" i="15"/>
  <c r="Q43" i="15"/>
  <c r="N43" i="15"/>
  <c r="K43" i="15"/>
  <c r="F43" i="15"/>
  <c r="Q42" i="15"/>
  <c r="N42" i="15"/>
  <c r="K42" i="15"/>
  <c r="F42" i="15"/>
  <c r="Q41" i="15"/>
  <c r="N41" i="15"/>
  <c r="K41" i="15"/>
  <c r="F41" i="15"/>
  <c r="Q40" i="15"/>
  <c r="N40" i="15"/>
  <c r="K40" i="15"/>
  <c r="F40" i="15"/>
  <c r="Q39" i="15"/>
  <c r="N39" i="15"/>
  <c r="K39" i="15"/>
  <c r="F39" i="15"/>
  <c r="Q38" i="15"/>
  <c r="N38" i="15"/>
  <c r="K38" i="15"/>
  <c r="F38" i="15"/>
  <c r="Q37" i="15"/>
  <c r="N37" i="15"/>
  <c r="K37" i="15"/>
  <c r="F37" i="15"/>
  <c r="Q36" i="15"/>
  <c r="N36" i="15"/>
  <c r="K36" i="15"/>
  <c r="F36" i="15"/>
  <c r="Q35" i="15"/>
  <c r="N35" i="15"/>
  <c r="K35" i="15"/>
  <c r="F35" i="15"/>
  <c r="Q34" i="15"/>
  <c r="N34" i="15"/>
  <c r="K34" i="15"/>
  <c r="F34" i="15"/>
  <c r="Q33" i="15"/>
  <c r="N33" i="15"/>
  <c r="K33" i="15"/>
  <c r="F33" i="15"/>
  <c r="Q32" i="15"/>
  <c r="N32" i="15"/>
  <c r="K32" i="15"/>
  <c r="F32" i="15"/>
  <c r="Q31" i="15"/>
  <c r="N31" i="15"/>
  <c r="K31" i="15"/>
  <c r="F31" i="15"/>
  <c r="Q30" i="15"/>
  <c r="N30" i="15"/>
  <c r="K30" i="15"/>
  <c r="F30" i="15"/>
  <c r="Q29" i="15"/>
  <c r="N29" i="15"/>
  <c r="K29" i="15"/>
  <c r="F29" i="15"/>
  <c r="Q28" i="15"/>
  <c r="N28" i="15"/>
  <c r="K28" i="15"/>
  <c r="F28" i="15"/>
  <c r="Q27" i="15"/>
  <c r="N27" i="15"/>
  <c r="K27" i="15"/>
  <c r="F27" i="15"/>
  <c r="Q26" i="15"/>
  <c r="N26" i="15"/>
  <c r="K26" i="15"/>
  <c r="F26" i="15"/>
  <c r="Q25" i="15"/>
  <c r="N25" i="15"/>
  <c r="K25" i="15"/>
  <c r="F25" i="15"/>
  <c r="Q24" i="15"/>
  <c r="N24" i="15"/>
  <c r="K24" i="15"/>
  <c r="F24" i="15"/>
  <c r="Q23" i="15"/>
  <c r="N23" i="15"/>
  <c r="K23" i="15"/>
  <c r="F23" i="15"/>
  <c r="Q22" i="15"/>
  <c r="N22" i="15"/>
  <c r="K22" i="15"/>
  <c r="F22" i="15"/>
  <c r="Q21" i="15"/>
  <c r="N21" i="15"/>
  <c r="K21" i="15"/>
  <c r="F21" i="15"/>
  <c r="Q20" i="15"/>
  <c r="N20" i="15"/>
  <c r="K20" i="15"/>
  <c r="F20" i="15"/>
  <c r="Q19" i="15"/>
  <c r="N19" i="15"/>
  <c r="K19" i="15"/>
  <c r="F19" i="15"/>
  <c r="C16" i="15"/>
  <c r="B16" i="15"/>
  <c r="C15" i="15"/>
  <c r="B15" i="15"/>
  <c r="O13" i="15"/>
  <c r="N13" i="15"/>
  <c r="M13" i="15"/>
  <c r="L13" i="15"/>
  <c r="K13" i="15"/>
  <c r="J13" i="15"/>
  <c r="I13" i="15"/>
  <c r="H13" i="15"/>
  <c r="G13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AL7" i="15"/>
  <c r="J8" i="16" l="1"/>
  <c r="AF8" i="16"/>
  <c r="D47" i="16"/>
  <c r="E47" i="16" s="1"/>
  <c r="P8" i="16"/>
  <c r="H8" i="16"/>
  <c r="AK8" i="16"/>
  <c r="T8" i="16"/>
  <c r="AJ8" i="16"/>
  <c r="AH8" i="16"/>
  <c r="X8" i="16"/>
  <c r="I8" i="16"/>
  <c r="AI8" i="16"/>
  <c r="L8" i="16"/>
  <c r="AB8" i="16"/>
  <c r="D43" i="16"/>
  <c r="E43" i="16" s="1"/>
  <c r="D45" i="15"/>
  <c r="E45" i="15" s="1"/>
  <c r="D34" i="15"/>
  <c r="E34" i="15" s="1"/>
  <c r="D56" i="15"/>
  <c r="E56" i="15" s="1"/>
  <c r="D44" i="15"/>
  <c r="E44" i="15" s="1"/>
  <c r="D47" i="15"/>
  <c r="E47" i="15" s="1"/>
  <c r="D59" i="15"/>
  <c r="D31" i="15"/>
  <c r="E31" i="15" s="1"/>
  <c r="D32" i="15"/>
  <c r="E32" i="15" s="1"/>
  <c r="M8" i="16"/>
  <c r="Q8" i="16"/>
  <c r="U8" i="16"/>
  <c r="Y8" i="16"/>
  <c r="AC8" i="16"/>
  <c r="AG8" i="16"/>
  <c r="AL7" i="16"/>
  <c r="N8" i="16"/>
  <c r="R8" i="16"/>
  <c r="V8" i="16"/>
  <c r="Z8" i="16"/>
  <c r="AD8" i="16"/>
  <c r="K8" i="16"/>
  <c r="O8" i="16"/>
  <c r="S8" i="16"/>
  <c r="W8" i="16"/>
  <c r="AA8" i="16"/>
  <c r="AE8" i="16"/>
  <c r="D62" i="16"/>
  <c r="D58" i="16"/>
  <c r="D54" i="16"/>
  <c r="D50" i="16"/>
  <c r="D46" i="16"/>
  <c r="D42" i="16"/>
  <c r="D61" i="16"/>
  <c r="D57" i="16"/>
  <c r="D53" i="16"/>
  <c r="D49" i="16"/>
  <c r="D45" i="16"/>
  <c r="D41" i="16"/>
  <c r="D59" i="16"/>
  <c r="D55" i="16"/>
  <c r="D51" i="16"/>
  <c r="D60" i="16"/>
  <c r="D56" i="16"/>
  <c r="D52" i="16"/>
  <c r="D48" i="16"/>
  <c r="D44" i="16"/>
  <c r="D40" i="16"/>
  <c r="D63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61" i="15"/>
  <c r="D57" i="15"/>
  <c r="D53" i="15"/>
  <c r="D30" i="15"/>
  <c r="D40" i="15"/>
  <c r="D41" i="15"/>
  <c r="D43" i="15"/>
  <c r="D62" i="15"/>
  <c r="D35" i="15"/>
  <c r="D36" i="15"/>
  <c r="D38" i="15"/>
  <c r="D48" i="15"/>
  <c r="D49" i="15"/>
  <c r="D51" i="15"/>
  <c r="D39" i="15"/>
  <c r="D52" i="15"/>
  <c r="D55" i="15"/>
  <c r="D60" i="15"/>
  <c r="D63" i="15"/>
  <c r="D19" i="15"/>
  <c r="D20" i="15"/>
  <c r="D21" i="15"/>
  <c r="D22" i="15"/>
  <c r="D23" i="15"/>
  <c r="D24" i="15"/>
  <c r="D25" i="15"/>
  <c r="D26" i="15"/>
  <c r="D27" i="15"/>
  <c r="D28" i="15"/>
  <c r="D29" i="15"/>
  <c r="D33" i="15"/>
  <c r="D37" i="15"/>
  <c r="D42" i="15"/>
  <c r="D46" i="15"/>
  <c r="D50" i="15"/>
  <c r="D54" i="15"/>
  <c r="D58" i="15"/>
  <c r="C13" i="1"/>
  <c r="D13" i="1"/>
  <c r="E13" i="1"/>
  <c r="F13" i="1"/>
  <c r="G13" i="1"/>
  <c r="H13" i="1"/>
  <c r="I13" i="1"/>
  <c r="J13" i="1"/>
  <c r="K13" i="1"/>
  <c r="E59" i="15" l="1"/>
  <c r="E39" i="16"/>
  <c r="E35" i="16"/>
  <c r="E31" i="16"/>
  <c r="E27" i="16"/>
  <c r="E23" i="16"/>
  <c r="E19" i="16"/>
  <c r="E48" i="16"/>
  <c r="E51" i="16"/>
  <c r="E45" i="16"/>
  <c r="E61" i="16"/>
  <c r="E54" i="16"/>
  <c r="E38" i="16"/>
  <c r="E34" i="16"/>
  <c r="E30" i="16"/>
  <c r="E26" i="16"/>
  <c r="E22" i="16"/>
  <c r="E63" i="16"/>
  <c r="E52" i="16"/>
  <c r="E55" i="16"/>
  <c r="E49" i="16"/>
  <c r="E42" i="16"/>
  <c r="E58" i="16"/>
  <c r="E37" i="16"/>
  <c r="E33" i="16"/>
  <c r="E29" i="16"/>
  <c r="E25" i="16"/>
  <c r="E21" i="16"/>
  <c r="E40" i="16"/>
  <c r="E56" i="16"/>
  <c r="E59" i="16"/>
  <c r="E53" i="16"/>
  <c r="E46" i="16"/>
  <c r="E62" i="16"/>
  <c r="E36" i="16"/>
  <c r="E32" i="16"/>
  <c r="E28" i="16"/>
  <c r="E24" i="16"/>
  <c r="E20" i="16"/>
  <c r="E44" i="16"/>
  <c r="E60" i="16"/>
  <c r="E41" i="16"/>
  <c r="E57" i="16"/>
  <c r="E50" i="16"/>
  <c r="E35" i="15"/>
  <c r="E62" i="15"/>
  <c r="E40" i="15"/>
  <c r="E30" i="15"/>
  <c r="E57" i="15"/>
  <c r="E50" i="15"/>
  <c r="E33" i="15"/>
  <c r="E26" i="15"/>
  <c r="E22" i="15"/>
  <c r="E63" i="15"/>
  <c r="E52" i="15"/>
  <c r="E39" i="15"/>
  <c r="E46" i="15"/>
  <c r="E29" i="15"/>
  <c r="E25" i="15"/>
  <c r="E21" i="15"/>
  <c r="E60" i="15"/>
  <c r="E51" i="15"/>
  <c r="E61" i="15"/>
  <c r="E58" i="15"/>
  <c r="E42" i="15"/>
  <c r="E28" i="15"/>
  <c r="E24" i="15"/>
  <c r="E20" i="15"/>
  <c r="E49" i="15"/>
  <c r="E38" i="15"/>
  <c r="E43" i="15"/>
  <c r="E54" i="15"/>
  <c r="E37" i="15"/>
  <c r="E27" i="15"/>
  <c r="E23" i="15"/>
  <c r="E19" i="15"/>
  <c r="E55" i="15"/>
  <c r="E48" i="15"/>
  <c r="E36" i="15"/>
  <c r="E41" i="15"/>
  <c r="E53" i="15"/>
  <c r="D36" i="1" l="1"/>
  <c r="D37" i="1" s="1"/>
  <c r="D7" i="1"/>
  <c r="D12" i="1"/>
  <c r="E12" i="1"/>
  <c r="F12" i="1"/>
  <c r="G12" i="1"/>
  <c r="H12" i="1"/>
  <c r="I12" i="1"/>
  <c r="J12" i="1"/>
  <c r="K12" i="1"/>
  <c r="E7" i="1"/>
  <c r="E6" i="1"/>
  <c r="D6" i="1"/>
  <c r="C12" i="1"/>
  <c r="G24" i="1" l="1"/>
  <c r="F23" i="1"/>
  <c r="F24" i="1"/>
  <c r="J24" i="1"/>
  <c r="I24" i="1"/>
  <c r="E24" i="1"/>
  <c r="C24" i="1"/>
  <c r="H24" i="1"/>
  <c r="D24" i="1"/>
  <c r="K24" i="1"/>
  <c r="D23" i="1"/>
  <c r="K23" i="1"/>
  <c r="G23" i="1"/>
  <c r="J23" i="1"/>
  <c r="C23" i="1"/>
  <c r="I23" i="1"/>
  <c r="E23" i="1"/>
  <c r="H23" i="1"/>
  <c r="L12" i="1"/>
  <c r="L13" i="1"/>
  <c r="G40" i="1"/>
  <c r="P40" i="1"/>
  <c r="U40" i="1"/>
  <c r="E40" i="1"/>
  <c r="AA40" i="1"/>
  <c r="C40" i="1"/>
  <c r="K40" i="1"/>
  <c r="AF40" i="1"/>
  <c r="AE40" i="1"/>
  <c r="Y40" i="1"/>
  <c r="T40" i="1"/>
  <c r="O40" i="1"/>
  <c r="I40" i="1"/>
  <c r="D40" i="1"/>
  <c r="F40" i="1"/>
  <c r="AC40" i="1"/>
  <c r="X40" i="1"/>
  <c r="S40" i="1"/>
  <c r="M40" i="1"/>
  <c r="H40" i="1"/>
  <c r="AG40" i="1"/>
  <c r="AB40" i="1"/>
  <c r="W40" i="1"/>
  <c r="Q40" i="1"/>
  <c r="L40" i="1"/>
  <c r="AD40" i="1"/>
  <c r="Z40" i="1"/>
  <c r="V40" i="1"/>
  <c r="R40" i="1"/>
  <c r="N40" i="1"/>
  <c r="J40" i="1"/>
  <c r="AH40" i="1" l="1"/>
  <c r="L24" i="1"/>
  <c r="C29" i="1" s="1"/>
  <c r="D17" i="1"/>
  <c r="H17" i="1"/>
  <c r="E17" i="1"/>
  <c r="I17" i="1"/>
  <c r="F17" i="1"/>
  <c r="J17" i="1"/>
  <c r="G17" i="1"/>
  <c r="K17" i="1"/>
  <c r="C17" i="1"/>
  <c r="D18" i="1"/>
  <c r="H18" i="1"/>
  <c r="E18" i="1"/>
  <c r="I18" i="1"/>
  <c r="F18" i="1"/>
  <c r="J18" i="1"/>
  <c r="G18" i="1"/>
  <c r="K18" i="1"/>
  <c r="C18" i="1"/>
  <c r="L23" i="1"/>
  <c r="L17" i="1" l="1"/>
  <c r="L18" i="1"/>
  <c r="H29" i="1"/>
  <c r="K29" i="1"/>
  <c r="G29" i="1"/>
  <c r="J29" i="1"/>
  <c r="D29" i="1"/>
  <c r="F29" i="1"/>
  <c r="I29" i="1"/>
  <c r="E29" i="1"/>
  <c r="I28" i="1"/>
  <c r="K28" i="1"/>
  <c r="E28" i="1"/>
  <c r="G28" i="1"/>
  <c r="H28" i="1"/>
  <c r="J28" i="1"/>
  <c r="D28" i="1"/>
  <c r="F28" i="1"/>
  <c r="C28" i="1"/>
</calcChain>
</file>

<file path=xl/sharedStrings.xml><?xml version="1.0" encoding="utf-8"?>
<sst xmlns="http://schemas.openxmlformats.org/spreadsheetml/2006/main" count="1084" uniqueCount="77">
  <si>
    <t>mu</t>
  </si>
  <si>
    <t>sigma</t>
  </si>
  <si>
    <t>pbar_1,t+1</t>
  </si>
  <si>
    <t>pbar_2,t+1</t>
  </si>
  <si>
    <t>pi_1,t</t>
  </si>
  <si>
    <t>p_t</t>
  </si>
  <si>
    <t>pi_1,t+1</t>
  </si>
  <si>
    <t>s=1</t>
  </si>
  <si>
    <t>s=2</t>
  </si>
  <si>
    <t>c_h</t>
  </si>
  <si>
    <t>Rescale:</t>
  </si>
  <si>
    <t>alpha</t>
  </si>
  <si>
    <t>beta</t>
  </si>
  <si>
    <t>Negative binomial demand:</t>
  </si>
  <si>
    <t>p</t>
  </si>
  <si>
    <t>r</t>
  </si>
  <si>
    <t>E(p)</t>
  </si>
  <si>
    <t>Expected price increase</t>
  </si>
  <si>
    <t>demand</t>
  </si>
  <si>
    <t>d_max</t>
  </si>
  <si>
    <t>I_max</t>
  </si>
  <si>
    <t>Parameter combination:</t>
  </si>
  <si>
    <t>Expected price increase (CEC)</t>
  </si>
  <si>
    <t>S*(exact,n=4)</t>
  </si>
  <si>
    <t>Regimes</t>
  </si>
  <si>
    <t>c_p</t>
  </si>
  <si>
    <t>S</t>
  </si>
  <si>
    <t>% above optimal cost</t>
  </si>
  <si>
    <t>Optimal cost</t>
  </si>
  <si>
    <t>CEC</t>
  </si>
  <si>
    <t>min</t>
  </si>
  <si>
    <t>std.dev.</t>
  </si>
  <si>
    <t>mean</t>
  </si>
  <si>
    <t>max</t>
  </si>
  <si>
    <t>Normal distribution:</t>
  </si>
  <si>
    <t>Gamma distribution:</t>
  </si>
  <si>
    <t>Price distributions</t>
  </si>
  <si>
    <t>Demand distribution:</t>
  </si>
  <si>
    <t>Price regimes:</t>
  </si>
  <si>
    <t>pdf</t>
  </si>
  <si>
    <t>cdf</t>
  </si>
  <si>
    <t>E(d)</t>
  </si>
  <si>
    <t>n</t>
  </si>
  <si>
    <t>% deviation from optimal S</t>
  </si>
  <si>
    <t>Percent above optimal cost</t>
  </si>
  <si>
    <t>Mean</t>
  </si>
  <si>
    <t>Std.Dev.</t>
  </si>
  <si>
    <t>Min</t>
  </si>
  <si>
    <t>Max</t>
  </si>
  <si>
    <t>determin. (15)</t>
  </si>
  <si>
    <t>exact (n=4)</t>
  </si>
  <si>
    <t>unif[0;30]</t>
  </si>
  <si>
    <t>StdDev</t>
  </si>
  <si>
    <t>LV-HV</t>
  </si>
  <si>
    <t>Demand volatility</t>
  </si>
  <si>
    <t>high</t>
  </si>
  <si>
    <t>Price regime setting</t>
  </si>
  <si>
    <t>Regime 1 (s=1)</t>
  </si>
  <si>
    <t>Regime2 (s=2)</t>
  </si>
  <si>
    <t>r=0.49</t>
  </si>
  <si>
    <t>r=0.25</t>
  </si>
  <si>
    <t>c_h=1</t>
  </si>
  <si>
    <t>c_h=6</t>
  </si>
  <si>
    <r>
      <t>Cost of ignoring regime updates η</t>
    </r>
    <r>
      <rPr>
        <b/>
        <vertAlign val="superscript"/>
        <sz val="11"/>
        <color theme="1"/>
        <rFont val="Calibri"/>
        <family val="2"/>
        <scheme val="minor"/>
      </rPr>
      <t>CEC</t>
    </r>
  </si>
  <si>
    <t>r=0.40</t>
  </si>
  <si>
    <r>
      <t>Cost of ignoring regimes  (η</t>
    </r>
    <r>
      <rPr>
        <b/>
        <vertAlign val="superscript"/>
        <sz val="11"/>
        <color theme="1"/>
        <rFont val="Calibri"/>
        <family val="2"/>
        <scheme val="minor"/>
      </rPr>
      <t>LV</t>
    </r>
    <r>
      <rPr>
        <b/>
        <sz val="11"/>
        <color theme="1"/>
        <rFont val="Calibri"/>
        <family val="2"/>
        <scheme val="minor"/>
      </rPr>
      <t>)</t>
    </r>
  </si>
  <si>
    <r>
      <t>Cost of ignoring regimes  (η</t>
    </r>
    <r>
      <rPr>
        <b/>
        <vertAlign val="superscript"/>
        <sz val="11"/>
        <color theme="1"/>
        <rFont val="Calibri"/>
        <family val="2"/>
        <scheme val="minor"/>
      </rPr>
      <t>HV</t>
    </r>
    <r>
      <rPr>
        <b/>
        <sz val="11"/>
        <color theme="1"/>
        <rFont val="Calibri"/>
        <family val="2"/>
        <scheme val="minor"/>
      </rPr>
      <t>)</t>
    </r>
  </si>
  <si>
    <t>no</t>
  </si>
  <si>
    <t>Naive</t>
  </si>
  <si>
    <t>naive</t>
  </si>
  <si>
    <t>All instances</t>
  </si>
  <si>
    <t>Speculation vs non-speculation</t>
  </si>
  <si>
    <t>If you speculate under CEC you speculate under MRS and vice versa</t>
  </si>
  <si>
    <t>Median</t>
  </si>
  <si>
    <t>Cost of ignoring price uncertainty</t>
  </si>
  <si>
    <t>Naive (just in price uncertainty)</t>
  </si>
  <si>
    <t>naive (Just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</si>
</sst>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00"/>
    <numFmt numFmtId="166" formatCode="0.000000000"/>
    <numFmt numFmtId="167" formatCode="0.0000000000000"/>
    <numFmt numFmtId="168" formatCode="0.000"/>
    <numFmt numFmtId="169" formatCode="0.000000"/>
    <numFmt numFmtId="170" formatCode="0.00000000"/>
    <numFmt numFmtId="171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6" xfId="0" applyBorder="1"/>
    <xf numFmtId="0" fontId="0" fillId="0" borderId="2" xfId="0" applyFill="1" applyBorder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169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0" borderId="1" xfId="0" applyNumberFormat="1" applyBorder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10" xfId="0" applyFill="1" applyBorder="1"/>
    <xf numFmtId="0" fontId="0" fillId="5" borderId="12" xfId="0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6" fontId="0" fillId="5" borderId="19" xfId="0" applyNumberForma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71" fontId="0" fillId="0" borderId="1" xfId="0" applyNumberFormat="1" applyFont="1" applyFill="1" applyBorder="1" applyAlignment="1">
      <alignment horizontal="center" vertical="center"/>
    </xf>
    <xf numFmtId="171" fontId="0" fillId="0" borderId="8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1" xfId="1" applyNumberFormat="1" applyFont="1" applyFill="1" applyBorder="1" applyAlignment="1">
      <alignment horizontal="center" vertical="center"/>
    </xf>
    <xf numFmtId="0" fontId="0" fillId="5" borderId="10" xfId="0" applyFont="1" applyFill="1" applyBorder="1"/>
    <xf numFmtId="0" fontId="0" fillId="2" borderId="14" xfId="0" applyFill="1" applyBorder="1" applyAlignment="1">
      <alignment horizontal="center" vertical="center"/>
    </xf>
    <xf numFmtId="171" fontId="0" fillId="0" borderId="14" xfId="0" applyNumberFormat="1" applyFont="1" applyFill="1" applyBorder="1" applyAlignment="1">
      <alignment horizontal="center" vertical="center"/>
    </xf>
    <xf numFmtId="0" fontId="0" fillId="6" borderId="25" xfId="0" applyFont="1" applyFill="1" applyBorder="1" applyAlignment="1">
      <alignment horizontal="center" vertical="center"/>
    </xf>
    <xf numFmtId="171" fontId="0" fillId="0" borderId="26" xfId="0" applyNumberFormat="1" applyFont="1" applyFill="1" applyBorder="1" applyAlignment="1">
      <alignment horizontal="center" vertical="center"/>
    </xf>
    <xf numFmtId="0" fontId="0" fillId="0" borderId="2" xfId="0" applyBorder="1"/>
    <xf numFmtId="0" fontId="2" fillId="2" borderId="11" xfId="0" applyFont="1" applyFill="1" applyBorder="1" applyAlignment="1">
      <alignment horizontal="left" vertical="center" wrapText="1"/>
    </xf>
    <xf numFmtId="0" fontId="2" fillId="0" borderId="0" xfId="0" applyFont="1"/>
    <xf numFmtId="1" fontId="1" fillId="0" borderId="14" xfId="1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30" xfId="0" applyBorder="1"/>
    <xf numFmtId="0" fontId="0" fillId="0" borderId="28" xfId="0" applyBorder="1"/>
    <xf numFmtId="0" fontId="0" fillId="0" borderId="29" xfId="0" applyBorder="1"/>
    <xf numFmtId="2" fontId="0" fillId="0" borderId="28" xfId="0" applyNumberFormat="1" applyFon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0" fillId="0" borderId="2" xfId="0" applyBorder="1" applyAlignment="1"/>
    <xf numFmtId="2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right"/>
    </xf>
    <xf numFmtId="2" fontId="0" fillId="0" borderId="31" xfId="0" applyNumberFormat="1" applyFont="1" applyBorder="1" applyAlignment="1">
      <alignment horizontal="center"/>
    </xf>
    <xf numFmtId="2" fontId="0" fillId="0" borderId="32" xfId="0" applyNumberFormat="1" applyFont="1" applyBorder="1" applyAlignment="1">
      <alignment horizontal="center"/>
    </xf>
    <xf numFmtId="2" fontId="0" fillId="0" borderId="33" xfId="0" applyNumberFormat="1" applyFont="1" applyBorder="1" applyAlignment="1">
      <alignment horizontal="center"/>
    </xf>
    <xf numFmtId="0" fontId="5" fillId="0" borderId="0" xfId="0" applyFont="1"/>
    <xf numFmtId="0" fontId="0" fillId="0" borderId="34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9" fontId="0" fillId="0" borderId="1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36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30" xfId="0" applyNumberFormat="1" applyFont="1" applyBorder="1" applyAlignment="1">
      <alignment horizontal="center" vertical="center" wrapText="1"/>
    </xf>
    <xf numFmtId="2" fontId="0" fillId="0" borderId="37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28" xfId="0" applyNumberFormat="1" applyFont="1" applyBorder="1" applyAlignment="1">
      <alignment horizontal="center" vertical="center" wrapText="1"/>
    </xf>
    <xf numFmtId="2" fontId="0" fillId="0" borderId="38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2" fontId="0" fillId="0" borderId="29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HL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Distribution_Input!$C$16:$K$16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Distribution_Input!$C$17:$K$17</c:f>
              <c:numCache>
                <c:formatCode>0.0000000000000</c:formatCode>
                <c:ptCount val="9"/>
                <c:pt idx="0">
                  <c:v>1.2590140583613791E-6</c:v>
                </c:pt>
                <c:pt idx="1">
                  <c:v>5.738445028896372E-5</c:v>
                </c:pt>
                <c:pt idx="2">
                  <c:v>1.3060640685765151E-3</c:v>
                </c:pt>
                <c:pt idx="3">
                  <c:v>1.4843671938031627E-2</c:v>
                </c:pt>
                <c:pt idx="4">
                  <c:v>8.4241253971849422E-2</c:v>
                </c:pt>
                <c:pt idx="5">
                  <c:v>0.23873434823650969</c:v>
                </c:pt>
                <c:pt idx="6">
                  <c:v>0.33784041611232635</c:v>
                </c:pt>
                <c:pt idx="7">
                  <c:v>0.23873434823650969</c:v>
                </c:pt>
                <c:pt idx="8">
                  <c:v>8.4241253971849422E-2</c:v>
                </c:pt>
              </c:numCache>
            </c:numRef>
          </c:val>
          <c:smooth val="1"/>
        </c:ser>
        <c:ser>
          <c:idx val="2"/>
          <c:order val="1"/>
          <c:tx>
            <c:v>LL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Distribution_Input!$C$16:$K$16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Distribution_Input!$C$18:$K$18</c:f>
              <c:numCache>
                <c:formatCode>0.0000000000000</c:formatCode>
                <c:ptCount val="9"/>
                <c:pt idx="0">
                  <c:v>8.4241253971849436E-2</c:v>
                </c:pt>
                <c:pt idx="1">
                  <c:v>0.23873434823650971</c:v>
                </c:pt>
                <c:pt idx="2">
                  <c:v>0.3378404161123264</c:v>
                </c:pt>
                <c:pt idx="3">
                  <c:v>0.23873434823650971</c:v>
                </c:pt>
                <c:pt idx="4">
                  <c:v>8.4241253971849436E-2</c:v>
                </c:pt>
                <c:pt idx="5">
                  <c:v>1.4843671938031629E-2</c:v>
                </c:pt>
                <c:pt idx="6">
                  <c:v>1.3060640685765154E-3</c:v>
                </c:pt>
                <c:pt idx="7">
                  <c:v>5.7384450288963727E-5</c:v>
                </c:pt>
                <c:pt idx="8">
                  <c:v>1.2590140583613793E-6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04768"/>
        <c:axId val="414408688"/>
      </c:lineChart>
      <c:catAx>
        <c:axId val="4144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08688"/>
        <c:crosses val="autoZero"/>
        <c:auto val="1"/>
        <c:lblAlgn val="ctr"/>
        <c:lblOffset val="100"/>
        <c:noMultiLvlLbl val="0"/>
      </c:catAx>
      <c:valAx>
        <c:axId val="414408688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Distribution_Input!$C$40:$AG$40</c:f>
              <c:numCache>
                <c:formatCode>General</c:formatCode>
                <c:ptCount val="31"/>
                <c:pt idx="0">
                  <c:v>1.3162170384226697E-5</c:v>
                </c:pt>
                <c:pt idx="1">
                  <c:v>1.1582709938119483E-4</c:v>
                </c:pt>
                <c:pt idx="2">
                  <c:v>5.3280465715349623E-4</c:v>
                </c:pt>
                <c:pt idx="3">
                  <c:v>1.7049749028911875E-3</c:v>
                </c:pt>
                <c:pt idx="4">
                  <c:v>4.2624372572279794E-3</c:v>
                </c:pt>
                <c:pt idx="5">
                  <c:v>8.8658694950341978E-3</c:v>
                </c:pt>
                <c:pt idx="6">
                  <c:v>1.5958565091061548E-2</c:v>
                </c:pt>
                <c:pt idx="7">
                  <c:v>2.5533704145698482E-2</c:v>
                </c:pt>
                <c:pt idx="8">
                  <c:v>3.7023871011262789E-2</c:v>
                </c:pt>
                <c:pt idx="9">
                  <c:v>4.9365161348350395E-2</c:v>
                </c:pt>
                <c:pt idx="10">
                  <c:v>6.1212800071954468E-2</c:v>
                </c:pt>
                <c:pt idx="11">
                  <c:v>7.1229440083728862E-2</c:v>
                </c:pt>
                <c:pt idx="12">
                  <c:v>7.8352384092101782E-2</c:v>
                </c:pt>
                <c:pt idx="13">
                  <c:v>8.1968647973275688E-2</c:v>
                </c:pt>
                <c:pt idx="14">
                  <c:v>8.1968647973275688E-2</c:v>
                </c:pt>
                <c:pt idx="15">
                  <c:v>7.8689902054344674E-2</c:v>
                </c:pt>
                <c:pt idx="16">
                  <c:v>7.2788159400268809E-2</c:v>
                </c:pt>
                <c:pt idx="17">
                  <c:v>6.5081177816710953E-2</c:v>
                </c:pt>
                <c:pt idx="18">
                  <c:v>5.6403687441149479E-2</c:v>
                </c:pt>
                <c:pt idx="19">
                  <c:v>4.7497842055704835E-2</c:v>
                </c:pt>
                <c:pt idx="20">
                  <c:v>3.8948230485677991E-2</c:v>
                </c:pt>
                <c:pt idx="21">
                  <c:v>3.1158584388542344E-2</c:v>
                </c:pt>
                <c:pt idx="22">
                  <c:v>2.4360347794678574E-2</c:v>
                </c:pt>
                <c:pt idx="23">
                  <c:v>1.8640961790710567E-2</c:v>
                </c:pt>
                <c:pt idx="24">
                  <c:v>1.3980721343032914E-2</c:v>
                </c:pt>
                <c:pt idx="25">
                  <c:v>1.028981090847224E-2</c:v>
                </c:pt>
                <c:pt idx="26">
                  <c:v>7.4403248107414565E-3</c:v>
                </c:pt>
                <c:pt idx="27">
                  <c:v>5.2908976431939349E-3</c:v>
                </c:pt>
                <c:pt idx="28">
                  <c:v>3.7036283502357523E-3</c:v>
                </c:pt>
                <c:pt idx="29">
                  <c:v>2.5542264484384445E-3</c:v>
                </c:pt>
                <c:pt idx="30">
                  <c:v>1.7368739849381505E-3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29072"/>
        <c:axId val="421128512"/>
      </c:lineChart>
      <c:catAx>
        <c:axId val="42112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28512"/>
        <c:crosses val="autoZero"/>
        <c:auto val="1"/>
        <c:lblAlgn val="ctr"/>
        <c:lblOffset val="100"/>
        <c:noMultiLvlLbl val="0"/>
      </c:catAx>
      <c:valAx>
        <c:axId val="4211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201083</xdr:colOff>
      <xdr:row>11</xdr:row>
      <xdr:rowOff>30691</xdr:rowOff>
    </xdr:from>
    <xdr:to>
      <xdr:col>20</xdr:col>
      <xdr:colOff>476250</xdr:colOff>
      <xdr:row>27</xdr:row>
      <xdr:rowOff>106891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42</xdr:row>
      <xdr:rowOff>51857</xdr:rowOff>
    </xdr:from>
    <xdr:to>
      <xdr:col>7</xdr:col>
      <xdr:colOff>349250</xdr:colOff>
      <xdr:row>56</xdr:row>
      <xdr:rowOff>128057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10367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28</xdr:col>
      <xdr:colOff>0</xdr:colOff>
      <xdr:row>0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35</xdr:col>
      <xdr:colOff>0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43827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0</xdr:row>
      <xdr:rowOff>0</xdr:rowOff>
    </xdr:from>
    <xdr:ext cx="65" cy="172227"/>
    <xdr:sp macro="" textlink="">
      <xdr:nvSpPr>
        <xdr:cNvPr id="10" name="TextBox 9"/>
        <xdr:cNvSpPr txBox="1"/>
      </xdr:nvSpPr>
      <xdr:spPr>
        <a:xfrm>
          <a:off x="98869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H40"/>
  <sheetViews>
    <sheetView showGridLines="0" zoomScale="90" zoomScaleNormal="90" workbookViewId="0">
      <selection activeCell="H35" sqref="H35"/>
    </sheetView>
  </sheetViews>
  <sheetFormatPr defaultRowHeight="15" x14ac:dyDescent="0.25"/>
  <cols>
    <col min="2" max="2" width="4.140625" bestFit="1" customWidth="1"/>
    <col min="3" max="11" width="17.28515625" bestFit="1" customWidth="1"/>
    <col min="12" max="12" width="13" bestFit="1" customWidth="1"/>
  </cols>
  <sheetData>
    <row r="2" spans="2:12" x14ac:dyDescent="0.25">
      <c r="C2" s="27" t="s">
        <v>36</v>
      </c>
      <c r="D2" s="27"/>
    </row>
    <row r="4" spans="2:12" x14ac:dyDescent="0.25">
      <c r="C4" s="1" t="s">
        <v>0</v>
      </c>
      <c r="D4" s="1">
        <v>25</v>
      </c>
      <c r="E4" s="1">
        <v>15</v>
      </c>
    </row>
    <row r="5" spans="2:12" x14ac:dyDescent="0.25">
      <c r="C5" s="1" t="s">
        <v>1</v>
      </c>
      <c r="D5" s="1">
        <v>3</v>
      </c>
      <c r="E5" s="1">
        <v>3</v>
      </c>
    </row>
    <row r="6" spans="2:12" x14ac:dyDescent="0.25">
      <c r="C6" s="1" t="s">
        <v>11</v>
      </c>
      <c r="D6" s="1">
        <f>D5^2*(D4/D5^2)^2</f>
        <v>69.444444444444443</v>
      </c>
      <c r="E6" s="24">
        <f>E5^2*(E4/E5^2)^2</f>
        <v>25.000000000000004</v>
      </c>
    </row>
    <row r="7" spans="2:12" x14ac:dyDescent="0.25">
      <c r="C7" s="1" t="s">
        <v>12</v>
      </c>
      <c r="D7" s="1">
        <f>D4/D5^2</f>
        <v>2.7777777777777777</v>
      </c>
      <c r="E7" s="1">
        <f>E4/E5^2</f>
        <v>1.6666666666666667</v>
      </c>
    </row>
    <row r="8" spans="2:12" x14ac:dyDescent="0.25">
      <c r="C8" s="18"/>
      <c r="D8" s="18"/>
      <c r="E8" s="18"/>
    </row>
    <row r="9" spans="2:12" x14ac:dyDescent="0.25">
      <c r="C9" s="25" t="s">
        <v>34</v>
      </c>
      <c r="D9" s="25"/>
      <c r="E9" s="18"/>
    </row>
    <row r="11" spans="2:12" x14ac:dyDescent="0.25">
      <c r="B11" s="3"/>
      <c r="C11" s="2">
        <v>10</v>
      </c>
      <c r="D11" s="2">
        <v>12.5</v>
      </c>
      <c r="E11" s="2">
        <v>15</v>
      </c>
      <c r="F11" s="2">
        <v>17.5</v>
      </c>
      <c r="G11" s="2">
        <v>20</v>
      </c>
      <c r="H11" s="8">
        <v>22.5</v>
      </c>
      <c r="I11" s="8">
        <v>25</v>
      </c>
      <c r="J11" s="8">
        <v>27.5</v>
      </c>
      <c r="K11" s="8">
        <v>30</v>
      </c>
    </row>
    <row r="12" spans="2:12" x14ac:dyDescent="0.25">
      <c r="B12" s="4" t="s">
        <v>7</v>
      </c>
      <c r="C12">
        <f>_xlfn.NORM.DIST(C11,$D$4,$D$5,FALSE)</f>
        <v>4.9557317157809919E-7</v>
      </c>
      <c r="D12">
        <f t="shared" ref="D12:K12" si="0">_xlfn.NORM.DIST(D11,$D$4,$D$5,FALSE)</f>
        <v>2.2587669962939214E-5</v>
      </c>
      <c r="E12">
        <f t="shared" si="0"/>
        <v>5.140929987637018E-4</v>
      </c>
      <c r="F12">
        <f t="shared" si="0"/>
        <v>5.8427668311895132E-3</v>
      </c>
      <c r="G12">
        <f t="shared" si="0"/>
        <v>3.3159046264249557E-2</v>
      </c>
      <c r="H12">
        <f t="shared" si="0"/>
        <v>9.3970625136767516E-2</v>
      </c>
      <c r="I12">
        <f t="shared" si="0"/>
        <v>0.13298076013381088</v>
      </c>
      <c r="J12">
        <f t="shared" si="0"/>
        <v>9.3970625136767516E-2</v>
      </c>
      <c r="K12">
        <f t="shared" si="0"/>
        <v>3.3159046264249557E-2</v>
      </c>
      <c r="L12">
        <f>SUM(C12:K12)</f>
        <v>0.39362004600893274</v>
      </c>
    </row>
    <row r="13" spans="2:12" x14ac:dyDescent="0.25">
      <c r="B13" s="4" t="s">
        <v>8</v>
      </c>
      <c r="C13">
        <f>_xlfn.NORM.DIST(C11,$E$4,$E$5,FALSE)</f>
        <v>3.3159046264249557E-2</v>
      </c>
      <c r="D13">
        <f t="shared" ref="D13:K13" si="1">_xlfn.NORM.DIST(D11,$E$4,$E$5,FALSE)</f>
        <v>9.3970625136767516E-2</v>
      </c>
      <c r="E13">
        <f t="shared" si="1"/>
        <v>0.13298076013381088</v>
      </c>
      <c r="F13">
        <f t="shared" si="1"/>
        <v>9.3970625136767516E-2</v>
      </c>
      <c r="G13">
        <f t="shared" si="1"/>
        <v>3.3159046264249557E-2</v>
      </c>
      <c r="H13">
        <f t="shared" si="1"/>
        <v>5.8427668311895132E-3</v>
      </c>
      <c r="I13">
        <f t="shared" si="1"/>
        <v>5.140929987637018E-4</v>
      </c>
      <c r="J13">
        <f t="shared" si="1"/>
        <v>2.2587669962939214E-5</v>
      </c>
      <c r="K13">
        <f t="shared" si="1"/>
        <v>4.9557317157809919E-7</v>
      </c>
      <c r="L13">
        <f>SUM(C13:K13)</f>
        <v>0.39362004600893269</v>
      </c>
    </row>
    <row r="15" spans="2:12" x14ac:dyDescent="0.25">
      <c r="B15" t="s">
        <v>10</v>
      </c>
    </row>
    <row r="16" spans="2:12" x14ac:dyDescent="0.25">
      <c r="B16" s="3"/>
      <c r="C16" s="2">
        <v>10</v>
      </c>
      <c r="D16" s="2">
        <v>12.5</v>
      </c>
      <c r="E16" s="2">
        <v>15</v>
      </c>
      <c r="F16" s="2">
        <v>17.5</v>
      </c>
      <c r="G16" s="2">
        <v>20</v>
      </c>
      <c r="H16" s="8">
        <v>22.5</v>
      </c>
      <c r="I16" s="8">
        <v>25</v>
      </c>
      <c r="J16" s="8">
        <v>27.5</v>
      </c>
      <c r="K16" s="8">
        <v>30</v>
      </c>
      <c r="L16" t="s">
        <v>16</v>
      </c>
    </row>
    <row r="17" spans="2:12" x14ac:dyDescent="0.25">
      <c r="B17" s="4" t="s">
        <v>7</v>
      </c>
      <c r="C17" s="10">
        <f>C12/$L$12</f>
        <v>1.2590140583613791E-6</v>
      </c>
      <c r="D17" s="10">
        <f t="shared" ref="D17:K17" si="2">D12/$L$12</f>
        <v>5.738445028896372E-5</v>
      </c>
      <c r="E17" s="10">
        <f t="shared" si="2"/>
        <v>1.3060640685765151E-3</v>
      </c>
      <c r="F17" s="10">
        <f t="shared" si="2"/>
        <v>1.4843671938031627E-2</v>
      </c>
      <c r="G17" s="10">
        <f t="shared" si="2"/>
        <v>8.4241253971849422E-2</v>
      </c>
      <c r="H17" s="10">
        <f t="shared" si="2"/>
        <v>0.23873434823650969</v>
      </c>
      <c r="I17" s="10">
        <f t="shared" si="2"/>
        <v>0.33784041611232635</v>
      </c>
      <c r="J17" s="10">
        <f t="shared" si="2"/>
        <v>0.23873434823650969</v>
      </c>
      <c r="K17" s="10">
        <f t="shared" si="2"/>
        <v>8.4241253971849422E-2</v>
      </c>
      <c r="L17" s="9">
        <f>SUMPRODUCT(C16:K16,C17:K17)</f>
        <v>24.87487562893951</v>
      </c>
    </row>
    <row r="18" spans="2:12" x14ac:dyDescent="0.25">
      <c r="B18" s="4" t="s">
        <v>8</v>
      </c>
      <c r="C18" s="10">
        <f>C13/$L$13</f>
        <v>8.4241253971849436E-2</v>
      </c>
      <c r="D18" s="10">
        <f t="shared" ref="D18:K18" si="3">D13/$L$13</f>
        <v>0.23873434823650971</v>
      </c>
      <c r="E18" s="10">
        <f t="shared" si="3"/>
        <v>0.3378404161123264</v>
      </c>
      <c r="F18" s="10">
        <f t="shared" si="3"/>
        <v>0.23873434823650971</v>
      </c>
      <c r="G18" s="10">
        <f t="shared" si="3"/>
        <v>8.4241253971849436E-2</v>
      </c>
      <c r="H18" s="10">
        <f t="shared" si="3"/>
        <v>1.4843671938031629E-2</v>
      </c>
      <c r="I18" s="10">
        <f t="shared" si="3"/>
        <v>1.3060640685765154E-3</v>
      </c>
      <c r="J18" s="10">
        <f t="shared" si="3"/>
        <v>5.7384450288963727E-5</v>
      </c>
      <c r="K18" s="10">
        <f t="shared" si="3"/>
        <v>1.2590140583613793E-6</v>
      </c>
      <c r="L18" s="9">
        <f>SUMPRODUCT(C16:K16,C18:K18)</f>
        <v>15.12512437106049</v>
      </c>
    </row>
    <row r="20" spans="2:12" x14ac:dyDescent="0.25">
      <c r="C20" s="26" t="s">
        <v>35</v>
      </c>
      <c r="D20" s="26"/>
    </row>
    <row r="22" spans="2:12" x14ac:dyDescent="0.25">
      <c r="B22" s="3"/>
      <c r="C22" s="2">
        <v>10</v>
      </c>
      <c r="D22" s="2">
        <v>12.5</v>
      </c>
      <c r="E22" s="2">
        <v>15</v>
      </c>
      <c r="F22" s="2">
        <v>17.5</v>
      </c>
      <c r="G22" s="2">
        <v>20</v>
      </c>
      <c r="H22" s="8">
        <v>22.5</v>
      </c>
      <c r="I22" s="8">
        <v>25</v>
      </c>
      <c r="J22" s="8">
        <v>27.5</v>
      </c>
      <c r="K22" s="8">
        <v>30</v>
      </c>
    </row>
    <row r="23" spans="2:12" x14ac:dyDescent="0.25">
      <c r="B23" s="4" t="s">
        <v>7</v>
      </c>
      <c r="C23">
        <f>_xlfn.GAMMA.DIST(C22,$D$6,1/$D$7,FALSE)</f>
        <v>9.5959562262655232E-11</v>
      </c>
      <c r="D23">
        <f t="shared" ref="D23:K23" si="4">_xlfn.GAMMA.DIST(D22,$D$6,1/$D$7,FALSE)</f>
        <v>3.9728883249524775E-7</v>
      </c>
      <c r="E23">
        <f t="shared" si="4"/>
        <v>1.0062105152977109E-4</v>
      </c>
      <c r="F23">
        <f t="shared" si="4"/>
        <v>3.7058750570346495E-3</v>
      </c>
      <c r="G23">
        <f t="shared" si="4"/>
        <v>3.328001122460305E-2</v>
      </c>
      <c r="H23">
        <f t="shared" si="4"/>
        <v>0.10170810034244702</v>
      </c>
      <c r="I23">
        <f t="shared" si="4"/>
        <v>0.13282128003111821</v>
      </c>
      <c r="J23">
        <f t="shared" si="4"/>
        <v>8.7183258915191603E-2</v>
      </c>
      <c r="K23">
        <f t="shared" si="4"/>
        <v>3.242770796763262E-2</v>
      </c>
      <c r="L23">
        <f>SUM(C23:K23)</f>
        <v>0.39122725197434893</v>
      </c>
    </row>
    <row r="24" spans="2:12" x14ac:dyDescent="0.25">
      <c r="B24" s="4" t="s">
        <v>8</v>
      </c>
      <c r="C24">
        <f>_xlfn.GAMMA.DIST(C22,$E$6,1/$E$7,FALSE)</f>
        <v>3.2754555125468543E-2</v>
      </c>
      <c r="D24">
        <f t="shared" ref="D24:K24" si="5">_xlfn.GAMMA.DIST(D22,$E$6,1/$E$7,FALSE)</f>
        <v>0.10753545477846001</v>
      </c>
      <c r="E24">
        <f t="shared" si="5"/>
        <v>0.13253825244677575</v>
      </c>
      <c r="F24">
        <f t="shared" si="5"/>
        <v>8.308140835520568E-2</v>
      </c>
      <c r="G24">
        <f t="shared" si="5"/>
        <v>3.1750475670739041E-2</v>
      </c>
      <c r="H24">
        <f t="shared" si="5"/>
        <v>8.3147736972475177E-3</v>
      </c>
      <c r="I24">
        <f t="shared" si="5"/>
        <v>1.6161060859487609E-3</v>
      </c>
      <c r="J24">
        <f t="shared" si="5"/>
        <v>2.467936427058333E-4</v>
      </c>
      <c r="K24">
        <f t="shared" si="5"/>
        <v>3.0881549867087346E-5</v>
      </c>
      <c r="L24">
        <f>SUM(C24:K24)</f>
        <v>0.3978687013524182</v>
      </c>
    </row>
    <row r="26" spans="2:12" x14ac:dyDescent="0.25">
      <c r="B26" t="s">
        <v>10</v>
      </c>
    </row>
    <row r="27" spans="2:12" x14ac:dyDescent="0.25">
      <c r="B27" s="3"/>
      <c r="C27" s="2">
        <v>10</v>
      </c>
      <c r="D27" s="2">
        <v>12.5</v>
      </c>
      <c r="E27" s="2">
        <v>15</v>
      </c>
      <c r="F27" s="2">
        <v>17.5</v>
      </c>
      <c r="G27" s="2">
        <v>20</v>
      </c>
      <c r="H27" s="8">
        <v>22.5</v>
      </c>
      <c r="I27" s="8">
        <v>25</v>
      </c>
      <c r="J27" s="8">
        <v>27.5</v>
      </c>
      <c r="K27" s="8">
        <v>30</v>
      </c>
    </row>
    <row r="28" spans="2:12" x14ac:dyDescent="0.25">
      <c r="B28" s="4" t="s">
        <v>7</v>
      </c>
      <c r="C28">
        <f>C23/$L$23</f>
        <v>2.4527831785334546E-10</v>
      </c>
      <c r="D28">
        <f t="shared" ref="D28:K28" si="6">D23/$L$23</f>
        <v>1.0154937583982424E-6</v>
      </c>
      <c r="E28">
        <f t="shared" si="6"/>
        <v>2.5719336018127995E-4</v>
      </c>
      <c r="F28">
        <f t="shared" si="6"/>
        <v>9.4724358753966037E-3</v>
      </c>
      <c r="G28">
        <f t="shared" si="6"/>
        <v>8.5065677446174104E-2</v>
      </c>
      <c r="H28">
        <f t="shared" si="6"/>
        <v>0.25997192125336804</v>
      </c>
      <c r="I28">
        <f t="shared" si="6"/>
        <v>0.3394990491097658</v>
      </c>
      <c r="J28">
        <f t="shared" si="6"/>
        <v>0.22284556731469163</v>
      </c>
      <c r="K28">
        <f t="shared" si="6"/>
        <v>8.2887139901385923E-2</v>
      </c>
    </row>
    <row r="29" spans="2:12" x14ac:dyDescent="0.25">
      <c r="B29" s="4" t="s">
        <v>8</v>
      </c>
      <c r="C29">
        <f>C24/$L$24</f>
        <v>8.2325035907902952E-2</v>
      </c>
      <c r="D29">
        <f t="shared" ref="D29:K29" si="7">D24/$L$24</f>
        <v>0.27027874877548824</v>
      </c>
      <c r="E29">
        <f t="shared" si="7"/>
        <v>0.33312057971953413</v>
      </c>
      <c r="F29">
        <f t="shared" si="7"/>
        <v>0.20881614480555752</v>
      </c>
      <c r="G29">
        <f t="shared" si="7"/>
        <v>7.980139066685614E-2</v>
      </c>
      <c r="H29">
        <f t="shared" si="7"/>
        <v>2.08982854619735E-2</v>
      </c>
      <c r="I29">
        <f t="shared" si="7"/>
        <v>4.0619080627738811E-3</v>
      </c>
      <c r="J29">
        <f t="shared" si="7"/>
        <v>6.2028916038618512E-4</v>
      </c>
      <c r="K29">
        <f t="shared" si="7"/>
        <v>7.7617439527452424E-5</v>
      </c>
    </row>
    <row r="30" spans="2:12" x14ac:dyDescent="0.25">
      <c r="B30" s="18"/>
    </row>
    <row r="31" spans="2:12" x14ac:dyDescent="0.25">
      <c r="B31" s="18"/>
      <c r="C31" s="27" t="s">
        <v>37</v>
      </c>
      <c r="D31" s="27"/>
    </row>
    <row r="33" spans="3:34" x14ac:dyDescent="0.25">
      <c r="C33" t="s">
        <v>13</v>
      </c>
    </row>
    <row r="34" spans="3:34" x14ac:dyDescent="0.25">
      <c r="C34" t="s">
        <v>0</v>
      </c>
      <c r="D34">
        <v>15</v>
      </c>
    </row>
    <row r="35" spans="3:34" x14ac:dyDescent="0.25">
      <c r="C35" t="s">
        <v>1</v>
      </c>
      <c r="D35">
        <v>5</v>
      </c>
    </row>
    <row r="36" spans="3:34" x14ac:dyDescent="0.25">
      <c r="C36" t="s">
        <v>14</v>
      </c>
      <c r="D36" s="11">
        <f>D34/D35^2</f>
        <v>0.6</v>
      </c>
    </row>
    <row r="37" spans="3:34" x14ac:dyDescent="0.25">
      <c r="C37" t="s">
        <v>15</v>
      </c>
      <c r="D37" s="11">
        <f>(D34*D36)/(1-D36)</f>
        <v>22.5</v>
      </c>
    </row>
    <row r="39" spans="3:34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  <c r="AC39">
        <v>26</v>
      </c>
      <c r="AD39">
        <v>27</v>
      </c>
      <c r="AE39">
        <v>28</v>
      </c>
      <c r="AF39">
        <v>29</v>
      </c>
      <c r="AG39">
        <v>30</v>
      </c>
    </row>
    <row r="40" spans="3:34" x14ac:dyDescent="0.25">
      <c r="C40">
        <f t="shared" ref="C40:AG40" si="8">NEGBINOMDIST(C39,$D$37,$D$36)</f>
        <v>1.3162170384226697E-5</v>
      </c>
      <c r="D40">
        <f t="shared" si="8"/>
        <v>1.1582709938119483E-4</v>
      </c>
      <c r="E40">
        <f t="shared" si="8"/>
        <v>5.3280465715349623E-4</v>
      </c>
      <c r="F40">
        <f t="shared" si="8"/>
        <v>1.7049749028911875E-3</v>
      </c>
      <c r="G40">
        <f t="shared" si="8"/>
        <v>4.2624372572279794E-3</v>
      </c>
      <c r="H40">
        <f t="shared" si="8"/>
        <v>8.8658694950341978E-3</v>
      </c>
      <c r="I40">
        <f t="shared" si="8"/>
        <v>1.5958565091061548E-2</v>
      </c>
      <c r="J40">
        <f t="shared" si="8"/>
        <v>2.5533704145698482E-2</v>
      </c>
      <c r="K40">
        <f t="shared" si="8"/>
        <v>3.7023871011262789E-2</v>
      </c>
      <c r="L40">
        <f t="shared" si="8"/>
        <v>4.9365161348350395E-2</v>
      </c>
      <c r="M40">
        <f t="shared" si="8"/>
        <v>6.1212800071954468E-2</v>
      </c>
      <c r="N40">
        <f t="shared" si="8"/>
        <v>7.1229440083728862E-2</v>
      </c>
      <c r="O40">
        <f t="shared" si="8"/>
        <v>7.8352384092101782E-2</v>
      </c>
      <c r="P40">
        <f t="shared" si="8"/>
        <v>8.1968647973275688E-2</v>
      </c>
      <c r="Q40">
        <f t="shared" si="8"/>
        <v>8.1968647973275688E-2</v>
      </c>
      <c r="R40">
        <f t="shared" si="8"/>
        <v>7.8689902054344674E-2</v>
      </c>
      <c r="S40">
        <f t="shared" si="8"/>
        <v>7.2788159400268809E-2</v>
      </c>
      <c r="T40">
        <f t="shared" si="8"/>
        <v>6.5081177816710953E-2</v>
      </c>
      <c r="U40">
        <f t="shared" si="8"/>
        <v>5.6403687441149479E-2</v>
      </c>
      <c r="V40">
        <f t="shared" si="8"/>
        <v>4.7497842055704835E-2</v>
      </c>
      <c r="W40">
        <f t="shared" si="8"/>
        <v>3.8948230485677991E-2</v>
      </c>
      <c r="X40">
        <f t="shared" si="8"/>
        <v>3.1158584388542344E-2</v>
      </c>
      <c r="Y40">
        <f t="shared" si="8"/>
        <v>2.4360347794678574E-2</v>
      </c>
      <c r="Z40">
        <f t="shared" si="8"/>
        <v>1.8640961790710567E-2</v>
      </c>
      <c r="AA40">
        <f t="shared" si="8"/>
        <v>1.3980721343032914E-2</v>
      </c>
      <c r="AB40">
        <f t="shared" si="8"/>
        <v>1.028981090847224E-2</v>
      </c>
      <c r="AC40">
        <f t="shared" si="8"/>
        <v>7.4403248107414565E-3</v>
      </c>
      <c r="AD40">
        <f t="shared" si="8"/>
        <v>5.2908976431939349E-3</v>
      </c>
      <c r="AE40">
        <f t="shared" si="8"/>
        <v>3.7036283502357523E-3</v>
      </c>
      <c r="AF40">
        <f t="shared" si="8"/>
        <v>2.5542264484384445E-3</v>
      </c>
      <c r="AG40">
        <f t="shared" si="8"/>
        <v>1.7368739849381505E-3</v>
      </c>
      <c r="AH40">
        <f>SUMPRODUCT(C39:AG39,C40:AG40)</f>
        <v>14.557668921836619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84"/>
  <sheetViews>
    <sheetView showGridLines="0" topLeftCell="A16" zoomScale="70" zoomScaleNormal="70" workbookViewId="0">
      <selection activeCell="H26" sqref="H26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54">
        <v>1</v>
      </c>
      <c r="F5" t="s">
        <v>37</v>
      </c>
    </row>
    <row r="6" spans="2:39" x14ac:dyDescent="0.25">
      <c r="C6" s="53" t="s">
        <v>18</v>
      </c>
      <c r="D6" s="54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f>1/31</f>
        <v>3.2258064516129031E-2</v>
      </c>
      <c r="H7" s="30">
        <f t="shared" ref="H7:AK7" si="0">1/31</f>
        <v>3.2258064516129031E-2</v>
      </c>
      <c r="I7" s="30">
        <f t="shared" si="0"/>
        <v>3.2258064516129031E-2</v>
      </c>
      <c r="J7" s="30">
        <f t="shared" si="0"/>
        <v>3.2258064516129031E-2</v>
      </c>
      <c r="K7" s="30">
        <f t="shared" si="0"/>
        <v>3.2258064516129031E-2</v>
      </c>
      <c r="L7" s="30">
        <f t="shared" si="0"/>
        <v>3.2258064516129031E-2</v>
      </c>
      <c r="M7" s="30">
        <f t="shared" si="0"/>
        <v>3.2258064516129031E-2</v>
      </c>
      <c r="N7" s="30">
        <f t="shared" si="0"/>
        <v>3.2258064516129031E-2</v>
      </c>
      <c r="O7" s="30">
        <f t="shared" si="0"/>
        <v>3.2258064516129031E-2</v>
      </c>
      <c r="P7" s="30">
        <f t="shared" si="0"/>
        <v>3.2258064516129031E-2</v>
      </c>
      <c r="Q7" s="30">
        <f t="shared" si="0"/>
        <v>3.2258064516129031E-2</v>
      </c>
      <c r="R7" s="30">
        <f t="shared" si="0"/>
        <v>3.2258064516129031E-2</v>
      </c>
      <c r="S7" s="30">
        <f t="shared" si="0"/>
        <v>3.2258064516129031E-2</v>
      </c>
      <c r="T7" s="30">
        <f t="shared" si="0"/>
        <v>3.2258064516129031E-2</v>
      </c>
      <c r="U7" s="30">
        <f t="shared" si="0"/>
        <v>3.2258064516129031E-2</v>
      </c>
      <c r="V7" s="30">
        <f t="shared" si="0"/>
        <v>3.2258064516129031E-2</v>
      </c>
      <c r="W7" s="30">
        <f t="shared" si="0"/>
        <v>3.2258064516129031E-2</v>
      </c>
      <c r="X7" s="30">
        <f t="shared" si="0"/>
        <v>3.2258064516129031E-2</v>
      </c>
      <c r="Y7" s="30">
        <f t="shared" si="0"/>
        <v>3.2258064516129031E-2</v>
      </c>
      <c r="Z7" s="30">
        <f t="shared" si="0"/>
        <v>3.2258064516129031E-2</v>
      </c>
      <c r="AA7" s="30">
        <f t="shared" si="0"/>
        <v>3.2258064516129031E-2</v>
      </c>
      <c r="AB7" s="30">
        <f t="shared" si="0"/>
        <v>3.2258064516129031E-2</v>
      </c>
      <c r="AC7" s="30">
        <f t="shared" si="0"/>
        <v>3.2258064516129031E-2</v>
      </c>
      <c r="AD7" s="30">
        <f t="shared" si="0"/>
        <v>3.2258064516129031E-2</v>
      </c>
      <c r="AE7" s="30">
        <f t="shared" si="0"/>
        <v>3.2258064516129031E-2</v>
      </c>
      <c r="AF7" s="30">
        <f t="shared" si="0"/>
        <v>3.2258064516129031E-2</v>
      </c>
      <c r="AG7" s="30">
        <f t="shared" si="0"/>
        <v>3.2258064516129031E-2</v>
      </c>
      <c r="AH7" s="30">
        <f t="shared" si="0"/>
        <v>3.2258064516129031E-2</v>
      </c>
      <c r="AI7" s="30">
        <f t="shared" si="0"/>
        <v>3.2258064516129031E-2</v>
      </c>
      <c r="AJ7" s="30">
        <f t="shared" si="0"/>
        <v>3.2258064516129031E-2</v>
      </c>
      <c r="AK7" s="30">
        <f t="shared" si="0"/>
        <v>3.2258064516129031E-2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3.2258064516129031E-2</v>
      </c>
      <c r="H8" s="87">
        <f>SUM(G7:H7)</f>
        <v>6.4516129032258063E-2</v>
      </c>
      <c r="I8" s="87">
        <f>SUM(G7:I7)</f>
        <v>9.6774193548387094E-2</v>
      </c>
      <c r="J8" s="87">
        <f>SUM(G7:J7)</f>
        <v>0.12903225806451613</v>
      </c>
      <c r="K8" s="87">
        <f>SUM(G7:K7)</f>
        <v>0.16129032258064516</v>
      </c>
      <c r="L8" s="87">
        <f>SUM(G7:L7)</f>
        <v>0.19354838709677419</v>
      </c>
      <c r="M8" s="87">
        <f>SUM(G7:M7)</f>
        <v>0.22580645161290322</v>
      </c>
      <c r="N8" s="87">
        <f>SUM(G7:N7)</f>
        <v>0.25806451612903225</v>
      </c>
      <c r="O8" s="87">
        <f>SUM(G7:O7)</f>
        <v>0.29032258064516125</v>
      </c>
      <c r="P8" s="87">
        <f>SUM(G7:P7)</f>
        <v>0.32258064516129026</v>
      </c>
      <c r="Q8" s="87">
        <f>SUM(G7:Q7)</f>
        <v>0.35483870967741926</v>
      </c>
      <c r="R8" s="87">
        <f>SUM(G7:R7)</f>
        <v>0.38709677419354827</v>
      </c>
      <c r="S8" s="87">
        <f>SUM(G7:S7)</f>
        <v>0.41935483870967727</v>
      </c>
      <c r="T8" s="87">
        <f>SUM(G7:T7)</f>
        <v>0.45161290322580627</v>
      </c>
      <c r="U8" s="87">
        <f>SUM(G7:U7)</f>
        <v>0.48387096774193528</v>
      </c>
      <c r="V8" s="87">
        <f>SUM(G7:V7)</f>
        <v>0.51612903225806428</v>
      </c>
      <c r="W8" s="87">
        <f>SUM(G7:W7)</f>
        <v>0.54838709677419328</v>
      </c>
      <c r="X8" s="87">
        <f>SUM(G7:X7)</f>
        <v>0.58064516129032229</v>
      </c>
      <c r="Y8" s="87">
        <f>SUM(G7:Y7)</f>
        <v>0.61290322580645129</v>
      </c>
      <c r="Z8" s="87">
        <f>SUM(G7:Z7)</f>
        <v>0.64516129032258029</v>
      </c>
      <c r="AA8" s="87">
        <f>SUM(G7:AA7)</f>
        <v>0.6774193548387093</v>
      </c>
      <c r="AB8" s="87">
        <f>SUM(G7:AB7)</f>
        <v>0.7096774193548383</v>
      </c>
      <c r="AC8" s="87">
        <f>SUM(G7:AC7)</f>
        <v>0.74193548387096731</v>
      </c>
      <c r="AD8" s="87">
        <f>SUM(G7:AD7)</f>
        <v>0.77419354838709631</v>
      </c>
      <c r="AE8" s="87">
        <f>SUM(G7:AE7)</f>
        <v>0.80645161290322531</v>
      </c>
      <c r="AF8" s="87">
        <f>SUM(G7:AF7)</f>
        <v>0.83870967741935432</v>
      </c>
      <c r="AG8" s="87">
        <f>SUM(G7:AG7)</f>
        <v>0.87096774193548332</v>
      </c>
      <c r="AH8" s="87">
        <f>SUM(G7:AH7)</f>
        <v>0.90322580645161232</v>
      </c>
      <c r="AI8" s="87">
        <f>SUM(G7:AI7)</f>
        <v>0.93548387096774133</v>
      </c>
      <c r="AJ8" s="87">
        <f>SUM(G7:AJ7)</f>
        <v>0.96774193548387033</v>
      </c>
      <c r="AK8" s="87">
        <f>SUM(G7:AK7)</f>
        <v>0.99999999999999933</v>
      </c>
      <c r="AL8" s="87"/>
      <c r="AM8" s="32"/>
    </row>
    <row r="9" spans="2:39" x14ac:dyDescent="0.25">
      <c r="C9" s="53" t="s">
        <v>15</v>
      </c>
      <c r="D9" s="54">
        <v>0.49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1">1/9</f>
        <v>0.1111111111111111</v>
      </c>
      <c r="I13" s="87">
        <f t="shared" si="1"/>
        <v>0.1111111111111111</v>
      </c>
      <c r="J13" s="87">
        <f t="shared" si="1"/>
        <v>0.1111111111111111</v>
      </c>
      <c r="K13" s="87">
        <f t="shared" si="1"/>
        <v>0.1111111111111111</v>
      </c>
      <c r="L13" s="87">
        <f t="shared" si="1"/>
        <v>0.1111111111111111</v>
      </c>
      <c r="M13" s="87">
        <f t="shared" si="1"/>
        <v>0.1111111111111111</v>
      </c>
      <c r="N13" s="87">
        <f t="shared" si="1"/>
        <v>0.1111111111111111</v>
      </c>
      <c r="O13" s="87">
        <f t="shared" si="1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f>0.5+D9</f>
        <v>0.99</v>
      </c>
      <c r="C15" s="31">
        <f>0.5-D9</f>
        <v>1.0000000000000009E-2</v>
      </c>
    </row>
    <row r="16" spans="2:39" ht="15.75" thickBot="1" x14ac:dyDescent="0.3">
      <c r="B16" s="31">
        <f>0.5-D9</f>
        <v>1.0000000000000009E-2</v>
      </c>
      <c r="C16" s="31">
        <f>0.5+D9</f>
        <v>0.99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  <c r="U17" s="108" t="s">
        <v>75</v>
      </c>
      <c r="V17" s="109"/>
      <c r="W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39" t="s">
        <v>26</v>
      </c>
      <c r="V18" s="13" t="s">
        <v>27</v>
      </c>
      <c r="W18" s="40" t="s">
        <v>43</v>
      </c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1.0001821216144473E-2</v>
      </c>
      <c r="E19" s="45">
        <f>D19*$C$12+(1-D19)*$C$13-C19</f>
        <v>10</v>
      </c>
      <c r="F19" s="46">
        <f>B19*$C$12+(1-B19)*$C$13-C19</f>
        <v>10</v>
      </c>
      <c r="G19" s="43">
        <v>59</v>
      </c>
      <c r="H19" s="68"/>
      <c r="I19" s="43">
        <v>60</v>
      </c>
      <c r="J19" s="44">
        <v>3.3381999999999999E-3</v>
      </c>
      <c r="K19" s="65">
        <f>ABS((100/$G19*I19)-100)</f>
        <v>1.6949152542372872</v>
      </c>
      <c r="L19" s="43">
        <v>62</v>
      </c>
      <c r="M19" s="44">
        <v>0.15451999999999999</v>
      </c>
      <c r="N19" s="65">
        <f>ABS((100/$G19*L19)-100)</f>
        <v>5.0847457627118615</v>
      </c>
      <c r="O19" s="43">
        <v>59</v>
      </c>
      <c r="P19" s="44">
        <v>0</v>
      </c>
      <c r="Q19" s="74">
        <f>ABS((100/$G19*O19)-100)</f>
        <v>0</v>
      </c>
      <c r="R19" s="43">
        <v>15</v>
      </c>
      <c r="S19" s="44">
        <v>39.431100000000001</v>
      </c>
      <c r="T19" s="74">
        <f>ABS((100/$G19*R19)-100)</f>
        <v>74.576271186440678</v>
      </c>
      <c r="U19" s="43">
        <v>29</v>
      </c>
      <c r="V19" s="44">
        <v>17.1083</v>
      </c>
      <c r="W19" s="74">
        <f>ABS((100/$G19*U19)-100)</f>
        <v>50.847457627118644</v>
      </c>
      <c r="X19" s="47"/>
      <c r="Y19" s="47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1.0007024653544363E-2</v>
      </c>
      <c r="E20" s="45">
        <f t="shared" ref="E20:E63" si="2">D20*$C$12+(1-D20)*$C$13-C20</f>
        <v>9.9999999999999964</v>
      </c>
      <c r="F20" s="46">
        <f t="shared" ref="F20:F63" si="3">B20*$C$12+(1-B20)*$C$13-C20</f>
        <v>10</v>
      </c>
      <c r="G20" s="43">
        <v>59</v>
      </c>
      <c r="H20" s="68"/>
      <c r="I20" s="43">
        <v>60</v>
      </c>
      <c r="J20" s="44">
        <v>3.3375000000000002E-3</v>
      </c>
      <c r="K20" s="65">
        <f t="shared" ref="K20:K63" si="4">ABS((100/$G20*I20)-100)</f>
        <v>1.6949152542372872</v>
      </c>
      <c r="L20" s="43">
        <v>62</v>
      </c>
      <c r="M20" s="44">
        <v>0.15451999999999999</v>
      </c>
      <c r="N20" s="65">
        <f t="shared" ref="N20:N63" si="5">ABS((100/$G20*L20)-100)</f>
        <v>5.0847457627118615</v>
      </c>
      <c r="O20" s="43">
        <v>59</v>
      </c>
      <c r="P20" s="44">
        <v>0</v>
      </c>
      <c r="Q20" s="74">
        <f t="shared" ref="Q20:Q63" si="6">ABS((100/$G20*O20)-100)</f>
        <v>0</v>
      </c>
      <c r="R20" s="43">
        <v>15</v>
      </c>
      <c r="S20" s="44">
        <v>39.431100000000001</v>
      </c>
      <c r="T20" s="74">
        <f t="shared" ref="T20:T63" si="7">ABS((100/$G20*R20)-100)</f>
        <v>74.576271186440678</v>
      </c>
      <c r="U20" s="43">
        <v>29</v>
      </c>
      <c r="V20" s="44">
        <v>17.1083</v>
      </c>
      <c r="W20" s="74">
        <f t="shared" ref="W20:W63" si="8">ABS((100/$G20*U20)-100)</f>
        <v>50.847457627118644</v>
      </c>
      <c r="X20" s="47"/>
      <c r="Y20" s="47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1.0016390701618468E-2</v>
      </c>
      <c r="E21" s="45">
        <f t="shared" si="2"/>
        <v>10</v>
      </c>
      <c r="F21" s="46">
        <f t="shared" si="3"/>
        <v>10</v>
      </c>
      <c r="G21" s="43">
        <v>59</v>
      </c>
      <c r="H21" s="68"/>
      <c r="I21" s="43">
        <v>61</v>
      </c>
      <c r="J21" s="44">
        <v>5.4897000000000001E-2</v>
      </c>
      <c r="K21" s="65">
        <f t="shared" si="4"/>
        <v>3.3898305084745743</v>
      </c>
      <c r="L21" s="43">
        <v>62</v>
      </c>
      <c r="M21" s="44">
        <v>0.15451999999999999</v>
      </c>
      <c r="N21" s="65">
        <f t="shared" si="5"/>
        <v>5.0847457627118615</v>
      </c>
      <c r="O21" s="43">
        <v>59</v>
      </c>
      <c r="P21" s="44">
        <v>0</v>
      </c>
      <c r="Q21" s="74">
        <f t="shared" si="6"/>
        <v>0</v>
      </c>
      <c r="R21" s="43">
        <v>15</v>
      </c>
      <c r="S21" s="44">
        <v>39.431100000000001</v>
      </c>
      <c r="T21" s="74">
        <f t="shared" si="7"/>
        <v>74.576271186440678</v>
      </c>
      <c r="U21" s="43">
        <v>29</v>
      </c>
      <c r="V21" s="44">
        <v>17.1084</v>
      </c>
      <c r="W21" s="74">
        <f t="shared" si="8"/>
        <v>50.847457627118644</v>
      </c>
      <c r="X21" s="47"/>
      <c r="Y21" s="47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1.003824411758877E-2</v>
      </c>
      <c r="E22" s="45">
        <f t="shared" si="2"/>
        <v>10</v>
      </c>
      <c r="F22" s="46">
        <f t="shared" si="3"/>
        <v>10</v>
      </c>
      <c r="G22" s="43">
        <v>59</v>
      </c>
      <c r="H22" s="68"/>
      <c r="I22" s="43">
        <v>61</v>
      </c>
      <c r="J22" s="44">
        <v>5.4892000000000003E-2</v>
      </c>
      <c r="K22" s="65">
        <f t="shared" si="4"/>
        <v>3.3898305084745743</v>
      </c>
      <c r="L22" s="43">
        <v>62</v>
      </c>
      <c r="M22" s="44">
        <v>0.15451000000000001</v>
      </c>
      <c r="N22" s="65">
        <f t="shared" si="5"/>
        <v>5.0847457627118615</v>
      </c>
      <c r="O22" s="43">
        <v>59</v>
      </c>
      <c r="P22" s="44">
        <v>0</v>
      </c>
      <c r="Q22" s="74">
        <f t="shared" si="6"/>
        <v>0</v>
      </c>
      <c r="R22" s="43">
        <v>15</v>
      </c>
      <c r="S22" s="44">
        <v>39.431199999999997</v>
      </c>
      <c r="T22" s="74">
        <f t="shared" si="7"/>
        <v>74.576271186440678</v>
      </c>
      <c r="U22" s="43">
        <v>29</v>
      </c>
      <c r="V22" s="44">
        <v>17.1084</v>
      </c>
      <c r="W22" s="74">
        <f t="shared" si="8"/>
        <v>50.847457627118644</v>
      </c>
      <c r="X22" s="47"/>
      <c r="Y22" s="47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1.0147496579281084E-2</v>
      </c>
      <c r="E23" s="45">
        <f t="shared" si="2"/>
        <v>10</v>
      </c>
      <c r="F23" s="46">
        <f t="shared" si="3"/>
        <v>10</v>
      </c>
      <c r="G23" s="43">
        <v>59</v>
      </c>
      <c r="H23" s="68"/>
      <c r="I23" s="43">
        <v>62</v>
      </c>
      <c r="J23" s="44">
        <v>0.15447</v>
      </c>
      <c r="K23" s="65">
        <f t="shared" si="4"/>
        <v>5.0847457627118615</v>
      </c>
      <c r="L23" s="43">
        <v>62</v>
      </c>
      <c r="M23" s="44">
        <v>0.15447</v>
      </c>
      <c r="N23" s="65">
        <f t="shared" si="5"/>
        <v>5.0847457627118615</v>
      </c>
      <c r="O23" s="43">
        <v>59</v>
      </c>
      <c r="P23" s="44">
        <v>0</v>
      </c>
      <c r="Q23" s="74">
        <f t="shared" si="6"/>
        <v>0</v>
      </c>
      <c r="R23" s="43">
        <v>15</v>
      </c>
      <c r="S23" s="44">
        <v>39.431600000000003</v>
      </c>
      <c r="T23" s="74">
        <f t="shared" si="7"/>
        <v>74.576271186440678</v>
      </c>
      <c r="U23" s="43">
        <v>29</v>
      </c>
      <c r="V23" s="44">
        <v>17.108899999999998</v>
      </c>
      <c r="W23" s="74">
        <f t="shared" si="8"/>
        <v>50.847457627118644</v>
      </c>
      <c r="X23" s="47"/>
      <c r="Y23" s="47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1.0431736609873047E-2</v>
      </c>
      <c r="E24" s="45">
        <f t="shared" si="2"/>
        <v>7.5</v>
      </c>
      <c r="F24" s="46">
        <f t="shared" si="3"/>
        <v>7.5</v>
      </c>
      <c r="G24" s="43">
        <v>54</v>
      </c>
      <c r="H24" s="68"/>
      <c r="I24" s="43">
        <v>54</v>
      </c>
      <c r="J24" s="44">
        <v>0</v>
      </c>
      <c r="K24" s="65">
        <f t="shared" si="4"/>
        <v>0</v>
      </c>
      <c r="L24" s="43">
        <v>57</v>
      </c>
      <c r="M24" s="44">
        <v>0.22645000000000001</v>
      </c>
      <c r="N24" s="65">
        <f t="shared" si="5"/>
        <v>5.5555555555555571</v>
      </c>
      <c r="O24" s="43">
        <v>54</v>
      </c>
      <c r="P24" s="44">
        <v>0</v>
      </c>
      <c r="Q24" s="74">
        <f t="shared" si="6"/>
        <v>0</v>
      </c>
      <c r="R24" s="43">
        <v>15</v>
      </c>
      <c r="S24" s="44">
        <v>24.319600000000001</v>
      </c>
      <c r="T24" s="74">
        <f t="shared" si="7"/>
        <v>72.222222222222229</v>
      </c>
      <c r="U24" s="43">
        <v>29</v>
      </c>
      <c r="V24" s="44">
        <v>8.2988</v>
      </c>
      <c r="W24" s="74">
        <f t="shared" si="8"/>
        <v>46.296296296296298</v>
      </c>
      <c r="X24" s="47"/>
      <c r="Y24" s="47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1.1663176328723754E-2</v>
      </c>
      <c r="E25" s="45">
        <f t="shared" si="2"/>
        <v>7.5</v>
      </c>
      <c r="F25" s="46">
        <f t="shared" si="3"/>
        <v>7.5</v>
      </c>
      <c r="G25" s="43">
        <v>54</v>
      </c>
      <c r="H25" s="68"/>
      <c r="I25" s="43">
        <v>55</v>
      </c>
      <c r="J25" s="44">
        <v>3.5643000000000001E-2</v>
      </c>
      <c r="K25" s="65">
        <f t="shared" si="4"/>
        <v>1.8518518518518476</v>
      </c>
      <c r="L25" s="43">
        <v>57</v>
      </c>
      <c r="M25" s="44">
        <v>0.22595000000000001</v>
      </c>
      <c r="N25" s="65">
        <f t="shared" si="5"/>
        <v>5.5555555555555571</v>
      </c>
      <c r="O25" s="43">
        <v>54</v>
      </c>
      <c r="P25" s="44">
        <v>0</v>
      </c>
      <c r="Q25" s="74">
        <f t="shared" si="6"/>
        <v>0</v>
      </c>
      <c r="R25" s="43">
        <v>15</v>
      </c>
      <c r="S25" s="44">
        <v>24.322600000000001</v>
      </c>
      <c r="T25" s="74">
        <f t="shared" si="7"/>
        <v>72.222222222222229</v>
      </c>
      <c r="U25" s="43">
        <v>29</v>
      </c>
      <c r="V25" s="44">
        <v>8.3020999999999994</v>
      </c>
      <c r="W25" s="74">
        <f t="shared" si="8"/>
        <v>46.296296296296298</v>
      </c>
      <c r="X25" s="47"/>
      <c r="Y25" s="47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1.3871983147001256E-2</v>
      </c>
      <c r="E26" s="45">
        <f t="shared" si="2"/>
        <v>7.5</v>
      </c>
      <c r="F26" s="46">
        <f t="shared" si="3"/>
        <v>7.5</v>
      </c>
      <c r="G26" s="43">
        <v>54</v>
      </c>
      <c r="H26" s="68"/>
      <c r="I26" s="43">
        <v>55</v>
      </c>
      <c r="J26" s="44">
        <v>3.5337E-2</v>
      </c>
      <c r="K26" s="65">
        <f t="shared" si="4"/>
        <v>1.8518518518518476</v>
      </c>
      <c r="L26" s="43">
        <v>57</v>
      </c>
      <c r="M26" s="44">
        <v>0.22505</v>
      </c>
      <c r="N26" s="65">
        <f t="shared" si="5"/>
        <v>5.5555555555555571</v>
      </c>
      <c r="O26" s="43">
        <v>54</v>
      </c>
      <c r="P26" s="44">
        <v>0</v>
      </c>
      <c r="Q26" s="74">
        <f t="shared" si="6"/>
        <v>0</v>
      </c>
      <c r="R26" s="43">
        <v>15</v>
      </c>
      <c r="S26" s="44">
        <v>24.328099999999999</v>
      </c>
      <c r="T26" s="74">
        <f t="shared" si="7"/>
        <v>72.222222222222229</v>
      </c>
      <c r="U26" s="43">
        <v>29</v>
      </c>
      <c r="V26" s="44">
        <v>8.3078000000000003</v>
      </c>
      <c r="W26" s="74">
        <f t="shared" si="8"/>
        <v>46.296296296296298</v>
      </c>
      <c r="X26" s="47"/>
      <c r="Y26" s="47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1.8987282301359099E-2</v>
      </c>
      <c r="E27" s="45">
        <f t="shared" si="2"/>
        <v>7.5</v>
      </c>
      <c r="F27" s="46">
        <f t="shared" si="3"/>
        <v>7.5</v>
      </c>
      <c r="G27" s="43">
        <v>54</v>
      </c>
      <c r="H27" s="68"/>
      <c r="I27" s="43">
        <v>56</v>
      </c>
      <c r="J27" s="44">
        <v>0.10868</v>
      </c>
      <c r="K27" s="65">
        <f t="shared" si="4"/>
        <v>3.7037037037037095</v>
      </c>
      <c r="L27" s="43">
        <v>57</v>
      </c>
      <c r="M27" s="51">
        <v>0.22297</v>
      </c>
      <c r="N27" s="65">
        <f t="shared" si="5"/>
        <v>5.5555555555555571</v>
      </c>
      <c r="O27" s="43">
        <v>54</v>
      </c>
      <c r="P27" s="51">
        <v>0</v>
      </c>
      <c r="Q27" s="74">
        <f t="shared" si="6"/>
        <v>0</v>
      </c>
      <c r="R27" s="43">
        <v>15</v>
      </c>
      <c r="S27" s="51">
        <v>24.340900000000001</v>
      </c>
      <c r="T27" s="74">
        <f t="shared" si="7"/>
        <v>72.222222222222229</v>
      </c>
      <c r="U27" s="43">
        <v>29</v>
      </c>
      <c r="V27" s="44">
        <v>8.3211999999999993</v>
      </c>
      <c r="W27" s="74">
        <f t="shared" si="8"/>
        <v>46.296296296296298</v>
      </c>
      <c r="X27" s="47"/>
      <c r="Y27" s="47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4.3780125256111205E-2</v>
      </c>
      <c r="E28" s="45">
        <f t="shared" si="2"/>
        <v>7.5</v>
      </c>
      <c r="F28" s="46">
        <f t="shared" si="3"/>
        <v>7.5</v>
      </c>
      <c r="G28" s="43">
        <v>54</v>
      </c>
      <c r="H28" s="68"/>
      <c r="I28" s="43">
        <v>56</v>
      </c>
      <c r="J28" s="44">
        <v>0.10188999999999999</v>
      </c>
      <c r="K28" s="65">
        <f t="shared" si="4"/>
        <v>3.7037037037037095</v>
      </c>
      <c r="L28" s="43">
        <v>57</v>
      </c>
      <c r="M28" s="44">
        <v>0.21290999999999999</v>
      </c>
      <c r="N28" s="65">
        <f t="shared" si="5"/>
        <v>5.5555555555555571</v>
      </c>
      <c r="O28" s="43">
        <v>54</v>
      </c>
      <c r="P28" s="44">
        <v>0</v>
      </c>
      <c r="Q28" s="74">
        <f t="shared" si="6"/>
        <v>0</v>
      </c>
      <c r="R28" s="43">
        <v>15</v>
      </c>
      <c r="S28" s="44">
        <v>24.402699999999999</v>
      </c>
      <c r="T28" s="74">
        <f t="shared" si="7"/>
        <v>72.222222222222229</v>
      </c>
      <c r="U28" s="43">
        <v>29</v>
      </c>
      <c r="V28" s="44">
        <v>8.3858999999999995</v>
      </c>
      <c r="W28" s="74">
        <f t="shared" si="8"/>
        <v>46.296296296296298</v>
      </c>
      <c r="X28" s="47"/>
      <c r="Y28" s="47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3.1011657769070885E-2</v>
      </c>
      <c r="E29" s="45">
        <f t="shared" si="2"/>
        <v>5</v>
      </c>
      <c r="F29" s="46">
        <f t="shared" si="3"/>
        <v>5</v>
      </c>
      <c r="G29" s="43">
        <v>47</v>
      </c>
      <c r="H29" s="68"/>
      <c r="I29" s="43">
        <v>47</v>
      </c>
      <c r="J29" s="44">
        <v>0</v>
      </c>
      <c r="K29" s="65">
        <f t="shared" si="4"/>
        <v>0</v>
      </c>
      <c r="L29" s="43">
        <v>51</v>
      </c>
      <c r="M29" s="44">
        <v>0.26774999999999999</v>
      </c>
      <c r="N29" s="65">
        <f t="shared" si="5"/>
        <v>8.5106382978723332</v>
      </c>
      <c r="O29" s="43">
        <v>46</v>
      </c>
      <c r="P29" s="44">
        <v>8.8659999999999997E-4</v>
      </c>
      <c r="Q29" s="74">
        <f t="shared" si="6"/>
        <v>2.1276595744680833</v>
      </c>
      <c r="R29" s="43">
        <v>15</v>
      </c>
      <c r="S29" s="44">
        <v>14.3224</v>
      </c>
      <c r="T29" s="74">
        <f t="shared" si="7"/>
        <v>68.085106382978722</v>
      </c>
      <c r="U29" s="43">
        <v>29</v>
      </c>
      <c r="V29" s="44">
        <v>2.9672000000000001</v>
      </c>
      <c r="W29" s="74">
        <f t="shared" si="8"/>
        <v>38.297872340425535</v>
      </c>
      <c r="X29" s="47"/>
      <c r="Y29" s="47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8.6366848795035284E-2</v>
      </c>
      <c r="E30" s="45">
        <f t="shared" si="2"/>
        <v>5</v>
      </c>
      <c r="F30" s="46">
        <f t="shared" si="3"/>
        <v>5</v>
      </c>
      <c r="G30" s="43">
        <v>47</v>
      </c>
      <c r="H30" s="68"/>
      <c r="I30" s="43">
        <v>48</v>
      </c>
      <c r="J30" s="44">
        <v>1.8120000000000001E-2</v>
      </c>
      <c r="K30" s="65">
        <f t="shared" si="4"/>
        <v>2.1276595744680833</v>
      </c>
      <c r="L30" s="43">
        <v>51</v>
      </c>
      <c r="M30" s="44">
        <v>0.23979</v>
      </c>
      <c r="N30" s="65">
        <f t="shared" si="5"/>
        <v>8.5106382978723332</v>
      </c>
      <c r="O30" s="43">
        <v>46</v>
      </c>
      <c r="P30" s="44">
        <v>7.5633000000000002E-3</v>
      </c>
      <c r="Q30" s="74">
        <f t="shared" si="6"/>
        <v>2.1276595744680833</v>
      </c>
      <c r="R30" s="43">
        <v>15</v>
      </c>
      <c r="S30" s="44">
        <v>14.400700000000001</v>
      </c>
      <c r="T30" s="74">
        <f t="shared" si="7"/>
        <v>68.085106382978722</v>
      </c>
      <c r="U30" s="43">
        <v>29</v>
      </c>
      <c r="V30" s="44">
        <v>3.052</v>
      </c>
      <c r="W30" s="74">
        <f t="shared" si="8"/>
        <v>38.297872340425535</v>
      </c>
      <c r="X30" s="47"/>
      <c r="Y30" s="47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0.17141791580219035</v>
      </c>
      <c r="E31" s="45">
        <f t="shared" si="2"/>
        <v>5</v>
      </c>
      <c r="F31" s="46">
        <f t="shared" si="3"/>
        <v>5</v>
      </c>
      <c r="G31" s="43">
        <v>47</v>
      </c>
      <c r="H31" s="68"/>
      <c r="I31" s="43">
        <v>49</v>
      </c>
      <c r="J31" s="44">
        <v>4.2220000000000001E-2</v>
      </c>
      <c r="K31" s="65">
        <f t="shared" si="4"/>
        <v>4.2553191489361666</v>
      </c>
      <c r="L31" s="43">
        <v>51</v>
      </c>
      <c r="M31" s="44">
        <v>0.1971</v>
      </c>
      <c r="N31" s="65">
        <f t="shared" si="5"/>
        <v>8.5106382978723332</v>
      </c>
      <c r="O31" s="43">
        <v>46</v>
      </c>
      <c r="P31" s="44">
        <v>1.7757999999999999E-2</v>
      </c>
      <c r="Q31" s="74">
        <f t="shared" si="6"/>
        <v>2.1276595744680833</v>
      </c>
      <c r="R31" s="43">
        <v>15</v>
      </c>
      <c r="S31" s="44">
        <v>14.520099999999999</v>
      </c>
      <c r="T31" s="74">
        <f t="shared" si="7"/>
        <v>68.085106382978722</v>
      </c>
      <c r="U31" s="43">
        <v>29</v>
      </c>
      <c r="V31" s="44">
        <v>3.1812</v>
      </c>
      <c r="W31" s="74">
        <f t="shared" si="8"/>
        <v>38.297872340425535</v>
      </c>
      <c r="X31" s="47"/>
      <c r="Y31" s="47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0.31881993846923956</v>
      </c>
      <c r="E32" s="45">
        <f t="shared" si="2"/>
        <v>5</v>
      </c>
      <c r="F32" s="46">
        <f t="shared" si="3"/>
        <v>5</v>
      </c>
      <c r="G32" s="43">
        <v>48</v>
      </c>
      <c r="H32" s="68"/>
      <c r="I32" s="43">
        <v>50</v>
      </c>
      <c r="J32" s="44">
        <v>6.0433000000000001E-2</v>
      </c>
      <c r="K32" s="65">
        <f t="shared" si="4"/>
        <v>4.1666666666666714</v>
      </c>
      <c r="L32" s="43">
        <v>51</v>
      </c>
      <c r="M32" s="44">
        <v>0.13388</v>
      </c>
      <c r="N32" s="65">
        <f t="shared" si="5"/>
        <v>6.2500000000000142</v>
      </c>
      <c r="O32" s="43">
        <v>46</v>
      </c>
      <c r="P32" s="44">
        <v>4.5506999999999999E-2</v>
      </c>
      <c r="Q32" s="74">
        <f t="shared" si="6"/>
        <v>4.1666666666666572</v>
      </c>
      <c r="R32" s="43">
        <v>15</v>
      </c>
      <c r="S32" s="44">
        <v>14.737299999999999</v>
      </c>
      <c r="T32" s="74">
        <f t="shared" si="7"/>
        <v>68.75</v>
      </c>
      <c r="U32" s="43">
        <v>29</v>
      </c>
      <c r="V32" s="44">
        <v>3.4142000000000001</v>
      </c>
      <c r="W32" s="74">
        <f t="shared" si="8"/>
        <v>39.583333333333329</v>
      </c>
      <c r="X32" s="47"/>
      <c r="Y32" s="47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0.63681233647792901</v>
      </c>
      <c r="E33" s="45">
        <f t="shared" si="2"/>
        <v>5</v>
      </c>
      <c r="F33" s="46">
        <f t="shared" si="3"/>
        <v>5</v>
      </c>
      <c r="G33" s="43">
        <v>49</v>
      </c>
      <c r="H33" s="68"/>
      <c r="I33" s="43">
        <v>50</v>
      </c>
      <c r="J33" s="44">
        <v>4.7488000000000001E-3</v>
      </c>
      <c r="K33" s="65">
        <f t="shared" si="4"/>
        <v>2.0408163265306172</v>
      </c>
      <c r="L33" s="43">
        <v>51</v>
      </c>
      <c r="M33" s="44">
        <v>3.8335000000000001E-2</v>
      </c>
      <c r="N33" s="65">
        <f t="shared" si="5"/>
        <v>4.0816326530612201</v>
      </c>
      <c r="O33" s="43">
        <v>46</v>
      </c>
      <c r="P33" s="44">
        <v>0.14355000000000001</v>
      </c>
      <c r="Q33" s="74">
        <f t="shared" si="6"/>
        <v>6.1224489795918373</v>
      </c>
      <c r="R33" s="43">
        <v>15</v>
      </c>
      <c r="S33" s="44">
        <v>15.244300000000001</v>
      </c>
      <c r="T33" s="74">
        <f t="shared" si="7"/>
        <v>69.387755102040813</v>
      </c>
      <c r="U33" s="43">
        <v>29</v>
      </c>
      <c r="V33" s="44">
        <v>3.9502000000000002</v>
      </c>
      <c r="W33" s="74">
        <f t="shared" si="8"/>
        <v>40.816326530612244</v>
      </c>
      <c r="X33" s="47"/>
      <c r="Y33" s="47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0.19215572175429682</v>
      </c>
      <c r="E34" s="45">
        <f t="shared" si="2"/>
        <v>2.5</v>
      </c>
      <c r="F34" s="46">
        <f t="shared" si="3"/>
        <v>2.5</v>
      </c>
      <c r="G34" s="43">
        <v>36</v>
      </c>
      <c r="H34" s="68"/>
      <c r="I34" s="43">
        <v>36</v>
      </c>
      <c r="J34" s="44">
        <v>0</v>
      </c>
      <c r="K34" s="65">
        <f t="shared" si="4"/>
        <v>0</v>
      </c>
      <c r="L34" s="43">
        <v>42</v>
      </c>
      <c r="M34" s="44">
        <v>0.22212000000000001</v>
      </c>
      <c r="N34" s="65">
        <f t="shared" si="5"/>
        <v>16.666666666666657</v>
      </c>
      <c r="O34" s="43">
        <v>35</v>
      </c>
      <c r="P34" s="44">
        <v>1.0913000000000001E-2</v>
      </c>
      <c r="Q34" s="74">
        <f t="shared" si="6"/>
        <v>2.7777777777777857</v>
      </c>
      <c r="R34" s="43">
        <v>15</v>
      </c>
      <c r="S34" s="44">
        <v>8.0574999999999992</v>
      </c>
      <c r="T34" s="74">
        <f t="shared" si="7"/>
        <v>58.333333333333336</v>
      </c>
      <c r="U34" s="43">
        <v>29</v>
      </c>
      <c r="V34" s="44">
        <v>0.35604999999999998</v>
      </c>
      <c r="W34" s="74">
        <f t="shared" si="8"/>
        <v>19.444444444444443</v>
      </c>
      <c r="X34" s="47"/>
      <c r="Y34" s="47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0.46889630427312934</v>
      </c>
      <c r="E35" s="45">
        <f t="shared" si="2"/>
        <v>2.5</v>
      </c>
      <c r="F35" s="46">
        <f t="shared" si="3"/>
        <v>2.5</v>
      </c>
      <c r="G35" s="43">
        <v>38</v>
      </c>
      <c r="H35" s="68"/>
      <c r="I35" s="43">
        <v>37</v>
      </c>
      <c r="J35" s="44">
        <v>8.1665000000000001E-3</v>
      </c>
      <c r="K35" s="65">
        <f t="shared" si="4"/>
        <v>2.6315789473684106</v>
      </c>
      <c r="L35" s="43">
        <v>42</v>
      </c>
      <c r="M35" s="44">
        <v>0.10323</v>
      </c>
      <c r="N35" s="65">
        <f t="shared" si="5"/>
        <v>10.526315789473699</v>
      </c>
      <c r="O35" s="43">
        <v>35</v>
      </c>
      <c r="P35" s="44">
        <v>5.9304000000000003E-2</v>
      </c>
      <c r="Q35" s="74">
        <f t="shared" si="6"/>
        <v>7.8947368421052602</v>
      </c>
      <c r="R35" s="43">
        <v>15</v>
      </c>
      <c r="S35" s="44">
        <v>8.1719000000000008</v>
      </c>
      <c r="T35" s="74">
        <f t="shared" si="7"/>
        <v>60.526315789473685</v>
      </c>
      <c r="U35" s="43">
        <v>29</v>
      </c>
      <c r="V35" s="44">
        <v>0.49440000000000001</v>
      </c>
      <c r="W35" s="74">
        <f t="shared" si="8"/>
        <v>23.68421052631578</v>
      </c>
      <c r="X35" s="47"/>
      <c r="Y35" s="47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0.66919222549864943</v>
      </c>
      <c r="E36" s="45">
        <f t="shared" si="2"/>
        <v>2.5</v>
      </c>
      <c r="F36" s="46">
        <f t="shared" si="3"/>
        <v>2.5</v>
      </c>
      <c r="G36" s="43">
        <v>39</v>
      </c>
      <c r="H36" s="68"/>
      <c r="I36" s="43">
        <v>38</v>
      </c>
      <c r="J36" s="44">
        <v>1.2551E-2</v>
      </c>
      <c r="K36" s="65">
        <f t="shared" si="4"/>
        <v>2.564102564102555</v>
      </c>
      <c r="L36" s="43">
        <v>42</v>
      </c>
      <c r="M36" s="44">
        <v>4.2832000000000002E-2</v>
      </c>
      <c r="N36" s="65">
        <f t="shared" si="5"/>
        <v>7.6923076923077076</v>
      </c>
      <c r="O36" s="43">
        <v>35</v>
      </c>
      <c r="P36" s="44">
        <v>0.11769</v>
      </c>
      <c r="Q36" s="74">
        <f t="shared" si="6"/>
        <v>10.256410256410248</v>
      </c>
      <c r="R36" s="43">
        <v>15</v>
      </c>
      <c r="S36" s="44">
        <v>8.2791999999999994</v>
      </c>
      <c r="T36" s="74">
        <f t="shared" si="7"/>
        <v>61.538461538461533</v>
      </c>
      <c r="U36" s="43">
        <v>29</v>
      </c>
      <c r="V36" s="44">
        <v>0.61682999999999999</v>
      </c>
      <c r="W36" s="74">
        <f t="shared" si="8"/>
        <v>25.641025641025635</v>
      </c>
      <c r="X36" s="47"/>
      <c r="Y36" s="47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0.82087431564599478</v>
      </c>
      <c r="E37" s="45">
        <f t="shared" si="2"/>
        <v>2.5</v>
      </c>
      <c r="F37" s="46">
        <f t="shared" si="3"/>
        <v>2.5</v>
      </c>
      <c r="G37" s="43">
        <v>41</v>
      </c>
      <c r="H37" s="68"/>
      <c r="I37" s="43">
        <v>40</v>
      </c>
      <c r="J37" s="44">
        <v>3.2478000000000003E-5</v>
      </c>
      <c r="K37" s="65">
        <f t="shared" si="4"/>
        <v>2.4390243902439011</v>
      </c>
      <c r="L37" s="43">
        <v>42</v>
      </c>
      <c r="M37" s="44">
        <v>1.4201E-2</v>
      </c>
      <c r="N37" s="65">
        <f t="shared" si="5"/>
        <v>2.4390243902439011</v>
      </c>
      <c r="O37" s="43">
        <v>35</v>
      </c>
      <c r="P37" s="44">
        <v>0.17799999999999999</v>
      </c>
      <c r="Q37" s="74">
        <f t="shared" si="6"/>
        <v>14.634146341463421</v>
      </c>
      <c r="R37" s="43">
        <v>15</v>
      </c>
      <c r="S37" s="44">
        <v>8.3774999999999995</v>
      </c>
      <c r="T37" s="74">
        <f t="shared" si="7"/>
        <v>63.414634146341463</v>
      </c>
      <c r="U37" s="43">
        <v>29</v>
      </c>
      <c r="V37" s="44">
        <v>0.72514999999999996</v>
      </c>
      <c r="W37" s="74">
        <f t="shared" si="8"/>
        <v>29.268292682926827</v>
      </c>
      <c r="X37" s="47"/>
      <c r="Y37" s="47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0.93972579860143024</v>
      </c>
      <c r="E38" s="45">
        <f t="shared" si="2"/>
        <v>2.5</v>
      </c>
      <c r="F38" s="46">
        <f t="shared" si="3"/>
        <v>2.5</v>
      </c>
      <c r="G38" s="43">
        <v>41</v>
      </c>
      <c r="H38" s="68"/>
      <c r="I38" s="43">
        <v>41</v>
      </c>
      <c r="J38" s="44">
        <v>0</v>
      </c>
      <c r="K38" s="65">
        <f t="shared" si="4"/>
        <v>0</v>
      </c>
      <c r="L38" s="43">
        <v>42</v>
      </c>
      <c r="M38" s="44">
        <v>2.9313999999999998E-3</v>
      </c>
      <c r="N38" s="65">
        <f t="shared" si="5"/>
        <v>2.4390243902439011</v>
      </c>
      <c r="O38" s="43">
        <v>35</v>
      </c>
      <c r="P38" s="44">
        <v>0.23583000000000001</v>
      </c>
      <c r="Q38" s="74">
        <f t="shared" si="6"/>
        <v>14.634146341463421</v>
      </c>
      <c r="R38" s="43">
        <v>15</v>
      </c>
      <c r="S38" s="44">
        <v>8.4657</v>
      </c>
      <c r="T38" s="74">
        <f t="shared" si="7"/>
        <v>63.414634146341463</v>
      </c>
      <c r="U38" s="43">
        <v>29</v>
      </c>
      <c r="V38" s="44">
        <v>0.82033999999999996</v>
      </c>
      <c r="W38" s="74">
        <f t="shared" si="8"/>
        <v>29.268292682926827</v>
      </c>
      <c r="X38" s="47"/>
      <c r="Y38" s="47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0.33608887015522149</v>
      </c>
      <c r="E39" s="45">
        <f t="shared" si="2"/>
        <v>0</v>
      </c>
      <c r="F39" s="46">
        <f t="shared" si="3"/>
        <v>0</v>
      </c>
      <c r="G39" s="43">
        <v>28</v>
      </c>
      <c r="H39" s="68"/>
      <c r="I39" s="43">
        <v>28</v>
      </c>
      <c r="J39" s="44">
        <v>0</v>
      </c>
      <c r="K39" s="65">
        <f t="shared" si="4"/>
        <v>0</v>
      </c>
      <c r="L39" s="43">
        <v>29</v>
      </c>
      <c r="M39" s="44">
        <v>1.8243000000000001E-3</v>
      </c>
      <c r="N39" s="65">
        <f t="shared" si="5"/>
        <v>3.5714285714285836</v>
      </c>
      <c r="O39" s="43">
        <v>28</v>
      </c>
      <c r="P39" s="44">
        <v>0</v>
      </c>
      <c r="Q39" s="74">
        <f t="shared" si="6"/>
        <v>0</v>
      </c>
      <c r="R39" s="43">
        <v>15</v>
      </c>
      <c r="S39" s="44">
        <v>4.7154999999999996</v>
      </c>
      <c r="T39" s="74">
        <f t="shared" si="7"/>
        <v>46.428571428571423</v>
      </c>
      <c r="U39" s="43">
        <v>29</v>
      </c>
      <c r="V39" s="44">
        <v>1.8243000000000001E-3</v>
      </c>
      <c r="W39" s="74">
        <f t="shared" si="8"/>
        <v>3.5714285714285836</v>
      </c>
      <c r="X39" s="47"/>
      <c r="Y39" s="47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0.65478067781231242</v>
      </c>
      <c r="E40" s="45">
        <f t="shared" si="2"/>
        <v>0</v>
      </c>
      <c r="F40" s="46">
        <f t="shared" si="3"/>
        <v>0</v>
      </c>
      <c r="G40" s="43">
        <v>29</v>
      </c>
      <c r="H40" s="68"/>
      <c r="I40" s="43">
        <v>28</v>
      </c>
      <c r="J40" s="44">
        <v>9.4593999999999998E-3</v>
      </c>
      <c r="K40" s="65">
        <f t="shared" si="4"/>
        <v>3.448275862068968</v>
      </c>
      <c r="L40" s="43">
        <v>29</v>
      </c>
      <c r="M40" s="44">
        <v>0</v>
      </c>
      <c r="N40" s="65">
        <f t="shared" si="5"/>
        <v>0</v>
      </c>
      <c r="O40" s="43">
        <v>28</v>
      </c>
      <c r="P40" s="44">
        <v>9.4593999999999998E-3</v>
      </c>
      <c r="Q40" s="74">
        <f t="shared" si="6"/>
        <v>3.448275862068968</v>
      </c>
      <c r="R40" s="43">
        <v>15</v>
      </c>
      <c r="S40" s="44">
        <v>4.7112999999999996</v>
      </c>
      <c r="T40" s="74">
        <f t="shared" si="7"/>
        <v>48.275862068965523</v>
      </c>
      <c r="U40" s="43">
        <v>29</v>
      </c>
      <c r="V40" s="44">
        <v>0</v>
      </c>
      <c r="W40" s="74">
        <f t="shared" si="8"/>
        <v>0</v>
      </c>
      <c r="X40" s="47"/>
      <c r="Y40" s="47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0.81143089422109915</v>
      </c>
      <c r="E41" s="45">
        <f t="shared" si="2"/>
        <v>0</v>
      </c>
      <c r="F41" s="46">
        <f t="shared" si="3"/>
        <v>0</v>
      </c>
      <c r="G41" s="43">
        <v>29</v>
      </c>
      <c r="H41" s="68"/>
      <c r="I41" s="43">
        <v>29</v>
      </c>
      <c r="J41" s="44">
        <v>0</v>
      </c>
      <c r="K41" s="65">
        <f t="shared" si="4"/>
        <v>0</v>
      </c>
      <c r="L41" s="43">
        <v>29</v>
      </c>
      <c r="M41" s="44">
        <v>0</v>
      </c>
      <c r="N41" s="65">
        <f t="shared" si="5"/>
        <v>0</v>
      </c>
      <c r="O41" s="43">
        <v>28</v>
      </c>
      <c r="P41" s="44">
        <v>1.4907E-2</v>
      </c>
      <c r="Q41" s="74">
        <f t="shared" si="6"/>
        <v>3.448275862068968</v>
      </c>
      <c r="R41" s="43">
        <v>15</v>
      </c>
      <c r="S41" s="44">
        <v>4.7102000000000004</v>
      </c>
      <c r="T41" s="74">
        <f t="shared" si="7"/>
        <v>48.275862068965523</v>
      </c>
      <c r="U41" s="43">
        <v>29</v>
      </c>
      <c r="V41" s="44">
        <v>0</v>
      </c>
      <c r="W41" s="74">
        <f t="shared" si="8"/>
        <v>0</v>
      </c>
      <c r="X41" s="47"/>
      <c r="Y41" s="47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0.90457585678526142</v>
      </c>
      <c r="E42" s="45">
        <f t="shared" si="2"/>
        <v>0</v>
      </c>
      <c r="F42" s="46">
        <f t="shared" si="3"/>
        <v>0</v>
      </c>
      <c r="G42" s="43">
        <v>29</v>
      </c>
      <c r="H42" s="68"/>
      <c r="I42" s="43">
        <v>29</v>
      </c>
      <c r="J42" s="44">
        <v>0</v>
      </c>
      <c r="K42" s="65">
        <f t="shared" si="4"/>
        <v>0</v>
      </c>
      <c r="L42" s="43">
        <v>29</v>
      </c>
      <c r="M42" s="44">
        <v>0</v>
      </c>
      <c r="N42" s="65">
        <f t="shared" si="5"/>
        <v>0</v>
      </c>
      <c r="O42" s="43">
        <v>28</v>
      </c>
      <c r="P42" s="44">
        <v>1.8117000000000001E-2</v>
      </c>
      <c r="Q42" s="74">
        <f t="shared" si="6"/>
        <v>3.448275862068968</v>
      </c>
      <c r="R42" s="43">
        <v>15</v>
      </c>
      <c r="S42" s="44">
        <v>4.7096</v>
      </c>
      <c r="T42" s="74">
        <f t="shared" si="7"/>
        <v>48.275862068965523</v>
      </c>
      <c r="U42" s="43">
        <v>29</v>
      </c>
      <c r="V42" s="44">
        <v>0</v>
      </c>
      <c r="W42" s="74">
        <f t="shared" si="8"/>
        <v>0</v>
      </c>
      <c r="X42" s="47"/>
      <c r="Y42" s="47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0.96632429482038651</v>
      </c>
      <c r="E43" s="45">
        <f t="shared" si="2"/>
        <v>0</v>
      </c>
      <c r="F43" s="46">
        <f t="shared" si="3"/>
        <v>0</v>
      </c>
      <c r="G43" s="43">
        <v>29</v>
      </c>
      <c r="H43" s="68"/>
      <c r="I43" s="43">
        <v>29</v>
      </c>
      <c r="J43" s="44">
        <v>0</v>
      </c>
      <c r="K43" s="65">
        <f t="shared" si="4"/>
        <v>0</v>
      </c>
      <c r="L43" s="43">
        <v>29</v>
      </c>
      <c r="M43" s="44">
        <v>0</v>
      </c>
      <c r="N43" s="65">
        <f t="shared" si="5"/>
        <v>0</v>
      </c>
      <c r="O43" s="43">
        <v>28</v>
      </c>
      <c r="P43" s="44">
        <v>2.0232E-2</v>
      </c>
      <c r="Q43" s="74">
        <f t="shared" si="6"/>
        <v>3.448275862068968</v>
      </c>
      <c r="R43" s="43">
        <v>15</v>
      </c>
      <c r="S43" s="44">
        <v>4.7091000000000003</v>
      </c>
      <c r="T43" s="74">
        <f t="shared" si="7"/>
        <v>48.275862068965523</v>
      </c>
      <c r="U43" s="43">
        <v>29</v>
      </c>
      <c r="V43" s="44">
        <v>0</v>
      </c>
      <c r="W43" s="74">
        <f t="shared" si="8"/>
        <v>0</v>
      </c>
      <c r="X43" s="47"/>
      <c r="Y43" s="47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0.19215572175429682</v>
      </c>
      <c r="E44" s="45">
        <f t="shared" si="2"/>
        <v>-2.5</v>
      </c>
      <c r="F44" s="46">
        <f t="shared" si="3"/>
        <v>-2.5</v>
      </c>
      <c r="G44" s="43">
        <v>25</v>
      </c>
      <c r="H44" s="68"/>
      <c r="I44" s="43">
        <v>25</v>
      </c>
      <c r="J44" s="44">
        <v>0</v>
      </c>
      <c r="K44" s="65">
        <f t="shared" si="4"/>
        <v>0</v>
      </c>
      <c r="L44" s="43">
        <v>25</v>
      </c>
      <c r="M44" s="44">
        <v>0</v>
      </c>
      <c r="N44" s="65">
        <f t="shared" si="5"/>
        <v>0</v>
      </c>
      <c r="O44" s="43">
        <v>25</v>
      </c>
      <c r="P44" s="44">
        <v>0</v>
      </c>
      <c r="Q44" s="74">
        <f t="shared" si="6"/>
        <v>0</v>
      </c>
      <c r="R44" s="43">
        <v>15</v>
      </c>
      <c r="S44" s="44">
        <v>2.4687999999999999</v>
      </c>
      <c r="T44" s="74">
        <f t="shared" si="7"/>
        <v>40</v>
      </c>
      <c r="U44" s="43">
        <v>29</v>
      </c>
      <c r="V44" s="44">
        <v>0.40777000000000002</v>
      </c>
      <c r="W44" s="74">
        <f t="shared" si="8"/>
        <v>16</v>
      </c>
      <c r="X44" s="47"/>
      <c r="Y44" s="47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0.46889630427312934</v>
      </c>
      <c r="E45" s="45">
        <f t="shared" si="2"/>
        <v>-2.5</v>
      </c>
      <c r="F45" s="46">
        <f t="shared" si="3"/>
        <v>-2.5</v>
      </c>
      <c r="G45" s="43">
        <v>25</v>
      </c>
      <c r="H45" s="68"/>
      <c r="I45" s="43">
        <v>25</v>
      </c>
      <c r="J45" s="44">
        <v>0</v>
      </c>
      <c r="K45" s="65">
        <f t="shared" si="4"/>
        <v>0</v>
      </c>
      <c r="L45" s="43">
        <v>25</v>
      </c>
      <c r="M45" s="44">
        <v>0</v>
      </c>
      <c r="N45" s="65">
        <f t="shared" si="5"/>
        <v>0</v>
      </c>
      <c r="O45" s="43">
        <v>25</v>
      </c>
      <c r="P45" s="44">
        <v>0</v>
      </c>
      <c r="Q45" s="74">
        <f t="shared" si="6"/>
        <v>0</v>
      </c>
      <c r="R45" s="43">
        <v>15</v>
      </c>
      <c r="S45" s="44">
        <v>2.4588999999999999</v>
      </c>
      <c r="T45" s="74">
        <f t="shared" si="7"/>
        <v>40</v>
      </c>
      <c r="U45" s="43">
        <v>29</v>
      </c>
      <c r="V45" s="44">
        <v>0.37440000000000001</v>
      </c>
      <c r="W45" s="74">
        <f t="shared" si="8"/>
        <v>16</v>
      </c>
      <c r="X45" s="47"/>
      <c r="Y45" s="47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0.66919222549864943</v>
      </c>
      <c r="E46" s="45">
        <f t="shared" si="2"/>
        <v>-2.5</v>
      </c>
      <c r="F46" s="46">
        <f t="shared" si="3"/>
        <v>-2.5</v>
      </c>
      <c r="G46" s="43">
        <v>25</v>
      </c>
      <c r="H46" s="68"/>
      <c r="I46" s="43">
        <v>25</v>
      </c>
      <c r="J46" s="44">
        <v>0</v>
      </c>
      <c r="K46" s="65">
        <f t="shared" si="4"/>
        <v>0</v>
      </c>
      <c r="L46" s="43">
        <v>25</v>
      </c>
      <c r="M46" s="44">
        <v>0</v>
      </c>
      <c r="N46" s="65">
        <f t="shared" si="5"/>
        <v>0</v>
      </c>
      <c r="O46" s="43">
        <v>25</v>
      </c>
      <c r="P46" s="44">
        <v>0</v>
      </c>
      <c r="Q46" s="74">
        <f t="shared" si="6"/>
        <v>0</v>
      </c>
      <c r="R46" s="43">
        <v>15</v>
      </c>
      <c r="S46" s="44">
        <v>2.4519000000000002</v>
      </c>
      <c r="T46" s="74">
        <f t="shared" si="7"/>
        <v>40</v>
      </c>
      <c r="U46" s="43">
        <v>29</v>
      </c>
      <c r="V46" s="44">
        <v>0.35066000000000003</v>
      </c>
      <c r="W46" s="74">
        <f t="shared" si="8"/>
        <v>16</v>
      </c>
      <c r="X46" s="47"/>
      <c r="Y46" s="47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0.82087431564599478</v>
      </c>
      <c r="E47" s="45">
        <f t="shared" si="2"/>
        <v>-2.5</v>
      </c>
      <c r="F47" s="46">
        <f t="shared" si="3"/>
        <v>-2.5</v>
      </c>
      <c r="G47" s="43">
        <v>25</v>
      </c>
      <c r="H47" s="68"/>
      <c r="I47" s="43">
        <v>25</v>
      </c>
      <c r="J47" s="44">
        <v>0</v>
      </c>
      <c r="K47" s="65">
        <f t="shared" si="4"/>
        <v>0</v>
      </c>
      <c r="L47" s="43">
        <v>25</v>
      </c>
      <c r="M47" s="44">
        <v>0</v>
      </c>
      <c r="N47" s="65">
        <f t="shared" si="5"/>
        <v>0</v>
      </c>
      <c r="O47" s="43">
        <v>25</v>
      </c>
      <c r="P47" s="44">
        <v>0</v>
      </c>
      <c r="Q47" s="74">
        <f t="shared" si="6"/>
        <v>0</v>
      </c>
      <c r="R47" s="43">
        <v>15</v>
      </c>
      <c r="S47" s="44">
        <v>2.4466999999999999</v>
      </c>
      <c r="T47" s="74">
        <f t="shared" si="7"/>
        <v>40</v>
      </c>
      <c r="U47" s="43">
        <v>29</v>
      </c>
      <c r="V47" s="44">
        <v>0.33293</v>
      </c>
      <c r="W47" s="74">
        <f t="shared" si="8"/>
        <v>16</v>
      </c>
      <c r="X47" s="47"/>
      <c r="Y47" s="47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0.93972579860143024</v>
      </c>
      <c r="E48" s="45">
        <f t="shared" si="2"/>
        <v>-2.5</v>
      </c>
      <c r="F48" s="46">
        <f t="shared" si="3"/>
        <v>-2.5</v>
      </c>
      <c r="G48" s="43">
        <v>25</v>
      </c>
      <c r="H48" s="68"/>
      <c r="I48" s="43">
        <v>25</v>
      </c>
      <c r="J48" s="44">
        <v>0</v>
      </c>
      <c r="K48" s="65">
        <f t="shared" si="4"/>
        <v>0</v>
      </c>
      <c r="L48" s="43">
        <v>25</v>
      </c>
      <c r="M48" s="44">
        <v>0</v>
      </c>
      <c r="N48" s="65">
        <f t="shared" si="5"/>
        <v>0</v>
      </c>
      <c r="O48" s="43">
        <v>25</v>
      </c>
      <c r="P48" s="44">
        <v>0</v>
      </c>
      <c r="Q48" s="74">
        <f t="shared" si="6"/>
        <v>0</v>
      </c>
      <c r="R48" s="43">
        <v>15</v>
      </c>
      <c r="S48" s="44">
        <v>2.4426000000000001</v>
      </c>
      <c r="T48" s="74">
        <f t="shared" si="7"/>
        <v>40</v>
      </c>
      <c r="U48" s="43">
        <v>29</v>
      </c>
      <c r="V48" s="44">
        <v>0.31917000000000001</v>
      </c>
      <c r="W48" s="74">
        <f t="shared" si="8"/>
        <v>16</v>
      </c>
      <c r="X48" s="47"/>
      <c r="Y48" s="47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3.1011657769070885E-2</v>
      </c>
      <c r="E49" s="45">
        <f t="shared" si="2"/>
        <v>-5</v>
      </c>
      <c r="F49" s="46">
        <f t="shared" si="3"/>
        <v>-5</v>
      </c>
      <c r="G49" s="43">
        <v>22</v>
      </c>
      <c r="H49" s="68"/>
      <c r="I49" s="43">
        <v>22</v>
      </c>
      <c r="J49" s="44">
        <v>0</v>
      </c>
      <c r="K49" s="65">
        <f t="shared" si="4"/>
        <v>1.4210854715202004E-14</v>
      </c>
      <c r="L49" s="43">
        <v>22</v>
      </c>
      <c r="M49" s="44">
        <v>0</v>
      </c>
      <c r="N49" s="65">
        <f t="shared" si="5"/>
        <v>1.4210854715202004E-14</v>
      </c>
      <c r="O49" s="43">
        <v>22</v>
      </c>
      <c r="P49" s="44">
        <v>0</v>
      </c>
      <c r="Q49" s="74">
        <f t="shared" si="6"/>
        <v>1.4210854715202004E-14</v>
      </c>
      <c r="R49" s="43">
        <v>15</v>
      </c>
      <c r="S49" s="44">
        <v>0.98480999999999996</v>
      </c>
      <c r="T49" s="74">
        <f t="shared" si="7"/>
        <v>31.818181818181813</v>
      </c>
      <c r="U49" s="43">
        <v>29</v>
      </c>
      <c r="V49" s="44">
        <v>1.3716999999999999</v>
      </c>
      <c r="W49" s="74">
        <f t="shared" si="8"/>
        <v>31.818181818181841</v>
      </c>
      <c r="X49" s="47"/>
      <c r="Y49" s="47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8.6366848795035284E-2</v>
      </c>
      <c r="E50" s="45">
        <f t="shared" si="2"/>
        <v>-5</v>
      </c>
      <c r="F50" s="46">
        <f t="shared" si="3"/>
        <v>-5</v>
      </c>
      <c r="G50" s="43">
        <v>22</v>
      </c>
      <c r="H50" s="68"/>
      <c r="I50" s="43">
        <v>22</v>
      </c>
      <c r="J50" s="44">
        <v>0</v>
      </c>
      <c r="K50" s="65">
        <f t="shared" si="4"/>
        <v>1.4210854715202004E-14</v>
      </c>
      <c r="L50" s="43">
        <v>22</v>
      </c>
      <c r="M50" s="44">
        <v>0</v>
      </c>
      <c r="N50" s="65">
        <f t="shared" si="5"/>
        <v>1.4210854715202004E-14</v>
      </c>
      <c r="O50" s="43">
        <v>22</v>
      </c>
      <c r="P50" s="44">
        <v>0</v>
      </c>
      <c r="Q50" s="74">
        <f t="shared" si="6"/>
        <v>1.4210854715202004E-14</v>
      </c>
      <c r="R50" s="43">
        <v>15</v>
      </c>
      <c r="S50" s="44">
        <v>0.98382999999999998</v>
      </c>
      <c r="T50" s="74">
        <f t="shared" si="7"/>
        <v>31.818181818181813</v>
      </c>
      <c r="U50" s="43">
        <v>29</v>
      </c>
      <c r="V50" s="44">
        <v>1.3613</v>
      </c>
      <c r="W50" s="74">
        <f t="shared" si="8"/>
        <v>31.818181818181841</v>
      </c>
      <c r="X50" s="47"/>
      <c r="Y50" s="47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0.17141791580219035</v>
      </c>
      <c r="E51" s="45">
        <f t="shared" si="2"/>
        <v>-5</v>
      </c>
      <c r="F51" s="46">
        <f t="shared" si="3"/>
        <v>-5</v>
      </c>
      <c r="G51" s="43">
        <v>22</v>
      </c>
      <c r="H51" s="68"/>
      <c r="I51" s="43">
        <v>22</v>
      </c>
      <c r="J51" s="44">
        <v>0</v>
      </c>
      <c r="K51" s="65">
        <f t="shared" si="4"/>
        <v>1.4210854715202004E-14</v>
      </c>
      <c r="L51" s="43">
        <v>22</v>
      </c>
      <c r="M51" s="44">
        <v>0</v>
      </c>
      <c r="N51" s="65">
        <f t="shared" si="5"/>
        <v>1.4210854715202004E-14</v>
      </c>
      <c r="O51" s="43">
        <v>22</v>
      </c>
      <c r="P51" s="44">
        <v>0</v>
      </c>
      <c r="Q51" s="74">
        <f t="shared" si="6"/>
        <v>1.4210854715202004E-14</v>
      </c>
      <c r="R51" s="43">
        <v>15</v>
      </c>
      <c r="S51" s="44">
        <v>0.98234999999999995</v>
      </c>
      <c r="T51" s="74">
        <f t="shared" si="7"/>
        <v>31.818181818181813</v>
      </c>
      <c r="U51" s="43">
        <v>29</v>
      </c>
      <c r="V51" s="44">
        <v>1.3453999999999999</v>
      </c>
      <c r="W51" s="74">
        <f t="shared" si="8"/>
        <v>31.818181818181841</v>
      </c>
      <c r="X51" s="47"/>
      <c r="Y51" s="47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0.31881993846923956</v>
      </c>
      <c r="E52" s="45">
        <f t="shared" si="2"/>
        <v>-5</v>
      </c>
      <c r="F52" s="46">
        <f t="shared" si="3"/>
        <v>-5</v>
      </c>
      <c r="G52" s="43">
        <v>22</v>
      </c>
      <c r="H52" s="68"/>
      <c r="I52" s="43">
        <v>22</v>
      </c>
      <c r="J52" s="44">
        <v>0</v>
      </c>
      <c r="K52" s="65">
        <f t="shared" si="4"/>
        <v>1.4210854715202004E-14</v>
      </c>
      <c r="L52" s="43">
        <v>22</v>
      </c>
      <c r="M52" s="44">
        <v>0</v>
      </c>
      <c r="N52" s="65">
        <f t="shared" si="5"/>
        <v>1.4210854715202004E-14</v>
      </c>
      <c r="O52" s="43">
        <v>22</v>
      </c>
      <c r="P52" s="44">
        <v>0</v>
      </c>
      <c r="Q52" s="74">
        <f t="shared" si="6"/>
        <v>1.4210854715202004E-14</v>
      </c>
      <c r="R52" s="43">
        <v>15</v>
      </c>
      <c r="S52" s="44">
        <v>0.97980999999999996</v>
      </c>
      <c r="T52" s="74">
        <f t="shared" si="7"/>
        <v>31.818181818181813</v>
      </c>
      <c r="U52" s="43">
        <v>29</v>
      </c>
      <c r="V52" s="44">
        <v>1.3181</v>
      </c>
      <c r="W52" s="74">
        <f t="shared" si="8"/>
        <v>31.818181818181841</v>
      </c>
      <c r="X52" s="47"/>
      <c r="Y52" s="47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0.63681233647792901</v>
      </c>
      <c r="E53" s="45">
        <f t="shared" si="2"/>
        <v>-5</v>
      </c>
      <c r="F53" s="46">
        <f t="shared" si="3"/>
        <v>-5</v>
      </c>
      <c r="G53" s="43">
        <v>22</v>
      </c>
      <c r="H53" s="68"/>
      <c r="I53" s="43">
        <v>22</v>
      </c>
      <c r="J53" s="44">
        <v>0</v>
      </c>
      <c r="K53" s="65">
        <f t="shared" si="4"/>
        <v>1.4210854715202004E-14</v>
      </c>
      <c r="L53" s="43">
        <v>22</v>
      </c>
      <c r="M53" s="44">
        <v>0</v>
      </c>
      <c r="N53" s="65">
        <f t="shared" si="5"/>
        <v>1.4210854715202004E-14</v>
      </c>
      <c r="O53" s="43">
        <v>22</v>
      </c>
      <c r="P53" s="44">
        <v>0</v>
      </c>
      <c r="Q53" s="74">
        <f t="shared" si="6"/>
        <v>1.4210854715202004E-14</v>
      </c>
      <c r="R53" s="43">
        <v>15</v>
      </c>
      <c r="S53" s="44">
        <v>0.97443000000000002</v>
      </c>
      <c r="T53" s="74">
        <f t="shared" si="7"/>
        <v>31.818181818181813</v>
      </c>
      <c r="U53" s="43">
        <v>29</v>
      </c>
      <c r="V53" s="44">
        <v>1.2602</v>
      </c>
      <c r="W53" s="74">
        <f t="shared" si="8"/>
        <v>31.818181818181841</v>
      </c>
      <c r="X53" s="47"/>
      <c r="Y53" s="47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1.0431736609873047E-2</v>
      </c>
      <c r="E54" s="45">
        <f t="shared" si="2"/>
        <v>-7.5</v>
      </c>
      <c r="F54" s="46">
        <f t="shared" si="3"/>
        <v>-7.5</v>
      </c>
      <c r="G54" s="43">
        <v>18</v>
      </c>
      <c r="H54" s="68"/>
      <c r="I54" s="43">
        <v>18</v>
      </c>
      <c r="J54" s="44">
        <v>0</v>
      </c>
      <c r="K54" s="65">
        <f t="shared" si="4"/>
        <v>0</v>
      </c>
      <c r="L54" s="43">
        <v>18</v>
      </c>
      <c r="M54" s="44">
        <v>0</v>
      </c>
      <c r="N54" s="65">
        <f t="shared" si="5"/>
        <v>0</v>
      </c>
      <c r="O54" s="43">
        <v>18</v>
      </c>
      <c r="P54" s="44">
        <v>0</v>
      </c>
      <c r="Q54" s="74">
        <f t="shared" si="6"/>
        <v>0</v>
      </c>
      <c r="R54" s="43">
        <v>15</v>
      </c>
      <c r="S54" s="44">
        <v>0.19036</v>
      </c>
      <c r="T54" s="74">
        <f t="shared" si="7"/>
        <v>16.666666666666671</v>
      </c>
      <c r="U54" s="43">
        <v>28</v>
      </c>
      <c r="V54" s="44">
        <v>2.3475999999999999</v>
      </c>
      <c r="W54" s="74">
        <f t="shared" si="8"/>
        <v>55.555555555555543</v>
      </c>
      <c r="X54" s="47"/>
      <c r="Y54" s="47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1.1663176328723754E-2</v>
      </c>
      <c r="E55" s="45">
        <f t="shared" si="2"/>
        <v>-7.5</v>
      </c>
      <c r="F55" s="46">
        <f t="shared" si="3"/>
        <v>-7.5</v>
      </c>
      <c r="G55" s="43">
        <v>18</v>
      </c>
      <c r="H55" s="68"/>
      <c r="I55" s="43">
        <v>18</v>
      </c>
      <c r="J55" s="44">
        <v>0</v>
      </c>
      <c r="K55" s="65">
        <f t="shared" si="4"/>
        <v>0</v>
      </c>
      <c r="L55" s="43">
        <v>18</v>
      </c>
      <c r="M55" s="44">
        <v>0</v>
      </c>
      <c r="N55" s="65">
        <f t="shared" si="5"/>
        <v>0</v>
      </c>
      <c r="O55" s="43">
        <v>18</v>
      </c>
      <c r="P55" s="44">
        <v>0</v>
      </c>
      <c r="Q55" s="74">
        <f t="shared" si="6"/>
        <v>0</v>
      </c>
      <c r="R55" s="43">
        <v>15</v>
      </c>
      <c r="S55" s="44">
        <v>0.19036</v>
      </c>
      <c r="T55" s="74">
        <f t="shared" si="7"/>
        <v>16.666666666666671</v>
      </c>
      <c r="U55" s="43">
        <v>28</v>
      </c>
      <c r="V55" s="44">
        <v>2.3473000000000002</v>
      </c>
      <c r="W55" s="74">
        <f t="shared" si="8"/>
        <v>55.555555555555543</v>
      </c>
      <c r="X55" s="47"/>
      <c r="Y55" s="47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1.3871983147001256E-2</v>
      </c>
      <c r="E56" s="45">
        <f t="shared" si="2"/>
        <v>-7.5</v>
      </c>
      <c r="F56" s="46">
        <f t="shared" si="3"/>
        <v>-7.5</v>
      </c>
      <c r="G56" s="43">
        <v>18</v>
      </c>
      <c r="H56" s="68"/>
      <c r="I56" s="43">
        <v>18</v>
      </c>
      <c r="J56" s="44">
        <v>0</v>
      </c>
      <c r="K56" s="65">
        <f t="shared" si="4"/>
        <v>0</v>
      </c>
      <c r="L56" s="43">
        <v>18</v>
      </c>
      <c r="M56" s="44">
        <v>0</v>
      </c>
      <c r="N56" s="65">
        <f t="shared" si="5"/>
        <v>0</v>
      </c>
      <c r="O56" s="43">
        <v>18</v>
      </c>
      <c r="P56" s="44">
        <v>0</v>
      </c>
      <c r="Q56" s="74">
        <f t="shared" si="6"/>
        <v>0</v>
      </c>
      <c r="R56" s="43">
        <v>15</v>
      </c>
      <c r="S56" s="44">
        <v>0.19034999999999999</v>
      </c>
      <c r="T56" s="74">
        <f t="shared" si="7"/>
        <v>16.666666666666671</v>
      </c>
      <c r="U56" s="43">
        <v>28</v>
      </c>
      <c r="V56" s="44">
        <v>2.3469000000000002</v>
      </c>
      <c r="W56" s="74">
        <f t="shared" si="8"/>
        <v>55.555555555555543</v>
      </c>
      <c r="X56" s="47"/>
      <c r="Y56" s="47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1.8987282301359099E-2</v>
      </c>
      <c r="E57" s="45">
        <f t="shared" si="2"/>
        <v>-7.5</v>
      </c>
      <c r="F57" s="46">
        <f t="shared" si="3"/>
        <v>-7.5</v>
      </c>
      <c r="G57" s="43">
        <v>18</v>
      </c>
      <c r="H57" s="68"/>
      <c r="I57" s="43">
        <v>18</v>
      </c>
      <c r="J57" s="44">
        <v>0</v>
      </c>
      <c r="K57" s="65">
        <f t="shared" si="4"/>
        <v>0</v>
      </c>
      <c r="L57" s="43">
        <v>18</v>
      </c>
      <c r="M57" s="44">
        <v>0</v>
      </c>
      <c r="N57" s="65">
        <f t="shared" si="5"/>
        <v>0</v>
      </c>
      <c r="O57" s="43">
        <v>18</v>
      </c>
      <c r="P57" s="44">
        <v>0</v>
      </c>
      <c r="Q57" s="74">
        <f t="shared" si="6"/>
        <v>0</v>
      </c>
      <c r="R57" s="43">
        <v>15</v>
      </c>
      <c r="S57" s="44">
        <v>0.19031999999999999</v>
      </c>
      <c r="T57" s="74">
        <f t="shared" si="7"/>
        <v>16.666666666666671</v>
      </c>
      <c r="U57" s="43">
        <v>28</v>
      </c>
      <c r="V57" s="44">
        <v>2.3458999999999999</v>
      </c>
      <c r="W57" s="74">
        <f t="shared" si="8"/>
        <v>55.555555555555543</v>
      </c>
      <c r="X57" s="47"/>
      <c r="Y57" s="47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4.3780125256111205E-2</v>
      </c>
      <c r="E58" s="45">
        <f t="shared" si="2"/>
        <v>-7.5</v>
      </c>
      <c r="F58" s="46">
        <f t="shared" si="3"/>
        <v>-7.5</v>
      </c>
      <c r="G58" s="43">
        <v>18</v>
      </c>
      <c r="H58" s="68"/>
      <c r="I58" s="43">
        <v>18</v>
      </c>
      <c r="J58" s="44">
        <v>0</v>
      </c>
      <c r="K58" s="65">
        <f t="shared" si="4"/>
        <v>0</v>
      </c>
      <c r="L58" s="43">
        <v>18</v>
      </c>
      <c r="M58" s="44">
        <v>0</v>
      </c>
      <c r="N58" s="65">
        <f t="shared" si="5"/>
        <v>0</v>
      </c>
      <c r="O58" s="43">
        <v>18</v>
      </c>
      <c r="P58" s="44">
        <v>0</v>
      </c>
      <c r="Q58" s="74">
        <f t="shared" si="6"/>
        <v>0</v>
      </c>
      <c r="R58" s="43">
        <v>15</v>
      </c>
      <c r="S58" s="44">
        <v>0.19020000000000001</v>
      </c>
      <c r="T58" s="74">
        <f t="shared" si="7"/>
        <v>16.666666666666671</v>
      </c>
      <c r="U58" s="43">
        <v>28</v>
      </c>
      <c r="V58" s="44">
        <v>2.3409</v>
      </c>
      <c r="W58" s="74">
        <f t="shared" si="8"/>
        <v>55.555555555555543</v>
      </c>
      <c r="X58" s="47"/>
      <c r="Y58" s="47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1.0001821216144473E-2</v>
      </c>
      <c r="E59" s="45">
        <f t="shared" si="2"/>
        <v>-10</v>
      </c>
      <c r="F59" s="46">
        <f t="shared" si="3"/>
        <v>-10</v>
      </c>
      <c r="G59" s="43">
        <v>14</v>
      </c>
      <c r="H59" s="68"/>
      <c r="I59" s="43">
        <v>14</v>
      </c>
      <c r="J59" s="44">
        <v>0</v>
      </c>
      <c r="K59" s="65">
        <f t="shared" si="4"/>
        <v>0</v>
      </c>
      <c r="L59" s="43">
        <v>14</v>
      </c>
      <c r="M59" s="44">
        <v>0</v>
      </c>
      <c r="N59" s="65">
        <f t="shared" si="5"/>
        <v>0</v>
      </c>
      <c r="O59" s="43">
        <v>14</v>
      </c>
      <c r="P59" s="44">
        <v>0</v>
      </c>
      <c r="Q59" s="74">
        <f t="shared" si="6"/>
        <v>0</v>
      </c>
      <c r="R59" s="43">
        <v>15</v>
      </c>
      <c r="S59" s="44">
        <v>1.0274999999999999E-2</v>
      </c>
      <c r="T59" s="74">
        <f t="shared" si="7"/>
        <v>7.142857142857153</v>
      </c>
      <c r="U59" s="43">
        <v>27</v>
      </c>
      <c r="V59" s="44">
        <v>3.5781999999999998</v>
      </c>
      <c r="W59" s="74">
        <f t="shared" si="8"/>
        <v>92.857142857142861</v>
      </c>
      <c r="X59" s="47"/>
      <c r="Y59" s="47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1.0007024653544363E-2</v>
      </c>
      <c r="E60" s="45">
        <f t="shared" si="2"/>
        <v>-10.000000000000004</v>
      </c>
      <c r="F60" s="46">
        <f t="shared" si="3"/>
        <v>-10</v>
      </c>
      <c r="G60" s="43">
        <v>14</v>
      </c>
      <c r="H60" s="68"/>
      <c r="I60" s="43">
        <v>14</v>
      </c>
      <c r="J60" s="44">
        <v>0</v>
      </c>
      <c r="K60" s="65">
        <f t="shared" si="4"/>
        <v>0</v>
      </c>
      <c r="L60" s="43">
        <v>14</v>
      </c>
      <c r="M60" s="44">
        <v>0</v>
      </c>
      <c r="N60" s="65">
        <f t="shared" si="5"/>
        <v>0</v>
      </c>
      <c r="O60" s="43">
        <v>14</v>
      </c>
      <c r="P60" s="44">
        <v>0</v>
      </c>
      <c r="Q60" s="74">
        <f t="shared" si="6"/>
        <v>0</v>
      </c>
      <c r="R60" s="43">
        <v>15</v>
      </c>
      <c r="S60" s="44">
        <v>1.0274999999999999E-2</v>
      </c>
      <c r="T60" s="74">
        <f t="shared" si="7"/>
        <v>7.142857142857153</v>
      </c>
      <c r="U60" s="43">
        <v>27</v>
      </c>
      <c r="V60" s="44">
        <v>3.5781999999999998</v>
      </c>
      <c r="W60" s="74">
        <f t="shared" si="8"/>
        <v>92.857142857142861</v>
      </c>
      <c r="X60" s="47"/>
      <c r="Y60" s="47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1.0016390701618468E-2</v>
      </c>
      <c r="E61" s="45">
        <f t="shared" si="2"/>
        <v>-10</v>
      </c>
      <c r="F61" s="46">
        <f t="shared" si="3"/>
        <v>-10</v>
      </c>
      <c r="G61" s="43">
        <v>14</v>
      </c>
      <c r="H61" s="68"/>
      <c r="I61" s="43">
        <v>14</v>
      </c>
      <c r="J61" s="44">
        <v>0</v>
      </c>
      <c r="K61" s="65">
        <f t="shared" si="4"/>
        <v>0</v>
      </c>
      <c r="L61" s="43">
        <v>14</v>
      </c>
      <c r="M61" s="44">
        <v>0</v>
      </c>
      <c r="N61" s="65">
        <f t="shared" si="5"/>
        <v>0</v>
      </c>
      <c r="O61" s="43">
        <v>14</v>
      </c>
      <c r="P61" s="44">
        <v>0</v>
      </c>
      <c r="Q61" s="74">
        <f t="shared" si="6"/>
        <v>0</v>
      </c>
      <c r="R61" s="43">
        <v>15</v>
      </c>
      <c r="S61" s="44">
        <v>1.0274999999999999E-2</v>
      </c>
      <c r="T61" s="74">
        <f t="shared" si="7"/>
        <v>7.142857142857153</v>
      </c>
      <c r="U61" s="43">
        <v>27</v>
      </c>
      <c r="V61" s="44">
        <v>3.5781999999999998</v>
      </c>
      <c r="W61" s="74">
        <f t="shared" si="8"/>
        <v>92.857142857142861</v>
      </c>
      <c r="X61" s="47"/>
      <c r="Y61" s="47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1.003824411758877E-2</v>
      </c>
      <c r="E62" s="45">
        <f t="shared" si="2"/>
        <v>-10</v>
      </c>
      <c r="F62" s="46">
        <f t="shared" si="3"/>
        <v>-10</v>
      </c>
      <c r="G62" s="43">
        <v>14</v>
      </c>
      <c r="H62" s="68"/>
      <c r="I62" s="43">
        <v>14</v>
      </c>
      <c r="J62" s="44">
        <v>0</v>
      </c>
      <c r="K62" s="65">
        <f t="shared" si="4"/>
        <v>0</v>
      </c>
      <c r="L62" s="43">
        <v>14</v>
      </c>
      <c r="M62" s="44">
        <v>0</v>
      </c>
      <c r="N62" s="65">
        <f t="shared" si="5"/>
        <v>0</v>
      </c>
      <c r="O62" s="43">
        <v>14</v>
      </c>
      <c r="P62" s="44">
        <v>0</v>
      </c>
      <c r="Q62" s="74">
        <f t="shared" si="6"/>
        <v>0</v>
      </c>
      <c r="R62" s="43">
        <v>15</v>
      </c>
      <c r="S62" s="44">
        <v>1.0274999999999999E-2</v>
      </c>
      <c r="T62" s="74">
        <f t="shared" si="7"/>
        <v>7.142857142857153</v>
      </c>
      <c r="U62" s="43">
        <v>27</v>
      </c>
      <c r="V62" s="44">
        <v>3.5781999999999998</v>
      </c>
      <c r="W62" s="74">
        <f t="shared" si="8"/>
        <v>92.857142857142861</v>
      </c>
      <c r="X62" s="47"/>
      <c r="Y62" s="47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1.0147496579281084E-2</v>
      </c>
      <c r="E63" s="45">
        <f t="shared" si="2"/>
        <v>-10</v>
      </c>
      <c r="F63" s="46">
        <f t="shared" si="3"/>
        <v>-10</v>
      </c>
      <c r="G63" s="69">
        <v>14</v>
      </c>
      <c r="H63" s="70"/>
      <c r="I63" s="43">
        <v>14</v>
      </c>
      <c r="J63" s="44">
        <v>0</v>
      </c>
      <c r="K63" s="65">
        <f t="shared" si="4"/>
        <v>0</v>
      </c>
      <c r="L63" s="43">
        <v>14</v>
      </c>
      <c r="M63" s="44">
        <v>0</v>
      </c>
      <c r="N63" s="65">
        <f t="shared" si="5"/>
        <v>0</v>
      </c>
      <c r="O63" s="43">
        <v>14</v>
      </c>
      <c r="P63" s="44">
        <v>0</v>
      </c>
      <c r="Q63" s="74">
        <f t="shared" si="6"/>
        <v>0</v>
      </c>
      <c r="R63" s="43">
        <v>15</v>
      </c>
      <c r="S63" s="44">
        <v>1.0274999999999999E-2</v>
      </c>
      <c r="T63" s="74">
        <f t="shared" si="7"/>
        <v>7.142857142857153</v>
      </c>
      <c r="U63" s="43">
        <v>27</v>
      </c>
      <c r="V63" s="44">
        <v>3.5781999999999998</v>
      </c>
      <c r="W63" s="74">
        <f t="shared" si="8"/>
        <v>92.857142857142861</v>
      </c>
      <c r="X63" s="47"/>
      <c r="Y63" s="47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1.5738130622222218E-2</v>
      </c>
      <c r="K64" s="34"/>
      <c r="L64" s="33"/>
      <c r="M64" s="48">
        <f>AVERAGE(M19:M63)</f>
        <v>6.9996971111111111E-2</v>
      </c>
      <c r="N64" s="34"/>
      <c r="O64" s="33"/>
      <c r="P64" s="48">
        <f>AVERAGE(P19:P63)</f>
        <v>1.9549273333333336E-2</v>
      </c>
      <c r="Q64" s="34"/>
      <c r="R64" s="33"/>
      <c r="S64" s="48">
        <f>AVERAGE(S19:S63)</f>
        <v>10.559542111111108</v>
      </c>
      <c r="T64" s="34"/>
      <c r="U64" s="33"/>
      <c r="V64" s="48">
        <f>AVERAGE(V19:V63)</f>
        <v>4.1066383177777794</v>
      </c>
      <c r="W64" s="34"/>
    </row>
    <row r="65" spans="2:23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3.3566550313134609E-2</v>
      </c>
      <c r="K65" s="36"/>
      <c r="L65" s="35"/>
      <c r="M65" s="49">
        <f>_xlfn.STDEV.S(M19:M63)</f>
        <v>9.4914139502932315E-2</v>
      </c>
      <c r="N65" s="36"/>
      <c r="O65" s="35"/>
      <c r="P65" s="49">
        <f>_xlfn.STDEV.S(P19:P63)</f>
        <v>5.0382408798979171E-2</v>
      </c>
      <c r="Q65" s="36"/>
      <c r="R65" s="35"/>
      <c r="S65" s="49">
        <f>_xlfn.STDEV.S(S19:S63)</f>
        <v>12.863251262940635</v>
      </c>
      <c r="T65" s="36"/>
      <c r="U65" s="35"/>
      <c r="V65" s="49">
        <f>_xlfn.STDEV.S(V19:V63)</f>
        <v>5.2428913939235988</v>
      </c>
      <c r="W65" s="36"/>
    </row>
    <row r="66" spans="2:23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1.0274999999999999E-2</v>
      </c>
      <c r="T66" s="36"/>
      <c r="U66" s="35"/>
      <c r="V66" s="49">
        <f>MIN(V19:V63)</f>
        <v>0</v>
      </c>
      <c r="W66" s="36"/>
    </row>
    <row r="67" spans="2:23" ht="15.75" thickBot="1" x14ac:dyDescent="0.3">
      <c r="B67" s="5"/>
      <c r="C67" s="5"/>
      <c r="H67" s="29" t="s">
        <v>33</v>
      </c>
      <c r="I67" s="37"/>
      <c r="J67" s="50">
        <f>MAX(J19:J63)</f>
        <v>0.15447</v>
      </c>
      <c r="K67" s="38"/>
      <c r="L67" s="41"/>
      <c r="M67" s="50">
        <f>MAX(M19:M63)</f>
        <v>0.26774999999999999</v>
      </c>
      <c r="N67" s="38"/>
      <c r="O67" s="41"/>
      <c r="P67" s="50">
        <f>MAX(P19:P63)</f>
        <v>0.23583000000000001</v>
      </c>
      <c r="Q67" s="38"/>
      <c r="R67" s="41"/>
      <c r="S67" s="50">
        <f>MAX(S19:S63)</f>
        <v>39.431600000000003</v>
      </c>
      <c r="T67" s="38"/>
      <c r="U67" s="41"/>
      <c r="V67" s="50">
        <f>MAX(V19:V63)</f>
        <v>17.108899999999998</v>
      </c>
      <c r="W67" s="38"/>
    </row>
    <row r="68" spans="2:23" x14ac:dyDescent="0.25">
      <c r="B68" s="5"/>
      <c r="C68" s="5"/>
    </row>
    <row r="69" spans="2:23" x14ac:dyDescent="0.25">
      <c r="B69" s="5"/>
      <c r="C69" s="5"/>
    </row>
    <row r="70" spans="2:23" x14ac:dyDescent="0.25">
      <c r="B70" s="5"/>
      <c r="C70" s="5"/>
    </row>
    <row r="71" spans="2:23" x14ac:dyDescent="0.25">
      <c r="B71" s="5"/>
      <c r="C71" s="5"/>
    </row>
    <row r="72" spans="2:23" x14ac:dyDescent="0.25">
      <c r="B72" s="5"/>
      <c r="C72" s="5"/>
    </row>
    <row r="73" spans="2:23" x14ac:dyDescent="0.25">
      <c r="B73" s="5"/>
      <c r="C73" s="5"/>
    </row>
    <row r="74" spans="2:23" x14ac:dyDescent="0.25">
      <c r="B74" s="5"/>
      <c r="C74" s="5"/>
    </row>
    <row r="75" spans="2:23" x14ac:dyDescent="0.25">
      <c r="B75" s="5"/>
      <c r="C75" s="5"/>
      <c r="E75" s="73" t="s">
        <v>44</v>
      </c>
    </row>
    <row r="76" spans="2:23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7" t="s">
        <v>69</v>
      </c>
      <c r="J76" s="58" t="s">
        <v>76</v>
      </c>
    </row>
    <row r="77" spans="2:23" x14ac:dyDescent="0.25">
      <c r="B77" s="5"/>
      <c r="C77" s="5"/>
      <c r="E77" s="93" t="s">
        <v>45</v>
      </c>
      <c r="F77" s="94">
        <f>J64</f>
        <v>1.5738130622222218E-2</v>
      </c>
      <c r="G77" s="94">
        <f>M64</f>
        <v>6.9996971111111111E-2</v>
      </c>
      <c r="H77" s="94">
        <f>P64</f>
        <v>1.9549273333333336E-2</v>
      </c>
      <c r="I77" s="94">
        <f>S64</f>
        <v>10.559542111111108</v>
      </c>
      <c r="J77" s="95">
        <f>V64</f>
        <v>4.1066383177777794</v>
      </c>
    </row>
    <row r="78" spans="2:23" x14ac:dyDescent="0.25">
      <c r="B78" s="5"/>
      <c r="C78" s="5"/>
      <c r="E78" s="60" t="s">
        <v>46</v>
      </c>
      <c r="F78" s="61">
        <f t="shared" ref="F78:F80" si="9">J65</f>
        <v>3.3566550313134609E-2</v>
      </c>
      <c r="G78" s="61">
        <f t="shared" ref="G78:G80" si="10">M65</f>
        <v>9.4914139502932315E-2</v>
      </c>
      <c r="H78" s="61">
        <f t="shared" ref="H78:H80" si="11">P65</f>
        <v>5.0382408798979171E-2</v>
      </c>
      <c r="I78" s="61">
        <f t="shared" ref="I78:I80" si="12">S65</f>
        <v>12.863251262940635</v>
      </c>
      <c r="J78" s="62">
        <f>V65</f>
        <v>5.2428913939235988</v>
      </c>
    </row>
    <row r="79" spans="2:23" x14ac:dyDescent="0.25">
      <c r="B79" s="5"/>
      <c r="C79" s="5"/>
      <c r="E79" s="60" t="s">
        <v>47</v>
      </c>
      <c r="F79" s="61">
        <f t="shared" si="9"/>
        <v>0</v>
      </c>
      <c r="G79" s="61">
        <f t="shared" si="10"/>
        <v>0</v>
      </c>
      <c r="H79" s="61">
        <f t="shared" si="11"/>
        <v>0</v>
      </c>
      <c r="I79" s="61">
        <f t="shared" si="12"/>
        <v>1.0274999999999999E-2</v>
      </c>
      <c r="J79" s="62">
        <f>V66</f>
        <v>0</v>
      </c>
    </row>
    <row r="80" spans="2:23" x14ac:dyDescent="0.25">
      <c r="B80" s="5"/>
      <c r="C80" s="5"/>
      <c r="E80" s="60" t="s">
        <v>48</v>
      </c>
      <c r="F80" s="61">
        <f t="shared" si="9"/>
        <v>0.15447</v>
      </c>
      <c r="G80" s="61">
        <f t="shared" si="10"/>
        <v>0.26774999999999999</v>
      </c>
      <c r="H80" s="61">
        <f t="shared" si="11"/>
        <v>0.23583000000000001</v>
      </c>
      <c r="I80" s="61">
        <f t="shared" si="12"/>
        <v>39.431600000000003</v>
      </c>
      <c r="J80" s="62">
        <f>V67</f>
        <v>17.108899999999998</v>
      </c>
    </row>
    <row r="81" spans="2:308" x14ac:dyDescent="0.25">
      <c r="B81" s="5"/>
      <c r="C81" s="5"/>
      <c r="E81" s="105">
        <v>0.25</v>
      </c>
      <c r="F81" s="61">
        <f>QUARTILE(J19:J63,1)</f>
        <v>0</v>
      </c>
      <c r="G81" s="61">
        <f>QUARTILE(M19:M63,1)</f>
        <v>0</v>
      </c>
      <c r="H81" s="106">
        <f>QUARTILE(P19:P63,1)</f>
        <v>0</v>
      </c>
      <c r="I81" s="106">
        <f>QUARTILE(S19:S63,1)</f>
        <v>0.97980999999999996</v>
      </c>
      <c r="J81" s="62">
        <f>QUARTILE(V19:V63,1)</f>
        <v>0.49440000000000001</v>
      </c>
    </row>
    <row r="82" spans="2:308" x14ac:dyDescent="0.25">
      <c r="B82" s="5"/>
      <c r="C82" s="5"/>
      <c r="E82" s="105">
        <v>0.75</v>
      </c>
      <c r="F82" s="106">
        <f>QUARTILE(J19:J63,3)</f>
        <v>9.4593999999999998E-3</v>
      </c>
      <c r="G82" s="106">
        <f>QUARTILE(M19:M63,3)</f>
        <v>0.15451999999999999</v>
      </c>
      <c r="H82" s="106">
        <f>QUARTILE(P19:P63,3)</f>
        <v>9.4593999999999998E-3</v>
      </c>
      <c r="I82" s="106">
        <f>QUARTILE(S19:S63,3)</f>
        <v>14.737299999999999</v>
      </c>
      <c r="J82" s="62">
        <f>QUARTILE(V19:V63,3)</f>
        <v>3.5781999999999998</v>
      </c>
    </row>
    <row r="83" spans="2:308" x14ac:dyDescent="0.25">
      <c r="C83" s="55"/>
      <c r="D83" s="55"/>
      <c r="E83" s="63" t="s">
        <v>73</v>
      </c>
      <c r="F83" s="56">
        <f>MEDIAN(J19:J63)</f>
        <v>0</v>
      </c>
      <c r="G83" s="56">
        <f>MEDIAN(M19:M63)</f>
        <v>0</v>
      </c>
      <c r="H83" s="56">
        <f>MEDIAN(P19:P63)</f>
        <v>0</v>
      </c>
      <c r="I83" s="56">
        <f>MEDIAN(S19:S63)</f>
        <v>4.7102000000000004</v>
      </c>
      <c r="J83" s="64">
        <f>MEDIAN(V19:V63)</f>
        <v>2.3469000000000002</v>
      </c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6">
    <mergeCell ref="U17:W17"/>
    <mergeCell ref="L17:N17"/>
    <mergeCell ref="O17:Q17"/>
    <mergeCell ref="G17:H17"/>
    <mergeCell ref="I17:K17"/>
    <mergeCell ref="R17:T17"/>
  </mergeCells>
  <conditionalFormatting sqref="E19:F63">
    <cfRule type="cellIs" dxfId="7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84"/>
  <sheetViews>
    <sheetView showGridLines="0" topLeftCell="A10" zoomScale="70" zoomScaleNormal="70" workbookViewId="0">
      <selection activeCell="V19" sqref="V19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88">
        <v>6</v>
      </c>
      <c r="F5" t="s">
        <v>37</v>
      </c>
    </row>
    <row r="6" spans="2:39" x14ac:dyDescent="0.25">
      <c r="C6" s="53" t="s">
        <v>18</v>
      </c>
      <c r="D6" s="54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f>1/31</f>
        <v>3.2258064516129031E-2</v>
      </c>
      <c r="H7" s="30">
        <f t="shared" ref="H7:AK7" si="0">1/31</f>
        <v>3.2258064516129031E-2</v>
      </c>
      <c r="I7" s="30">
        <f t="shared" si="0"/>
        <v>3.2258064516129031E-2</v>
      </c>
      <c r="J7" s="30">
        <f t="shared" si="0"/>
        <v>3.2258064516129031E-2</v>
      </c>
      <c r="K7" s="30">
        <f t="shared" si="0"/>
        <v>3.2258064516129031E-2</v>
      </c>
      <c r="L7" s="30">
        <f t="shared" si="0"/>
        <v>3.2258064516129031E-2</v>
      </c>
      <c r="M7" s="30">
        <f t="shared" si="0"/>
        <v>3.2258064516129031E-2</v>
      </c>
      <c r="N7" s="30">
        <f t="shared" si="0"/>
        <v>3.2258064516129031E-2</v>
      </c>
      <c r="O7" s="30">
        <f t="shared" si="0"/>
        <v>3.2258064516129031E-2</v>
      </c>
      <c r="P7" s="30">
        <f t="shared" si="0"/>
        <v>3.2258064516129031E-2</v>
      </c>
      <c r="Q7" s="30">
        <f t="shared" si="0"/>
        <v>3.2258064516129031E-2</v>
      </c>
      <c r="R7" s="30">
        <f t="shared" si="0"/>
        <v>3.2258064516129031E-2</v>
      </c>
      <c r="S7" s="30">
        <f t="shared" si="0"/>
        <v>3.2258064516129031E-2</v>
      </c>
      <c r="T7" s="30">
        <f t="shared" si="0"/>
        <v>3.2258064516129031E-2</v>
      </c>
      <c r="U7" s="30">
        <f t="shared" si="0"/>
        <v>3.2258064516129031E-2</v>
      </c>
      <c r="V7" s="30">
        <f t="shared" si="0"/>
        <v>3.2258064516129031E-2</v>
      </c>
      <c r="W7" s="30">
        <f t="shared" si="0"/>
        <v>3.2258064516129031E-2</v>
      </c>
      <c r="X7" s="30">
        <f t="shared" si="0"/>
        <v>3.2258064516129031E-2</v>
      </c>
      <c r="Y7" s="30">
        <f t="shared" si="0"/>
        <v>3.2258064516129031E-2</v>
      </c>
      <c r="Z7" s="30">
        <f t="shared" si="0"/>
        <v>3.2258064516129031E-2</v>
      </c>
      <c r="AA7" s="30">
        <f t="shared" si="0"/>
        <v>3.2258064516129031E-2</v>
      </c>
      <c r="AB7" s="30">
        <f t="shared" si="0"/>
        <v>3.2258064516129031E-2</v>
      </c>
      <c r="AC7" s="30">
        <f t="shared" si="0"/>
        <v>3.2258064516129031E-2</v>
      </c>
      <c r="AD7" s="30">
        <f t="shared" si="0"/>
        <v>3.2258064516129031E-2</v>
      </c>
      <c r="AE7" s="30">
        <f t="shared" si="0"/>
        <v>3.2258064516129031E-2</v>
      </c>
      <c r="AF7" s="30">
        <f t="shared" si="0"/>
        <v>3.2258064516129031E-2</v>
      </c>
      <c r="AG7" s="30">
        <f t="shared" si="0"/>
        <v>3.2258064516129031E-2</v>
      </c>
      <c r="AH7" s="30">
        <f t="shared" si="0"/>
        <v>3.2258064516129031E-2</v>
      </c>
      <c r="AI7" s="30">
        <f t="shared" si="0"/>
        <v>3.2258064516129031E-2</v>
      </c>
      <c r="AJ7" s="30">
        <f t="shared" si="0"/>
        <v>3.2258064516129031E-2</v>
      </c>
      <c r="AK7" s="30">
        <f t="shared" si="0"/>
        <v>3.2258064516129031E-2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3.2258064516129031E-2</v>
      </c>
      <c r="H8" s="87">
        <f>SUM(G7:H7)</f>
        <v>6.4516129032258063E-2</v>
      </c>
      <c r="I8" s="87">
        <f>SUM(G7:I7)</f>
        <v>9.6774193548387094E-2</v>
      </c>
      <c r="J8" s="87">
        <f>SUM(G7:J7)</f>
        <v>0.12903225806451613</v>
      </c>
      <c r="K8" s="87">
        <f>SUM(G7:K7)</f>
        <v>0.16129032258064516</v>
      </c>
      <c r="L8" s="87">
        <f>SUM(G7:L7)</f>
        <v>0.19354838709677419</v>
      </c>
      <c r="M8" s="87">
        <f>SUM(G7:M7)</f>
        <v>0.22580645161290322</v>
      </c>
      <c r="N8" s="87">
        <f>SUM(G7:N7)</f>
        <v>0.25806451612903225</v>
      </c>
      <c r="O8" s="87">
        <f>SUM(G7:O7)</f>
        <v>0.29032258064516125</v>
      </c>
      <c r="P8" s="87">
        <f>SUM(G7:P7)</f>
        <v>0.32258064516129026</v>
      </c>
      <c r="Q8" s="87">
        <f>SUM(G7:Q7)</f>
        <v>0.35483870967741926</v>
      </c>
      <c r="R8" s="87">
        <f>SUM(G7:R7)</f>
        <v>0.38709677419354827</v>
      </c>
      <c r="S8" s="87">
        <f>SUM(G7:S7)</f>
        <v>0.41935483870967727</v>
      </c>
      <c r="T8" s="87">
        <f>SUM(G7:T7)</f>
        <v>0.45161290322580627</v>
      </c>
      <c r="U8" s="87">
        <f>SUM(G7:U7)</f>
        <v>0.48387096774193528</v>
      </c>
      <c r="V8" s="87">
        <f>SUM(G7:V7)</f>
        <v>0.51612903225806428</v>
      </c>
      <c r="W8" s="87">
        <f>SUM(G7:W7)</f>
        <v>0.54838709677419328</v>
      </c>
      <c r="X8" s="87">
        <f>SUM(G7:X7)</f>
        <v>0.58064516129032229</v>
      </c>
      <c r="Y8" s="87">
        <f>SUM(G7:Y7)</f>
        <v>0.61290322580645129</v>
      </c>
      <c r="Z8" s="87">
        <f>SUM(G7:Z7)</f>
        <v>0.64516129032258029</v>
      </c>
      <c r="AA8" s="87">
        <f>SUM(G7:AA7)</f>
        <v>0.6774193548387093</v>
      </c>
      <c r="AB8" s="87">
        <f>SUM(G7:AB7)</f>
        <v>0.7096774193548383</v>
      </c>
      <c r="AC8" s="87">
        <f>SUM(G7:AC7)</f>
        <v>0.74193548387096731</v>
      </c>
      <c r="AD8" s="87">
        <f>SUM(G7:AD7)</f>
        <v>0.77419354838709631</v>
      </c>
      <c r="AE8" s="87">
        <f>SUM(G7:AE7)</f>
        <v>0.80645161290322531</v>
      </c>
      <c r="AF8" s="87">
        <f>SUM(G7:AF7)</f>
        <v>0.83870967741935432</v>
      </c>
      <c r="AG8" s="87">
        <f>SUM(G7:AG7)</f>
        <v>0.87096774193548332</v>
      </c>
      <c r="AH8" s="87">
        <f>SUM(G7:AH7)</f>
        <v>0.90322580645161232</v>
      </c>
      <c r="AI8" s="87">
        <f>SUM(G7:AI7)</f>
        <v>0.93548387096774133</v>
      </c>
      <c r="AJ8" s="87">
        <f>SUM(G7:AJ7)</f>
        <v>0.96774193548387033</v>
      </c>
      <c r="AK8" s="87">
        <f>SUM(G7:AK7)</f>
        <v>0.99999999999999933</v>
      </c>
      <c r="AL8" s="87"/>
      <c r="AM8" s="32"/>
    </row>
    <row r="9" spans="2:39" x14ac:dyDescent="0.25">
      <c r="C9" s="53" t="s">
        <v>15</v>
      </c>
      <c r="D9" s="54">
        <v>0.49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1">1/9</f>
        <v>0.1111111111111111</v>
      </c>
      <c r="I13" s="87">
        <f t="shared" si="1"/>
        <v>0.1111111111111111</v>
      </c>
      <c r="J13" s="87">
        <f t="shared" si="1"/>
        <v>0.1111111111111111</v>
      </c>
      <c r="K13" s="87">
        <f t="shared" si="1"/>
        <v>0.1111111111111111</v>
      </c>
      <c r="L13" s="87">
        <f t="shared" si="1"/>
        <v>0.1111111111111111</v>
      </c>
      <c r="M13" s="87">
        <f t="shared" si="1"/>
        <v>0.1111111111111111</v>
      </c>
      <c r="N13" s="87">
        <f t="shared" si="1"/>
        <v>0.1111111111111111</v>
      </c>
      <c r="O13" s="87">
        <f t="shared" si="1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f>0.5+D9</f>
        <v>0.99</v>
      </c>
      <c r="C15" s="31">
        <f>0.5-D9</f>
        <v>1.0000000000000009E-2</v>
      </c>
    </row>
    <row r="16" spans="2:39" ht="15.75" thickBot="1" x14ac:dyDescent="0.3">
      <c r="B16" s="31">
        <f>0.5-D9</f>
        <v>1.0000000000000009E-2</v>
      </c>
      <c r="C16" s="31">
        <f>0.5+D9</f>
        <v>0.99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  <c r="U17" s="108" t="s">
        <v>75</v>
      </c>
      <c r="V17" s="109"/>
      <c r="W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39" t="s">
        <v>26</v>
      </c>
      <c r="V18" s="13" t="s">
        <v>27</v>
      </c>
      <c r="W18" s="40" t="s">
        <v>43</v>
      </c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1.0001821216144473E-2</v>
      </c>
      <c r="E19" s="45">
        <f>D19*$C$12+(1-D19)*$C$13-C19</f>
        <v>10</v>
      </c>
      <c r="F19" s="46">
        <f>B19*$C$12+(1-B19)*$C$13-C19</f>
        <v>10</v>
      </c>
      <c r="G19" s="43">
        <v>37</v>
      </c>
      <c r="H19" s="68"/>
      <c r="I19" s="43">
        <v>37</v>
      </c>
      <c r="J19" s="44">
        <v>0</v>
      </c>
      <c r="K19" s="65">
        <f>ABS((100/$G19*I19)-100)</f>
        <v>0</v>
      </c>
      <c r="L19" s="43">
        <v>39</v>
      </c>
      <c r="M19" s="44">
        <v>9.3387999999999999E-2</v>
      </c>
      <c r="N19" s="65">
        <f>ABS((100/$G19*L19)-100)</f>
        <v>5.4054054054054035</v>
      </c>
      <c r="O19" s="43">
        <v>37</v>
      </c>
      <c r="P19" s="44">
        <v>0</v>
      </c>
      <c r="Q19" s="74">
        <f>ABS((100/$G19*O19)-100)</f>
        <v>0</v>
      </c>
      <c r="R19" s="43">
        <v>15</v>
      </c>
      <c r="S19" s="44">
        <v>12.62</v>
      </c>
      <c r="T19" s="74">
        <f>ABS((100/$G19*R19)-100)</f>
        <v>59.45945945945946</v>
      </c>
      <c r="U19" s="43">
        <v>25</v>
      </c>
      <c r="V19" s="44">
        <v>2.7336999999999998</v>
      </c>
      <c r="W19" s="74">
        <f>ABS((100/$G19*U19)-100)</f>
        <v>32.432432432432435</v>
      </c>
      <c r="X19" s="47"/>
      <c r="Y19" s="47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1.0007024653544363E-2</v>
      </c>
      <c r="E20" s="45">
        <f t="shared" ref="E20:E63" si="2">D20*$C$12+(1-D20)*$C$13-C20</f>
        <v>9.9999999999999964</v>
      </c>
      <c r="F20" s="46">
        <f t="shared" ref="F20:F63" si="3">B20*$C$12+(1-B20)*$C$13-C20</f>
        <v>10</v>
      </c>
      <c r="G20" s="43">
        <v>37</v>
      </c>
      <c r="H20" s="68"/>
      <c r="I20" s="43">
        <v>37</v>
      </c>
      <c r="J20" s="44">
        <v>0</v>
      </c>
      <c r="K20" s="65">
        <f t="shared" ref="K20:K63" si="4">ABS((100/$G20*I20)-100)</f>
        <v>0</v>
      </c>
      <c r="L20" s="43">
        <v>39</v>
      </c>
      <c r="M20" s="44">
        <v>9.3386999999999998E-2</v>
      </c>
      <c r="N20" s="65">
        <f t="shared" ref="N20:N63" si="5">ABS((100/$G20*L20)-100)</f>
        <v>5.4054054054054035</v>
      </c>
      <c r="O20" s="43">
        <v>37</v>
      </c>
      <c r="P20" s="44">
        <v>0</v>
      </c>
      <c r="Q20" s="74">
        <f t="shared" ref="Q20:Q63" si="6">ABS((100/$G20*O20)-100)</f>
        <v>0</v>
      </c>
      <c r="R20" s="43">
        <v>15</v>
      </c>
      <c r="S20" s="44">
        <v>12.62</v>
      </c>
      <c r="T20" s="74">
        <f t="shared" ref="T20:T63" si="7">ABS((100/$G20*R20)-100)</f>
        <v>59.45945945945946</v>
      </c>
      <c r="U20" s="43">
        <v>25</v>
      </c>
      <c r="V20" s="44">
        <v>2.7336999999999998</v>
      </c>
      <c r="W20" s="74">
        <f t="shared" ref="W20:W63" si="8">ABS((100/$G20*U20)-100)</f>
        <v>32.432432432432435</v>
      </c>
      <c r="X20" s="47"/>
      <c r="Y20" s="47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1.0016390701618468E-2</v>
      </c>
      <c r="E21" s="45">
        <f t="shared" si="2"/>
        <v>10</v>
      </c>
      <c r="F21" s="46">
        <f t="shared" si="3"/>
        <v>10</v>
      </c>
      <c r="G21" s="43">
        <v>37</v>
      </c>
      <c r="H21" s="68"/>
      <c r="I21" s="43">
        <v>38</v>
      </c>
      <c r="J21" s="44">
        <v>2.9527999999999999E-2</v>
      </c>
      <c r="K21" s="65">
        <f t="shared" si="4"/>
        <v>2.7027027027026946</v>
      </c>
      <c r="L21" s="43">
        <v>39</v>
      </c>
      <c r="M21" s="44">
        <v>9.3385999999999997E-2</v>
      </c>
      <c r="N21" s="65">
        <f t="shared" si="5"/>
        <v>5.4054054054054035</v>
      </c>
      <c r="O21" s="43">
        <v>37</v>
      </c>
      <c r="P21" s="44">
        <v>0</v>
      </c>
      <c r="Q21" s="74">
        <f t="shared" si="6"/>
        <v>0</v>
      </c>
      <c r="R21" s="43">
        <v>15</v>
      </c>
      <c r="S21" s="44">
        <v>12.62</v>
      </c>
      <c r="T21" s="74">
        <f t="shared" si="7"/>
        <v>59.45945945945946</v>
      </c>
      <c r="U21" s="43">
        <v>25</v>
      </c>
      <c r="V21" s="44">
        <v>2.7338</v>
      </c>
      <c r="W21" s="74">
        <f t="shared" si="8"/>
        <v>32.432432432432435</v>
      </c>
      <c r="X21" s="47"/>
      <c r="Y21" s="47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1.003824411758877E-2</v>
      </c>
      <c r="E22" s="45">
        <f t="shared" si="2"/>
        <v>10</v>
      </c>
      <c r="F22" s="46">
        <f t="shared" si="3"/>
        <v>10</v>
      </c>
      <c r="G22" s="43">
        <v>37</v>
      </c>
      <c r="H22" s="68"/>
      <c r="I22" s="43">
        <v>38</v>
      </c>
      <c r="J22" s="44">
        <v>2.9527000000000001E-2</v>
      </c>
      <c r="K22" s="65">
        <f t="shared" si="4"/>
        <v>2.7027027027026946</v>
      </c>
      <c r="L22" s="43">
        <v>39</v>
      </c>
      <c r="M22" s="44">
        <v>9.3382999999999994E-2</v>
      </c>
      <c r="N22" s="65">
        <f t="shared" si="5"/>
        <v>5.4054054054054035</v>
      </c>
      <c r="O22" s="43">
        <v>37</v>
      </c>
      <c r="P22" s="44">
        <v>0</v>
      </c>
      <c r="Q22" s="74">
        <f t="shared" si="6"/>
        <v>0</v>
      </c>
      <c r="R22" s="43">
        <v>15</v>
      </c>
      <c r="S22" s="44">
        <v>12.62</v>
      </c>
      <c r="T22" s="74">
        <f t="shared" si="7"/>
        <v>59.45945945945946</v>
      </c>
      <c r="U22" s="43">
        <v>25</v>
      </c>
      <c r="V22" s="44">
        <v>2.7338</v>
      </c>
      <c r="W22" s="74">
        <f t="shared" si="8"/>
        <v>32.432432432432435</v>
      </c>
      <c r="X22" s="47"/>
      <c r="Y22" s="47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1.0147496579281084E-2</v>
      </c>
      <c r="E23" s="45">
        <f t="shared" si="2"/>
        <v>10</v>
      </c>
      <c r="F23" s="46">
        <f t="shared" si="3"/>
        <v>10</v>
      </c>
      <c r="G23" s="43">
        <v>37</v>
      </c>
      <c r="H23" s="68"/>
      <c r="I23" s="43">
        <v>39</v>
      </c>
      <c r="J23" s="44">
        <v>9.3366000000000005E-2</v>
      </c>
      <c r="K23" s="65">
        <f t="shared" si="4"/>
        <v>5.4054054054054035</v>
      </c>
      <c r="L23" s="43">
        <v>39</v>
      </c>
      <c r="M23" s="44">
        <v>9.3366000000000005E-2</v>
      </c>
      <c r="N23" s="65">
        <f t="shared" si="5"/>
        <v>5.4054054054054035</v>
      </c>
      <c r="O23" s="43">
        <v>37</v>
      </c>
      <c r="P23" s="44">
        <v>0</v>
      </c>
      <c r="Q23" s="74">
        <f t="shared" si="6"/>
        <v>0</v>
      </c>
      <c r="R23" s="43">
        <v>15</v>
      </c>
      <c r="S23" s="44">
        <v>12.62</v>
      </c>
      <c r="T23" s="74">
        <f t="shared" si="7"/>
        <v>59.45945945945946</v>
      </c>
      <c r="U23" s="43">
        <v>25</v>
      </c>
      <c r="V23" s="44">
        <v>2.7338</v>
      </c>
      <c r="W23" s="74">
        <f t="shared" si="8"/>
        <v>32.432432432432435</v>
      </c>
      <c r="X23" s="47"/>
      <c r="Y23" s="47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1.0431736609873047E-2</v>
      </c>
      <c r="E24" s="45">
        <f t="shared" si="2"/>
        <v>7.5</v>
      </c>
      <c r="F24" s="46">
        <f t="shared" si="3"/>
        <v>7.5</v>
      </c>
      <c r="G24" s="43">
        <v>30</v>
      </c>
      <c r="H24" s="68"/>
      <c r="I24" s="43">
        <v>30</v>
      </c>
      <c r="J24" s="44">
        <v>0</v>
      </c>
      <c r="K24" s="65">
        <f t="shared" si="4"/>
        <v>0</v>
      </c>
      <c r="L24" s="43">
        <v>32</v>
      </c>
      <c r="M24" s="44">
        <v>7.8773999999999997E-2</v>
      </c>
      <c r="N24" s="65">
        <f t="shared" si="5"/>
        <v>6.6666666666666714</v>
      </c>
      <c r="O24" s="43">
        <v>30</v>
      </c>
      <c r="P24" s="44">
        <v>0</v>
      </c>
      <c r="Q24" s="74">
        <f t="shared" si="6"/>
        <v>0</v>
      </c>
      <c r="R24" s="43">
        <v>15</v>
      </c>
      <c r="S24" s="44">
        <v>8.4936000000000007</v>
      </c>
      <c r="T24" s="74">
        <f t="shared" si="7"/>
        <v>50</v>
      </c>
      <c r="U24" s="43">
        <v>25</v>
      </c>
      <c r="V24" s="44">
        <v>1.0609</v>
      </c>
      <c r="W24" s="74">
        <f t="shared" si="8"/>
        <v>16.666666666666657</v>
      </c>
      <c r="X24" s="47"/>
      <c r="Y24" s="47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1.1663176328723754E-2</v>
      </c>
      <c r="E25" s="45">
        <f t="shared" si="2"/>
        <v>7.5</v>
      </c>
      <c r="F25" s="46">
        <f t="shared" si="3"/>
        <v>7.5</v>
      </c>
      <c r="G25" s="43">
        <v>30</v>
      </c>
      <c r="H25" s="68"/>
      <c r="I25" s="43">
        <v>30</v>
      </c>
      <c r="J25" s="44">
        <v>0</v>
      </c>
      <c r="K25" s="65">
        <f t="shared" si="4"/>
        <v>0</v>
      </c>
      <c r="L25" s="43">
        <v>32</v>
      </c>
      <c r="M25" s="44">
        <v>7.8631999999999994E-2</v>
      </c>
      <c r="N25" s="65">
        <f t="shared" si="5"/>
        <v>6.6666666666666714</v>
      </c>
      <c r="O25" s="43">
        <v>30</v>
      </c>
      <c r="P25" s="44">
        <v>0</v>
      </c>
      <c r="Q25" s="74">
        <f t="shared" si="6"/>
        <v>0</v>
      </c>
      <c r="R25" s="43">
        <v>15</v>
      </c>
      <c r="S25" s="44">
        <v>8.4939</v>
      </c>
      <c r="T25" s="74">
        <f t="shared" si="7"/>
        <v>50</v>
      </c>
      <c r="U25" s="43">
        <v>25</v>
      </c>
      <c r="V25" s="44">
        <v>1.0611999999999999</v>
      </c>
      <c r="W25" s="74">
        <f t="shared" si="8"/>
        <v>16.666666666666657</v>
      </c>
      <c r="X25" s="47"/>
      <c r="Y25" s="47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1.3871983147001256E-2</v>
      </c>
      <c r="E26" s="45">
        <f t="shared" si="2"/>
        <v>7.5</v>
      </c>
      <c r="F26" s="46">
        <f t="shared" si="3"/>
        <v>7.5</v>
      </c>
      <c r="G26" s="43">
        <v>30</v>
      </c>
      <c r="H26" s="68"/>
      <c r="I26" s="43">
        <v>30</v>
      </c>
      <c r="J26" s="44">
        <v>0</v>
      </c>
      <c r="K26" s="65">
        <f t="shared" si="4"/>
        <v>0</v>
      </c>
      <c r="L26" s="43">
        <v>32</v>
      </c>
      <c r="M26" s="44">
        <v>7.8377000000000002E-2</v>
      </c>
      <c r="N26" s="65">
        <f t="shared" si="5"/>
        <v>6.6666666666666714</v>
      </c>
      <c r="O26" s="43">
        <v>30</v>
      </c>
      <c r="P26" s="44">
        <v>0</v>
      </c>
      <c r="Q26" s="74">
        <f t="shared" si="6"/>
        <v>0</v>
      </c>
      <c r="R26" s="43">
        <v>15</v>
      </c>
      <c r="S26" s="44">
        <v>8.4943000000000008</v>
      </c>
      <c r="T26" s="74">
        <f t="shared" si="7"/>
        <v>50</v>
      </c>
      <c r="U26" s="43">
        <v>25</v>
      </c>
      <c r="V26" s="44">
        <v>1.0617000000000001</v>
      </c>
      <c r="W26" s="74">
        <f t="shared" si="8"/>
        <v>16.666666666666657</v>
      </c>
      <c r="X26" s="47"/>
      <c r="Y26" s="47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1.8987282301359099E-2</v>
      </c>
      <c r="E27" s="45">
        <f t="shared" si="2"/>
        <v>7.5</v>
      </c>
      <c r="F27" s="46">
        <f t="shared" si="3"/>
        <v>7.5</v>
      </c>
      <c r="G27" s="43">
        <v>30</v>
      </c>
      <c r="H27" s="68"/>
      <c r="I27" s="43">
        <v>31</v>
      </c>
      <c r="J27" s="44">
        <v>2.7661999999999999E-2</v>
      </c>
      <c r="K27" s="65">
        <f t="shared" si="4"/>
        <v>3.3333333333333428</v>
      </c>
      <c r="L27" s="43">
        <v>32</v>
      </c>
      <c r="M27" s="51">
        <v>7.7785999999999994E-2</v>
      </c>
      <c r="N27" s="65">
        <f t="shared" si="5"/>
        <v>6.6666666666666714</v>
      </c>
      <c r="O27" s="43">
        <v>30</v>
      </c>
      <c r="P27" s="51">
        <v>0</v>
      </c>
      <c r="Q27" s="74">
        <f t="shared" si="6"/>
        <v>0</v>
      </c>
      <c r="R27" s="43">
        <v>15</v>
      </c>
      <c r="S27" s="51">
        <v>8.4953000000000003</v>
      </c>
      <c r="T27" s="74">
        <f t="shared" si="7"/>
        <v>50</v>
      </c>
      <c r="U27" s="43">
        <v>25</v>
      </c>
      <c r="V27" s="44">
        <v>1.0628</v>
      </c>
      <c r="W27" s="74">
        <f t="shared" si="8"/>
        <v>16.666666666666657</v>
      </c>
      <c r="X27" s="47"/>
      <c r="Y27" s="47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4.3780125256111205E-2</v>
      </c>
      <c r="E28" s="45">
        <f t="shared" si="2"/>
        <v>7.5</v>
      </c>
      <c r="F28" s="46">
        <f t="shared" si="3"/>
        <v>7.5</v>
      </c>
      <c r="G28" s="43">
        <v>30</v>
      </c>
      <c r="H28" s="68"/>
      <c r="I28" s="43">
        <v>32</v>
      </c>
      <c r="J28" s="44">
        <v>7.4927999999999995E-2</v>
      </c>
      <c r="K28" s="65">
        <f t="shared" si="4"/>
        <v>6.6666666666666714</v>
      </c>
      <c r="L28" s="43">
        <v>32</v>
      </c>
      <c r="M28" s="44">
        <v>7.4927999999999995E-2</v>
      </c>
      <c r="N28" s="65">
        <f t="shared" si="5"/>
        <v>6.6666666666666714</v>
      </c>
      <c r="O28" s="43">
        <v>30</v>
      </c>
      <c r="P28" s="44">
        <v>0</v>
      </c>
      <c r="Q28" s="74">
        <f t="shared" si="6"/>
        <v>0</v>
      </c>
      <c r="R28" s="43">
        <v>15</v>
      </c>
      <c r="S28" s="44">
        <v>8.5</v>
      </c>
      <c r="T28" s="74">
        <f t="shared" si="7"/>
        <v>50</v>
      </c>
      <c r="U28" s="43">
        <v>25</v>
      </c>
      <c r="V28" s="44">
        <v>1.0681</v>
      </c>
      <c r="W28" s="74">
        <f t="shared" si="8"/>
        <v>16.666666666666657</v>
      </c>
      <c r="X28" s="47"/>
      <c r="Y28" s="47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3.1011657769070885E-2</v>
      </c>
      <c r="E29" s="45">
        <f t="shared" si="2"/>
        <v>5</v>
      </c>
      <c r="F29" s="46">
        <f t="shared" si="3"/>
        <v>5</v>
      </c>
      <c r="G29" s="43">
        <v>28</v>
      </c>
      <c r="H29" s="68"/>
      <c r="I29" s="43">
        <v>28</v>
      </c>
      <c r="J29" s="44">
        <v>0</v>
      </c>
      <c r="K29" s="65">
        <f t="shared" si="4"/>
        <v>0</v>
      </c>
      <c r="L29" s="43">
        <v>29</v>
      </c>
      <c r="M29" s="44">
        <v>4.5270999999999999E-2</v>
      </c>
      <c r="N29" s="65">
        <f t="shared" si="5"/>
        <v>3.5714285714285836</v>
      </c>
      <c r="O29" s="43">
        <v>28</v>
      </c>
      <c r="P29" s="44">
        <v>0</v>
      </c>
      <c r="Q29" s="74">
        <f t="shared" si="6"/>
        <v>0</v>
      </c>
      <c r="R29" s="43">
        <v>15</v>
      </c>
      <c r="S29" s="44">
        <v>5.6025999999999998</v>
      </c>
      <c r="T29" s="74">
        <f t="shared" si="7"/>
        <v>46.428571428571423</v>
      </c>
      <c r="U29" s="43">
        <v>24</v>
      </c>
      <c r="V29" s="44">
        <v>0.54198999999999997</v>
      </c>
      <c r="W29" s="74">
        <f t="shared" si="8"/>
        <v>14.285714285714278</v>
      </c>
      <c r="X29" s="47"/>
      <c r="Y29" s="47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8.6366848795035284E-2</v>
      </c>
      <c r="E30" s="45">
        <f t="shared" si="2"/>
        <v>5</v>
      </c>
      <c r="F30" s="46">
        <f t="shared" si="3"/>
        <v>5</v>
      </c>
      <c r="G30" s="43">
        <v>28</v>
      </c>
      <c r="H30" s="68"/>
      <c r="I30" s="43">
        <v>28</v>
      </c>
      <c r="J30" s="44">
        <v>0</v>
      </c>
      <c r="K30" s="65">
        <f t="shared" si="4"/>
        <v>0</v>
      </c>
      <c r="L30" s="43">
        <v>29</v>
      </c>
      <c r="M30" s="44">
        <v>4.2479000000000003E-2</v>
      </c>
      <c r="N30" s="65">
        <f t="shared" si="5"/>
        <v>3.5714285714285836</v>
      </c>
      <c r="O30" s="43">
        <v>28</v>
      </c>
      <c r="P30" s="44">
        <v>0</v>
      </c>
      <c r="Q30" s="74">
        <f t="shared" si="6"/>
        <v>0</v>
      </c>
      <c r="R30" s="43">
        <v>15</v>
      </c>
      <c r="S30" s="44">
        <v>5.6106999999999996</v>
      </c>
      <c r="T30" s="74">
        <f t="shared" si="7"/>
        <v>46.428571428571423</v>
      </c>
      <c r="U30" s="43">
        <v>24</v>
      </c>
      <c r="V30" s="44">
        <v>0.55037000000000003</v>
      </c>
      <c r="W30" s="74">
        <f t="shared" si="8"/>
        <v>14.285714285714278</v>
      </c>
      <c r="X30" s="47"/>
      <c r="Y30" s="47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0.17141791580219035</v>
      </c>
      <c r="E31" s="45">
        <f t="shared" si="2"/>
        <v>5</v>
      </c>
      <c r="F31" s="46">
        <f t="shared" si="3"/>
        <v>5</v>
      </c>
      <c r="G31" s="43">
        <v>28</v>
      </c>
      <c r="H31" s="68"/>
      <c r="I31" s="43">
        <v>28</v>
      </c>
      <c r="J31" s="44">
        <v>0</v>
      </c>
      <c r="K31" s="65">
        <f t="shared" si="4"/>
        <v>0</v>
      </c>
      <c r="L31" s="43">
        <v>29</v>
      </c>
      <c r="M31" s="44">
        <v>3.8204000000000002E-2</v>
      </c>
      <c r="N31" s="65">
        <f t="shared" si="5"/>
        <v>3.5714285714285836</v>
      </c>
      <c r="O31" s="43">
        <v>28</v>
      </c>
      <c r="P31" s="44">
        <v>0</v>
      </c>
      <c r="Q31" s="74">
        <f t="shared" si="6"/>
        <v>0</v>
      </c>
      <c r="R31" s="43">
        <v>15</v>
      </c>
      <c r="S31" s="44">
        <v>5.6230000000000002</v>
      </c>
      <c r="T31" s="74">
        <f t="shared" si="7"/>
        <v>46.428571428571423</v>
      </c>
      <c r="U31" s="43">
        <v>24</v>
      </c>
      <c r="V31" s="44">
        <v>0.56320000000000003</v>
      </c>
      <c r="W31" s="74">
        <f t="shared" si="8"/>
        <v>14.285714285714278</v>
      </c>
      <c r="X31" s="47"/>
      <c r="Y31" s="47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0.31881993846923956</v>
      </c>
      <c r="E32" s="45">
        <f t="shared" si="2"/>
        <v>5</v>
      </c>
      <c r="F32" s="46">
        <f t="shared" si="3"/>
        <v>5</v>
      </c>
      <c r="G32" s="43">
        <v>28</v>
      </c>
      <c r="H32" s="68"/>
      <c r="I32" s="43">
        <v>28</v>
      </c>
      <c r="J32" s="44">
        <v>0</v>
      </c>
      <c r="K32" s="65">
        <f t="shared" si="4"/>
        <v>0</v>
      </c>
      <c r="L32" s="43">
        <v>29</v>
      </c>
      <c r="M32" s="44">
        <v>3.0841E-2</v>
      </c>
      <c r="N32" s="65">
        <f t="shared" si="5"/>
        <v>3.5714285714285836</v>
      </c>
      <c r="O32" s="43">
        <v>28</v>
      </c>
      <c r="P32" s="44">
        <v>0</v>
      </c>
      <c r="Q32" s="74">
        <f t="shared" si="6"/>
        <v>0</v>
      </c>
      <c r="R32" s="43">
        <v>15</v>
      </c>
      <c r="S32" s="44">
        <v>5.6441999999999997</v>
      </c>
      <c r="T32" s="74">
        <f t="shared" si="7"/>
        <v>46.428571428571423</v>
      </c>
      <c r="U32" s="43">
        <v>24</v>
      </c>
      <c r="V32" s="44">
        <v>0.58528999999999998</v>
      </c>
      <c r="W32" s="74">
        <f t="shared" si="8"/>
        <v>14.285714285714278</v>
      </c>
      <c r="X32" s="47"/>
      <c r="Y32" s="47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0.63681233647792901</v>
      </c>
      <c r="E33" s="45">
        <f t="shared" si="2"/>
        <v>5</v>
      </c>
      <c r="F33" s="46">
        <f t="shared" si="3"/>
        <v>5</v>
      </c>
      <c r="G33" s="43">
        <v>28</v>
      </c>
      <c r="H33" s="68"/>
      <c r="I33" s="43">
        <v>28</v>
      </c>
      <c r="J33" s="44">
        <v>0</v>
      </c>
      <c r="K33" s="65">
        <f t="shared" si="4"/>
        <v>0</v>
      </c>
      <c r="L33" s="43">
        <v>29</v>
      </c>
      <c r="M33" s="44">
        <v>1.5152000000000001E-2</v>
      </c>
      <c r="N33" s="65">
        <f t="shared" si="5"/>
        <v>3.5714285714285836</v>
      </c>
      <c r="O33" s="43">
        <v>28</v>
      </c>
      <c r="P33" s="44">
        <v>0</v>
      </c>
      <c r="Q33" s="74">
        <f t="shared" si="6"/>
        <v>0</v>
      </c>
      <c r="R33" s="43">
        <v>15</v>
      </c>
      <c r="S33" s="44">
        <v>5.6894</v>
      </c>
      <c r="T33" s="74">
        <f t="shared" si="7"/>
        <v>46.428571428571423</v>
      </c>
      <c r="U33" s="43">
        <v>24</v>
      </c>
      <c r="V33" s="44">
        <v>0.63236000000000003</v>
      </c>
      <c r="W33" s="74">
        <f t="shared" si="8"/>
        <v>14.285714285714278</v>
      </c>
      <c r="X33" s="47"/>
      <c r="Y33" s="47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0.19215572175429682</v>
      </c>
      <c r="E34" s="45">
        <f t="shared" si="2"/>
        <v>2.5</v>
      </c>
      <c r="F34" s="46">
        <f t="shared" si="3"/>
        <v>2.5</v>
      </c>
      <c r="G34" s="43">
        <v>26</v>
      </c>
      <c r="H34" s="68"/>
      <c r="I34" s="43">
        <v>25</v>
      </c>
      <c r="J34" s="44">
        <v>2.5615E-3</v>
      </c>
      <c r="K34" s="65">
        <f t="shared" si="4"/>
        <v>3.8461538461538396</v>
      </c>
      <c r="L34" s="43">
        <v>26</v>
      </c>
      <c r="M34" s="44">
        <v>0</v>
      </c>
      <c r="N34" s="65">
        <f t="shared" si="5"/>
        <v>0</v>
      </c>
      <c r="O34" s="43">
        <v>25</v>
      </c>
      <c r="P34" s="44">
        <v>2.5615E-3</v>
      </c>
      <c r="Q34" s="74">
        <f t="shared" si="6"/>
        <v>3.8461538461538396</v>
      </c>
      <c r="R34" s="43">
        <v>15</v>
      </c>
      <c r="S34" s="44">
        <v>3.4024000000000001</v>
      </c>
      <c r="T34" s="74">
        <f t="shared" si="7"/>
        <v>42.307692307692307</v>
      </c>
      <c r="U34" s="43">
        <v>24</v>
      </c>
      <c r="V34" s="44">
        <v>6.9783999999999999E-2</v>
      </c>
      <c r="W34" s="74">
        <f t="shared" si="8"/>
        <v>7.6923076923076934</v>
      </c>
      <c r="X34" s="47"/>
      <c r="Y34" s="47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0.46889630427312934</v>
      </c>
      <c r="E35" s="45">
        <f t="shared" si="2"/>
        <v>2.5</v>
      </c>
      <c r="F35" s="46">
        <f t="shared" si="3"/>
        <v>2.5</v>
      </c>
      <c r="G35" s="43">
        <v>26</v>
      </c>
      <c r="H35" s="68"/>
      <c r="I35" s="43">
        <v>26</v>
      </c>
      <c r="J35" s="44">
        <v>0</v>
      </c>
      <c r="K35" s="65">
        <f t="shared" si="4"/>
        <v>0</v>
      </c>
      <c r="L35" s="43">
        <v>26</v>
      </c>
      <c r="M35" s="44">
        <v>0</v>
      </c>
      <c r="N35" s="65">
        <f t="shared" si="5"/>
        <v>0</v>
      </c>
      <c r="O35" s="43">
        <v>25</v>
      </c>
      <c r="P35" s="44">
        <v>1.2963000000000001E-2</v>
      </c>
      <c r="Q35" s="74">
        <f t="shared" si="6"/>
        <v>3.8461538461538396</v>
      </c>
      <c r="R35" s="43">
        <v>15</v>
      </c>
      <c r="S35" s="44">
        <v>3.431</v>
      </c>
      <c r="T35" s="74">
        <f t="shared" si="7"/>
        <v>42.307692307692307</v>
      </c>
      <c r="U35" s="43">
        <v>24</v>
      </c>
      <c r="V35" s="44">
        <v>8.8943999999999995E-2</v>
      </c>
      <c r="W35" s="74">
        <f t="shared" si="8"/>
        <v>7.6923076923076934</v>
      </c>
      <c r="X35" s="47"/>
      <c r="Y35" s="47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0.66919222549864943</v>
      </c>
      <c r="E36" s="45">
        <f t="shared" si="2"/>
        <v>2.5</v>
      </c>
      <c r="F36" s="46">
        <f t="shared" si="3"/>
        <v>2.5</v>
      </c>
      <c r="G36" s="43">
        <v>26</v>
      </c>
      <c r="H36" s="68"/>
      <c r="I36" s="43">
        <v>26</v>
      </c>
      <c r="J36" s="44">
        <v>0</v>
      </c>
      <c r="K36" s="65">
        <f t="shared" si="4"/>
        <v>0</v>
      </c>
      <c r="L36" s="43">
        <v>26</v>
      </c>
      <c r="M36" s="44">
        <v>0</v>
      </c>
      <c r="N36" s="65">
        <f t="shared" si="5"/>
        <v>0</v>
      </c>
      <c r="O36" s="43">
        <v>25</v>
      </c>
      <c r="P36" s="44">
        <v>2.0389999999999998E-2</v>
      </c>
      <c r="Q36" s="74">
        <f t="shared" si="6"/>
        <v>3.8461538461538396</v>
      </c>
      <c r="R36" s="43">
        <v>15</v>
      </c>
      <c r="S36" s="44">
        <v>3.4514</v>
      </c>
      <c r="T36" s="74">
        <f t="shared" si="7"/>
        <v>42.307692307692307</v>
      </c>
      <c r="U36" s="43">
        <v>24</v>
      </c>
      <c r="V36" s="44">
        <v>0.10263</v>
      </c>
      <c r="W36" s="74">
        <f t="shared" si="8"/>
        <v>7.6923076923076934</v>
      </c>
      <c r="X36" s="47"/>
      <c r="Y36" s="47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0.82087431564599478</v>
      </c>
      <c r="E37" s="45">
        <f t="shared" si="2"/>
        <v>2.5</v>
      </c>
      <c r="F37" s="46">
        <f t="shared" si="3"/>
        <v>2.5</v>
      </c>
      <c r="G37" s="43">
        <v>26</v>
      </c>
      <c r="H37" s="68"/>
      <c r="I37" s="43">
        <v>26</v>
      </c>
      <c r="J37" s="44">
        <v>0</v>
      </c>
      <c r="K37" s="65">
        <f t="shared" si="4"/>
        <v>0</v>
      </c>
      <c r="L37" s="43">
        <v>26</v>
      </c>
      <c r="M37" s="44">
        <v>0</v>
      </c>
      <c r="N37" s="65">
        <f t="shared" si="5"/>
        <v>0</v>
      </c>
      <c r="O37" s="43">
        <v>25</v>
      </c>
      <c r="P37" s="44">
        <v>2.5949E-2</v>
      </c>
      <c r="Q37" s="74">
        <f t="shared" si="6"/>
        <v>3.8461538461538396</v>
      </c>
      <c r="R37" s="43">
        <v>15</v>
      </c>
      <c r="S37" s="44">
        <v>3.4666999999999999</v>
      </c>
      <c r="T37" s="74">
        <f t="shared" si="7"/>
        <v>42.307692307692307</v>
      </c>
      <c r="U37" s="43">
        <v>24</v>
      </c>
      <c r="V37" s="44">
        <v>0.11289</v>
      </c>
      <c r="W37" s="74">
        <f t="shared" si="8"/>
        <v>7.6923076923076934</v>
      </c>
      <c r="X37" s="47"/>
      <c r="Y37" s="47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0.93972579860143024</v>
      </c>
      <c r="E38" s="45">
        <f t="shared" si="2"/>
        <v>2.5</v>
      </c>
      <c r="F38" s="46">
        <f t="shared" si="3"/>
        <v>2.5</v>
      </c>
      <c r="G38" s="43">
        <v>26</v>
      </c>
      <c r="H38" s="68"/>
      <c r="I38" s="43">
        <v>26</v>
      </c>
      <c r="J38" s="44">
        <v>0</v>
      </c>
      <c r="K38" s="65">
        <f t="shared" si="4"/>
        <v>0</v>
      </c>
      <c r="L38" s="43">
        <v>26</v>
      </c>
      <c r="M38" s="44">
        <v>0</v>
      </c>
      <c r="N38" s="65">
        <f t="shared" si="5"/>
        <v>0</v>
      </c>
      <c r="O38" s="43">
        <v>25</v>
      </c>
      <c r="P38" s="44">
        <v>3.0275E-2</v>
      </c>
      <c r="Q38" s="74">
        <f t="shared" si="6"/>
        <v>3.8461538461538396</v>
      </c>
      <c r="R38" s="43">
        <v>15</v>
      </c>
      <c r="S38" s="44">
        <v>3.4786999999999999</v>
      </c>
      <c r="T38" s="74">
        <f t="shared" si="7"/>
        <v>42.307692307692307</v>
      </c>
      <c r="U38" s="43">
        <v>24</v>
      </c>
      <c r="V38" s="44">
        <v>0.12088</v>
      </c>
      <c r="W38" s="74">
        <f t="shared" si="8"/>
        <v>7.6923076923076934</v>
      </c>
      <c r="X38" s="47"/>
      <c r="Y38" s="47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0.33608887015522149</v>
      </c>
      <c r="E39" s="45">
        <f t="shared" si="2"/>
        <v>0</v>
      </c>
      <c r="F39" s="46">
        <f t="shared" si="3"/>
        <v>0</v>
      </c>
      <c r="G39" s="43">
        <v>23</v>
      </c>
      <c r="H39" s="44"/>
      <c r="I39" s="43">
        <v>23</v>
      </c>
      <c r="J39" s="44">
        <v>0</v>
      </c>
      <c r="K39" s="65">
        <f t="shared" si="4"/>
        <v>0</v>
      </c>
      <c r="L39" s="43">
        <v>23</v>
      </c>
      <c r="M39" s="44">
        <v>0</v>
      </c>
      <c r="N39" s="65">
        <f t="shared" si="5"/>
        <v>0</v>
      </c>
      <c r="O39" s="43">
        <v>23</v>
      </c>
      <c r="P39" s="44">
        <v>0</v>
      </c>
      <c r="Q39" s="74">
        <f t="shared" si="6"/>
        <v>0</v>
      </c>
      <c r="R39" s="43">
        <v>15</v>
      </c>
      <c r="S39" s="44">
        <v>1.8016000000000001</v>
      </c>
      <c r="T39" s="74">
        <f t="shared" si="7"/>
        <v>34.782608695652172</v>
      </c>
      <c r="U39" s="43">
        <v>23</v>
      </c>
      <c r="V39" s="44">
        <v>0</v>
      </c>
      <c r="W39" s="74">
        <f t="shared" si="8"/>
        <v>0</v>
      </c>
      <c r="X39" s="47"/>
      <c r="Y39" s="47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0.65478067781231242</v>
      </c>
      <c r="E40" s="45">
        <f t="shared" si="2"/>
        <v>0</v>
      </c>
      <c r="F40" s="46">
        <f t="shared" si="3"/>
        <v>0</v>
      </c>
      <c r="G40" s="43">
        <v>23</v>
      </c>
      <c r="H40" s="44"/>
      <c r="I40" s="43">
        <v>23</v>
      </c>
      <c r="J40" s="44">
        <v>0</v>
      </c>
      <c r="K40" s="65">
        <f t="shared" si="4"/>
        <v>0</v>
      </c>
      <c r="L40" s="43">
        <v>23</v>
      </c>
      <c r="M40" s="44">
        <v>0</v>
      </c>
      <c r="N40" s="65">
        <f t="shared" si="5"/>
        <v>0</v>
      </c>
      <c r="O40" s="43">
        <v>23</v>
      </c>
      <c r="P40" s="44">
        <v>0</v>
      </c>
      <c r="Q40" s="74">
        <f t="shared" si="6"/>
        <v>0</v>
      </c>
      <c r="R40" s="43">
        <v>15</v>
      </c>
      <c r="S40" s="44">
        <v>1.8145</v>
      </c>
      <c r="T40" s="74">
        <f t="shared" si="7"/>
        <v>34.782608695652172</v>
      </c>
      <c r="U40" s="43">
        <v>23</v>
      </c>
      <c r="V40" s="44">
        <v>0</v>
      </c>
      <c r="W40" s="74">
        <f t="shared" si="8"/>
        <v>0</v>
      </c>
      <c r="X40" s="47"/>
      <c r="Y40" s="47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0.81143089422109915</v>
      </c>
      <c r="E41" s="45">
        <f t="shared" si="2"/>
        <v>0</v>
      </c>
      <c r="F41" s="46">
        <f t="shared" si="3"/>
        <v>0</v>
      </c>
      <c r="G41" s="43">
        <v>23</v>
      </c>
      <c r="H41" s="44"/>
      <c r="I41" s="43">
        <v>23</v>
      </c>
      <c r="J41" s="44">
        <v>0</v>
      </c>
      <c r="K41" s="65">
        <f t="shared" si="4"/>
        <v>0</v>
      </c>
      <c r="L41" s="43">
        <v>23</v>
      </c>
      <c r="M41" s="44">
        <v>0</v>
      </c>
      <c r="N41" s="65">
        <f t="shared" si="5"/>
        <v>0</v>
      </c>
      <c r="O41" s="43">
        <v>23</v>
      </c>
      <c r="P41" s="44">
        <v>0</v>
      </c>
      <c r="Q41" s="74">
        <f t="shared" si="6"/>
        <v>0</v>
      </c>
      <c r="R41" s="43">
        <v>15</v>
      </c>
      <c r="S41" s="44">
        <v>1.8208</v>
      </c>
      <c r="T41" s="74">
        <f t="shared" si="7"/>
        <v>34.782608695652172</v>
      </c>
      <c r="U41" s="43">
        <v>23</v>
      </c>
      <c r="V41" s="44">
        <v>0</v>
      </c>
      <c r="W41" s="74">
        <f t="shared" si="8"/>
        <v>0</v>
      </c>
      <c r="X41" s="47"/>
      <c r="Y41" s="47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0.90457585678526142</v>
      </c>
      <c r="E42" s="45">
        <f t="shared" si="2"/>
        <v>0</v>
      </c>
      <c r="F42" s="46">
        <f t="shared" si="3"/>
        <v>0</v>
      </c>
      <c r="G42" s="43">
        <v>23</v>
      </c>
      <c r="H42" s="44"/>
      <c r="I42" s="43">
        <v>23</v>
      </c>
      <c r="J42" s="44">
        <v>0</v>
      </c>
      <c r="K42" s="65">
        <f t="shared" si="4"/>
        <v>0</v>
      </c>
      <c r="L42" s="43">
        <v>23</v>
      </c>
      <c r="M42" s="44">
        <v>0</v>
      </c>
      <c r="N42" s="65">
        <f t="shared" si="5"/>
        <v>0</v>
      </c>
      <c r="O42" s="43">
        <v>23</v>
      </c>
      <c r="P42" s="44">
        <v>0</v>
      </c>
      <c r="Q42" s="74">
        <f t="shared" si="6"/>
        <v>0</v>
      </c>
      <c r="R42" s="43">
        <v>15</v>
      </c>
      <c r="S42" s="44">
        <v>1.8245</v>
      </c>
      <c r="T42" s="74">
        <f t="shared" si="7"/>
        <v>34.782608695652172</v>
      </c>
      <c r="U42" s="43">
        <v>23</v>
      </c>
      <c r="V42" s="44">
        <v>0</v>
      </c>
      <c r="W42" s="74">
        <f t="shared" si="8"/>
        <v>0</v>
      </c>
      <c r="X42" s="47"/>
      <c r="Y42" s="47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0.96632429482038651</v>
      </c>
      <c r="E43" s="45">
        <f t="shared" si="2"/>
        <v>0</v>
      </c>
      <c r="F43" s="46">
        <f t="shared" si="3"/>
        <v>0</v>
      </c>
      <c r="G43" s="43">
        <v>23</v>
      </c>
      <c r="H43" s="44"/>
      <c r="I43" s="43">
        <v>23</v>
      </c>
      <c r="J43" s="44">
        <v>0</v>
      </c>
      <c r="K43" s="65">
        <f t="shared" si="4"/>
        <v>0</v>
      </c>
      <c r="L43" s="43">
        <v>23</v>
      </c>
      <c r="M43" s="44">
        <v>0</v>
      </c>
      <c r="N43" s="65">
        <f t="shared" si="5"/>
        <v>0</v>
      </c>
      <c r="O43" s="43">
        <v>23</v>
      </c>
      <c r="P43" s="44">
        <v>0</v>
      </c>
      <c r="Q43" s="74">
        <f t="shared" si="6"/>
        <v>0</v>
      </c>
      <c r="R43" s="43">
        <v>15</v>
      </c>
      <c r="S43" s="44">
        <v>1.8269</v>
      </c>
      <c r="T43" s="74">
        <f t="shared" si="7"/>
        <v>34.782608695652172</v>
      </c>
      <c r="U43" s="43">
        <v>23</v>
      </c>
      <c r="V43" s="44">
        <v>0</v>
      </c>
      <c r="W43" s="74">
        <f t="shared" si="8"/>
        <v>0</v>
      </c>
      <c r="X43" s="47"/>
      <c r="Y43" s="47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0.19215572175429682</v>
      </c>
      <c r="E44" s="45">
        <f t="shared" si="2"/>
        <v>-2.5</v>
      </c>
      <c r="F44" s="46">
        <f t="shared" si="3"/>
        <v>-2.5</v>
      </c>
      <c r="G44" s="43">
        <v>20</v>
      </c>
      <c r="H44" s="44"/>
      <c r="I44" s="43">
        <v>20</v>
      </c>
      <c r="J44" s="44">
        <v>0</v>
      </c>
      <c r="K44" s="65">
        <f t="shared" si="4"/>
        <v>0</v>
      </c>
      <c r="L44" s="43">
        <v>20</v>
      </c>
      <c r="M44" s="44">
        <v>0</v>
      </c>
      <c r="N44" s="65">
        <f t="shared" si="5"/>
        <v>0</v>
      </c>
      <c r="O44" s="43">
        <v>20</v>
      </c>
      <c r="P44" s="44">
        <v>0</v>
      </c>
      <c r="Q44" s="74">
        <f t="shared" si="6"/>
        <v>0</v>
      </c>
      <c r="R44" s="43">
        <v>15</v>
      </c>
      <c r="S44" s="44">
        <v>0.72067000000000003</v>
      </c>
      <c r="T44" s="74">
        <f t="shared" si="7"/>
        <v>25</v>
      </c>
      <c r="U44" s="43">
        <v>23</v>
      </c>
      <c r="V44" s="44">
        <v>0.22431999999999999</v>
      </c>
      <c r="W44" s="74">
        <f t="shared" si="8"/>
        <v>15</v>
      </c>
      <c r="X44" s="47"/>
      <c r="Y44" s="47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0.46889630427312934</v>
      </c>
      <c r="E45" s="45">
        <f t="shared" si="2"/>
        <v>-2.5</v>
      </c>
      <c r="F45" s="46">
        <f t="shared" si="3"/>
        <v>-2.5</v>
      </c>
      <c r="G45" s="43">
        <v>20</v>
      </c>
      <c r="H45" s="44"/>
      <c r="I45" s="43">
        <v>20</v>
      </c>
      <c r="J45" s="44">
        <v>0</v>
      </c>
      <c r="K45" s="65">
        <f t="shared" si="4"/>
        <v>0</v>
      </c>
      <c r="L45" s="43">
        <v>20</v>
      </c>
      <c r="M45" s="44">
        <v>0</v>
      </c>
      <c r="N45" s="65">
        <f t="shared" si="5"/>
        <v>0</v>
      </c>
      <c r="O45" s="43">
        <v>20</v>
      </c>
      <c r="P45" s="44">
        <v>0</v>
      </c>
      <c r="Q45" s="74">
        <f t="shared" si="6"/>
        <v>0</v>
      </c>
      <c r="R45" s="43">
        <v>15</v>
      </c>
      <c r="S45" s="44">
        <v>0.72375</v>
      </c>
      <c r="T45" s="74">
        <f t="shared" si="7"/>
        <v>25</v>
      </c>
      <c r="U45" s="43">
        <v>23</v>
      </c>
      <c r="V45" s="44">
        <v>0.20774999999999999</v>
      </c>
      <c r="W45" s="74">
        <f t="shared" si="8"/>
        <v>15</v>
      </c>
      <c r="X45" s="47"/>
      <c r="Y45" s="47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0.66919222549864943</v>
      </c>
      <c r="E46" s="45">
        <f t="shared" si="2"/>
        <v>-2.5</v>
      </c>
      <c r="F46" s="46">
        <f t="shared" si="3"/>
        <v>-2.5</v>
      </c>
      <c r="G46" s="43">
        <v>20</v>
      </c>
      <c r="H46" s="44"/>
      <c r="I46" s="43">
        <v>20</v>
      </c>
      <c r="J46" s="44">
        <v>0</v>
      </c>
      <c r="K46" s="65">
        <f t="shared" si="4"/>
        <v>0</v>
      </c>
      <c r="L46" s="43">
        <v>20</v>
      </c>
      <c r="M46" s="44">
        <v>0</v>
      </c>
      <c r="N46" s="65">
        <f t="shared" si="5"/>
        <v>0</v>
      </c>
      <c r="O46" s="43">
        <v>20</v>
      </c>
      <c r="P46" s="44">
        <v>0</v>
      </c>
      <c r="Q46" s="74">
        <f t="shared" si="6"/>
        <v>0</v>
      </c>
      <c r="R46" s="43">
        <v>15</v>
      </c>
      <c r="S46" s="44">
        <v>0.72596000000000005</v>
      </c>
      <c r="T46" s="74">
        <f t="shared" si="7"/>
        <v>25</v>
      </c>
      <c r="U46" s="43">
        <v>23</v>
      </c>
      <c r="V46" s="44">
        <v>0.19589999999999999</v>
      </c>
      <c r="W46" s="74">
        <f t="shared" si="8"/>
        <v>15</v>
      </c>
      <c r="X46" s="47"/>
      <c r="Y46" s="47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0.82087431564599478</v>
      </c>
      <c r="E47" s="45">
        <f t="shared" si="2"/>
        <v>-2.5</v>
      </c>
      <c r="F47" s="46">
        <f t="shared" si="3"/>
        <v>-2.5</v>
      </c>
      <c r="G47" s="43">
        <v>20</v>
      </c>
      <c r="H47" s="44"/>
      <c r="I47" s="43">
        <v>20</v>
      </c>
      <c r="J47" s="44">
        <v>0</v>
      </c>
      <c r="K47" s="65">
        <f t="shared" si="4"/>
        <v>0</v>
      </c>
      <c r="L47" s="43">
        <v>20</v>
      </c>
      <c r="M47" s="44">
        <v>0</v>
      </c>
      <c r="N47" s="65">
        <f t="shared" si="5"/>
        <v>0</v>
      </c>
      <c r="O47" s="43">
        <v>20</v>
      </c>
      <c r="P47" s="44">
        <v>0</v>
      </c>
      <c r="Q47" s="74">
        <f t="shared" si="6"/>
        <v>0</v>
      </c>
      <c r="R47" s="43">
        <v>15</v>
      </c>
      <c r="S47" s="44">
        <v>0.72763</v>
      </c>
      <c r="T47" s="74">
        <f t="shared" si="7"/>
        <v>25</v>
      </c>
      <c r="U47" s="43">
        <v>23</v>
      </c>
      <c r="V47" s="44">
        <v>0.18701000000000001</v>
      </c>
      <c r="W47" s="74">
        <f t="shared" si="8"/>
        <v>15</v>
      </c>
      <c r="X47" s="47"/>
      <c r="Y47" s="47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0.93972579860143024</v>
      </c>
      <c r="E48" s="45">
        <f t="shared" si="2"/>
        <v>-2.5</v>
      </c>
      <c r="F48" s="46">
        <f t="shared" si="3"/>
        <v>-2.5</v>
      </c>
      <c r="G48" s="43">
        <v>20</v>
      </c>
      <c r="H48" s="44"/>
      <c r="I48" s="43">
        <v>20</v>
      </c>
      <c r="J48" s="44">
        <v>0</v>
      </c>
      <c r="K48" s="65">
        <f t="shared" si="4"/>
        <v>0</v>
      </c>
      <c r="L48" s="43">
        <v>20</v>
      </c>
      <c r="M48" s="44">
        <v>0</v>
      </c>
      <c r="N48" s="65">
        <f t="shared" si="5"/>
        <v>0</v>
      </c>
      <c r="O48" s="43">
        <v>20</v>
      </c>
      <c r="P48" s="44">
        <v>0</v>
      </c>
      <c r="Q48" s="74">
        <f t="shared" si="6"/>
        <v>0</v>
      </c>
      <c r="R48" s="43">
        <v>15</v>
      </c>
      <c r="S48" s="44">
        <v>0.72892000000000001</v>
      </c>
      <c r="T48" s="74">
        <f t="shared" si="7"/>
        <v>25</v>
      </c>
      <c r="U48" s="43">
        <v>23</v>
      </c>
      <c r="V48" s="44">
        <v>0.18007999999999999</v>
      </c>
      <c r="W48" s="74">
        <f t="shared" si="8"/>
        <v>15</v>
      </c>
      <c r="X48" s="47"/>
      <c r="Y48" s="47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3.1011657769070885E-2</v>
      </c>
      <c r="E49" s="45">
        <f t="shared" si="2"/>
        <v>-5</v>
      </c>
      <c r="F49" s="46">
        <f t="shared" si="3"/>
        <v>-5</v>
      </c>
      <c r="G49" s="43">
        <v>17</v>
      </c>
      <c r="H49" s="44"/>
      <c r="I49" s="43">
        <v>17</v>
      </c>
      <c r="J49" s="44">
        <v>0</v>
      </c>
      <c r="K49" s="65">
        <f t="shared" si="4"/>
        <v>0</v>
      </c>
      <c r="L49" s="43">
        <v>17</v>
      </c>
      <c r="M49" s="44">
        <v>0</v>
      </c>
      <c r="N49" s="65">
        <f t="shared" si="5"/>
        <v>0</v>
      </c>
      <c r="O49" s="43">
        <v>17</v>
      </c>
      <c r="P49" s="44">
        <v>0</v>
      </c>
      <c r="Q49" s="74">
        <f t="shared" si="6"/>
        <v>0</v>
      </c>
      <c r="R49" s="43">
        <v>15</v>
      </c>
      <c r="S49" s="44">
        <v>0.13499</v>
      </c>
      <c r="T49" s="74">
        <f t="shared" si="7"/>
        <v>11.764705882352928</v>
      </c>
      <c r="U49" s="43">
        <v>22</v>
      </c>
      <c r="V49" s="44">
        <v>0.59064000000000005</v>
      </c>
      <c r="W49" s="74">
        <f t="shared" si="8"/>
        <v>29.411764705882376</v>
      </c>
      <c r="X49" s="47"/>
      <c r="Y49" s="47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8.6366848795035284E-2</v>
      </c>
      <c r="E50" s="45">
        <f t="shared" si="2"/>
        <v>-5</v>
      </c>
      <c r="F50" s="46">
        <f t="shared" si="3"/>
        <v>-5</v>
      </c>
      <c r="G50" s="43">
        <v>17</v>
      </c>
      <c r="H50" s="44"/>
      <c r="I50" s="43">
        <v>17</v>
      </c>
      <c r="J50" s="44">
        <v>0</v>
      </c>
      <c r="K50" s="65">
        <f t="shared" si="4"/>
        <v>0</v>
      </c>
      <c r="L50" s="43">
        <v>17</v>
      </c>
      <c r="M50" s="44">
        <v>0</v>
      </c>
      <c r="N50" s="65">
        <f t="shared" si="5"/>
        <v>0</v>
      </c>
      <c r="O50" s="43">
        <v>17</v>
      </c>
      <c r="P50" s="44">
        <v>0</v>
      </c>
      <c r="Q50" s="74">
        <f t="shared" si="6"/>
        <v>0</v>
      </c>
      <c r="R50" s="43">
        <v>15</v>
      </c>
      <c r="S50" s="44">
        <v>0.13511999999999999</v>
      </c>
      <c r="T50" s="74">
        <f t="shared" si="7"/>
        <v>11.764705882352928</v>
      </c>
      <c r="U50" s="43">
        <v>22</v>
      </c>
      <c r="V50" s="44">
        <v>0.58681000000000005</v>
      </c>
      <c r="W50" s="74">
        <f t="shared" si="8"/>
        <v>29.411764705882376</v>
      </c>
      <c r="X50" s="47"/>
      <c r="Y50" s="47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0.17141791580219035</v>
      </c>
      <c r="E51" s="45">
        <f t="shared" si="2"/>
        <v>-5</v>
      </c>
      <c r="F51" s="46">
        <f t="shared" si="3"/>
        <v>-5</v>
      </c>
      <c r="G51" s="43">
        <v>17</v>
      </c>
      <c r="H51" s="44"/>
      <c r="I51" s="43">
        <v>17</v>
      </c>
      <c r="J51" s="44">
        <v>0</v>
      </c>
      <c r="K51" s="65">
        <f t="shared" si="4"/>
        <v>0</v>
      </c>
      <c r="L51" s="43">
        <v>17</v>
      </c>
      <c r="M51" s="44">
        <v>0</v>
      </c>
      <c r="N51" s="65">
        <f t="shared" si="5"/>
        <v>0</v>
      </c>
      <c r="O51" s="43">
        <v>17</v>
      </c>
      <c r="P51" s="44">
        <v>0</v>
      </c>
      <c r="Q51" s="74">
        <f t="shared" si="6"/>
        <v>0</v>
      </c>
      <c r="R51" s="43">
        <v>15</v>
      </c>
      <c r="S51" s="44">
        <v>0.13531000000000001</v>
      </c>
      <c r="T51" s="74">
        <f t="shared" si="7"/>
        <v>11.764705882352928</v>
      </c>
      <c r="U51" s="43">
        <v>22</v>
      </c>
      <c r="V51" s="44">
        <v>0.58094999999999997</v>
      </c>
      <c r="W51" s="74">
        <f t="shared" si="8"/>
        <v>29.411764705882376</v>
      </c>
      <c r="X51" s="47"/>
      <c r="Y51" s="47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0.31881993846923956</v>
      </c>
      <c r="E52" s="45">
        <f t="shared" si="2"/>
        <v>-5</v>
      </c>
      <c r="F52" s="46">
        <f t="shared" si="3"/>
        <v>-5</v>
      </c>
      <c r="G52" s="43">
        <v>17</v>
      </c>
      <c r="H52" s="44"/>
      <c r="I52" s="43">
        <v>17</v>
      </c>
      <c r="J52" s="44">
        <v>0</v>
      </c>
      <c r="K52" s="65">
        <f t="shared" si="4"/>
        <v>0</v>
      </c>
      <c r="L52" s="43">
        <v>17</v>
      </c>
      <c r="M52" s="44">
        <v>0</v>
      </c>
      <c r="N52" s="65">
        <f t="shared" si="5"/>
        <v>0</v>
      </c>
      <c r="O52" s="43">
        <v>17</v>
      </c>
      <c r="P52" s="44">
        <v>0</v>
      </c>
      <c r="Q52" s="74">
        <f t="shared" si="6"/>
        <v>0</v>
      </c>
      <c r="R52" s="43">
        <v>15</v>
      </c>
      <c r="S52" s="44">
        <v>0.13563</v>
      </c>
      <c r="T52" s="74">
        <f t="shared" si="7"/>
        <v>11.764705882352928</v>
      </c>
      <c r="U52" s="43">
        <v>22</v>
      </c>
      <c r="V52" s="44">
        <v>0.57084999999999997</v>
      </c>
      <c r="W52" s="74">
        <f t="shared" si="8"/>
        <v>29.411764705882376</v>
      </c>
      <c r="X52" s="47"/>
      <c r="Y52" s="47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0.63681233647792901</v>
      </c>
      <c r="E53" s="45">
        <f t="shared" si="2"/>
        <v>-5</v>
      </c>
      <c r="F53" s="46">
        <f t="shared" si="3"/>
        <v>-5</v>
      </c>
      <c r="G53" s="43">
        <v>17</v>
      </c>
      <c r="H53" s="44"/>
      <c r="I53" s="43">
        <v>17</v>
      </c>
      <c r="J53" s="44">
        <v>0</v>
      </c>
      <c r="K53" s="65">
        <f t="shared" si="4"/>
        <v>0</v>
      </c>
      <c r="L53" s="43">
        <v>17</v>
      </c>
      <c r="M53" s="44">
        <v>0</v>
      </c>
      <c r="N53" s="65">
        <f t="shared" si="5"/>
        <v>0</v>
      </c>
      <c r="O53" s="43">
        <v>17</v>
      </c>
      <c r="P53" s="44">
        <v>0</v>
      </c>
      <c r="Q53" s="74">
        <f t="shared" si="6"/>
        <v>0</v>
      </c>
      <c r="R53" s="43">
        <v>15</v>
      </c>
      <c r="S53" s="44">
        <v>0.13633000000000001</v>
      </c>
      <c r="T53" s="74">
        <f t="shared" si="7"/>
        <v>11.764705882352928</v>
      </c>
      <c r="U53" s="43">
        <v>22</v>
      </c>
      <c r="V53" s="44">
        <v>0.54930999999999996</v>
      </c>
      <c r="W53" s="74">
        <f t="shared" si="8"/>
        <v>29.411764705882376</v>
      </c>
      <c r="X53" s="47"/>
      <c r="Y53" s="47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1.0431736609873047E-2</v>
      </c>
      <c r="E54" s="45">
        <f t="shared" si="2"/>
        <v>-7.5</v>
      </c>
      <c r="F54" s="46">
        <f t="shared" si="3"/>
        <v>-7.5</v>
      </c>
      <c r="G54" s="43">
        <v>14</v>
      </c>
      <c r="H54" s="44"/>
      <c r="I54" s="43">
        <v>14</v>
      </c>
      <c r="J54" s="44">
        <v>0</v>
      </c>
      <c r="K54" s="65">
        <f t="shared" si="4"/>
        <v>0</v>
      </c>
      <c r="L54" s="43">
        <v>14</v>
      </c>
      <c r="M54" s="44">
        <v>0</v>
      </c>
      <c r="N54" s="65">
        <f t="shared" si="5"/>
        <v>0</v>
      </c>
      <c r="O54" s="43">
        <v>14</v>
      </c>
      <c r="P54" s="44">
        <v>0</v>
      </c>
      <c r="Q54" s="74">
        <f t="shared" si="6"/>
        <v>0</v>
      </c>
      <c r="R54" s="43">
        <v>15</v>
      </c>
      <c r="S54" s="44">
        <v>5.9037999999999998E-3</v>
      </c>
      <c r="T54" s="74">
        <f t="shared" si="7"/>
        <v>7.142857142857153</v>
      </c>
      <c r="U54" s="43">
        <v>20</v>
      </c>
      <c r="V54" s="44">
        <v>0.80091000000000001</v>
      </c>
      <c r="W54" s="74">
        <f t="shared" si="8"/>
        <v>42.857142857142861</v>
      </c>
      <c r="X54" s="47"/>
      <c r="Y54" s="47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1.1663176328723754E-2</v>
      </c>
      <c r="E55" s="45">
        <f t="shared" si="2"/>
        <v>-7.5</v>
      </c>
      <c r="F55" s="46">
        <f t="shared" si="3"/>
        <v>-7.5</v>
      </c>
      <c r="G55" s="43">
        <v>14</v>
      </c>
      <c r="H55" s="44"/>
      <c r="I55" s="43">
        <v>14</v>
      </c>
      <c r="J55" s="44">
        <v>0</v>
      </c>
      <c r="K55" s="65">
        <f t="shared" si="4"/>
        <v>0</v>
      </c>
      <c r="L55" s="43">
        <v>14</v>
      </c>
      <c r="M55" s="44">
        <v>0</v>
      </c>
      <c r="N55" s="65">
        <f t="shared" si="5"/>
        <v>0</v>
      </c>
      <c r="O55" s="43">
        <v>14</v>
      </c>
      <c r="P55" s="44">
        <v>0</v>
      </c>
      <c r="Q55" s="74">
        <f t="shared" si="6"/>
        <v>0</v>
      </c>
      <c r="R55" s="43">
        <v>15</v>
      </c>
      <c r="S55" s="44">
        <v>5.9021999999999998E-3</v>
      </c>
      <c r="T55" s="74">
        <f t="shared" si="7"/>
        <v>7.142857142857153</v>
      </c>
      <c r="U55" s="43">
        <v>20</v>
      </c>
      <c r="V55" s="44">
        <v>0.80084999999999995</v>
      </c>
      <c r="W55" s="74">
        <f t="shared" si="8"/>
        <v>42.857142857142861</v>
      </c>
      <c r="X55" s="47"/>
      <c r="Y55" s="47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1.3871983147001256E-2</v>
      </c>
      <c r="E56" s="45">
        <f t="shared" si="2"/>
        <v>-7.5</v>
      </c>
      <c r="F56" s="46">
        <f t="shared" si="3"/>
        <v>-7.5</v>
      </c>
      <c r="G56" s="43">
        <v>14</v>
      </c>
      <c r="H56" s="44"/>
      <c r="I56" s="43">
        <v>14</v>
      </c>
      <c r="J56" s="44">
        <v>0</v>
      </c>
      <c r="K56" s="65">
        <f t="shared" si="4"/>
        <v>0</v>
      </c>
      <c r="L56" s="43">
        <v>14</v>
      </c>
      <c r="M56" s="44">
        <v>0</v>
      </c>
      <c r="N56" s="65">
        <f t="shared" si="5"/>
        <v>0</v>
      </c>
      <c r="O56" s="43">
        <v>14</v>
      </c>
      <c r="P56" s="44">
        <v>0</v>
      </c>
      <c r="Q56" s="74">
        <f t="shared" si="6"/>
        <v>0</v>
      </c>
      <c r="R56" s="43">
        <v>15</v>
      </c>
      <c r="S56" s="44">
        <v>5.8992999999999997E-3</v>
      </c>
      <c r="T56" s="74">
        <f t="shared" si="7"/>
        <v>7.142857142857153</v>
      </c>
      <c r="U56" s="43">
        <v>20</v>
      </c>
      <c r="V56" s="44">
        <v>0.80074999999999996</v>
      </c>
      <c r="W56" s="74">
        <f t="shared" si="8"/>
        <v>42.857142857142861</v>
      </c>
      <c r="X56" s="47"/>
      <c r="Y56" s="47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1.8987282301359099E-2</v>
      </c>
      <c r="E57" s="45">
        <f t="shared" si="2"/>
        <v>-7.5</v>
      </c>
      <c r="F57" s="46">
        <f t="shared" si="3"/>
        <v>-7.5</v>
      </c>
      <c r="G57" s="43">
        <v>14</v>
      </c>
      <c r="H57" s="44"/>
      <c r="I57" s="43">
        <v>14</v>
      </c>
      <c r="J57" s="44">
        <v>0</v>
      </c>
      <c r="K57" s="65">
        <f t="shared" si="4"/>
        <v>0</v>
      </c>
      <c r="L57" s="43">
        <v>14</v>
      </c>
      <c r="M57" s="44">
        <v>0</v>
      </c>
      <c r="N57" s="65">
        <f t="shared" si="5"/>
        <v>0</v>
      </c>
      <c r="O57" s="43">
        <v>14</v>
      </c>
      <c r="P57" s="44">
        <v>0</v>
      </c>
      <c r="Q57" s="74">
        <f t="shared" si="6"/>
        <v>0</v>
      </c>
      <c r="R57" s="43">
        <v>15</v>
      </c>
      <c r="S57" s="44">
        <v>5.8926999999999998E-3</v>
      </c>
      <c r="T57" s="74">
        <f t="shared" si="7"/>
        <v>7.142857142857153</v>
      </c>
      <c r="U57" s="43">
        <v>20</v>
      </c>
      <c r="V57" s="44">
        <v>0.80049999999999999</v>
      </c>
      <c r="W57" s="74">
        <f t="shared" si="8"/>
        <v>42.857142857142861</v>
      </c>
      <c r="X57" s="47"/>
      <c r="Y57" s="47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4.3780125256111205E-2</v>
      </c>
      <c r="E58" s="45">
        <f t="shared" si="2"/>
        <v>-7.5</v>
      </c>
      <c r="F58" s="46">
        <f t="shared" si="3"/>
        <v>-7.5</v>
      </c>
      <c r="G58" s="43">
        <v>14</v>
      </c>
      <c r="H58" s="44"/>
      <c r="I58" s="43">
        <v>14</v>
      </c>
      <c r="J58" s="44">
        <v>0</v>
      </c>
      <c r="K58" s="65">
        <f t="shared" si="4"/>
        <v>0</v>
      </c>
      <c r="L58" s="43">
        <v>14</v>
      </c>
      <c r="M58" s="44">
        <v>0</v>
      </c>
      <c r="N58" s="65">
        <f t="shared" si="5"/>
        <v>0</v>
      </c>
      <c r="O58" s="43">
        <v>14</v>
      </c>
      <c r="P58" s="44">
        <v>0</v>
      </c>
      <c r="Q58" s="74">
        <f t="shared" si="6"/>
        <v>0</v>
      </c>
      <c r="R58" s="43">
        <v>15</v>
      </c>
      <c r="S58" s="44">
        <v>5.8605999999999997E-3</v>
      </c>
      <c r="T58" s="74">
        <f t="shared" si="7"/>
        <v>7.142857142857153</v>
      </c>
      <c r="U58" s="43">
        <v>20</v>
      </c>
      <c r="V58" s="44">
        <v>0.79928999999999994</v>
      </c>
      <c r="W58" s="74">
        <f t="shared" si="8"/>
        <v>42.857142857142861</v>
      </c>
      <c r="X58" s="47"/>
      <c r="Y58" s="47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1.0001821216144473E-2</v>
      </c>
      <c r="E59" s="45">
        <f t="shared" si="2"/>
        <v>-10</v>
      </c>
      <c r="F59" s="46">
        <f t="shared" si="3"/>
        <v>-10</v>
      </c>
      <c r="G59" s="43">
        <v>11</v>
      </c>
      <c r="H59" s="44"/>
      <c r="I59" s="43">
        <v>11</v>
      </c>
      <c r="J59" s="44">
        <v>0</v>
      </c>
      <c r="K59" s="65">
        <f t="shared" si="4"/>
        <v>1.4210854715202004E-14</v>
      </c>
      <c r="L59" s="43">
        <v>11</v>
      </c>
      <c r="M59" s="44">
        <v>0</v>
      </c>
      <c r="N59" s="65">
        <f t="shared" si="5"/>
        <v>1.4210854715202004E-14</v>
      </c>
      <c r="O59" s="43">
        <v>11</v>
      </c>
      <c r="P59" s="44">
        <v>0</v>
      </c>
      <c r="Q59" s="74">
        <f t="shared" si="6"/>
        <v>1.4210854715202004E-14</v>
      </c>
      <c r="R59" s="43">
        <v>15</v>
      </c>
      <c r="S59" s="44">
        <v>0.30858999999999998</v>
      </c>
      <c r="T59" s="74">
        <f t="shared" si="7"/>
        <v>36.363636363636374</v>
      </c>
      <c r="U59" s="43">
        <v>19</v>
      </c>
      <c r="V59" s="44">
        <v>1.4107000000000001</v>
      </c>
      <c r="W59" s="74">
        <f t="shared" si="8"/>
        <v>72.727272727272748</v>
      </c>
      <c r="X59" s="47"/>
      <c r="Y59" s="47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1.0007024653544363E-2</v>
      </c>
      <c r="E60" s="45">
        <f t="shared" si="2"/>
        <v>-10.000000000000004</v>
      </c>
      <c r="F60" s="46">
        <f t="shared" si="3"/>
        <v>-10</v>
      </c>
      <c r="G60" s="43">
        <v>11</v>
      </c>
      <c r="H60" s="44"/>
      <c r="I60" s="43">
        <v>11</v>
      </c>
      <c r="J60" s="44">
        <v>0</v>
      </c>
      <c r="K60" s="65">
        <f t="shared" si="4"/>
        <v>1.4210854715202004E-14</v>
      </c>
      <c r="L60" s="43">
        <v>11</v>
      </c>
      <c r="M60" s="44">
        <v>0</v>
      </c>
      <c r="N60" s="65">
        <f t="shared" si="5"/>
        <v>1.4210854715202004E-14</v>
      </c>
      <c r="O60" s="43">
        <v>11</v>
      </c>
      <c r="P60" s="44">
        <v>0</v>
      </c>
      <c r="Q60" s="74">
        <f t="shared" si="6"/>
        <v>1.4210854715202004E-14</v>
      </c>
      <c r="R60" s="43">
        <v>15</v>
      </c>
      <c r="S60" s="44">
        <v>0.30858999999999998</v>
      </c>
      <c r="T60" s="74">
        <f t="shared" si="7"/>
        <v>36.363636363636374</v>
      </c>
      <c r="U60" s="43">
        <v>19</v>
      </c>
      <c r="V60" s="44">
        <v>1.4107000000000001</v>
      </c>
      <c r="W60" s="74">
        <f t="shared" si="8"/>
        <v>72.727272727272748</v>
      </c>
      <c r="X60" s="47"/>
      <c r="Y60" s="47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1.0016390701618468E-2</v>
      </c>
      <c r="E61" s="45">
        <f t="shared" si="2"/>
        <v>-10</v>
      </c>
      <c r="F61" s="46">
        <f t="shared" si="3"/>
        <v>-10</v>
      </c>
      <c r="G61" s="43">
        <v>11</v>
      </c>
      <c r="H61" s="44"/>
      <c r="I61" s="43">
        <v>11</v>
      </c>
      <c r="J61" s="44">
        <v>0</v>
      </c>
      <c r="K61" s="65">
        <f t="shared" si="4"/>
        <v>1.4210854715202004E-14</v>
      </c>
      <c r="L61" s="43">
        <v>11</v>
      </c>
      <c r="M61" s="44">
        <v>0</v>
      </c>
      <c r="N61" s="65">
        <f t="shared" si="5"/>
        <v>1.4210854715202004E-14</v>
      </c>
      <c r="O61" s="43">
        <v>11</v>
      </c>
      <c r="P61" s="44">
        <v>0</v>
      </c>
      <c r="Q61" s="74">
        <f t="shared" si="6"/>
        <v>1.4210854715202004E-14</v>
      </c>
      <c r="R61" s="43">
        <v>15</v>
      </c>
      <c r="S61" s="44">
        <v>0.30858999999999998</v>
      </c>
      <c r="T61" s="74">
        <f t="shared" si="7"/>
        <v>36.363636363636374</v>
      </c>
      <c r="U61" s="43">
        <v>19</v>
      </c>
      <c r="V61" s="44">
        <v>1.4107000000000001</v>
      </c>
      <c r="W61" s="74">
        <f t="shared" si="8"/>
        <v>72.727272727272748</v>
      </c>
      <c r="X61" s="47"/>
      <c r="Y61" s="47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1.003824411758877E-2</v>
      </c>
      <c r="E62" s="45">
        <f t="shared" si="2"/>
        <v>-10</v>
      </c>
      <c r="F62" s="46">
        <f t="shared" si="3"/>
        <v>-10</v>
      </c>
      <c r="G62" s="43">
        <v>11</v>
      </c>
      <c r="H62" s="44"/>
      <c r="I62" s="43">
        <v>11</v>
      </c>
      <c r="J62" s="44">
        <v>0</v>
      </c>
      <c r="K62" s="65">
        <f t="shared" si="4"/>
        <v>1.4210854715202004E-14</v>
      </c>
      <c r="L62" s="43">
        <v>11</v>
      </c>
      <c r="M62" s="44">
        <v>0</v>
      </c>
      <c r="N62" s="65">
        <f t="shared" si="5"/>
        <v>1.4210854715202004E-14</v>
      </c>
      <c r="O62" s="43">
        <v>11</v>
      </c>
      <c r="P62" s="44">
        <v>0</v>
      </c>
      <c r="Q62" s="74">
        <f t="shared" si="6"/>
        <v>1.4210854715202004E-14</v>
      </c>
      <c r="R62" s="43">
        <v>15</v>
      </c>
      <c r="S62" s="44">
        <v>0.30858999999999998</v>
      </c>
      <c r="T62" s="74">
        <f t="shared" si="7"/>
        <v>36.363636363636374</v>
      </c>
      <c r="U62" s="43">
        <v>19</v>
      </c>
      <c r="V62" s="44">
        <v>1.4107000000000001</v>
      </c>
      <c r="W62" s="74">
        <f t="shared" si="8"/>
        <v>72.727272727272748</v>
      </c>
      <c r="X62" s="47"/>
      <c r="Y62" s="47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1.0147496579281084E-2</v>
      </c>
      <c r="E63" s="45">
        <f t="shared" si="2"/>
        <v>-10</v>
      </c>
      <c r="F63" s="46">
        <f t="shared" si="3"/>
        <v>-10</v>
      </c>
      <c r="G63" s="69">
        <v>11</v>
      </c>
      <c r="H63" s="44"/>
      <c r="I63" s="43">
        <v>11</v>
      </c>
      <c r="J63" s="44">
        <v>0</v>
      </c>
      <c r="K63" s="65">
        <f t="shared" si="4"/>
        <v>1.4210854715202004E-14</v>
      </c>
      <c r="L63" s="43">
        <v>11</v>
      </c>
      <c r="M63" s="44">
        <v>0</v>
      </c>
      <c r="N63" s="65">
        <f t="shared" si="5"/>
        <v>1.4210854715202004E-14</v>
      </c>
      <c r="O63" s="43">
        <v>11</v>
      </c>
      <c r="P63" s="44">
        <v>0</v>
      </c>
      <c r="Q63" s="74">
        <f t="shared" si="6"/>
        <v>1.4210854715202004E-14</v>
      </c>
      <c r="R63" s="43">
        <v>15</v>
      </c>
      <c r="S63" s="44">
        <v>0.30858999999999998</v>
      </c>
      <c r="T63" s="74">
        <f t="shared" si="7"/>
        <v>36.363636363636374</v>
      </c>
      <c r="U63" s="43">
        <v>19</v>
      </c>
      <c r="V63" s="44">
        <v>1.4107000000000001</v>
      </c>
      <c r="W63" s="74">
        <f t="shared" si="8"/>
        <v>72.727272727272748</v>
      </c>
      <c r="X63" s="47"/>
      <c r="Y63" s="47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5.7238333333333325E-3</v>
      </c>
      <c r="K64" s="34"/>
      <c r="L64" s="33"/>
      <c r="M64" s="48">
        <f>AVERAGE(M19:M63)</f>
        <v>2.2830088888888891E-2</v>
      </c>
      <c r="N64" s="34"/>
      <c r="O64" s="33"/>
      <c r="P64" s="48">
        <f>AVERAGE(P19:P63)</f>
        <v>2.0475222222222224E-3</v>
      </c>
      <c r="Q64" s="34"/>
      <c r="R64" s="33"/>
      <c r="S64" s="48">
        <f>AVERAGE(S19:S63)</f>
        <v>3.6876048577777789</v>
      </c>
      <c r="T64" s="34"/>
      <c r="U64" s="33"/>
      <c r="V64" s="48">
        <f>AVERAGE(V19:V63)</f>
        <v>0.8284724</v>
      </c>
      <c r="W64" s="34"/>
    </row>
    <row r="65" spans="2:23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1.8691640765326086E-2</v>
      </c>
      <c r="K65" s="36"/>
      <c r="L65" s="35"/>
      <c r="M65" s="49">
        <f>_xlfn.STDEV.S(M19:M63)</f>
        <v>3.594085650116554E-2</v>
      </c>
      <c r="N65" s="36"/>
      <c r="O65" s="35"/>
      <c r="P65" s="49">
        <f>_xlfn.STDEV.S(P19:P63)</f>
        <v>6.7278649709753219E-3</v>
      </c>
      <c r="Q65" s="36"/>
      <c r="R65" s="35"/>
      <c r="S65" s="49">
        <f>_xlfn.STDEV.S(S19:S63)</f>
        <v>4.2186423052557664</v>
      </c>
      <c r="T65" s="36"/>
      <c r="U65" s="35"/>
      <c r="V65" s="49">
        <f>_xlfn.STDEV.S(V19:V63)</f>
        <v>0.80972168143545076</v>
      </c>
      <c r="W65" s="36"/>
    </row>
    <row r="66" spans="2:23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5.8605999999999997E-3</v>
      </c>
      <c r="T66" s="36"/>
      <c r="U66" s="35"/>
      <c r="V66" s="49">
        <f>MIN(V19:V63)</f>
        <v>0</v>
      </c>
      <c r="W66" s="36"/>
    </row>
    <row r="67" spans="2:23" ht="15.75" thickBot="1" x14ac:dyDescent="0.3">
      <c r="B67" s="5"/>
      <c r="C67" s="5"/>
      <c r="H67" s="29" t="s">
        <v>33</v>
      </c>
      <c r="I67" s="37"/>
      <c r="J67" s="50">
        <f>MAX(J19:J63)</f>
        <v>9.3366000000000005E-2</v>
      </c>
      <c r="K67" s="38"/>
      <c r="L67" s="41"/>
      <c r="M67" s="50">
        <f>MAX(M19:M63)</f>
        <v>9.3387999999999999E-2</v>
      </c>
      <c r="N67" s="38"/>
      <c r="O67" s="41"/>
      <c r="P67" s="50">
        <f>MAX(P19:P63)</f>
        <v>3.0275E-2</v>
      </c>
      <c r="Q67" s="38"/>
      <c r="R67" s="41"/>
      <c r="S67" s="50">
        <f>MAX(S19:S63)</f>
        <v>12.62</v>
      </c>
      <c r="T67" s="38"/>
      <c r="U67" s="41"/>
      <c r="V67" s="50">
        <f>MAX(V19:V63)</f>
        <v>2.7338</v>
      </c>
      <c r="W67" s="38"/>
    </row>
    <row r="68" spans="2:23" x14ac:dyDescent="0.25">
      <c r="B68" s="5"/>
      <c r="C68" s="5"/>
    </row>
    <row r="69" spans="2:23" x14ac:dyDescent="0.25">
      <c r="B69" s="5"/>
      <c r="C69" s="5"/>
    </row>
    <row r="70" spans="2:23" x14ac:dyDescent="0.25">
      <c r="B70" s="5"/>
      <c r="C70" s="5"/>
    </row>
    <row r="71" spans="2:23" x14ac:dyDescent="0.25">
      <c r="B71" s="5"/>
      <c r="C71" s="5"/>
    </row>
    <row r="72" spans="2:23" x14ac:dyDescent="0.25">
      <c r="B72" s="5"/>
      <c r="C72" s="5"/>
    </row>
    <row r="73" spans="2:23" x14ac:dyDescent="0.25">
      <c r="B73" s="5"/>
      <c r="C73" s="5"/>
    </row>
    <row r="74" spans="2:23" x14ac:dyDescent="0.25">
      <c r="B74" s="5"/>
      <c r="C74" s="5"/>
    </row>
    <row r="75" spans="2:23" x14ac:dyDescent="0.25">
      <c r="B75" s="5"/>
      <c r="C75" s="5"/>
      <c r="E75" s="73" t="s">
        <v>44</v>
      </c>
    </row>
    <row r="76" spans="2:23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7" t="s">
        <v>69</v>
      </c>
      <c r="J76" s="58" t="s">
        <v>76</v>
      </c>
    </row>
    <row r="77" spans="2:23" x14ac:dyDescent="0.25">
      <c r="B77" s="5"/>
      <c r="C77" s="5"/>
      <c r="E77" s="93" t="s">
        <v>45</v>
      </c>
      <c r="F77" s="94">
        <f>J64</f>
        <v>5.7238333333333325E-3</v>
      </c>
      <c r="G77" s="94">
        <f>M64</f>
        <v>2.2830088888888891E-2</v>
      </c>
      <c r="H77" s="94">
        <f>P64</f>
        <v>2.0475222222222224E-3</v>
      </c>
      <c r="I77" s="94">
        <f>S64</f>
        <v>3.6876048577777789</v>
      </c>
      <c r="J77" s="95">
        <f>V64</f>
        <v>0.8284724</v>
      </c>
    </row>
    <row r="78" spans="2:23" x14ac:dyDescent="0.25">
      <c r="B78" s="5"/>
      <c r="C78" s="5"/>
      <c r="E78" s="60" t="s">
        <v>46</v>
      </c>
      <c r="F78" s="61">
        <f t="shared" ref="F78:F80" si="9">J65</f>
        <v>1.8691640765326086E-2</v>
      </c>
      <c r="G78" s="61">
        <f t="shared" ref="G78:G80" si="10">M65</f>
        <v>3.594085650116554E-2</v>
      </c>
      <c r="H78" s="61">
        <f t="shared" ref="H78:H80" si="11">P65</f>
        <v>6.7278649709753219E-3</v>
      </c>
      <c r="I78" s="61">
        <f t="shared" ref="I78:I80" si="12">S65</f>
        <v>4.2186423052557664</v>
      </c>
      <c r="J78" s="62">
        <f>V65</f>
        <v>0.80972168143545076</v>
      </c>
    </row>
    <row r="79" spans="2:23" x14ac:dyDescent="0.25">
      <c r="B79" s="5"/>
      <c r="C79" s="5"/>
      <c r="E79" s="60" t="s">
        <v>47</v>
      </c>
      <c r="F79" s="61">
        <f t="shared" si="9"/>
        <v>0</v>
      </c>
      <c r="G79" s="61">
        <f t="shared" si="10"/>
        <v>0</v>
      </c>
      <c r="H79" s="61">
        <f t="shared" si="11"/>
        <v>0</v>
      </c>
      <c r="I79" s="61">
        <f t="shared" si="12"/>
        <v>5.8605999999999997E-3</v>
      </c>
      <c r="J79" s="62">
        <f>V66</f>
        <v>0</v>
      </c>
    </row>
    <row r="80" spans="2:23" x14ac:dyDescent="0.25">
      <c r="B80" s="5"/>
      <c r="C80" s="5"/>
      <c r="E80" s="60" t="s">
        <v>48</v>
      </c>
      <c r="F80" s="61">
        <f t="shared" si="9"/>
        <v>9.3366000000000005E-2</v>
      </c>
      <c r="G80" s="61">
        <f t="shared" si="10"/>
        <v>9.3387999999999999E-2</v>
      </c>
      <c r="H80" s="61">
        <f t="shared" si="11"/>
        <v>3.0275E-2</v>
      </c>
      <c r="I80" s="61">
        <f t="shared" si="12"/>
        <v>12.62</v>
      </c>
      <c r="J80" s="62">
        <f>V67</f>
        <v>2.7338</v>
      </c>
    </row>
    <row r="81" spans="2:308" x14ac:dyDescent="0.25">
      <c r="B81" s="5"/>
      <c r="C81" s="5"/>
      <c r="E81" s="105">
        <v>0.25</v>
      </c>
      <c r="F81" s="61">
        <f>QUARTILE(J19:J63,1)</f>
        <v>0</v>
      </c>
      <c r="G81" s="61">
        <f>QUARTILE(M19:M63,1)</f>
        <v>0</v>
      </c>
      <c r="H81" s="106">
        <f>QUARTILE(P19:P63,1)</f>
        <v>0</v>
      </c>
      <c r="I81" s="106">
        <f>QUARTILE(S19:S63,1)</f>
        <v>0.30858999999999998</v>
      </c>
      <c r="J81" s="62">
        <f>QUARTILE(V19:V63,1)</f>
        <v>0.18701000000000001</v>
      </c>
    </row>
    <row r="82" spans="2:308" x14ac:dyDescent="0.25">
      <c r="B82" s="5"/>
      <c r="C82" s="5"/>
      <c r="E82" s="105">
        <v>0.75</v>
      </c>
      <c r="F82" s="106">
        <f>QUARTILE(J19:J63,3)</f>
        <v>0</v>
      </c>
      <c r="G82" s="106">
        <f>QUARTILE(M19:M63,3)</f>
        <v>4.2479000000000003E-2</v>
      </c>
      <c r="H82" s="106">
        <f>QUARTILE(P19:P63,3)</f>
        <v>0</v>
      </c>
      <c r="I82" s="106">
        <f>QUARTILE(S19:S63,3)</f>
        <v>5.6441999999999997</v>
      </c>
      <c r="J82" s="62">
        <f>QUARTILE(V19:V63,3)</f>
        <v>1.0628</v>
      </c>
    </row>
    <row r="83" spans="2:308" x14ac:dyDescent="0.25">
      <c r="C83" s="55"/>
      <c r="D83" s="55"/>
      <c r="E83" s="63" t="s">
        <v>73</v>
      </c>
      <c r="F83" s="56">
        <f>MEDIAN(J19:J63)</f>
        <v>0</v>
      </c>
      <c r="G83" s="56">
        <f>MEDIAN(M19:M63)</f>
        <v>0</v>
      </c>
      <c r="H83" s="56">
        <f>MEDIAN(P19:P63)</f>
        <v>0</v>
      </c>
      <c r="I83" s="56">
        <f>MEDIAN(S19:S63)</f>
        <v>1.8208</v>
      </c>
      <c r="J83" s="64">
        <f>MEDIAN(V19:V63)</f>
        <v>0.58681000000000005</v>
      </c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6">
    <mergeCell ref="U17:W17"/>
    <mergeCell ref="G17:H17"/>
    <mergeCell ref="I17:K17"/>
    <mergeCell ref="L17:N17"/>
    <mergeCell ref="O17:Q17"/>
    <mergeCell ref="R17:T17"/>
  </mergeCells>
  <conditionalFormatting sqref="E19:F63">
    <cfRule type="cellIs" dxfId="6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84"/>
  <sheetViews>
    <sheetView showGridLines="0" topLeftCell="A10" zoomScale="70" zoomScaleNormal="70" workbookViewId="0">
      <selection activeCell="U19" sqref="U19:U6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54">
        <v>1</v>
      </c>
      <c r="F5" t="s">
        <v>37</v>
      </c>
    </row>
    <row r="6" spans="2:39" x14ac:dyDescent="0.25">
      <c r="C6" s="53" t="s">
        <v>18</v>
      </c>
      <c r="D6" s="54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f>1/31</f>
        <v>3.2258064516129031E-2</v>
      </c>
      <c r="H7" s="30">
        <f t="shared" ref="H7:AK7" si="0">1/31</f>
        <v>3.2258064516129031E-2</v>
      </c>
      <c r="I7" s="30">
        <f t="shared" si="0"/>
        <v>3.2258064516129031E-2</v>
      </c>
      <c r="J7" s="30">
        <f t="shared" si="0"/>
        <v>3.2258064516129031E-2</v>
      </c>
      <c r="K7" s="30">
        <f t="shared" si="0"/>
        <v>3.2258064516129031E-2</v>
      </c>
      <c r="L7" s="30">
        <f t="shared" si="0"/>
        <v>3.2258064516129031E-2</v>
      </c>
      <c r="M7" s="30">
        <f t="shared" si="0"/>
        <v>3.2258064516129031E-2</v>
      </c>
      <c r="N7" s="30">
        <f t="shared" si="0"/>
        <v>3.2258064516129031E-2</v>
      </c>
      <c r="O7" s="30">
        <f t="shared" si="0"/>
        <v>3.2258064516129031E-2</v>
      </c>
      <c r="P7" s="30">
        <f t="shared" si="0"/>
        <v>3.2258064516129031E-2</v>
      </c>
      <c r="Q7" s="30">
        <f t="shared" si="0"/>
        <v>3.2258064516129031E-2</v>
      </c>
      <c r="R7" s="30">
        <f t="shared" si="0"/>
        <v>3.2258064516129031E-2</v>
      </c>
      <c r="S7" s="30">
        <f t="shared" si="0"/>
        <v>3.2258064516129031E-2</v>
      </c>
      <c r="T7" s="30">
        <f t="shared" si="0"/>
        <v>3.2258064516129031E-2</v>
      </c>
      <c r="U7" s="30">
        <f t="shared" si="0"/>
        <v>3.2258064516129031E-2</v>
      </c>
      <c r="V7" s="30">
        <f t="shared" si="0"/>
        <v>3.2258064516129031E-2</v>
      </c>
      <c r="W7" s="30">
        <f t="shared" si="0"/>
        <v>3.2258064516129031E-2</v>
      </c>
      <c r="X7" s="30">
        <f t="shared" si="0"/>
        <v>3.2258064516129031E-2</v>
      </c>
      <c r="Y7" s="30">
        <f t="shared" si="0"/>
        <v>3.2258064516129031E-2</v>
      </c>
      <c r="Z7" s="30">
        <f t="shared" si="0"/>
        <v>3.2258064516129031E-2</v>
      </c>
      <c r="AA7" s="30">
        <f t="shared" si="0"/>
        <v>3.2258064516129031E-2</v>
      </c>
      <c r="AB7" s="30">
        <f t="shared" si="0"/>
        <v>3.2258064516129031E-2</v>
      </c>
      <c r="AC7" s="30">
        <f t="shared" si="0"/>
        <v>3.2258064516129031E-2</v>
      </c>
      <c r="AD7" s="30">
        <f t="shared" si="0"/>
        <v>3.2258064516129031E-2</v>
      </c>
      <c r="AE7" s="30">
        <f t="shared" si="0"/>
        <v>3.2258064516129031E-2</v>
      </c>
      <c r="AF7" s="30">
        <f t="shared" si="0"/>
        <v>3.2258064516129031E-2</v>
      </c>
      <c r="AG7" s="30">
        <f t="shared" si="0"/>
        <v>3.2258064516129031E-2</v>
      </c>
      <c r="AH7" s="30">
        <f t="shared" si="0"/>
        <v>3.2258064516129031E-2</v>
      </c>
      <c r="AI7" s="30">
        <f t="shared" si="0"/>
        <v>3.2258064516129031E-2</v>
      </c>
      <c r="AJ7" s="30">
        <f t="shared" si="0"/>
        <v>3.2258064516129031E-2</v>
      </c>
      <c r="AK7" s="30">
        <f t="shared" si="0"/>
        <v>3.2258064516129031E-2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3.2258064516129031E-2</v>
      </c>
      <c r="H8" s="87">
        <f>SUM(G7:H7)</f>
        <v>6.4516129032258063E-2</v>
      </c>
      <c r="I8" s="87">
        <f>SUM(G7:I7)</f>
        <v>9.6774193548387094E-2</v>
      </c>
      <c r="J8" s="87">
        <f>SUM(G7:J7)</f>
        <v>0.12903225806451613</v>
      </c>
      <c r="K8" s="87">
        <f>SUM(G7:K7)</f>
        <v>0.16129032258064516</v>
      </c>
      <c r="L8" s="87">
        <f>SUM(G7:L7)</f>
        <v>0.19354838709677419</v>
      </c>
      <c r="M8" s="87">
        <f>SUM(G7:M7)</f>
        <v>0.22580645161290322</v>
      </c>
      <c r="N8" s="87">
        <f>SUM(G7:N7)</f>
        <v>0.25806451612903225</v>
      </c>
      <c r="O8" s="87">
        <f>SUM(G7:O7)</f>
        <v>0.29032258064516125</v>
      </c>
      <c r="P8" s="87">
        <f>SUM(G7:P7)</f>
        <v>0.32258064516129026</v>
      </c>
      <c r="Q8" s="87">
        <f>SUM(G7:Q7)</f>
        <v>0.35483870967741926</v>
      </c>
      <c r="R8" s="87">
        <f>SUM(G7:R7)</f>
        <v>0.38709677419354827</v>
      </c>
      <c r="S8" s="87">
        <f>SUM(G7:S7)</f>
        <v>0.41935483870967727</v>
      </c>
      <c r="T8" s="87">
        <f>SUM(G7:T7)</f>
        <v>0.45161290322580627</v>
      </c>
      <c r="U8" s="87">
        <f>SUM(G7:U7)</f>
        <v>0.48387096774193528</v>
      </c>
      <c r="V8" s="87">
        <f>SUM(G7:V7)</f>
        <v>0.51612903225806428</v>
      </c>
      <c r="W8" s="87">
        <f>SUM(G7:W7)</f>
        <v>0.54838709677419328</v>
      </c>
      <c r="X8" s="87">
        <f>SUM(G7:X7)</f>
        <v>0.58064516129032229</v>
      </c>
      <c r="Y8" s="87">
        <f>SUM(G7:Y7)</f>
        <v>0.61290322580645129</v>
      </c>
      <c r="Z8" s="87">
        <f>SUM(G7:Z7)</f>
        <v>0.64516129032258029</v>
      </c>
      <c r="AA8" s="87">
        <f>SUM(G7:AA7)</f>
        <v>0.6774193548387093</v>
      </c>
      <c r="AB8" s="87">
        <f>SUM(G7:AB7)</f>
        <v>0.7096774193548383</v>
      </c>
      <c r="AC8" s="87">
        <f>SUM(G7:AC7)</f>
        <v>0.74193548387096731</v>
      </c>
      <c r="AD8" s="87">
        <f>SUM(G7:AD7)</f>
        <v>0.77419354838709631</v>
      </c>
      <c r="AE8" s="87">
        <f>SUM(G7:AE7)</f>
        <v>0.80645161290322531</v>
      </c>
      <c r="AF8" s="87">
        <f>SUM(G7:AF7)</f>
        <v>0.83870967741935432</v>
      </c>
      <c r="AG8" s="87">
        <f>SUM(G7:AG7)</f>
        <v>0.87096774193548332</v>
      </c>
      <c r="AH8" s="87">
        <f>SUM(G7:AH7)</f>
        <v>0.90322580645161232</v>
      </c>
      <c r="AI8" s="87">
        <f>SUM(G7:AI7)</f>
        <v>0.93548387096774133</v>
      </c>
      <c r="AJ8" s="87">
        <f>SUM(G7:AJ7)</f>
        <v>0.96774193548387033</v>
      </c>
      <c r="AK8" s="87">
        <f>SUM(G7:AK7)</f>
        <v>0.99999999999999933</v>
      </c>
      <c r="AL8" s="87"/>
      <c r="AM8" s="32"/>
    </row>
    <row r="9" spans="2:39" x14ac:dyDescent="0.25">
      <c r="C9" s="53" t="s">
        <v>15</v>
      </c>
      <c r="D9" s="54">
        <v>0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1">1/9</f>
        <v>0.1111111111111111</v>
      </c>
      <c r="I13" s="87">
        <f t="shared" si="1"/>
        <v>0.1111111111111111</v>
      </c>
      <c r="J13" s="87">
        <f t="shared" si="1"/>
        <v>0.1111111111111111</v>
      </c>
      <c r="K13" s="87">
        <f t="shared" si="1"/>
        <v>0.1111111111111111</v>
      </c>
      <c r="L13" s="87">
        <f t="shared" si="1"/>
        <v>0.1111111111111111</v>
      </c>
      <c r="M13" s="87">
        <f t="shared" si="1"/>
        <v>0.1111111111111111</v>
      </c>
      <c r="N13" s="87">
        <f t="shared" si="1"/>
        <v>0.1111111111111111</v>
      </c>
      <c r="O13" s="87">
        <f t="shared" si="1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v>0.5</v>
      </c>
      <c r="C15" s="31">
        <v>0.5</v>
      </c>
    </row>
    <row r="16" spans="2:39" ht="15.75" thickBot="1" x14ac:dyDescent="0.3">
      <c r="B16" s="31">
        <v>0.5</v>
      </c>
      <c r="C16" s="31">
        <v>0.5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  <c r="U17" s="108" t="s">
        <v>75</v>
      </c>
      <c r="V17" s="109"/>
      <c r="W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39" t="s">
        <v>26</v>
      </c>
      <c r="V18" s="13" t="s">
        <v>27</v>
      </c>
      <c r="W18" s="40" t="s">
        <v>43</v>
      </c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0.5</v>
      </c>
      <c r="E19" s="45">
        <f>D19*$C$12+(1-D19)*$C$13-C19</f>
        <v>10</v>
      </c>
      <c r="F19" s="46">
        <f>B19*$C$12+(1-B19)*$C$13-C19</f>
        <v>10</v>
      </c>
      <c r="G19" s="43">
        <v>61</v>
      </c>
      <c r="H19" s="68"/>
      <c r="I19" s="43">
        <f>'LV-HV_3a'!I19</f>
        <v>60</v>
      </c>
      <c r="J19" s="44">
        <v>5.7080999999999998E-3</v>
      </c>
      <c r="K19" s="65">
        <f>ABS((100/$G19*I19)-100)</f>
        <v>1.6393442622950829</v>
      </c>
      <c r="L19" s="43">
        <f>'LV-HV_3a'!L19</f>
        <v>62</v>
      </c>
      <c r="M19" s="44">
        <v>4.5136999999999997E-2</v>
      </c>
      <c r="N19" s="65">
        <f>ABS((100/$G19*L19)-100)</f>
        <v>1.6393442622950829</v>
      </c>
      <c r="O19" s="43">
        <f>'LV-HV_3a'!O19</f>
        <v>59</v>
      </c>
      <c r="P19" s="44">
        <v>6.2667E-2</v>
      </c>
      <c r="Q19" s="74">
        <f>ABS((100/$G19*O19)-100)</f>
        <v>3.2786885245901658</v>
      </c>
      <c r="R19" s="43">
        <v>15</v>
      </c>
      <c r="S19" s="44"/>
      <c r="T19" s="74">
        <f>ABS((100/$G19*R19)-100)</f>
        <v>75.409836065573771</v>
      </c>
      <c r="U19" s="43">
        <v>29</v>
      </c>
      <c r="V19" s="44"/>
      <c r="W19" s="74">
        <f>ABS((100/$G19*U19)-100)</f>
        <v>52.459016393442624</v>
      </c>
      <c r="X19" s="47"/>
      <c r="Y19" s="47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0.5</v>
      </c>
      <c r="E20" s="45">
        <f t="shared" ref="E20:E63" si="2">D20*$C$12+(1-D20)*$C$13-C20</f>
        <v>10</v>
      </c>
      <c r="F20" s="46">
        <f t="shared" ref="F20:F63" si="3">B20*$C$12+(1-B20)*$C$13-C20</f>
        <v>10</v>
      </c>
      <c r="G20" s="43">
        <v>61</v>
      </c>
      <c r="H20" s="68"/>
      <c r="I20" s="43">
        <f>'LV-HV_3a'!I20</f>
        <v>60</v>
      </c>
      <c r="J20" s="44">
        <v>5.7080999999999998E-3</v>
      </c>
      <c r="K20" s="65">
        <f t="shared" ref="K20:K63" si="4">ABS((100/$G20*I20)-100)</f>
        <v>1.6393442622950829</v>
      </c>
      <c r="L20" s="43">
        <f>'LV-HV_3a'!L20</f>
        <v>62</v>
      </c>
      <c r="M20" s="44">
        <v>4.5136999999999997E-2</v>
      </c>
      <c r="N20" s="65">
        <f t="shared" ref="N20:N63" si="5">ABS((100/$G20*L20)-100)</f>
        <v>1.6393442622950829</v>
      </c>
      <c r="O20" s="43">
        <f>'LV-HV_3a'!O20</f>
        <v>59</v>
      </c>
      <c r="P20" s="44">
        <v>6.2667E-2</v>
      </c>
      <c r="Q20" s="74">
        <f t="shared" ref="Q20:Q63" si="6">ABS((100/$G20*O20)-100)</f>
        <v>3.2786885245901658</v>
      </c>
      <c r="R20" s="43">
        <v>15</v>
      </c>
      <c r="S20" s="44"/>
      <c r="T20" s="74">
        <f t="shared" ref="T20:T63" si="7">ABS((100/$G20*R20)-100)</f>
        <v>75.409836065573771</v>
      </c>
      <c r="U20" s="43">
        <v>29</v>
      </c>
      <c r="V20" s="44"/>
      <c r="W20" s="74">
        <f t="shared" ref="W20:W63" si="8">ABS((100/$G20*U20)-100)</f>
        <v>52.459016393442624</v>
      </c>
      <c r="X20" s="47"/>
      <c r="Y20" s="47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0.5</v>
      </c>
      <c r="E21" s="45">
        <f t="shared" si="2"/>
        <v>10</v>
      </c>
      <c r="F21" s="46">
        <f t="shared" si="3"/>
        <v>10</v>
      </c>
      <c r="G21" s="43">
        <v>61</v>
      </c>
      <c r="H21" s="68"/>
      <c r="I21" s="43">
        <f>'LV-HV_3a'!I21</f>
        <v>61</v>
      </c>
      <c r="J21" s="44">
        <v>0</v>
      </c>
      <c r="K21" s="65">
        <f t="shared" si="4"/>
        <v>0</v>
      </c>
      <c r="L21" s="43">
        <f>'LV-HV_3a'!L21</f>
        <v>62</v>
      </c>
      <c r="M21" s="44">
        <v>4.5136999999999997E-2</v>
      </c>
      <c r="N21" s="65">
        <f t="shared" si="5"/>
        <v>1.6393442622950829</v>
      </c>
      <c r="O21" s="43">
        <f>'LV-HV_3a'!O21</f>
        <v>59</v>
      </c>
      <c r="P21" s="44">
        <v>6.2667E-2</v>
      </c>
      <c r="Q21" s="74">
        <f t="shared" si="6"/>
        <v>3.2786885245901658</v>
      </c>
      <c r="R21" s="43">
        <v>15</v>
      </c>
      <c r="S21" s="44"/>
      <c r="T21" s="74">
        <f t="shared" si="7"/>
        <v>75.409836065573771</v>
      </c>
      <c r="U21" s="43">
        <v>29</v>
      </c>
      <c r="V21" s="44"/>
      <c r="W21" s="74">
        <f t="shared" si="8"/>
        <v>52.459016393442624</v>
      </c>
      <c r="X21" s="47"/>
      <c r="Y21" s="47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0.5</v>
      </c>
      <c r="E22" s="45">
        <f t="shared" si="2"/>
        <v>10</v>
      </c>
      <c r="F22" s="46">
        <f t="shared" si="3"/>
        <v>10</v>
      </c>
      <c r="G22" s="43">
        <v>61</v>
      </c>
      <c r="H22" s="68"/>
      <c r="I22" s="43">
        <f>'LV-HV_3a'!I22</f>
        <v>61</v>
      </c>
      <c r="J22" s="44">
        <v>0</v>
      </c>
      <c r="K22" s="65">
        <f t="shared" si="4"/>
        <v>0</v>
      </c>
      <c r="L22" s="43">
        <f>'LV-HV_3a'!L22</f>
        <v>62</v>
      </c>
      <c r="M22" s="44">
        <v>4.5136999999999997E-2</v>
      </c>
      <c r="N22" s="65">
        <f t="shared" si="5"/>
        <v>1.6393442622950829</v>
      </c>
      <c r="O22" s="43">
        <f>'LV-HV_3a'!O22</f>
        <v>59</v>
      </c>
      <c r="P22" s="44">
        <v>6.2667E-2</v>
      </c>
      <c r="Q22" s="74">
        <f t="shared" si="6"/>
        <v>3.2786885245901658</v>
      </c>
      <c r="R22" s="43">
        <v>15</v>
      </c>
      <c r="S22" s="44"/>
      <c r="T22" s="74">
        <f t="shared" si="7"/>
        <v>75.409836065573771</v>
      </c>
      <c r="U22" s="43">
        <v>29</v>
      </c>
      <c r="V22" s="44"/>
      <c r="W22" s="74">
        <f t="shared" si="8"/>
        <v>52.459016393442624</v>
      </c>
      <c r="X22" s="47"/>
      <c r="Y22" s="47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0.5</v>
      </c>
      <c r="E23" s="45">
        <f t="shared" si="2"/>
        <v>10</v>
      </c>
      <c r="F23" s="46">
        <f t="shared" si="3"/>
        <v>10</v>
      </c>
      <c r="G23" s="43">
        <v>61</v>
      </c>
      <c r="H23" s="68"/>
      <c r="I23" s="43">
        <f>'LV-HV_3a'!I23</f>
        <v>62</v>
      </c>
      <c r="J23" s="44">
        <v>4.5136999999999997E-2</v>
      </c>
      <c r="K23" s="65">
        <f t="shared" si="4"/>
        <v>1.6393442622950829</v>
      </c>
      <c r="L23" s="43">
        <f>'LV-HV_3a'!L23</f>
        <v>62</v>
      </c>
      <c r="M23" s="44">
        <v>4.5136999999999997E-2</v>
      </c>
      <c r="N23" s="65">
        <f t="shared" si="5"/>
        <v>1.6393442622950829</v>
      </c>
      <c r="O23" s="43">
        <f>'LV-HV_3a'!O23</f>
        <v>59</v>
      </c>
      <c r="P23" s="44">
        <v>6.2667E-2</v>
      </c>
      <c r="Q23" s="74">
        <f t="shared" si="6"/>
        <v>3.2786885245901658</v>
      </c>
      <c r="R23" s="43">
        <v>15</v>
      </c>
      <c r="S23" s="44"/>
      <c r="T23" s="74">
        <f t="shared" si="7"/>
        <v>75.409836065573771</v>
      </c>
      <c r="U23" s="43">
        <v>29</v>
      </c>
      <c r="V23" s="44"/>
      <c r="W23" s="74">
        <f t="shared" si="8"/>
        <v>52.459016393442624</v>
      </c>
      <c r="X23" s="47"/>
      <c r="Y23" s="47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0.5</v>
      </c>
      <c r="E24" s="45">
        <f t="shared" si="2"/>
        <v>7.5</v>
      </c>
      <c r="F24" s="46">
        <f t="shared" si="3"/>
        <v>7.5</v>
      </c>
      <c r="G24" s="43">
        <v>55</v>
      </c>
      <c r="H24" s="68"/>
      <c r="I24" s="43">
        <f>'LV-HV_3a'!I24</f>
        <v>54</v>
      </c>
      <c r="J24" s="44">
        <v>2.8722000000000001E-2</v>
      </c>
      <c r="K24" s="65">
        <f t="shared" si="4"/>
        <v>1.8181818181818272</v>
      </c>
      <c r="L24" s="43">
        <f>'LV-HV_3a'!L24</f>
        <v>57</v>
      </c>
      <c r="M24" s="44">
        <v>6.5828999999999999E-2</v>
      </c>
      <c r="N24" s="65">
        <f t="shared" si="5"/>
        <v>3.636363636363626</v>
      </c>
      <c r="O24" s="43">
        <f>'LV-HV_3a'!O24</f>
        <v>54</v>
      </c>
      <c r="P24" s="44">
        <v>2.8722000000000001E-2</v>
      </c>
      <c r="Q24" s="74">
        <f t="shared" si="6"/>
        <v>1.8181818181818272</v>
      </c>
      <c r="R24" s="43">
        <v>15</v>
      </c>
      <c r="S24" s="44"/>
      <c r="T24" s="74">
        <f t="shared" si="7"/>
        <v>72.72727272727272</v>
      </c>
      <c r="U24" s="43">
        <v>29</v>
      </c>
      <c r="V24" s="44"/>
      <c r="W24" s="74">
        <f t="shared" si="8"/>
        <v>47.272727272727273</v>
      </c>
      <c r="X24" s="47"/>
      <c r="Y24" s="47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0.5</v>
      </c>
      <c r="E25" s="45">
        <f t="shared" si="2"/>
        <v>7.5</v>
      </c>
      <c r="F25" s="46">
        <f t="shared" si="3"/>
        <v>7.5</v>
      </c>
      <c r="G25" s="43">
        <v>55</v>
      </c>
      <c r="H25" s="68"/>
      <c r="I25" s="43">
        <f>'LV-HV_3a'!I25</f>
        <v>55</v>
      </c>
      <c r="J25" s="44">
        <v>0</v>
      </c>
      <c r="K25" s="65">
        <f t="shared" si="4"/>
        <v>0</v>
      </c>
      <c r="L25" s="43">
        <f>'LV-HV_3a'!L25</f>
        <v>57</v>
      </c>
      <c r="M25" s="44">
        <v>6.5828999999999999E-2</v>
      </c>
      <c r="N25" s="65">
        <f t="shared" si="5"/>
        <v>3.636363636363626</v>
      </c>
      <c r="O25" s="43">
        <f>'LV-HV_3a'!O25</f>
        <v>54</v>
      </c>
      <c r="P25" s="44">
        <v>2.8722000000000001E-2</v>
      </c>
      <c r="Q25" s="74">
        <f t="shared" si="6"/>
        <v>1.8181818181818272</v>
      </c>
      <c r="R25" s="43">
        <v>15</v>
      </c>
      <c r="S25" s="44"/>
      <c r="T25" s="74">
        <f t="shared" si="7"/>
        <v>72.72727272727272</v>
      </c>
      <c r="U25" s="43">
        <v>29</v>
      </c>
      <c r="V25" s="44"/>
      <c r="W25" s="74">
        <f t="shared" si="8"/>
        <v>47.272727272727273</v>
      </c>
      <c r="X25" s="47"/>
      <c r="Y25" s="47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0.5</v>
      </c>
      <c r="E26" s="45">
        <f t="shared" si="2"/>
        <v>7.5</v>
      </c>
      <c r="F26" s="46">
        <f t="shared" si="3"/>
        <v>7.5</v>
      </c>
      <c r="G26" s="43">
        <v>55</v>
      </c>
      <c r="H26" s="68"/>
      <c r="I26" s="43">
        <f>'LV-HV_3a'!I26</f>
        <v>55</v>
      </c>
      <c r="J26" s="44">
        <v>0</v>
      </c>
      <c r="K26" s="65">
        <f t="shared" si="4"/>
        <v>0</v>
      </c>
      <c r="L26" s="43">
        <f>'LV-HV_3a'!L26</f>
        <v>57</v>
      </c>
      <c r="M26" s="44">
        <v>6.5828999999999999E-2</v>
      </c>
      <c r="N26" s="65">
        <f t="shared" si="5"/>
        <v>3.636363636363626</v>
      </c>
      <c r="O26" s="43">
        <f>'LV-HV_3a'!O26</f>
        <v>54</v>
      </c>
      <c r="P26" s="44">
        <v>2.8722000000000001E-2</v>
      </c>
      <c r="Q26" s="74">
        <f t="shared" si="6"/>
        <v>1.8181818181818272</v>
      </c>
      <c r="R26" s="43">
        <v>15</v>
      </c>
      <c r="S26" s="44"/>
      <c r="T26" s="74">
        <f t="shared" si="7"/>
        <v>72.72727272727272</v>
      </c>
      <c r="U26" s="43">
        <v>29</v>
      </c>
      <c r="V26" s="44"/>
      <c r="W26" s="74">
        <f t="shared" si="8"/>
        <v>47.272727272727273</v>
      </c>
      <c r="X26" s="47"/>
      <c r="Y26" s="47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0.5</v>
      </c>
      <c r="E27" s="45">
        <f t="shared" si="2"/>
        <v>7.5</v>
      </c>
      <c r="F27" s="46">
        <f t="shared" si="3"/>
        <v>7.5</v>
      </c>
      <c r="G27" s="43">
        <v>55</v>
      </c>
      <c r="H27" s="68"/>
      <c r="I27" s="43">
        <f>'LV-HV_3a'!I27</f>
        <v>56</v>
      </c>
      <c r="J27" s="44">
        <v>1.1934E-2</v>
      </c>
      <c r="K27" s="65">
        <f t="shared" si="4"/>
        <v>1.818181818181813</v>
      </c>
      <c r="L27" s="43">
        <f>'LV-HV_3a'!L27</f>
        <v>57</v>
      </c>
      <c r="M27" s="51">
        <v>6.5828999999999999E-2</v>
      </c>
      <c r="N27" s="65">
        <f t="shared" si="5"/>
        <v>3.636363636363626</v>
      </c>
      <c r="O27" s="43">
        <f>'LV-HV_3a'!O27</f>
        <v>54</v>
      </c>
      <c r="P27" s="51">
        <v>2.8722000000000001E-2</v>
      </c>
      <c r="Q27" s="74">
        <f t="shared" si="6"/>
        <v>1.8181818181818272</v>
      </c>
      <c r="R27" s="43">
        <v>15</v>
      </c>
      <c r="S27" s="51"/>
      <c r="T27" s="74">
        <f t="shared" si="7"/>
        <v>72.72727272727272</v>
      </c>
      <c r="U27" s="43">
        <v>29</v>
      </c>
      <c r="V27" s="44"/>
      <c r="W27" s="74">
        <f t="shared" si="8"/>
        <v>47.272727272727273</v>
      </c>
      <c r="X27" s="47"/>
      <c r="Y27" s="47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0.5</v>
      </c>
      <c r="E28" s="45">
        <f t="shared" si="2"/>
        <v>7.5</v>
      </c>
      <c r="F28" s="46">
        <f t="shared" si="3"/>
        <v>7.5</v>
      </c>
      <c r="G28" s="43">
        <v>55</v>
      </c>
      <c r="H28" s="68"/>
      <c r="I28" s="43">
        <f>'LV-HV_3a'!I28</f>
        <v>56</v>
      </c>
      <c r="J28" s="44">
        <v>1.1934E-2</v>
      </c>
      <c r="K28" s="65">
        <f t="shared" si="4"/>
        <v>1.818181818181813</v>
      </c>
      <c r="L28" s="43">
        <f>'LV-HV_3a'!L28</f>
        <v>57</v>
      </c>
      <c r="M28" s="44">
        <v>6.5828999999999999E-2</v>
      </c>
      <c r="N28" s="65">
        <f t="shared" si="5"/>
        <v>3.636363636363626</v>
      </c>
      <c r="O28" s="43">
        <f>'LV-HV_3a'!O28</f>
        <v>54</v>
      </c>
      <c r="P28" s="44">
        <v>2.8722000000000001E-2</v>
      </c>
      <c r="Q28" s="74">
        <f t="shared" si="6"/>
        <v>1.8181818181818272</v>
      </c>
      <c r="R28" s="43">
        <v>15</v>
      </c>
      <c r="S28" s="44"/>
      <c r="T28" s="74">
        <f t="shared" si="7"/>
        <v>72.72727272727272</v>
      </c>
      <c r="U28" s="43">
        <v>29</v>
      </c>
      <c r="V28" s="44"/>
      <c r="W28" s="74">
        <f t="shared" si="8"/>
        <v>47.272727272727273</v>
      </c>
      <c r="X28" s="47"/>
      <c r="Y28" s="47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0.5</v>
      </c>
      <c r="E29" s="45">
        <f t="shared" si="2"/>
        <v>5</v>
      </c>
      <c r="F29" s="46">
        <f t="shared" si="3"/>
        <v>5</v>
      </c>
      <c r="G29" s="43">
        <v>49</v>
      </c>
      <c r="H29" s="68"/>
      <c r="I29" s="43">
        <f>'LV-HV_3a'!I29</f>
        <v>47</v>
      </c>
      <c r="J29" s="44">
        <v>3.4598999999999998E-2</v>
      </c>
      <c r="K29" s="65">
        <f t="shared" si="4"/>
        <v>4.0816326530612201</v>
      </c>
      <c r="L29" s="43">
        <f>'LV-HV_3a'!L29</f>
        <v>51</v>
      </c>
      <c r="M29" s="44">
        <v>7.5743000000000005E-2</v>
      </c>
      <c r="N29" s="65">
        <f t="shared" si="5"/>
        <v>4.0816326530612201</v>
      </c>
      <c r="O29" s="43">
        <f>'LV-HV_3a'!O29</f>
        <v>46</v>
      </c>
      <c r="P29" s="44">
        <v>8.9665999999999996E-2</v>
      </c>
      <c r="Q29" s="74">
        <f t="shared" si="6"/>
        <v>6.1224489795918373</v>
      </c>
      <c r="R29" s="43">
        <v>15</v>
      </c>
      <c r="S29" s="44"/>
      <c r="T29" s="74">
        <f t="shared" si="7"/>
        <v>69.387755102040813</v>
      </c>
      <c r="U29" s="43">
        <v>29</v>
      </c>
      <c r="V29" s="44"/>
      <c r="W29" s="74">
        <f t="shared" si="8"/>
        <v>40.816326530612244</v>
      </c>
      <c r="X29" s="47"/>
      <c r="Y29" s="47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0.5</v>
      </c>
      <c r="E30" s="45">
        <f t="shared" si="2"/>
        <v>5</v>
      </c>
      <c r="F30" s="46">
        <f t="shared" si="3"/>
        <v>5</v>
      </c>
      <c r="G30" s="43">
        <v>49</v>
      </c>
      <c r="H30" s="68"/>
      <c r="I30" s="43">
        <f>'LV-HV_3a'!I30</f>
        <v>48</v>
      </c>
      <c r="J30" s="44">
        <v>4.2370000000000003E-3</v>
      </c>
      <c r="K30" s="65">
        <f t="shared" si="4"/>
        <v>2.040816326530603</v>
      </c>
      <c r="L30" s="43">
        <f>'LV-HV_3a'!L30</f>
        <v>51</v>
      </c>
      <c r="M30" s="44">
        <v>7.5743000000000005E-2</v>
      </c>
      <c r="N30" s="65">
        <f t="shared" si="5"/>
        <v>4.0816326530612201</v>
      </c>
      <c r="O30" s="43">
        <f>'LV-HV_3a'!O30</f>
        <v>46</v>
      </c>
      <c r="P30" s="44">
        <v>8.9665999999999996E-2</v>
      </c>
      <c r="Q30" s="74">
        <f t="shared" si="6"/>
        <v>6.1224489795918373</v>
      </c>
      <c r="R30" s="43">
        <v>15</v>
      </c>
      <c r="S30" s="44"/>
      <c r="T30" s="74">
        <f t="shared" si="7"/>
        <v>69.387755102040813</v>
      </c>
      <c r="U30" s="43">
        <v>29</v>
      </c>
      <c r="V30" s="44"/>
      <c r="W30" s="74">
        <f t="shared" si="8"/>
        <v>40.816326530612244</v>
      </c>
      <c r="X30" s="47"/>
      <c r="Y30" s="47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0.5</v>
      </c>
      <c r="E31" s="45">
        <f t="shared" si="2"/>
        <v>5</v>
      </c>
      <c r="F31" s="46">
        <f t="shared" si="3"/>
        <v>5</v>
      </c>
      <c r="G31" s="43">
        <v>49</v>
      </c>
      <c r="H31" s="68"/>
      <c r="I31" s="43">
        <f>'LV-HV_3a'!I31</f>
        <v>49</v>
      </c>
      <c r="J31" s="44">
        <v>0</v>
      </c>
      <c r="K31" s="65">
        <f t="shared" si="4"/>
        <v>0</v>
      </c>
      <c r="L31" s="43">
        <f>'LV-HV_3a'!L31</f>
        <v>51</v>
      </c>
      <c r="M31" s="44">
        <v>7.5743000000000005E-2</v>
      </c>
      <c r="N31" s="65">
        <f t="shared" si="5"/>
        <v>4.0816326530612201</v>
      </c>
      <c r="O31" s="43">
        <f>'LV-HV_3a'!O31</f>
        <v>46</v>
      </c>
      <c r="P31" s="44">
        <v>8.9665999999999996E-2</v>
      </c>
      <c r="Q31" s="74">
        <f t="shared" si="6"/>
        <v>6.1224489795918373</v>
      </c>
      <c r="R31" s="43">
        <v>15</v>
      </c>
      <c r="S31" s="44"/>
      <c r="T31" s="74">
        <f t="shared" si="7"/>
        <v>69.387755102040813</v>
      </c>
      <c r="U31" s="43">
        <v>29</v>
      </c>
      <c r="V31" s="44"/>
      <c r="W31" s="74">
        <f t="shared" si="8"/>
        <v>40.816326530612244</v>
      </c>
      <c r="X31" s="47"/>
      <c r="Y31" s="47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0.5</v>
      </c>
      <c r="E32" s="45">
        <f t="shared" si="2"/>
        <v>5</v>
      </c>
      <c r="F32" s="46">
        <f t="shared" si="3"/>
        <v>5</v>
      </c>
      <c r="G32" s="43">
        <v>49</v>
      </c>
      <c r="H32" s="68"/>
      <c r="I32" s="43">
        <f>'LV-HV_3a'!I32</f>
        <v>50</v>
      </c>
      <c r="J32" s="44">
        <v>2.3345000000000001E-2</v>
      </c>
      <c r="K32" s="65">
        <f t="shared" si="4"/>
        <v>2.0408163265306172</v>
      </c>
      <c r="L32" s="43">
        <f>'LV-HV_3a'!L32</f>
        <v>51</v>
      </c>
      <c r="M32" s="44">
        <v>7.5743000000000005E-2</v>
      </c>
      <c r="N32" s="65">
        <f t="shared" si="5"/>
        <v>4.0816326530612201</v>
      </c>
      <c r="O32" s="43">
        <f>'LV-HV_3a'!O32</f>
        <v>46</v>
      </c>
      <c r="P32" s="44">
        <v>8.9665999999999996E-2</v>
      </c>
      <c r="Q32" s="74">
        <f t="shared" si="6"/>
        <v>6.1224489795918373</v>
      </c>
      <c r="R32" s="43">
        <v>15</v>
      </c>
      <c r="S32" s="44"/>
      <c r="T32" s="74">
        <f t="shared" si="7"/>
        <v>69.387755102040813</v>
      </c>
      <c r="U32" s="43">
        <v>29</v>
      </c>
      <c r="V32" s="44"/>
      <c r="W32" s="74">
        <f t="shared" si="8"/>
        <v>40.816326530612244</v>
      </c>
      <c r="X32" s="47"/>
      <c r="Y32" s="47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0.5</v>
      </c>
      <c r="E33" s="45">
        <f t="shared" si="2"/>
        <v>5</v>
      </c>
      <c r="F33" s="46">
        <f t="shared" si="3"/>
        <v>5</v>
      </c>
      <c r="G33" s="43">
        <v>49</v>
      </c>
      <c r="H33" s="68"/>
      <c r="I33" s="43">
        <f>'LV-HV_3a'!I33</f>
        <v>50</v>
      </c>
      <c r="J33" s="44">
        <v>2.3345000000000001E-2</v>
      </c>
      <c r="K33" s="65">
        <f t="shared" si="4"/>
        <v>2.0408163265306172</v>
      </c>
      <c r="L33" s="43">
        <f>'LV-HV_3a'!L33</f>
        <v>51</v>
      </c>
      <c r="M33" s="44">
        <v>7.5743000000000005E-2</v>
      </c>
      <c r="N33" s="65">
        <f t="shared" si="5"/>
        <v>4.0816326530612201</v>
      </c>
      <c r="O33" s="43">
        <f>'LV-HV_3a'!O33</f>
        <v>46</v>
      </c>
      <c r="P33" s="44">
        <v>8.9665999999999996E-2</v>
      </c>
      <c r="Q33" s="74">
        <f t="shared" si="6"/>
        <v>6.1224489795918373</v>
      </c>
      <c r="R33" s="43">
        <v>15</v>
      </c>
      <c r="S33" s="44"/>
      <c r="T33" s="74">
        <f t="shared" si="7"/>
        <v>69.387755102040813</v>
      </c>
      <c r="U33" s="43">
        <v>29</v>
      </c>
      <c r="V33" s="44"/>
      <c r="W33" s="74">
        <f t="shared" si="8"/>
        <v>40.816326530612244</v>
      </c>
      <c r="X33" s="47"/>
      <c r="Y33" s="47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0.5</v>
      </c>
      <c r="E34" s="45">
        <f t="shared" si="2"/>
        <v>2.5</v>
      </c>
      <c r="F34" s="46">
        <f t="shared" si="3"/>
        <v>2.5</v>
      </c>
      <c r="G34" s="43">
        <v>38</v>
      </c>
      <c r="H34" s="68"/>
      <c r="I34" s="43">
        <f>'LV-HV_3a'!I34</f>
        <v>36</v>
      </c>
      <c r="J34" s="44">
        <v>3.1968000000000003E-2</v>
      </c>
      <c r="K34" s="65">
        <f t="shared" si="4"/>
        <v>5.2631578947368354</v>
      </c>
      <c r="L34" s="43">
        <f>'LV-HV_3a'!L34</f>
        <v>42</v>
      </c>
      <c r="M34" s="44">
        <v>9.5661999999999997E-2</v>
      </c>
      <c r="N34" s="65">
        <f t="shared" si="5"/>
        <v>10.526315789473699</v>
      </c>
      <c r="O34" s="43">
        <f>'LV-HV_3a'!O34</f>
        <v>35</v>
      </c>
      <c r="P34" s="44">
        <v>6.4971000000000001E-2</v>
      </c>
      <c r="Q34" s="74">
        <f t="shared" si="6"/>
        <v>7.8947368421052602</v>
      </c>
      <c r="R34" s="43">
        <v>15</v>
      </c>
      <c r="S34" s="44"/>
      <c r="T34" s="74">
        <f t="shared" si="7"/>
        <v>60.526315789473685</v>
      </c>
      <c r="U34" s="43">
        <v>29</v>
      </c>
      <c r="V34" s="107"/>
      <c r="W34" s="74">
        <f t="shared" si="8"/>
        <v>23.68421052631578</v>
      </c>
      <c r="X34" s="47"/>
      <c r="Y34" s="47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0.5</v>
      </c>
      <c r="E35" s="45">
        <f t="shared" si="2"/>
        <v>2.5</v>
      </c>
      <c r="F35" s="46">
        <f t="shared" si="3"/>
        <v>2.5</v>
      </c>
      <c r="G35" s="43">
        <v>38</v>
      </c>
      <c r="H35" s="68"/>
      <c r="I35" s="43">
        <f>'LV-HV_3a'!I35</f>
        <v>37</v>
      </c>
      <c r="J35" s="44">
        <v>1.0054E-2</v>
      </c>
      <c r="K35" s="65">
        <f t="shared" si="4"/>
        <v>2.6315789473684106</v>
      </c>
      <c r="L35" s="43">
        <f>'LV-HV_3a'!L35</f>
        <v>42</v>
      </c>
      <c r="M35" s="44">
        <v>9.5661999999999997E-2</v>
      </c>
      <c r="N35" s="65">
        <f t="shared" si="5"/>
        <v>10.526315789473699</v>
      </c>
      <c r="O35" s="43">
        <f>'LV-HV_3a'!O35</f>
        <v>35</v>
      </c>
      <c r="P35" s="44">
        <v>6.4971000000000001E-2</v>
      </c>
      <c r="Q35" s="74">
        <f t="shared" si="6"/>
        <v>7.8947368421052602</v>
      </c>
      <c r="R35" s="43">
        <v>15</v>
      </c>
      <c r="S35" s="44"/>
      <c r="T35" s="74">
        <f t="shared" si="7"/>
        <v>60.526315789473685</v>
      </c>
      <c r="U35" s="43">
        <v>29</v>
      </c>
      <c r="V35" s="44"/>
      <c r="W35" s="74">
        <f t="shared" si="8"/>
        <v>23.68421052631578</v>
      </c>
      <c r="X35" s="47"/>
      <c r="Y35" s="47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0.5</v>
      </c>
      <c r="E36" s="45">
        <f t="shared" si="2"/>
        <v>2.5</v>
      </c>
      <c r="F36" s="46">
        <f t="shared" si="3"/>
        <v>2.5</v>
      </c>
      <c r="G36" s="43">
        <v>38</v>
      </c>
      <c r="H36" s="68"/>
      <c r="I36" s="43">
        <f>'LV-HV_3a'!I36</f>
        <v>38</v>
      </c>
      <c r="J36" s="44">
        <v>0</v>
      </c>
      <c r="K36" s="65">
        <f t="shared" si="4"/>
        <v>0</v>
      </c>
      <c r="L36" s="43">
        <f>'LV-HV_3a'!L36</f>
        <v>42</v>
      </c>
      <c r="M36" s="44">
        <v>9.5661999999999997E-2</v>
      </c>
      <c r="N36" s="65">
        <f t="shared" si="5"/>
        <v>10.526315789473699</v>
      </c>
      <c r="O36" s="43">
        <f>'LV-HV_3a'!O36</f>
        <v>35</v>
      </c>
      <c r="P36" s="44">
        <v>6.4971000000000001E-2</v>
      </c>
      <c r="Q36" s="74">
        <f t="shared" si="6"/>
        <v>7.8947368421052602</v>
      </c>
      <c r="R36" s="43">
        <v>15</v>
      </c>
      <c r="S36" s="44"/>
      <c r="T36" s="74">
        <f t="shared" si="7"/>
        <v>60.526315789473685</v>
      </c>
      <c r="U36" s="43">
        <v>29</v>
      </c>
      <c r="V36" s="44"/>
      <c r="W36" s="74">
        <f t="shared" si="8"/>
        <v>23.68421052631578</v>
      </c>
      <c r="X36" s="47"/>
      <c r="Y36" s="47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0.5</v>
      </c>
      <c r="E37" s="45">
        <f t="shared" si="2"/>
        <v>2.5</v>
      </c>
      <c r="F37" s="46">
        <f t="shared" si="3"/>
        <v>2.5</v>
      </c>
      <c r="G37" s="43">
        <v>38</v>
      </c>
      <c r="H37" s="68"/>
      <c r="I37" s="43">
        <f>'LV-HV_3a'!I37</f>
        <v>40</v>
      </c>
      <c r="J37" s="44">
        <v>1.8776999999999999E-2</v>
      </c>
      <c r="K37" s="65">
        <f t="shared" si="4"/>
        <v>5.2631578947368496</v>
      </c>
      <c r="L37" s="43">
        <f>'LV-HV_3a'!L37</f>
        <v>42</v>
      </c>
      <c r="M37" s="44">
        <v>9.5661999999999997E-2</v>
      </c>
      <c r="N37" s="65">
        <f t="shared" si="5"/>
        <v>10.526315789473699</v>
      </c>
      <c r="O37" s="43">
        <f>'LV-HV_3a'!O37</f>
        <v>35</v>
      </c>
      <c r="P37" s="44">
        <v>6.4971000000000001E-2</v>
      </c>
      <c r="Q37" s="74">
        <f t="shared" si="6"/>
        <v>7.8947368421052602</v>
      </c>
      <c r="R37" s="43">
        <v>15</v>
      </c>
      <c r="S37" s="44"/>
      <c r="T37" s="74">
        <f t="shared" si="7"/>
        <v>60.526315789473685</v>
      </c>
      <c r="U37" s="43">
        <v>29</v>
      </c>
      <c r="V37" s="44"/>
      <c r="W37" s="74">
        <f t="shared" si="8"/>
        <v>23.68421052631578</v>
      </c>
      <c r="X37" s="47"/>
      <c r="Y37" s="47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0.5</v>
      </c>
      <c r="E38" s="45">
        <f t="shared" si="2"/>
        <v>2.5</v>
      </c>
      <c r="F38" s="46">
        <f t="shared" si="3"/>
        <v>2.5</v>
      </c>
      <c r="G38" s="43">
        <v>38</v>
      </c>
      <c r="H38" s="68"/>
      <c r="I38" s="43">
        <f>'LV-HV_3a'!I38</f>
        <v>41</v>
      </c>
      <c r="J38" s="44">
        <v>4.9451000000000002E-2</v>
      </c>
      <c r="K38" s="65">
        <f t="shared" si="4"/>
        <v>7.8947368421052744</v>
      </c>
      <c r="L38" s="43">
        <f>'LV-HV_3a'!L38</f>
        <v>42</v>
      </c>
      <c r="M38" s="44">
        <v>9.5661999999999997E-2</v>
      </c>
      <c r="N38" s="65">
        <f t="shared" si="5"/>
        <v>10.526315789473699</v>
      </c>
      <c r="O38" s="43">
        <f>'LV-HV_3a'!O38</f>
        <v>35</v>
      </c>
      <c r="P38" s="44">
        <v>6.4971000000000001E-2</v>
      </c>
      <c r="Q38" s="74">
        <f t="shared" si="6"/>
        <v>7.8947368421052602</v>
      </c>
      <c r="R38" s="43">
        <v>15</v>
      </c>
      <c r="S38" s="44"/>
      <c r="T38" s="74">
        <f t="shared" si="7"/>
        <v>60.526315789473685</v>
      </c>
      <c r="U38" s="43">
        <v>29</v>
      </c>
      <c r="V38" s="44"/>
      <c r="W38" s="74">
        <f t="shared" si="8"/>
        <v>23.68421052631578</v>
      </c>
      <c r="X38" s="47"/>
      <c r="Y38" s="47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0.5</v>
      </c>
      <c r="E39" s="45">
        <f t="shared" si="2"/>
        <v>0</v>
      </c>
      <c r="F39" s="46">
        <f t="shared" si="3"/>
        <v>0</v>
      </c>
      <c r="G39" s="43">
        <v>29</v>
      </c>
      <c r="H39" s="68"/>
      <c r="I39" s="43">
        <f>'LV-HV_3a'!I39</f>
        <v>28</v>
      </c>
      <c r="J39" s="44">
        <v>4.3314E-3</v>
      </c>
      <c r="K39" s="65">
        <f t="shared" si="4"/>
        <v>3.448275862068968</v>
      </c>
      <c r="L39" s="43">
        <f>'LV-HV_3a'!L39</f>
        <v>29</v>
      </c>
      <c r="M39" s="44">
        <v>0</v>
      </c>
      <c r="N39" s="65">
        <f t="shared" si="5"/>
        <v>0</v>
      </c>
      <c r="O39" s="43">
        <f>'LV-HV_3a'!O39</f>
        <v>28</v>
      </c>
      <c r="P39" s="44">
        <v>4.3314E-3</v>
      </c>
      <c r="Q39" s="74">
        <f t="shared" si="6"/>
        <v>3.448275862068968</v>
      </c>
      <c r="R39" s="43">
        <v>15</v>
      </c>
      <c r="S39" s="44"/>
      <c r="T39" s="74">
        <f t="shared" si="7"/>
        <v>48.275862068965523</v>
      </c>
      <c r="U39" s="43">
        <v>29</v>
      </c>
      <c r="V39" s="44"/>
      <c r="W39" s="74">
        <f t="shared" si="8"/>
        <v>0</v>
      </c>
      <c r="X39" s="47"/>
      <c r="Y39" s="47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0.5</v>
      </c>
      <c r="E40" s="45">
        <f t="shared" si="2"/>
        <v>0</v>
      </c>
      <c r="F40" s="46">
        <f t="shared" si="3"/>
        <v>0</v>
      </c>
      <c r="G40" s="43">
        <v>29</v>
      </c>
      <c r="H40" s="68"/>
      <c r="I40" s="43">
        <f>'LV-HV_3a'!I40</f>
        <v>28</v>
      </c>
      <c r="J40" s="44">
        <v>4.3314E-3</v>
      </c>
      <c r="K40" s="65">
        <f t="shared" si="4"/>
        <v>3.448275862068968</v>
      </c>
      <c r="L40" s="43">
        <f>'LV-HV_3a'!L40</f>
        <v>29</v>
      </c>
      <c r="M40" s="44">
        <v>0</v>
      </c>
      <c r="N40" s="65">
        <f t="shared" si="5"/>
        <v>0</v>
      </c>
      <c r="O40" s="43">
        <f>'LV-HV_3a'!O40</f>
        <v>28</v>
      </c>
      <c r="P40" s="44">
        <v>4.3314E-3</v>
      </c>
      <c r="Q40" s="74">
        <f t="shared" si="6"/>
        <v>3.448275862068968</v>
      </c>
      <c r="R40" s="43">
        <v>15</v>
      </c>
      <c r="S40" s="44"/>
      <c r="T40" s="74">
        <f t="shared" si="7"/>
        <v>48.275862068965523</v>
      </c>
      <c r="U40" s="43">
        <v>29</v>
      </c>
      <c r="V40" s="44"/>
      <c r="W40" s="74">
        <f t="shared" si="8"/>
        <v>0</v>
      </c>
      <c r="X40" s="47"/>
      <c r="Y40" s="47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0.5</v>
      </c>
      <c r="E41" s="45">
        <f t="shared" si="2"/>
        <v>0</v>
      </c>
      <c r="F41" s="46">
        <f t="shared" si="3"/>
        <v>0</v>
      </c>
      <c r="G41" s="43">
        <v>29</v>
      </c>
      <c r="H41" s="68"/>
      <c r="I41" s="43">
        <f>'LV-HV_3a'!I41</f>
        <v>29</v>
      </c>
      <c r="J41" s="44">
        <v>0</v>
      </c>
      <c r="K41" s="65">
        <f t="shared" si="4"/>
        <v>0</v>
      </c>
      <c r="L41" s="43">
        <f>'LV-HV_3a'!L41</f>
        <v>29</v>
      </c>
      <c r="M41" s="44">
        <v>0</v>
      </c>
      <c r="N41" s="65">
        <f t="shared" si="5"/>
        <v>0</v>
      </c>
      <c r="O41" s="43">
        <f>'LV-HV_3a'!O41</f>
        <v>28</v>
      </c>
      <c r="P41" s="44">
        <v>4.3314E-3</v>
      </c>
      <c r="Q41" s="74">
        <f t="shared" si="6"/>
        <v>3.448275862068968</v>
      </c>
      <c r="R41" s="43">
        <v>15</v>
      </c>
      <c r="S41" s="44"/>
      <c r="T41" s="74">
        <f t="shared" si="7"/>
        <v>48.275862068965523</v>
      </c>
      <c r="U41" s="43">
        <v>29</v>
      </c>
      <c r="V41" s="44"/>
      <c r="W41" s="74">
        <f t="shared" si="8"/>
        <v>0</v>
      </c>
      <c r="X41" s="47"/>
      <c r="Y41" s="47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0.5</v>
      </c>
      <c r="E42" s="45">
        <f t="shared" si="2"/>
        <v>0</v>
      </c>
      <c r="F42" s="46">
        <f t="shared" si="3"/>
        <v>0</v>
      </c>
      <c r="G42" s="43">
        <v>29</v>
      </c>
      <c r="H42" s="68"/>
      <c r="I42" s="43">
        <f>'LV-HV_3a'!I42</f>
        <v>29</v>
      </c>
      <c r="J42" s="44">
        <v>0</v>
      </c>
      <c r="K42" s="65">
        <f t="shared" si="4"/>
        <v>0</v>
      </c>
      <c r="L42" s="43">
        <f>'LV-HV_3a'!L42</f>
        <v>29</v>
      </c>
      <c r="M42" s="44">
        <v>0</v>
      </c>
      <c r="N42" s="65">
        <f t="shared" si="5"/>
        <v>0</v>
      </c>
      <c r="O42" s="43">
        <f>'LV-HV_3a'!O42</f>
        <v>28</v>
      </c>
      <c r="P42" s="44">
        <v>4.3314E-3</v>
      </c>
      <c r="Q42" s="74">
        <f t="shared" si="6"/>
        <v>3.448275862068968</v>
      </c>
      <c r="R42" s="43">
        <v>15</v>
      </c>
      <c r="S42" s="44"/>
      <c r="T42" s="74">
        <f t="shared" si="7"/>
        <v>48.275862068965523</v>
      </c>
      <c r="U42" s="43">
        <v>29</v>
      </c>
      <c r="V42" s="44"/>
      <c r="W42" s="74">
        <f t="shared" si="8"/>
        <v>0</v>
      </c>
      <c r="X42" s="47"/>
      <c r="Y42" s="47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0.5</v>
      </c>
      <c r="E43" s="45">
        <f t="shared" si="2"/>
        <v>0</v>
      </c>
      <c r="F43" s="46">
        <f t="shared" si="3"/>
        <v>0</v>
      </c>
      <c r="G43" s="43">
        <v>29</v>
      </c>
      <c r="H43" s="68"/>
      <c r="I43" s="43">
        <f>'LV-HV_3a'!I43</f>
        <v>29</v>
      </c>
      <c r="J43" s="44">
        <v>0</v>
      </c>
      <c r="K43" s="65">
        <f t="shared" si="4"/>
        <v>0</v>
      </c>
      <c r="L43" s="43">
        <f>'LV-HV_3a'!L43</f>
        <v>29</v>
      </c>
      <c r="M43" s="44">
        <v>0</v>
      </c>
      <c r="N43" s="65">
        <f t="shared" si="5"/>
        <v>0</v>
      </c>
      <c r="O43" s="43">
        <f>'LV-HV_3a'!O43</f>
        <v>28</v>
      </c>
      <c r="P43" s="44">
        <v>4.3314E-3</v>
      </c>
      <c r="Q43" s="74">
        <f t="shared" si="6"/>
        <v>3.448275862068968</v>
      </c>
      <c r="R43" s="43">
        <v>15</v>
      </c>
      <c r="S43" s="44"/>
      <c r="T43" s="74">
        <f t="shared" si="7"/>
        <v>48.275862068965523</v>
      </c>
      <c r="U43" s="43">
        <v>29</v>
      </c>
      <c r="V43" s="44"/>
      <c r="W43" s="74">
        <f t="shared" si="8"/>
        <v>0</v>
      </c>
      <c r="X43" s="47"/>
      <c r="Y43" s="47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0.5</v>
      </c>
      <c r="E44" s="45">
        <f t="shared" si="2"/>
        <v>-2.5</v>
      </c>
      <c r="F44" s="46">
        <f t="shared" si="3"/>
        <v>-2.5</v>
      </c>
      <c r="G44" s="43">
        <v>25</v>
      </c>
      <c r="H44" s="68"/>
      <c r="I44" s="43">
        <f>'LV-HV_3a'!I44</f>
        <v>25</v>
      </c>
      <c r="J44" s="44">
        <v>0</v>
      </c>
      <c r="K44" s="65">
        <f t="shared" si="4"/>
        <v>0</v>
      </c>
      <c r="L44" s="43">
        <f>'LV-HV_3a'!L44</f>
        <v>25</v>
      </c>
      <c r="M44" s="44">
        <v>0</v>
      </c>
      <c r="N44" s="65">
        <f t="shared" si="5"/>
        <v>0</v>
      </c>
      <c r="O44" s="43">
        <f>'LV-HV_3a'!O44</f>
        <v>25</v>
      </c>
      <c r="P44" s="44">
        <v>0</v>
      </c>
      <c r="Q44" s="74">
        <f t="shared" si="6"/>
        <v>0</v>
      </c>
      <c r="R44" s="43">
        <v>15</v>
      </c>
      <c r="S44" s="44"/>
      <c r="T44" s="74">
        <f t="shared" si="7"/>
        <v>40</v>
      </c>
      <c r="U44" s="43">
        <v>29</v>
      </c>
      <c r="V44" s="44"/>
      <c r="W44" s="74">
        <f t="shared" si="8"/>
        <v>16</v>
      </c>
      <c r="X44" s="47"/>
      <c r="Y44" s="47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0.5</v>
      </c>
      <c r="E45" s="45">
        <f t="shared" si="2"/>
        <v>-2.5</v>
      </c>
      <c r="F45" s="46">
        <f t="shared" si="3"/>
        <v>-2.5</v>
      </c>
      <c r="G45" s="43">
        <v>25</v>
      </c>
      <c r="H45" s="68"/>
      <c r="I45" s="43">
        <f>'LV-HV_3a'!I45</f>
        <v>25</v>
      </c>
      <c r="J45" s="44">
        <v>0</v>
      </c>
      <c r="K45" s="65">
        <f t="shared" si="4"/>
        <v>0</v>
      </c>
      <c r="L45" s="43">
        <f>'LV-HV_3a'!L45</f>
        <v>25</v>
      </c>
      <c r="M45" s="44">
        <v>0</v>
      </c>
      <c r="N45" s="65">
        <f t="shared" si="5"/>
        <v>0</v>
      </c>
      <c r="O45" s="43">
        <f>'LV-HV_3a'!O45</f>
        <v>25</v>
      </c>
      <c r="P45" s="44">
        <v>0</v>
      </c>
      <c r="Q45" s="74">
        <f t="shared" si="6"/>
        <v>0</v>
      </c>
      <c r="R45" s="43">
        <v>15</v>
      </c>
      <c r="S45" s="44"/>
      <c r="T45" s="74">
        <f t="shared" si="7"/>
        <v>40</v>
      </c>
      <c r="U45" s="43">
        <v>29</v>
      </c>
      <c r="V45" s="44"/>
      <c r="W45" s="74">
        <f t="shared" si="8"/>
        <v>16</v>
      </c>
      <c r="X45" s="47"/>
      <c r="Y45" s="47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0.5</v>
      </c>
      <c r="E46" s="45">
        <f t="shared" si="2"/>
        <v>-2.5</v>
      </c>
      <c r="F46" s="46">
        <f t="shared" si="3"/>
        <v>-2.5</v>
      </c>
      <c r="G46" s="43">
        <v>25</v>
      </c>
      <c r="H46" s="68"/>
      <c r="I46" s="43">
        <f>'LV-HV_3a'!I46</f>
        <v>25</v>
      </c>
      <c r="J46" s="44">
        <v>0</v>
      </c>
      <c r="K46" s="65">
        <f t="shared" si="4"/>
        <v>0</v>
      </c>
      <c r="L46" s="43">
        <f>'LV-HV_3a'!L46</f>
        <v>25</v>
      </c>
      <c r="M46" s="44">
        <v>0</v>
      </c>
      <c r="N46" s="65">
        <f t="shared" si="5"/>
        <v>0</v>
      </c>
      <c r="O46" s="43">
        <f>'LV-HV_3a'!O46</f>
        <v>25</v>
      </c>
      <c r="P46" s="44">
        <v>0</v>
      </c>
      <c r="Q46" s="74">
        <f t="shared" si="6"/>
        <v>0</v>
      </c>
      <c r="R46" s="43">
        <v>15</v>
      </c>
      <c r="S46" s="44"/>
      <c r="T46" s="74">
        <f t="shared" si="7"/>
        <v>40</v>
      </c>
      <c r="U46" s="43">
        <v>29</v>
      </c>
      <c r="V46" s="44"/>
      <c r="W46" s="74">
        <f t="shared" si="8"/>
        <v>16</v>
      </c>
      <c r="X46" s="47"/>
      <c r="Y46" s="47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0.5</v>
      </c>
      <c r="E47" s="45">
        <f t="shared" si="2"/>
        <v>-2.5</v>
      </c>
      <c r="F47" s="46">
        <f t="shared" si="3"/>
        <v>-2.5</v>
      </c>
      <c r="G47" s="43">
        <v>25</v>
      </c>
      <c r="H47" s="68"/>
      <c r="I47" s="43">
        <f>'LV-HV_3a'!I47</f>
        <v>25</v>
      </c>
      <c r="J47" s="44">
        <v>0</v>
      </c>
      <c r="K47" s="65">
        <f t="shared" si="4"/>
        <v>0</v>
      </c>
      <c r="L47" s="43">
        <f>'LV-HV_3a'!L47</f>
        <v>25</v>
      </c>
      <c r="M47" s="44">
        <v>0</v>
      </c>
      <c r="N47" s="65">
        <f t="shared" si="5"/>
        <v>0</v>
      </c>
      <c r="O47" s="43">
        <f>'LV-HV_3a'!O47</f>
        <v>25</v>
      </c>
      <c r="P47" s="44">
        <v>0</v>
      </c>
      <c r="Q47" s="74">
        <f t="shared" si="6"/>
        <v>0</v>
      </c>
      <c r="R47" s="43">
        <v>15</v>
      </c>
      <c r="S47" s="44"/>
      <c r="T47" s="74">
        <f t="shared" si="7"/>
        <v>40</v>
      </c>
      <c r="U47" s="43">
        <v>29</v>
      </c>
      <c r="V47" s="44"/>
      <c r="W47" s="74">
        <f t="shared" si="8"/>
        <v>16</v>
      </c>
      <c r="X47" s="47"/>
      <c r="Y47" s="47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0.5</v>
      </c>
      <c r="E48" s="45">
        <f t="shared" si="2"/>
        <v>-2.5</v>
      </c>
      <c r="F48" s="46">
        <f t="shared" si="3"/>
        <v>-2.5</v>
      </c>
      <c r="G48" s="43">
        <v>25</v>
      </c>
      <c r="H48" s="68"/>
      <c r="I48" s="43">
        <f>'LV-HV_3a'!I48</f>
        <v>25</v>
      </c>
      <c r="J48" s="44">
        <v>0</v>
      </c>
      <c r="K48" s="65">
        <f t="shared" si="4"/>
        <v>0</v>
      </c>
      <c r="L48" s="43">
        <f>'LV-HV_3a'!L48</f>
        <v>25</v>
      </c>
      <c r="M48" s="44">
        <v>0</v>
      </c>
      <c r="N48" s="65">
        <f t="shared" si="5"/>
        <v>0</v>
      </c>
      <c r="O48" s="43">
        <f>'LV-HV_3a'!O48</f>
        <v>25</v>
      </c>
      <c r="P48" s="44">
        <v>0</v>
      </c>
      <c r="Q48" s="74">
        <f t="shared" si="6"/>
        <v>0</v>
      </c>
      <c r="R48" s="43">
        <v>15</v>
      </c>
      <c r="S48" s="44"/>
      <c r="T48" s="74">
        <f t="shared" si="7"/>
        <v>40</v>
      </c>
      <c r="U48" s="43">
        <v>29</v>
      </c>
      <c r="V48" s="44"/>
      <c r="W48" s="74">
        <f t="shared" si="8"/>
        <v>16</v>
      </c>
      <c r="X48" s="47"/>
      <c r="Y48" s="47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0.5</v>
      </c>
      <c r="E49" s="45">
        <f t="shared" si="2"/>
        <v>-5</v>
      </c>
      <c r="F49" s="46">
        <f t="shared" si="3"/>
        <v>-5</v>
      </c>
      <c r="G49" s="43">
        <v>22</v>
      </c>
      <c r="H49" s="68"/>
      <c r="I49" s="43">
        <f>'LV-HV_3a'!I49</f>
        <v>22</v>
      </c>
      <c r="J49" s="44">
        <v>0</v>
      </c>
      <c r="K49" s="65">
        <f t="shared" si="4"/>
        <v>1.4210854715202004E-14</v>
      </c>
      <c r="L49" s="43">
        <f>'LV-HV_3a'!L49</f>
        <v>22</v>
      </c>
      <c r="M49" s="44">
        <v>0</v>
      </c>
      <c r="N49" s="65">
        <f t="shared" si="5"/>
        <v>1.4210854715202004E-14</v>
      </c>
      <c r="O49" s="43">
        <f>'LV-HV_3a'!O49</f>
        <v>22</v>
      </c>
      <c r="P49" s="44">
        <v>0</v>
      </c>
      <c r="Q49" s="74">
        <f t="shared" si="6"/>
        <v>1.4210854715202004E-14</v>
      </c>
      <c r="R49" s="43">
        <v>15</v>
      </c>
      <c r="S49" s="44"/>
      <c r="T49" s="74">
        <f t="shared" si="7"/>
        <v>31.818181818181813</v>
      </c>
      <c r="U49" s="43">
        <v>29</v>
      </c>
      <c r="V49" s="44"/>
      <c r="W49" s="74">
        <f t="shared" si="8"/>
        <v>31.818181818181841</v>
      </c>
      <c r="X49" s="47"/>
      <c r="Y49" s="47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0.5</v>
      </c>
      <c r="E50" s="45">
        <f t="shared" si="2"/>
        <v>-5</v>
      </c>
      <c r="F50" s="46">
        <f t="shared" si="3"/>
        <v>-5</v>
      </c>
      <c r="G50" s="43">
        <v>22</v>
      </c>
      <c r="H50" s="68"/>
      <c r="I50" s="43">
        <f>'LV-HV_3a'!I50</f>
        <v>22</v>
      </c>
      <c r="J50" s="44">
        <v>0</v>
      </c>
      <c r="K50" s="65">
        <f t="shared" si="4"/>
        <v>1.4210854715202004E-14</v>
      </c>
      <c r="L50" s="43">
        <f>'LV-HV_3a'!L50</f>
        <v>22</v>
      </c>
      <c r="M50" s="44">
        <v>0</v>
      </c>
      <c r="N50" s="65">
        <f t="shared" si="5"/>
        <v>1.4210854715202004E-14</v>
      </c>
      <c r="O50" s="43">
        <f>'LV-HV_3a'!O50</f>
        <v>22</v>
      </c>
      <c r="P50" s="44">
        <v>0</v>
      </c>
      <c r="Q50" s="74">
        <f t="shared" si="6"/>
        <v>1.4210854715202004E-14</v>
      </c>
      <c r="R50" s="43">
        <v>15</v>
      </c>
      <c r="S50" s="44"/>
      <c r="T50" s="74">
        <f t="shared" si="7"/>
        <v>31.818181818181813</v>
      </c>
      <c r="U50" s="43">
        <v>29</v>
      </c>
      <c r="V50" s="44"/>
      <c r="W50" s="74">
        <f t="shared" si="8"/>
        <v>31.818181818181841</v>
      </c>
      <c r="X50" s="47"/>
      <c r="Y50" s="47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0.5</v>
      </c>
      <c r="E51" s="45">
        <f t="shared" si="2"/>
        <v>-5</v>
      </c>
      <c r="F51" s="46">
        <f t="shared" si="3"/>
        <v>-5</v>
      </c>
      <c r="G51" s="43">
        <v>22</v>
      </c>
      <c r="H51" s="68"/>
      <c r="I51" s="43">
        <f>'LV-HV_3a'!I51</f>
        <v>22</v>
      </c>
      <c r="J51" s="44">
        <v>0</v>
      </c>
      <c r="K51" s="65">
        <f t="shared" si="4"/>
        <v>1.4210854715202004E-14</v>
      </c>
      <c r="L51" s="43">
        <f>'LV-HV_3a'!L51</f>
        <v>22</v>
      </c>
      <c r="M51" s="44">
        <v>0</v>
      </c>
      <c r="N51" s="65">
        <f t="shared" si="5"/>
        <v>1.4210854715202004E-14</v>
      </c>
      <c r="O51" s="43">
        <f>'LV-HV_3a'!O51</f>
        <v>22</v>
      </c>
      <c r="P51" s="44">
        <v>0</v>
      </c>
      <c r="Q51" s="74">
        <f t="shared" si="6"/>
        <v>1.4210854715202004E-14</v>
      </c>
      <c r="R51" s="43">
        <v>15</v>
      </c>
      <c r="S51" s="44"/>
      <c r="T51" s="74">
        <f t="shared" si="7"/>
        <v>31.818181818181813</v>
      </c>
      <c r="U51" s="43">
        <v>29</v>
      </c>
      <c r="V51" s="44"/>
      <c r="W51" s="74">
        <f t="shared" si="8"/>
        <v>31.818181818181841</v>
      </c>
      <c r="X51" s="47"/>
      <c r="Y51" s="47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0.5</v>
      </c>
      <c r="E52" s="45">
        <f t="shared" si="2"/>
        <v>-5</v>
      </c>
      <c r="F52" s="46">
        <f t="shared" si="3"/>
        <v>-5</v>
      </c>
      <c r="G52" s="43">
        <v>22</v>
      </c>
      <c r="H52" s="68"/>
      <c r="I52" s="43">
        <f>'LV-HV_3a'!I52</f>
        <v>22</v>
      </c>
      <c r="J52" s="44">
        <v>0</v>
      </c>
      <c r="K52" s="65">
        <f t="shared" si="4"/>
        <v>1.4210854715202004E-14</v>
      </c>
      <c r="L52" s="43">
        <f>'LV-HV_3a'!L52</f>
        <v>22</v>
      </c>
      <c r="M52" s="44">
        <v>0</v>
      </c>
      <c r="N52" s="65">
        <f t="shared" si="5"/>
        <v>1.4210854715202004E-14</v>
      </c>
      <c r="O52" s="43">
        <f>'LV-HV_3a'!O52</f>
        <v>22</v>
      </c>
      <c r="P52" s="44">
        <v>0</v>
      </c>
      <c r="Q52" s="74">
        <f t="shared" si="6"/>
        <v>1.4210854715202004E-14</v>
      </c>
      <c r="R52" s="43">
        <v>15</v>
      </c>
      <c r="S52" s="44"/>
      <c r="T52" s="74">
        <f t="shared" si="7"/>
        <v>31.818181818181813</v>
      </c>
      <c r="U52" s="43">
        <v>29</v>
      </c>
      <c r="V52" s="44"/>
      <c r="W52" s="74">
        <f t="shared" si="8"/>
        <v>31.818181818181841</v>
      </c>
      <c r="X52" s="47"/>
      <c r="Y52" s="47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0.5</v>
      </c>
      <c r="E53" s="45">
        <f t="shared" si="2"/>
        <v>-5</v>
      </c>
      <c r="F53" s="46">
        <f t="shared" si="3"/>
        <v>-5</v>
      </c>
      <c r="G53" s="43">
        <v>22</v>
      </c>
      <c r="H53" s="68"/>
      <c r="I53" s="43">
        <f>'LV-HV_3a'!I53</f>
        <v>22</v>
      </c>
      <c r="J53" s="44">
        <v>0</v>
      </c>
      <c r="K53" s="65">
        <f t="shared" si="4"/>
        <v>1.4210854715202004E-14</v>
      </c>
      <c r="L53" s="43">
        <f>'LV-HV_3a'!L53</f>
        <v>22</v>
      </c>
      <c r="M53" s="44">
        <v>0</v>
      </c>
      <c r="N53" s="65">
        <f t="shared" si="5"/>
        <v>1.4210854715202004E-14</v>
      </c>
      <c r="O53" s="43">
        <f>'LV-HV_3a'!O53</f>
        <v>22</v>
      </c>
      <c r="P53" s="44">
        <v>0</v>
      </c>
      <c r="Q53" s="74">
        <f t="shared" si="6"/>
        <v>1.4210854715202004E-14</v>
      </c>
      <c r="R53" s="43">
        <v>15</v>
      </c>
      <c r="S53" s="44"/>
      <c r="T53" s="74">
        <f t="shared" si="7"/>
        <v>31.818181818181813</v>
      </c>
      <c r="U53" s="43">
        <v>29</v>
      </c>
      <c r="V53" s="44"/>
      <c r="W53" s="74">
        <f t="shared" si="8"/>
        <v>31.818181818181841</v>
      </c>
      <c r="X53" s="47"/>
      <c r="Y53" s="47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0.5</v>
      </c>
      <c r="E54" s="45">
        <f t="shared" si="2"/>
        <v>-7.5</v>
      </c>
      <c r="F54" s="46">
        <f t="shared" si="3"/>
        <v>-7.5</v>
      </c>
      <c r="G54" s="43">
        <v>18</v>
      </c>
      <c r="H54" s="68"/>
      <c r="I54" s="43">
        <f>'LV-HV_3a'!I54</f>
        <v>18</v>
      </c>
      <c r="J54" s="44">
        <v>0</v>
      </c>
      <c r="K54" s="65">
        <f t="shared" si="4"/>
        <v>0</v>
      </c>
      <c r="L54" s="43">
        <f>'LV-HV_3a'!L54</f>
        <v>18</v>
      </c>
      <c r="M54" s="44">
        <v>0</v>
      </c>
      <c r="N54" s="65">
        <f t="shared" si="5"/>
        <v>0</v>
      </c>
      <c r="O54" s="43">
        <f>'LV-HV_3a'!O54</f>
        <v>18</v>
      </c>
      <c r="P54" s="44">
        <v>0</v>
      </c>
      <c r="Q54" s="74">
        <f t="shared" si="6"/>
        <v>0</v>
      </c>
      <c r="R54" s="43">
        <v>15</v>
      </c>
      <c r="S54" s="44"/>
      <c r="T54" s="74">
        <f t="shared" si="7"/>
        <v>16.666666666666671</v>
      </c>
      <c r="U54" s="43">
        <v>28</v>
      </c>
      <c r="V54" s="44"/>
      <c r="W54" s="74">
        <f t="shared" si="8"/>
        <v>55.555555555555543</v>
      </c>
      <c r="X54" s="47"/>
      <c r="Y54" s="47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0.5</v>
      </c>
      <c r="E55" s="45">
        <f t="shared" si="2"/>
        <v>-7.5</v>
      </c>
      <c r="F55" s="46">
        <f t="shared" si="3"/>
        <v>-7.5</v>
      </c>
      <c r="G55" s="43">
        <v>18</v>
      </c>
      <c r="H55" s="68"/>
      <c r="I55" s="43">
        <f>'LV-HV_3a'!I55</f>
        <v>18</v>
      </c>
      <c r="J55" s="44">
        <v>0</v>
      </c>
      <c r="K55" s="65">
        <f t="shared" si="4"/>
        <v>0</v>
      </c>
      <c r="L55" s="43">
        <f>'LV-HV_3a'!L55</f>
        <v>18</v>
      </c>
      <c r="M55" s="44">
        <v>0</v>
      </c>
      <c r="N55" s="65">
        <f t="shared" si="5"/>
        <v>0</v>
      </c>
      <c r="O55" s="43">
        <f>'LV-HV_3a'!O55</f>
        <v>18</v>
      </c>
      <c r="P55" s="44">
        <v>0</v>
      </c>
      <c r="Q55" s="74">
        <f t="shared" si="6"/>
        <v>0</v>
      </c>
      <c r="R55" s="43">
        <v>15</v>
      </c>
      <c r="S55" s="44"/>
      <c r="T55" s="74">
        <f t="shared" si="7"/>
        <v>16.666666666666671</v>
      </c>
      <c r="U55" s="43">
        <v>28</v>
      </c>
      <c r="V55" s="44"/>
      <c r="W55" s="74">
        <f t="shared" si="8"/>
        <v>55.555555555555543</v>
      </c>
      <c r="X55" s="47"/>
      <c r="Y55" s="47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0.5</v>
      </c>
      <c r="E56" s="45">
        <f t="shared" si="2"/>
        <v>-7.5</v>
      </c>
      <c r="F56" s="46">
        <f t="shared" si="3"/>
        <v>-7.5</v>
      </c>
      <c r="G56" s="43">
        <v>18</v>
      </c>
      <c r="H56" s="68"/>
      <c r="I56" s="43">
        <f>'LV-HV_3a'!I56</f>
        <v>18</v>
      </c>
      <c r="J56" s="44">
        <v>0</v>
      </c>
      <c r="K56" s="65">
        <f t="shared" si="4"/>
        <v>0</v>
      </c>
      <c r="L56" s="43">
        <f>'LV-HV_3a'!L56</f>
        <v>18</v>
      </c>
      <c r="M56" s="44">
        <v>0</v>
      </c>
      <c r="N56" s="65">
        <f t="shared" si="5"/>
        <v>0</v>
      </c>
      <c r="O56" s="43">
        <f>'LV-HV_3a'!O56</f>
        <v>18</v>
      </c>
      <c r="P56" s="44">
        <v>0</v>
      </c>
      <c r="Q56" s="74">
        <f t="shared" si="6"/>
        <v>0</v>
      </c>
      <c r="R56" s="43">
        <v>15</v>
      </c>
      <c r="S56" s="44"/>
      <c r="T56" s="74">
        <f t="shared" si="7"/>
        <v>16.666666666666671</v>
      </c>
      <c r="U56" s="43">
        <v>28</v>
      </c>
      <c r="V56" s="44"/>
      <c r="W56" s="74">
        <f t="shared" si="8"/>
        <v>55.555555555555543</v>
      </c>
      <c r="X56" s="47"/>
      <c r="Y56" s="47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0.5</v>
      </c>
      <c r="E57" s="45">
        <f t="shared" si="2"/>
        <v>-7.5</v>
      </c>
      <c r="F57" s="46">
        <f t="shared" si="3"/>
        <v>-7.5</v>
      </c>
      <c r="G57" s="43">
        <v>18</v>
      </c>
      <c r="H57" s="68"/>
      <c r="I57" s="43">
        <f>'LV-HV_3a'!I57</f>
        <v>18</v>
      </c>
      <c r="J57" s="44">
        <v>0</v>
      </c>
      <c r="K57" s="65">
        <f t="shared" si="4"/>
        <v>0</v>
      </c>
      <c r="L57" s="43">
        <f>'LV-HV_3a'!L57</f>
        <v>18</v>
      </c>
      <c r="M57" s="44">
        <v>0</v>
      </c>
      <c r="N57" s="65">
        <f t="shared" si="5"/>
        <v>0</v>
      </c>
      <c r="O57" s="43">
        <f>'LV-HV_3a'!O57</f>
        <v>18</v>
      </c>
      <c r="P57" s="44">
        <v>0</v>
      </c>
      <c r="Q57" s="74">
        <f t="shared" si="6"/>
        <v>0</v>
      </c>
      <c r="R57" s="43">
        <v>15</v>
      </c>
      <c r="S57" s="44"/>
      <c r="T57" s="74">
        <f t="shared" si="7"/>
        <v>16.666666666666671</v>
      </c>
      <c r="U57" s="43">
        <v>28</v>
      </c>
      <c r="V57" s="44"/>
      <c r="W57" s="74">
        <f t="shared" si="8"/>
        <v>55.555555555555543</v>
      </c>
      <c r="X57" s="47"/>
      <c r="Y57" s="47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0.5</v>
      </c>
      <c r="E58" s="45">
        <f t="shared" si="2"/>
        <v>-7.5</v>
      </c>
      <c r="F58" s="46">
        <f t="shared" si="3"/>
        <v>-7.5</v>
      </c>
      <c r="G58" s="43">
        <v>18</v>
      </c>
      <c r="H58" s="68"/>
      <c r="I58" s="43">
        <f>'LV-HV_3a'!I58</f>
        <v>18</v>
      </c>
      <c r="J58" s="44">
        <v>0</v>
      </c>
      <c r="K58" s="65">
        <f t="shared" si="4"/>
        <v>0</v>
      </c>
      <c r="L58" s="43">
        <f>'LV-HV_3a'!L58</f>
        <v>18</v>
      </c>
      <c r="M58" s="44">
        <v>0</v>
      </c>
      <c r="N58" s="65">
        <f t="shared" si="5"/>
        <v>0</v>
      </c>
      <c r="O58" s="43">
        <f>'LV-HV_3a'!O58</f>
        <v>18</v>
      </c>
      <c r="P58" s="44">
        <v>0</v>
      </c>
      <c r="Q58" s="74">
        <f t="shared" si="6"/>
        <v>0</v>
      </c>
      <c r="R58" s="43">
        <v>15</v>
      </c>
      <c r="S58" s="44"/>
      <c r="T58" s="74">
        <f t="shared" si="7"/>
        <v>16.666666666666671</v>
      </c>
      <c r="U58" s="43">
        <v>28</v>
      </c>
      <c r="V58" s="44"/>
      <c r="W58" s="74">
        <f t="shared" si="8"/>
        <v>55.555555555555543</v>
      </c>
      <c r="X58" s="47"/>
      <c r="Y58" s="47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0.5</v>
      </c>
      <c r="E59" s="45">
        <f t="shared" si="2"/>
        <v>-10</v>
      </c>
      <c r="F59" s="46">
        <f t="shared" si="3"/>
        <v>-10</v>
      </c>
      <c r="G59" s="43">
        <v>14</v>
      </c>
      <c r="H59" s="68"/>
      <c r="I59" s="43">
        <f>'LV-HV_3a'!I59</f>
        <v>14</v>
      </c>
      <c r="J59" s="44">
        <v>0</v>
      </c>
      <c r="K59" s="65">
        <f t="shared" si="4"/>
        <v>0</v>
      </c>
      <c r="L59" s="43">
        <f>'LV-HV_3a'!L59</f>
        <v>14</v>
      </c>
      <c r="M59" s="44">
        <v>0</v>
      </c>
      <c r="N59" s="65">
        <f t="shared" si="5"/>
        <v>0</v>
      </c>
      <c r="O59" s="43">
        <f>'LV-HV_3a'!O59</f>
        <v>14</v>
      </c>
      <c r="P59" s="44">
        <v>0</v>
      </c>
      <c r="Q59" s="74">
        <f t="shared" si="6"/>
        <v>0</v>
      </c>
      <c r="R59" s="43">
        <v>15</v>
      </c>
      <c r="S59" s="44"/>
      <c r="T59" s="74">
        <f t="shared" si="7"/>
        <v>7.142857142857153</v>
      </c>
      <c r="U59" s="43">
        <v>27</v>
      </c>
      <c r="V59" s="44"/>
      <c r="W59" s="74">
        <f t="shared" si="8"/>
        <v>92.857142857142861</v>
      </c>
      <c r="X59" s="47"/>
      <c r="Y59" s="47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0.5</v>
      </c>
      <c r="E60" s="45">
        <f t="shared" si="2"/>
        <v>-10</v>
      </c>
      <c r="F60" s="46">
        <f t="shared" si="3"/>
        <v>-10</v>
      </c>
      <c r="G60" s="43">
        <v>14</v>
      </c>
      <c r="H60" s="68"/>
      <c r="I60" s="43">
        <f>'LV-HV_3a'!I60</f>
        <v>14</v>
      </c>
      <c r="J60" s="44">
        <v>0</v>
      </c>
      <c r="K60" s="65">
        <f t="shared" si="4"/>
        <v>0</v>
      </c>
      <c r="L60" s="43">
        <f>'LV-HV_3a'!L60</f>
        <v>14</v>
      </c>
      <c r="M60" s="44">
        <v>0</v>
      </c>
      <c r="N60" s="65">
        <f t="shared" si="5"/>
        <v>0</v>
      </c>
      <c r="O60" s="43">
        <f>'LV-HV_3a'!O60</f>
        <v>14</v>
      </c>
      <c r="P60" s="44">
        <v>0</v>
      </c>
      <c r="Q60" s="74">
        <f t="shared" si="6"/>
        <v>0</v>
      </c>
      <c r="R60" s="43">
        <v>15</v>
      </c>
      <c r="S60" s="44"/>
      <c r="T60" s="74">
        <f t="shared" si="7"/>
        <v>7.142857142857153</v>
      </c>
      <c r="U60" s="43">
        <v>27</v>
      </c>
      <c r="V60" s="44"/>
      <c r="W60" s="74">
        <f t="shared" si="8"/>
        <v>92.857142857142861</v>
      </c>
      <c r="X60" s="47"/>
      <c r="Y60" s="47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0.5</v>
      </c>
      <c r="E61" s="45">
        <f t="shared" si="2"/>
        <v>-10</v>
      </c>
      <c r="F61" s="46">
        <f t="shared" si="3"/>
        <v>-10</v>
      </c>
      <c r="G61" s="43">
        <v>14</v>
      </c>
      <c r="H61" s="68"/>
      <c r="I61" s="43">
        <f>'LV-HV_3a'!I61</f>
        <v>14</v>
      </c>
      <c r="J61" s="44">
        <v>0</v>
      </c>
      <c r="K61" s="65">
        <f t="shared" si="4"/>
        <v>0</v>
      </c>
      <c r="L61" s="43">
        <f>'LV-HV_3a'!L61</f>
        <v>14</v>
      </c>
      <c r="M61" s="44">
        <v>0</v>
      </c>
      <c r="N61" s="65">
        <f t="shared" si="5"/>
        <v>0</v>
      </c>
      <c r="O61" s="43">
        <f>'LV-HV_3a'!O61</f>
        <v>14</v>
      </c>
      <c r="P61" s="44">
        <v>0</v>
      </c>
      <c r="Q61" s="74">
        <f t="shared" si="6"/>
        <v>0</v>
      </c>
      <c r="R61" s="43">
        <v>15</v>
      </c>
      <c r="S61" s="44"/>
      <c r="T61" s="74">
        <f t="shared" si="7"/>
        <v>7.142857142857153</v>
      </c>
      <c r="U61" s="43">
        <v>27</v>
      </c>
      <c r="V61" s="44"/>
      <c r="W61" s="74">
        <f t="shared" si="8"/>
        <v>92.857142857142861</v>
      </c>
      <c r="X61" s="47"/>
      <c r="Y61" s="47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0.5</v>
      </c>
      <c r="E62" s="45">
        <f t="shared" si="2"/>
        <v>-10</v>
      </c>
      <c r="F62" s="46">
        <f t="shared" si="3"/>
        <v>-10</v>
      </c>
      <c r="G62" s="43">
        <v>14</v>
      </c>
      <c r="H62" s="68"/>
      <c r="I62" s="43">
        <f>'LV-HV_3a'!I62</f>
        <v>14</v>
      </c>
      <c r="J62" s="44">
        <v>0</v>
      </c>
      <c r="K62" s="65">
        <f t="shared" si="4"/>
        <v>0</v>
      </c>
      <c r="L62" s="43">
        <f>'LV-HV_3a'!L62</f>
        <v>14</v>
      </c>
      <c r="M62" s="44">
        <v>0</v>
      </c>
      <c r="N62" s="65">
        <f t="shared" si="5"/>
        <v>0</v>
      </c>
      <c r="O62" s="43">
        <f>'LV-HV_3a'!O62</f>
        <v>14</v>
      </c>
      <c r="P62" s="44">
        <v>0</v>
      </c>
      <c r="Q62" s="74">
        <f t="shared" si="6"/>
        <v>0</v>
      </c>
      <c r="R62" s="43">
        <v>15</v>
      </c>
      <c r="S62" s="44"/>
      <c r="T62" s="74">
        <f t="shared" si="7"/>
        <v>7.142857142857153</v>
      </c>
      <c r="U62" s="43">
        <v>27</v>
      </c>
      <c r="V62" s="44"/>
      <c r="W62" s="74">
        <f t="shared" si="8"/>
        <v>92.857142857142861</v>
      </c>
      <c r="X62" s="47"/>
      <c r="Y62" s="47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0.5</v>
      </c>
      <c r="E63" s="45">
        <f t="shared" si="2"/>
        <v>-10</v>
      </c>
      <c r="F63" s="46">
        <f t="shared" si="3"/>
        <v>-10</v>
      </c>
      <c r="G63" s="69">
        <v>14</v>
      </c>
      <c r="H63" s="70"/>
      <c r="I63" s="43">
        <f>'LV-HV_3a'!I63</f>
        <v>14</v>
      </c>
      <c r="J63" s="44">
        <v>0</v>
      </c>
      <c r="K63" s="65">
        <f t="shared" si="4"/>
        <v>0</v>
      </c>
      <c r="L63" s="43">
        <f>'LV-HV_3a'!L63</f>
        <v>14</v>
      </c>
      <c r="M63" s="44">
        <v>0</v>
      </c>
      <c r="N63" s="65">
        <f t="shared" si="5"/>
        <v>0</v>
      </c>
      <c r="O63" s="43">
        <f>'LV-HV_3a'!O63</f>
        <v>14</v>
      </c>
      <c r="P63" s="44">
        <v>0</v>
      </c>
      <c r="Q63" s="74">
        <f t="shared" si="6"/>
        <v>0</v>
      </c>
      <c r="R63" s="43">
        <v>15</v>
      </c>
      <c r="S63" s="44"/>
      <c r="T63" s="74">
        <f t="shared" si="7"/>
        <v>7.142857142857153</v>
      </c>
      <c r="U63" s="43">
        <v>27</v>
      </c>
      <c r="V63" s="44"/>
      <c r="W63" s="74">
        <f t="shared" si="8"/>
        <v>92.857142857142861</v>
      </c>
      <c r="X63" s="47"/>
      <c r="Y63" s="47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6.968488888888888E-3</v>
      </c>
      <c r="K64" s="34"/>
      <c r="L64" s="33"/>
      <c r="M64" s="48">
        <f>AVERAGE(M19:M63)</f>
        <v>3.1374555555555544E-2</v>
      </c>
      <c r="N64" s="34"/>
      <c r="O64" s="33"/>
      <c r="P64" s="48">
        <f>AVERAGE(P19:P63)</f>
        <v>2.7817488888888898E-2</v>
      </c>
      <c r="Q64" s="34"/>
      <c r="R64" s="33"/>
      <c r="S64" s="48" t="e">
        <f>AVERAGE(S19:S63)</f>
        <v>#DIV/0!</v>
      </c>
      <c r="T64" s="34"/>
      <c r="U64" s="33"/>
      <c r="V64" s="48" t="e">
        <f>AVERAGE(V19:V63)</f>
        <v>#DIV/0!</v>
      </c>
      <c r="W64" s="34"/>
    </row>
    <row r="65" spans="2:23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1.2872337355197392E-2</v>
      </c>
      <c r="K65" s="36"/>
      <c r="L65" s="35"/>
      <c r="M65" s="49">
        <f>_xlfn.STDEV.S(M19:M63)</f>
        <v>3.7537498942303488E-2</v>
      </c>
      <c r="N65" s="36"/>
      <c r="O65" s="35"/>
      <c r="P65" s="49">
        <f>_xlfn.STDEV.S(P19:P63)</f>
        <v>3.382403563633829E-2</v>
      </c>
      <c r="Q65" s="36"/>
      <c r="R65" s="35"/>
      <c r="S65" s="49" t="e">
        <f>_xlfn.STDEV.S(S19:S63)</f>
        <v>#DIV/0!</v>
      </c>
      <c r="T65" s="36"/>
      <c r="U65" s="35"/>
      <c r="V65" s="49" t="e">
        <f>_xlfn.STDEV.S(V19:V63)</f>
        <v>#DIV/0!</v>
      </c>
      <c r="W65" s="36"/>
    </row>
    <row r="66" spans="2:23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  <c r="U66" s="35"/>
      <c r="V66" s="49">
        <f>MIN(V19:V63)</f>
        <v>0</v>
      </c>
      <c r="W66" s="36"/>
    </row>
    <row r="67" spans="2:23" ht="15.75" thickBot="1" x14ac:dyDescent="0.3">
      <c r="B67" s="5"/>
      <c r="C67" s="5"/>
      <c r="H67" s="29" t="s">
        <v>33</v>
      </c>
      <c r="I67" s="37"/>
      <c r="J67" s="50">
        <f>MAX(J19:J63)</f>
        <v>4.9451000000000002E-2</v>
      </c>
      <c r="K67" s="38"/>
      <c r="L67" s="41"/>
      <c r="M67" s="50">
        <f>MAX(M19:M63)</f>
        <v>9.5661999999999997E-2</v>
      </c>
      <c r="N67" s="38"/>
      <c r="O67" s="41"/>
      <c r="P67" s="50">
        <f>MAX(P19:P63)</f>
        <v>8.9665999999999996E-2</v>
      </c>
      <c r="Q67" s="38"/>
      <c r="R67" s="41"/>
      <c r="S67" s="50">
        <f>MAX(S19:S63)</f>
        <v>0</v>
      </c>
      <c r="T67" s="38"/>
      <c r="U67" s="41"/>
      <c r="V67" s="50">
        <f>MAX(V19:V63)</f>
        <v>0</v>
      </c>
      <c r="W67" s="38"/>
    </row>
    <row r="68" spans="2:23" x14ac:dyDescent="0.25">
      <c r="B68" s="5"/>
      <c r="C68" s="5"/>
    </row>
    <row r="69" spans="2:23" x14ac:dyDescent="0.25">
      <c r="B69" s="5"/>
      <c r="C69" s="5"/>
    </row>
    <row r="70" spans="2:23" x14ac:dyDescent="0.25">
      <c r="B70" s="5"/>
      <c r="C70" s="5"/>
    </row>
    <row r="71" spans="2:23" x14ac:dyDescent="0.25">
      <c r="B71" s="5"/>
      <c r="C71" s="5"/>
    </row>
    <row r="72" spans="2:23" x14ac:dyDescent="0.25">
      <c r="B72" s="5"/>
      <c r="C72" s="5"/>
    </row>
    <row r="73" spans="2:23" x14ac:dyDescent="0.25">
      <c r="B73" s="5"/>
      <c r="C73" s="5"/>
    </row>
    <row r="74" spans="2:23" x14ac:dyDescent="0.25">
      <c r="B74" s="5"/>
      <c r="C74" s="5"/>
    </row>
    <row r="75" spans="2:23" x14ac:dyDescent="0.25">
      <c r="B75" s="5"/>
      <c r="C75" s="5"/>
      <c r="E75" s="73" t="s">
        <v>44</v>
      </c>
    </row>
    <row r="76" spans="2:23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7" t="s">
        <v>69</v>
      </c>
      <c r="J76" s="58" t="s">
        <v>76</v>
      </c>
    </row>
    <row r="77" spans="2:23" x14ac:dyDescent="0.25">
      <c r="B77" s="5"/>
      <c r="C77" s="5"/>
      <c r="E77" s="93" t="s">
        <v>45</v>
      </c>
      <c r="F77" s="94">
        <f>J64</f>
        <v>6.968488888888888E-3</v>
      </c>
      <c r="G77" s="94">
        <f>M64</f>
        <v>3.1374555555555544E-2</v>
      </c>
      <c r="H77" s="94">
        <f>P64</f>
        <v>2.7817488888888898E-2</v>
      </c>
      <c r="I77" s="94" t="e">
        <f>S64</f>
        <v>#DIV/0!</v>
      </c>
      <c r="J77" s="95" t="e">
        <f>V64</f>
        <v>#DIV/0!</v>
      </c>
    </row>
    <row r="78" spans="2:23" x14ac:dyDescent="0.25">
      <c r="B78" s="5"/>
      <c r="C78" s="5"/>
      <c r="E78" s="60" t="s">
        <v>46</v>
      </c>
      <c r="F78" s="61">
        <f t="shared" ref="F78:F80" si="9">J65</f>
        <v>1.2872337355197392E-2</v>
      </c>
      <c r="G78" s="61">
        <f t="shared" ref="G78:G80" si="10">M65</f>
        <v>3.7537498942303488E-2</v>
      </c>
      <c r="H78" s="61">
        <f t="shared" ref="H78:H80" si="11">P65</f>
        <v>3.382403563633829E-2</v>
      </c>
      <c r="I78" s="61" t="e">
        <f t="shared" ref="I78:I80" si="12">S65</f>
        <v>#DIV/0!</v>
      </c>
      <c r="J78" s="62" t="e">
        <f>V65</f>
        <v>#DIV/0!</v>
      </c>
    </row>
    <row r="79" spans="2:23" x14ac:dyDescent="0.25">
      <c r="B79" s="5"/>
      <c r="C79" s="5"/>
      <c r="E79" s="60" t="s">
        <v>47</v>
      </c>
      <c r="F79" s="61">
        <f t="shared" si="9"/>
        <v>0</v>
      </c>
      <c r="G79" s="61">
        <f t="shared" si="10"/>
        <v>0</v>
      </c>
      <c r="H79" s="61">
        <f t="shared" si="11"/>
        <v>0</v>
      </c>
      <c r="I79" s="61">
        <f t="shared" si="12"/>
        <v>0</v>
      </c>
      <c r="J79" s="62">
        <f>V66</f>
        <v>0</v>
      </c>
    </row>
    <row r="80" spans="2:23" x14ac:dyDescent="0.25">
      <c r="B80" s="5"/>
      <c r="C80" s="5"/>
      <c r="E80" s="60" t="s">
        <v>48</v>
      </c>
      <c r="F80" s="61">
        <f t="shared" si="9"/>
        <v>4.9451000000000002E-2</v>
      </c>
      <c r="G80" s="61">
        <f t="shared" si="10"/>
        <v>9.5661999999999997E-2</v>
      </c>
      <c r="H80" s="61">
        <f t="shared" si="11"/>
        <v>8.9665999999999996E-2</v>
      </c>
      <c r="I80" s="61">
        <f t="shared" si="12"/>
        <v>0</v>
      </c>
      <c r="J80" s="62">
        <f>V67</f>
        <v>0</v>
      </c>
    </row>
    <row r="81" spans="2:308" x14ac:dyDescent="0.25">
      <c r="B81" s="5"/>
      <c r="C81" s="5"/>
      <c r="E81" s="105">
        <v>0.25</v>
      </c>
      <c r="F81" s="61">
        <f>QUARTILE(J19:J63,1)</f>
        <v>0</v>
      </c>
      <c r="G81" s="61">
        <f>QUARTILE(M19:M63,1)</f>
        <v>0</v>
      </c>
      <c r="H81" s="106">
        <f>QUARTILE(P19:P63,1)</f>
        <v>0</v>
      </c>
      <c r="I81" s="106" t="e">
        <f>QUARTILE(S19:S63,1)</f>
        <v>#NUM!</v>
      </c>
      <c r="J81" s="62" t="e">
        <f>QUARTILE(V19:V63,1)</f>
        <v>#NUM!</v>
      </c>
    </row>
    <row r="82" spans="2:308" x14ac:dyDescent="0.25">
      <c r="B82" s="5"/>
      <c r="C82" s="5"/>
      <c r="E82" s="105">
        <v>0.75</v>
      </c>
      <c r="F82" s="106">
        <f>QUARTILE(J19:J63,3)</f>
        <v>5.7080999999999998E-3</v>
      </c>
      <c r="G82" s="106">
        <f>QUARTILE(M19:M63,3)</f>
        <v>6.5828999999999999E-2</v>
      </c>
      <c r="H82" s="106">
        <f>QUARTILE(P19:P63,3)</f>
        <v>6.2667E-2</v>
      </c>
      <c r="I82" s="106" t="e">
        <f>QUARTILE(S19:S63,3)</f>
        <v>#NUM!</v>
      </c>
      <c r="J82" s="62" t="e">
        <f>QUARTILE(V19:V63,3)</f>
        <v>#NUM!</v>
      </c>
    </row>
    <row r="83" spans="2:308" x14ac:dyDescent="0.25">
      <c r="C83" s="55"/>
      <c r="D83" s="55"/>
      <c r="E83" s="63" t="s">
        <v>73</v>
      </c>
      <c r="F83" s="56">
        <f>MEDIAN(J19:J63)</f>
        <v>0</v>
      </c>
      <c r="G83" s="56">
        <f>MEDIAN(M19:M63)</f>
        <v>0</v>
      </c>
      <c r="H83" s="56">
        <f>MEDIAN(P19:P63)</f>
        <v>4.3314E-3</v>
      </c>
      <c r="I83" s="56" t="e">
        <f>MEDIAN(S19:S63)</f>
        <v>#NUM!</v>
      </c>
      <c r="J83" s="64" t="e">
        <f>MEDIAN(V19:V63)</f>
        <v>#NUM!</v>
      </c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6">
    <mergeCell ref="U17:W17"/>
    <mergeCell ref="G17:H17"/>
    <mergeCell ref="I17:K17"/>
    <mergeCell ref="L17:N17"/>
    <mergeCell ref="O17:Q17"/>
    <mergeCell ref="R17:T17"/>
  </mergeCells>
  <conditionalFormatting sqref="E19:F63">
    <cfRule type="cellIs" dxfId="5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84"/>
  <sheetViews>
    <sheetView showGridLines="0" zoomScale="80" zoomScaleNormal="80" workbookViewId="0">
      <selection activeCell="T50" sqref="T50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88">
        <v>6</v>
      </c>
      <c r="F5" t="s">
        <v>37</v>
      </c>
    </row>
    <row r="6" spans="2:39" x14ac:dyDescent="0.25">
      <c r="C6" s="53" t="s">
        <v>18</v>
      </c>
      <c r="D6" s="54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f>1/31</f>
        <v>3.2258064516129031E-2</v>
      </c>
      <c r="H7" s="30">
        <f t="shared" ref="H7:AK7" si="0">1/31</f>
        <v>3.2258064516129031E-2</v>
      </c>
      <c r="I7" s="30">
        <f t="shared" si="0"/>
        <v>3.2258064516129031E-2</v>
      </c>
      <c r="J7" s="30">
        <f t="shared" si="0"/>
        <v>3.2258064516129031E-2</v>
      </c>
      <c r="K7" s="30">
        <f t="shared" si="0"/>
        <v>3.2258064516129031E-2</v>
      </c>
      <c r="L7" s="30">
        <f t="shared" si="0"/>
        <v>3.2258064516129031E-2</v>
      </c>
      <c r="M7" s="30">
        <f t="shared" si="0"/>
        <v>3.2258064516129031E-2</v>
      </c>
      <c r="N7" s="30">
        <f t="shared" si="0"/>
        <v>3.2258064516129031E-2</v>
      </c>
      <c r="O7" s="30">
        <f t="shared" si="0"/>
        <v>3.2258064516129031E-2</v>
      </c>
      <c r="P7" s="30">
        <f t="shared" si="0"/>
        <v>3.2258064516129031E-2</v>
      </c>
      <c r="Q7" s="30">
        <f t="shared" si="0"/>
        <v>3.2258064516129031E-2</v>
      </c>
      <c r="R7" s="30">
        <f t="shared" si="0"/>
        <v>3.2258064516129031E-2</v>
      </c>
      <c r="S7" s="30">
        <f t="shared" si="0"/>
        <v>3.2258064516129031E-2</v>
      </c>
      <c r="T7" s="30">
        <f t="shared" si="0"/>
        <v>3.2258064516129031E-2</v>
      </c>
      <c r="U7" s="30">
        <f t="shared" si="0"/>
        <v>3.2258064516129031E-2</v>
      </c>
      <c r="V7" s="30">
        <f t="shared" si="0"/>
        <v>3.2258064516129031E-2</v>
      </c>
      <c r="W7" s="30">
        <f t="shared" si="0"/>
        <v>3.2258064516129031E-2</v>
      </c>
      <c r="X7" s="30">
        <f t="shared" si="0"/>
        <v>3.2258064516129031E-2</v>
      </c>
      <c r="Y7" s="30">
        <f t="shared" si="0"/>
        <v>3.2258064516129031E-2</v>
      </c>
      <c r="Z7" s="30">
        <f t="shared" si="0"/>
        <v>3.2258064516129031E-2</v>
      </c>
      <c r="AA7" s="30">
        <f t="shared" si="0"/>
        <v>3.2258064516129031E-2</v>
      </c>
      <c r="AB7" s="30">
        <f t="shared" si="0"/>
        <v>3.2258064516129031E-2</v>
      </c>
      <c r="AC7" s="30">
        <f t="shared" si="0"/>
        <v>3.2258064516129031E-2</v>
      </c>
      <c r="AD7" s="30">
        <f t="shared" si="0"/>
        <v>3.2258064516129031E-2</v>
      </c>
      <c r="AE7" s="30">
        <f t="shared" si="0"/>
        <v>3.2258064516129031E-2</v>
      </c>
      <c r="AF7" s="30">
        <f t="shared" si="0"/>
        <v>3.2258064516129031E-2</v>
      </c>
      <c r="AG7" s="30">
        <f t="shared" si="0"/>
        <v>3.2258064516129031E-2</v>
      </c>
      <c r="AH7" s="30">
        <f t="shared" si="0"/>
        <v>3.2258064516129031E-2</v>
      </c>
      <c r="AI7" s="30">
        <f t="shared" si="0"/>
        <v>3.2258064516129031E-2</v>
      </c>
      <c r="AJ7" s="30">
        <f t="shared" si="0"/>
        <v>3.2258064516129031E-2</v>
      </c>
      <c r="AK7" s="30">
        <f t="shared" si="0"/>
        <v>3.2258064516129031E-2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3.2258064516129031E-2</v>
      </c>
      <c r="H8" s="87">
        <f>SUM(G7:H7)</f>
        <v>6.4516129032258063E-2</v>
      </c>
      <c r="I8" s="87">
        <f>SUM(G7:I7)</f>
        <v>9.6774193548387094E-2</v>
      </c>
      <c r="J8" s="87">
        <f>SUM(G7:J7)</f>
        <v>0.12903225806451613</v>
      </c>
      <c r="K8" s="87">
        <f>SUM(G7:K7)</f>
        <v>0.16129032258064516</v>
      </c>
      <c r="L8" s="87">
        <f>SUM(G7:L7)</f>
        <v>0.19354838709677419</v>
      </c>
      <c r="M8" s="87">
        <f>SUM(G7:M7)</f>
        <v>0.22580645161290322</v>
      </c>
      <c r="N8" s="87">
        <f>SUM(G7:N7)</f>
        <v>0.25806451612903225</v>
      </c>
      <c r="O8" s="87">
        <f>SUM(G7:O7)</f>
        <v>0.29032258064516125</v>
      </c>
      <c r="P8" s="87">
        <f>SUM(G7:P7)</f>
        <v>0.32258064516129026</v>
      </c>
      <c r="Q8" s="87">
        <f>SUM(G7:Q7)</f>
        <v>0.35483870967741926</v>
      </c>
      <c r="R8" s="87">
        <f>SUM(G7:R7)</f>
        <v>0.38709677419354827</v>
      </c>
      <c r="S8" s="87">
        <f>SUM(G7:S7)</f>
        <v>0.41935483870967727</v>
      </c>
      <c r="T8" s="87">
        <f>SUM(G7:T7)</f>
        <v>0.45161290322580627</v>
      </c>
      <c r="U8" s="87">
        <f>SUM(G7:U7)</f>
        <v>0.48387096774193528</v>
      </c>
      <c r="V8" s="87">
        <f>SUM(G7:V7)</f>
        <v>0.51612903225806428</v>
      </c>
      <c r="W8" s="87">
        <f>SUM(G7:W7)</f>
        <v>0.54838709677419328</v>
      </c>
      <c r="X8" s="87">
        <f>SUM(G7:X7)</f>
        <v>0.58064516129032229</v>
      </c>
      <c r="Y8" s="87">
        <f>SUM(G7:Y7)</f>
        <v>0.61290322580645129</v>
      </c>
      <c r="Z8" s="87">
        <f>SUM(G7:Z7)</f>
        <v>0.64516129032258029</v>
      </c>
      <c r="AA8" s="87">
        <f>SUM(G7:AA7)</f>
        <v>0.6774193548387093</v>
      </c>
      <c r="AB8" s="87">
        <f>SUM(G7:AB7)</f>
        <v>0.7096774193548383</v>
      </c>
      <c r="AC8" s="87">
        <f>SUM(G7:AC7)</f>
        <v>0.74193548387096731</v>
      </c>
      <c r="AD8" s="87">
        <f>SUM(G7:AD7)</f>
        <v>0.77419354838709631</v>
      </c>
      <c r="AE8" s="87">
        <f>SUM(G7:AE7)</f>
        <v>0.80645161290322531</v>
      </c>
      <c r="AF8" s="87">
        <f>SUM(G7:AF7)</f>
        <v>0.83870967741935432</v>
      </c>
      <c r="AG8" s="87">
        <f>SUM(G7:AG7)</f>
        <v>0.87096774193548332</v>
      </c>
      <c r="AH8" s="87">
        <f>SUM(G7:AH7)</f>
        <v>0.90322580645161232</v>
      </c>
      <c r="AI8" s="87">
        <f>SUM(G7:AI7)</f>
        <v>0.93548387096774133</v>
      </c>
      <c r="AJ8" s="87">
        <f>SUM(G7:AJ7)</f>
        <v>0.96774193548387033</v>
      </c>
      <c r="AK8" s="87">
        <f>SUM(G7:AK7)</f>
        <v>0.99999999999999933</v>
      </c>
      <c r="AL8" s="87"/>
      <c r="AM8" s="32"/>
    </row>
    <row r="9" spans="2:39" x14ac:dyDescent="0.25">
      <c r="C9" s="53" t="s">
        <v>15</v>
      </c>
      <c r="D9" s="54">
        <v>0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1">1/9</f>
        <v>0.1111111111111111</v>
      </c>
      <c r="I13" s="87">
        <f t="shared" si="1"/>
        <v>0.1111111111111111</v>
      </c>
      <c r="J13" s="87">
        <f t="shared" si="1"/>
        <v>0.1111111111111111</v>
      </c>
      <c r="K13" s="87">
        <f t="shared" si="1"/>
        <v>0.1111111111111111</v>
      </c>
      <c r="L13" s="87">
        <f t="shared" si="1"/>
        <v>0.1111111111111111</v>
      </c>
      <c r="M13" s="87">
        <f t="shared" si="1"/>
        <v>0.1111111111111111</v>
      </c>
      <c r="N13" s="87">
        <f t="shared" si="1"/>
        <v>0.1111111111111111</v>
      </c>
      <c r="O13" s="87">
        <f t="shared" si="1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f>0.5+D9</f>
        <v>0.5</v>
      </c>
      <c r="C15" s="31">
        <f>0.5-D9</f>
        <v>0.5</v>
      </c>
    </row>
    <row r="16" spans="2:39" ht="15.75" thickBot="1" x14ac:dyDescent="0.3">
      <c r="B16" s="31">
        <f>0.5-D9</f>
        <v>0.5</v>
      </c>
      <c r="C16" s="31">
        <f>0.5+D9</f>
        <v>0.5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  <c r="U17" s="108" t="s">
        <v>75</v>
      </c>
      <c r="V17" s="109"/>
      <c r="W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39" t="s">
        <v>26</v>
      </c>
      <c r="V18" s="13" t="s">
        <v>27</v>
      </c>
      <c r="W18" s="40" t="s">
        <v>43</v>
      </c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0.5</v>
      </c>
      <c r="E19" s="45">
        <f>D19*$C$12+(1-D19)*$C$13-C19</f>
        <v>10</v>
      </c>
      <c r="F19" s="46">
        <f>B19*$C$12+(1-B19)*$C$13-C19</f>
        <v>10</v>
      </c>
      <c r="G19" s="43">
        <v>38</v>
      </c>
      <c r="H19" s="68"/>
      <c r="I19" s="43">
        <f>'LV-HV_3a_2'!I19</f>
        <v>37</v>
      </c>
      <c r="J19" s="44">
        <v>5.0374E-3</v>
      </c>
      <c r="K19" s="65">
        <f>ABS((100/$G19*I19)-100)</f>
        <v>2.6315789473684106</v>
      </c>
      <c r="L19" s="43">
        <f>'LV-HV_3a_2'!L19</f>
        <v>39</v>
      </c>
      <c r="M19" s="44">
        <v>2.8022999999999999E-2</v>
      </c>
      <c r="N19" s="65">
        <f>ABS((100/$G19*L19)-100)</f>
        <v>2.6315789473684248</v>
      </c>
      <c r="O19" s="43">
        <f>'LV-HV_3a_2'!O19</f>
        <v>37</v>
      </c>
      <c r="P19" s="44">
        <v>5.0374E-3</v>
      </c>
      <c r="Q19" s="74">
        <f>ABS((100/$G19*O19)-100)</f>
        <v>2.6315789473684106</v>
      </c>
      <c r="R19" s="43">
        <v>15</v>
      </c>
      <c r="S19" s="44"/>
      <c r="T19" s="74">
        <f>ABS((100/$G19*R19)-100)</f>
        <v>60.526315789473685</v>
      </c>
      <c r="U19" s="43">
        <v>25</v>
      </c>
      <c r="V19" s="44"/>
      <c r="W19" s="74">
        <f>ABS((100/$G19*U19)-100)</f>
        <v>34.210526315789465</v>
      </c>
      <c r="X19" s="47"/>
      <c r="Y19" s="47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0.5</v>
      </c>
      <c r="E20" s="45">
        <f t="shared" ref="E20:E63" si="2">D20*$C$12+(1-D20)*$C$13-C20</f>
        <v>10</v>
      </c>
      <c r="F20" s="46">
        <f t="shared" ref="F20:F63" si="3">B20*$C$12+(1-B20)*$C$13-C20</f>
        <v>10</v>
      </c>
      <c r="G20" s="43">
        <v>38</v>
      </c>
      <c r="H20" s="68"/>
      <c r="I20" s="43">
        <f>'LV-HV_3a_2'!I20</f>
        <v>37</v>
      </c>
      <c r="J20" s="44">
        <v>5.0374E-3</v>
      </c>
      <c r="K20" s="65">
        <f t="shared" ref="K20:K63" si="4">ABS((100/$G20*I20)-100)</f>
        <v>2.6315789473684106</v>
      </c>
      <c r="L20" s="43">
        <f>'LV-HV_3a_2'!L20</f>
        <v>39</v>
      </c>
      <c r="M20" s="44">
        <v>2.8022999999999999E-2</v>
      </c>
      <c r="N20" s="65">
        <f t="shared" ref="N20:N63" si="5">ABS((100/$G20*L20)-100)</f>
        <v>2.6315789473684248</v>
      </c>
      <c r="O20" s="43">
        <f>'LV-HV_3a_2'!O20</f>
        <v>37</v>
      </c>
      <c r="P20" s="44">
        <v>5.0374E-3</v>
      </c>
      <c r="Q20" s="74">
        <f t="shared" ref="Q20:Q63" si="6">ABS((100/$G20*O20)-100)</f>
        <v>2.6315789473684106</v>
      </c>
      <c r="R20" s="43">
        <v>15</v>
      </c>
      <c r="S20" s="44"/>
      <c r="T20" s="74">
        <f t="shared" ref="T20:T63" si="7">ABS((100/$G20*R20)-100)</f>
        <v>60.526315789473685</v>
      </c>
      <c r="U20" s="43">
        <v>25</v>
      </c>
      <c r="V20" s="44"/>
      <c r="W20" s="74">
        <f t="shared" ref="W20:W63" si="8">ABS((100/$G20*U20)-100)</f>
        <v>34.210526315789465</v>
      </c>
      <c r="X20" s="47"/>
      <c r="Y20" s="47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0.5</v>
      </c>
      <c r="E21" s="45">
        <f t="shared" si="2"/>
        <v>10</v>
      </c>
      <c r="F21" s="46">
        <f t="shared" si="3"/>
        <v>10</v>
      </c>
      <c r="G21" s="43">
        <v>38</v>
      </c>
      <c r="H21" s="68"/>
      <c r="I21" s="43">
        <f>'LV-HV_3a_2'!I21</f>
        <v>38</v>
      </c>
      <c r="J21" s="44">
        <v>0</v>
      </c>
      <c r="K21" s="65">
        <f t="shared" si="4"/>
        <v>0</v>
      </c>
      <c r="L21" s="43">
        <f>'LV-HV_3a_2'!L21</f>
        <v>39</v>
      </c>
      <c r="M21" s="44">
        <v>2.8022999999999999E-2</v>
      </c>
      <c r="N21" s="65">
        <f t="shared" si="5"/>
        <v>2.6315789473684248</v>
      </c>
      <c r="O21" s="43">
        <f>'LV-HV_3a_2'!O21</f>
        <v>37</v>
      </c>
      <c r="P21" s="44">
        <v>5.0374E-3</v>
      </c>
      <c r="Q21" s="74">
        <f t="shared" si="6"/>
        <v>2.6315789473684106</v>
      </c>
      <c r="R21" s="43">
        <v>15</v>
      </c>
      <c r="S21" s="44"/>
      <c r="T21" s="74">
        <f t="shared" si="7"/>
        <v>60.526315789473685</v>
      </c>
      <c r="U21" s="43">
        <v>25</v>
      </c>
      <c r="V21" s="44"/>
      <c r="W21" s="74">
        <f t="shared" si="8"/>
        <v>34.210526315789465</v>
      </c>
      <c r="X21" s="47"/>
      <c r="Y21" s="47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0.5</v>
      </c>
      <c r="E22" s="45">
        <f t="shared" si="2"/>
        <v>10</v>
      </c>
      <c r="F22" s="46">
        <f t="shared" si="3"/>
        <v>10</v>
      </c>
      <c r="G22" s="43">
        <v>38</v>
      </c>
      <c r="H22" s="68"/>
      <c r="I22" s="43">
        <f>'LV-HV_3a_2'!I22</f>
        <v>38</v>
      </c>
      <c r="J22" s="44">
        <v>0</v>
      </c>
      <c r="K22" s="65">
        <f t="shared" si="4"/>
        <v>0</v>
      </c>
      <c r="L22" s="43">
        <f>'LV-HV_3a_2'!L22</f>
        <v>39</v>
      </c>
      <c r="M22" s="44">
        <v>2.8022999999999999E-2</v>
      </c>
      <c r="N22" s="65">
        <f t="shared" si="5"/>
        <v>2.6315789473684248</v>
      </c>
      <c r="O22" s="43">
        <f>'LV-HV_3a_2'!O22</f>
        <v>37</v>
      </c>
      <c r="P22" s="44">
        <v>5.0374E-3</v>
      </c>
      <c r="Q22" s="74">
        <f t="shared" si="6"/>
        <v>2.6315789473684106</v>
      </c>
      <c r="R22" s="43">
        <v>15</v>
      </c>
      <c r="S22" s="44"/>
      <c r="T22" s="74">
        <f t="shared" si="7"/>
        <v>60.526315789473685</v>
      </c>
      <c r="U22" s="43">
        <v>25</v>
      </c>
      <c r="V22" s="44"/>
      <c r="W22" s="74">
        <f t="shared" si="8"/>
        <v>34.210526315789465</v>
      </c>
      <c r="X22" s="47"/>
      <c r="Y22" s="47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0.5</v>
      </c>
      <c r="E23" s="45">
        <f t="shared" si="2"/>
        <v>10</v>
      </c>
      <c r="F23" s="46">
        <f t="shared" si="3"/>
        <v>10</v>
      </c>
      <c r="G23" s="43">
        <v>38</v>
      </c>
      <c r="H23" s="68"/>
      <c r="I23" s="43">
        <f>'LV-HV_3a_2'!I23</f>
        <v>39</v>
      </c>
      <c r="J23" s="44">
        <v>2.8022999999999999E-2</v>
      </c>
      <c r="K23" s="65">
        <f t="shared" si="4"/>
        <v>2.6315789473684248</v>
      </c>
      <c r="L23" s="43">
        <f>'LV-HV_3a_2'!L23</f>
        <v>39</v>
      </c>
      <c r="M23" s="44">
        <v>2.8022999999999999E-2</v>
      </c>
      <c r="N23" s="65">
        <f t="shared" si="5"/>
        <v>2.6315789473684248</v>
      </c>
      <c r="O23" s="43">
        <f>'LV-HV_3a_2'!O23</f>
        <v>37</v>
      </c>
      <c r="P23" s="44">
        <v>5.0374E-3</v>
      </c>
      <c r="Q23" s="74">
        <f t="shared" si="6"/>
        <v>2.6315789473684106</v>
      </c>
      <c r="R23" s="43">
        <v>15</v>
      </c>
      <c r="S23" s="44"/>
      <c r="T23" s="74">
        <f t="shared" si="7"/>
        <v>60.526315789473685</v>
      </c>
      <c r="U23" s="43">
        <v>25</v>
      </c>
      <c r="V23" s="44"/>
      <c r="W23" s="74">
        <f t="shared" si="8"/>
        <v>34.210526315789465</v>
      </c>
      <c r="X23" s="47"/>
      <c r="Y23" s="47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0.5</v>
      </c>
      <c r="E24" s="45">
        <f t="shared" si="2"/>
        <v>7.5</v>
      </c>
      <c r="F24" s="46">
        <f t="shared" si="3"/>
        <v>7.5</v>
      </c>
      <c r="G24" s="43">
        <v>30</v>
      </c>
      <c r="H24" s="68"/>
      <c r="I24" s="43">
        <f>'LV-HV_3a_2'!I24</f>
        <v>30</v>
      </c>
      <c r="J24" s="44">
        <v>0</v>
      </c>
      <c r="K24" s="65">
        <f t="shared" si="4"/>
        <v>0</v>
      </c>
      <c r="L24" s="43">
        <f>'LV-HV_3a_2'!L24</f>
        <v>32</v>
      </c>
      <c r="M24" s="44">
        <v>2.3675999999999999E-2</v>
      </c>
      <c r="N24" s="65">
        <f t="shared" si="5"/>
        <v>6.6666666666666714</v>
      </c>
      <c r="O24" s="43">
        <f>'LV-HV_3a_2'!O24</f>
        <v>30</v>
      </c>
      <c r="P24" s="44">
        <v>0</v>
      </c>
      <c r="Q24" s="74">
        <f t="shared" si="6"/>
        <v>0</v>
      </c>
      <c r="R24" s="43">
        <v>15</v>
      </c>
      <c r="S24" s="44"/>
      <c r="T24" s="74">
        <f t="shared" si="7"/>
        <v>50</v>
      </c>
      <c r="U24" s="43">
        <v>25</v>
      </c>
      <c r="V24" s="44"/>
      <c r="W24" s="74">
        <f t="shared" si="8"/>
        <v>16.666666666666657</v>
      </c>
      <c r="X24" s="47"/>
      <c r="Y24" s="47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0.5</v>
      </c>
      <c r="E25" s="45">
        <f t="shared" si="2"/>
        <v>7.5</v>
      </c>
      <c r="F25" s="46">
        <f t="shared" si="3"/>
        <v>7.5</v>
      </c>
      <c r="G25" s="43">
        <v>30</v>
      </c>
      <c r="H25" s="68"/>
      <c r="I25" s="43">
        <f>'LV-HV_3a_2'!I25</f>
        <v>30</v>
      </c>
      <c r="J25" s="44">
        <v>0</v>
      </c>
      <c r="K25" s="65">
        <f t="shared" si="4"/>
        <v>0</v>
      </c>
      <c r="L25" s="43">
        <f>'LV-HV_3a_2'!L25</f>
        <v>32</v>
      </c>
      <c r="M25" s="44">
        <v>2.3675999999999999E-2</v>
      </c>
      <c r="N25" s="65">
        <f t="shared" si="5"/>
        <v>6.6666666666666714</v>
      </c>
      <c r="O25" s="43">
        <f>'LV-HV_3a_2'!O25</f>
        <v>30</v>
      </c>
      <c r="P25" s="44">
        <v>0</v>
      </c>
      <c r="Q25" s="74">
        <f t="shared" si="6"/>
        <v>0</v>
      </c>
      <c r="R25" s="43">
        <v>15</v>
      </c>
      <c r="S25" s="44"/>
      <c r="T25" s="74">
        <f t="shared" si="7"/>
        <v>50</v>
      </c>
      <c r="U25" s="43">
        <v>25</v>
      </c>
      <c r="V25" s="44"/>
      <c r="W25" s="74">
        <f t="shared" si="8"/>
        <v>16.666666666666657</v>
      </c>
      <c r="X25" s="47"/>
      <c r="Y25" s="47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0.5</v>
      </c>
      <c r="E26" s="45">
        <f t="shared" si="2"/>
        <v>7.5</v>
      </c>
      <c r="F26" s="46">
        <f t="shared" si="3"/>
        <v>7.5</v>
      </c>
      <c r="G26" s="43">
        <v>30</v>
      </c>
      <c r="H26" s="68"/>
      <c r="I26" s="43">
        <f>'LV-HV_3a_2'!I26</f>
        <v>30</v>
      </c>
      <c r="J26" s="44">
        <v>0</v>
      </c>
      <c r="K26" s="65">
        <f t="shared" si="4"/>
        <v>0</v>
      </c>
      <c r="L26" s="43">
        <f>'LV-HV_3a_2'!L26</f>
        <v>32</v>
      </c>
      <c r="M26" s="44">
        <v>2.3675999999999999E-2</v>
      </c>
      <c r="N26" s="65">
        <f t="shared" si="5"/>
        <v>6.6666666666666714</v>
      </c>
      <c r="O26" s="43">
        <f>'LV-HV_3a_2'!O26</f>
        <v>30</v>
      </c>
      <c r="P26" s="44">
        <v>0</v>
      </c>
      <c r="Q26" s="74">
        <f t="shared" si="6"/>
        <v>0</v>
      </c>
      <c r="R26" s="43">
        <v>15</v>
      </c>
      <c r="S26" s="44"/>
      <c r="T26" s="74">
        <f t="shared" si="7"/>
        <v>50</v>
      </c>
      <c r="U26" s="43">
        <v>25</v>
      </c>
      <c r="V26" s="44"/>
      <c r="W26" s="74">
        <f t="shared" si="8"/>
        <v>16.666666666666657</v>
      </c>
      <c r="X26" s="47"/>
      <c r="Y26" s="47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0.5</v>
      </c>
      <c r="E27" s="45">
        <f t="shared" si="2"/>
        <v>7.5</v>
      </c>
      <c r="F27" s="46">
        <f t="shared" si="3"/>
        <v>7.5</v>
      </c>
      <c r="G27" s="43">
        <v>30</v>
      </c>
      <c r="H27" s="68"/>
      <c r="I27" s="43">
        <f>'LV-HV_3a_2'!I27</f>
        <v>31</v>
      </c>
      <c r="J27" s="44">
        <v>1.1206E-3</v>
      </c>
      <c r="K27" s="65">
        <f t="shared" si="4"/>
        <v>3.3333333333333428</v>
      </c>
      <c r="L27" s="43">
        <f>'LV-HV_3a_2'!L27</f>
        <v>32</v>
      </c>
      <c r="M27" s="51">
        <v>2.3675999999999999E-2</v>
      </c>
      <c r="N27" s="65">
        <f t="shared" si="5"/>
        <v>6.6666666666666714</v>
      </c>
      <c r="O27" s="43">
        <f>'LV-HV_3a_2'!O27</f>
        <v>30</v>
      </c>
      <c r="P27" s="51">
        <v>0</v>
      </c>
      <c r="Q27" s="74">
        <f t="shared" si="6"/>
        <v>0</v>
      </c>
      <c r="R27" s="43">
        <v>15</v>
      </c>
      <c r="S27" s="51"/>
      <c r="T27" s="74">
        <f t="shared" si="7"/>
        <v>50</v>
      </c>
      <c r="U27" s="43">
        <v>25</v>
      </c>
      <c r="V27" s="44"/>
      <c r="W27" s="74">
        <f t="shared" si="8"/>
        <v>16.666666666666657</v>
      </c>
      <c r="X27" s="47"/>
      <c r="Y27" s="47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0.5</v>
      </c>
      <c r="E28" s="45">
        <f t="shared" si="2"/>
        <v>7.5</v>
      </c>
      <c r="F28" s="46">
        <f t="shared" si="3"/>
        <v>7.5</v>
      </c>
      <c r="G28" s="43">
        <v>30</v>
      </c>
      <c r="H28" s="68"/>
      <c r="I28" s="43">
        <f>'LV-HV_3a_2'!I28</f>
        <v>32</v>
      </c>
      <c r="J28" s="44">
        <v>2.3675999999999999E-2</v>
      </c>
      <c r="K28" s="65">
        <f t="shared" si="4"/>
        <v>6.6666666666666714</v>
      </c>
      <c r="L28" s="43">
        <f>'LV-HV_3a_2'!L28</f>
        <v>32</v>
      </c>
      <c r="M28" s="44">
        <v>2.3675999999999999E-2</v>
      </c>
      <c r="N28" s="65">
        <f t="shared" si="5"/>
        <v>6.6666666666666714</v>
      </c>
      <c r="O28" s="43">
        <f>'LV-HV_3a_2'!O28</f>
        <v>30</v>
      </c>
      <c r="P28" s="44">
        <v>0</v>
      </c>
      <c r="Q28" s="74">
        <f t="shared" si="6"/>
        <v>0</v>
      </c>
      <c r="R28" s="43">
        <v>15</v>
      </c>
      <c r="S28" s="44"/>
      <c r="T28" s="74">
        <f t="shared" si="7"/>
        <v>50</v>
      </c>
      <c r="U28" s="43">
        <v>25</v>
      </c>
      <c r="V28" s="44"/>
      <c r="W28" s="74">
        <f t="shared" si="8"/>
        <v>16.666666666666657</v>
      </c>
      <c r="X28" s="47"/>
      <c r="Y28" s="47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0.5</v>
      </c>
      <c r="E29" s="45">
        <f t="shared" si="2"/>
        <v>5</v>
      </c>
      <c r="F29" s="46">
        <f t="shared" si="3"/>
        <v>5</v>
      </c>
      <c r="G29" s="43">
        <v>28</v>
      </c>
      <c r="H29" s="68"/>
      <c r="I29" s="43">
        <f>'LV-HV_3a_2'!I29</f>
        <v>28</v>
      </c>
      <c r="J29" s="44">
        <v>0</v>
      </c>
      <c r="K29" s="65">
        <f t="shared" si="4"/>
        <v>0</v>
      </c>
      <c r="L29" s="43">
        <f>'LV-HV_3a_2'!L29</f>
        <v>29</v>
      </c>
      <c r="M29" s="44">
        <v>2.2079999999999999E-2</v>
      </c>
      <c r="N29" s="65">
        <f t="shared" si="5"/>
        <v>3.5714285714285836</v>
      </c>
      <c r="O29" s="43">
        <f>'LV-HV_3a_2'!O29</f>
        <v>28</v>
      </c>
      <c r="P29" s="44">
        <v>0</v>
      </c>
      <c r="Q29" s="74">
        <f t="shared" si="6"/>
        <v>0</v>
      </c>
      <c r="R29" s="43">
        <v>15</v>
      </c>
      <c r="S29" s="44"/>
      <c r="T29" s="74">
        <f t="shared" si="7"/>
        <v>46.428571428571423</v>
      </c>
      <c r="U29" s="43">
        <v>24</v>
      </c>
      <c r="V29" s="44"/>
      <c r="W29" s="74">
        <f t="shared" si="8"/>
        <v>14.285714285714278</v>
      </c>
      <c r="X29" s="47"/>
      <c r="Y29" s="47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0.5</v>
      </c>
      <c r="E30" s="45">
        <f t="shared" si="2"/>
        <v>5</v>
      </c>
      <c r="F30" s="46">
        <f t="shared" si="3"/>
        <v>5</v>
      </c>
      <c r="G30" s="43">
        <v>28</v>
      </c>
      <c r="H30" s="68"/>
      <c r="I30" s="43">
        <f>'LV-HV_3a_2'!I30</f>
        <v>28</v>
      </c>
      <c r="J30" s="44">
        <v>0</v>
      </c>
      <c r="K30" s="65">
        <f t="shared" si="4"/>
        <v>0</v>
      </c>
      <c r="L30" s="43">
        <f>'LV-HV_3a_2'!L30</f>
        <v>29</v>
      </c>
      <c r="M30" s="44">
        <v>2.2079999999999999E-2</v>
      </c>
      <c r="N30" s="65">
        <f t="shared" si="5"/>
        <v>3.5714285714285836</v>
      </c>
      <c r="O30" s="43">
        <f>'LV-HV_3a_2'!O30</f>
        <v>28</v>
      </c>
      <c r="P30" s="44">
        <v>0</v>
      </c>
      <c r="Q30" s="74">
        <f t="shared" si="6"/>
        <v>0</v>
      </c>
      <c r="R30" s="43">
        <v>15</v>
      </c>
      <c r="S30" s="44"/>
      <c r="T30" s="74">
        <f t="shared" si="7"/>
        <v>46.428571428571423</v>
      </c>
      <c r="U30" s="43">
        <v>24</v>
      </c>
      <c r="V30" s="44"/>
      <c r="W30" s="74">
        <f t="shared" si="8"/>
        <v>14.285714285714278</v>
      </c>
      <c r="X30" s="47"/>
      <c r="Y30" s="47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0.5</v>
      </c>
      <c r="E31" s="45">
        <f t="shared" si="2"/>
        <v>5</v>
      </c>
      <c r="F31" s="46">
        <f t="shared" si="3"/>
        <v>5</v>
      </c>
      <c r="G31" s="43">
        <v>28</v>
      </c>
      <c r="H31" s="68"/>
      <c r="I31" s="43">
        <f>'LV-HV_3a_2'!I31</f>
        <v>28</v>
      </c>
      <c r="J31" s="44">
        <v>0</v>
      </c>
      <c r="K31" s="65">
        <f t="shared" si="4"/>
        <v>0</v>
      </c>
      <c r="L31" s="43">
        <f>'LV-HV_3a_2'!L31</f>
        <v>29</v>
      </c>
      <c r="M31" s="44">
        <v>2.2079999999999999E-2</v>
      </c>
      <c r="N31" s="65">
        <f t="shared" si="5"/>
        <v>3.5714285714285836</v>
      </c>
      <c r="O31" s="43">
        <f>'LV-HV_3a_2'!O31</f>
        <v>28</v>
      </c>
      <c r="P31" s="44">
        <v>0</v>
      </c>
      <c r="Q31" s="74">
        <f t="shared" si="6"/>
        <v>0</v>
      </c>
      <c r="R31" s="43">
        <v>15</v>
      </c>
      <c r="S31" s="44"/>
      <c r="T31" s="74">
        <f t="shared" si="7"/>
        <v>46.428571428571423</v>
      </c>
      <c r="U31" s="43">
        <v>24</v>
      </c>
      <c r="V31" s="44"/>
      <c r="W31" s="74">
        <f t="shared" si="8"/>
        <v>14.285714285714278</v>
      </c>
      <c r="X31" s="47"/>
      <c r="Y31" s="47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0.5</v>
      </c>
      <c r="E32" s="45">
        <f t="shared" si="2"/>
        <v>5</v>
      </c>
      <c r="F32" s="46">
        <f t="shared" si="3"/>
        <v>5</v>
      </c>
      <c r="G32" s="43">
        <v>28</v>
      </c>
      <c r="H32" s="68"/>
      <c r="I32" s="43">
        <f>'LV-HV_3a_2'!I32</f>
        <v>28</v>
      </c>
      <c r="J32" s="44">
        <v>0</v>
      </c>
      <c r="K32" s="65">
        <f t="shared" si="4"/>
        <v>0</v>
      </c>
      <c r="L32" s="43">
        <f>'LV-HV_3a_2'!L32</f>
        <v>29</v>
      </c>
      <c r="M32" s="44">
        <v>2.2079999999999999E-2</v>
      </c>
      <c r="N32" s="65">
        <f t="shared" si="5"/>
        <v>3.5714285714285836</v>
      </c>
      <c r="O32" s="43">
        <f>'LV-HV_3a_2'!O32</f>
        <v>28</v>
      </c>
      <c r="P32" s="44">
        <v>0</v>
      </c>
      <c r="Q32" s="74">
        <f t="shared" si="6"/>
        <v>0</v>
      </c>
      <c r="R32" s="43">
        <v>15</v>
      </c>
      <c r="S32" s="44"/>
      <c r="T32" s="74">
        <f t="shared" si="7"/>
        <v>46.428571428571423</v>
      </c>
      <c r="U32" s="43">
        <v>24</v>
      </c>
      <c r="V32" s="44"/>
      <c r="W32" s="74">
        <f t="shared" si="8"/>
        <v>14.285714285714278</v>
      </c>
      <c r="X32" s="47"/>
      <c r="Y32" s="47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0.5</v>
      </c>
      <c r="E33" s="45">
        <f t="shared" si="2"/>
        <v>5</v>
      </c>
      <c r="F33" s="46">
        <f t="shared" si="3"/>
        <v>5</v>
      </c>
      <c r="G33" s="43">
        <v>28</v>
      </c>
      <c r="H33" s="68"/>
      <c r="I33" s="43">
        <f>'LV-HV_3a_2'!I33</f>
        <v>28</v>
      </c>
      <c r="J33" s="44">
        <v>0</v>
      </c>
      <c r="K33" s="65">
        <f t="shared" si="4"/>
        <v>0</v>
      </c>
      <c r="L33" s="43">
        <f>'LV-HV_3a_2'!L33</f>
        <v>29</v>
      </c>
      <c r="M33" s="44">
        <v>2.2079999999999999E-2</v>
      </c>
      <c r="N33" s="65">
        <f t="shared" si="5"/>
        <v>3.5714285714285836</v>
      </c>
      <c r="O33" s="43">
        <f>'LV-HV_3a_2'!O33</f>
        <v>28</v>
      </c>
      <c r="P33" s="44">
        <v>0</v>
      </c>
      <c r="Q33" s="74">
        <f t="shared" si="6"/>
        <v>0</v>
      </c>
      <c r="R33" s="43">
        <v>15</v>
      </c>
      <c r="S33" s="44"/>
      <c r="T33" s="74">
        <f t="shared" si="7"/>
        <v>46.428571428571423</v>
      </c>
      <c r="U33" s="43">
        <v>24</v>
      </c>
      <c r="V33" s="44"/>
      <c r="W33" s="74">
        <f t="shared" si="8"/>
        <v>14.285714285714278</v>
      </c>
      <c r="X33" s="47"/>
      <c r="Y33" s="47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0.5</v>
      </c>
      <c r="E34" s="45">
        <f t="shared" si="2"/>
        <v>2.5</v>
      </c>
      <c r="F34" s="46">
        <f t="shared" si="3"/>
        <v>2.5</v>
      </c>
      <c r="G34" s="43">
        <v>26</v>
      </c>
      <c r="H34" s="68"/>
      <c r="I34" s="43">
        <f>'LV-HV_3a_2'!I34</f>
        <v>25</v>
      </c>
      <c r="J34" s="44">
        <v>1.417E-2</v>
      </c>
      <c r="K34" s="65">
        <f t="shared" si="4"/>
        <v>3.8461538461538396</v>
      </c>
      <c r="L34" s="43">
        <f>'LV-HV_3a_2'!L34</f>
        <v>26</v>
      </c>
      <c r="M34" s="44">
        <v>0</v>
      </c>
      <c r="N34" s="65">
        <f t="shared" si="5"/>
        <v>0</v>
      </c>
      <c r="O34" s="43">
        <f>'LV-HV_3a_2'!O34</f>
        <v>25</v>
      </c>
      <c r="P34" s="44">
        <v>1.417E-2</v>
      </c>
      <c r="Q34" s="74">
        <f t="shared" si="6"/>
        <v>3.8461538461538396</v>
      </c>
      <c r="R34" s="43">
        <v>15</v>
      </c>
      <c r="S34" s="44"/>
      <c r="T34" s="74">
        <f t="shared" si="7"/>
        <v>42.307692307692307</v>
      </c>
      <c r="U34" s="43">
        <v>24</v>
      </c>
      <c r="V34" s="107"/>
      <c r="W34" s="74">
        <f t="shared" si="8"/>
        <v>7.6923076923076934</v>
      </c>
      <c r="X34" s="47"/>
      <c r="Y34" s="47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0.5</v>
      </c>
      <c r="E35" s="45">
        <f t="shared" si="2"/>
        <v>2.5</v>
      </c>
      <c r="F35" s="46">
        <f t="shared" si="3"/>
        <v>2.5</v>
      </c>
      <c r="G35" s="43">
        <v>26</v>
      </c>
      <c r="H35" s="68"/>
      <c r="I35" s="43">
        <f>'LV-HV_3a_2'!I35</f>
        <v>26</v>
      </c>
      <c r="J35" s="44">
        <v>0</v>
      </c>
      <c r="K35" s="65">
        <f t="shared" si="4"/>
        <v>0</v>
      </c>
      <c r="L35" s="43">
        <f>'LV-HV_3a_2'!L35</f>
        <v>26</v>
      </c>
      <c r="M35" s="44">
        <v>0</v>
      </c>
      <c r="N35" s="65">
        <f t="shared" si="5"/>
        <v>0</v>
      </c>
      <c r="O35" s="43">
        <f>'LV-HV_3a_2'!O35</f>
        <v>25</v>
      </c>
      <c r="P35" s="44">
        <v>1.417E-2</v>
      </c>
      <c r="Q35" s="74">
        <f t="shared" si="6"/>
        <v>3.8461538461538396</v>
      </c>
      <c r="R35" s="43">
        <v>15</v>
      </c>
      <c r="S35" s="44"/>
      <c r="T35" s="74">
        <f t="shared" si="7"/>
        <v>42.307692307692307</v>
      </c>
      <c r="U35" s="43">
        <v>24</v>
      </c>
      <c r="V35" s="44"/>
      <c r="W35" s="74">
        <f t="shared" si="8"/>
        <v>7.6923076923076934</v>
      </c>
      <c r="X35" s="47"/>
      <c r="Y35" s="47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0.5</v>
      </c>
      <c r="E36" s="45">
        <f t="shared" si="2"/>
        <v>2.5</v>
      </c>
      <c r="F36" s="46">
        <f t="shared" si="3"/>
        <v>2.5</v>
      </c>
      <c r="G36" s="43">
        <v>26</v>
      </c>
      <c r="H36" s="68"/>
      <c r="I36" s="43">
        <f>'LV-HV_3a_2'!I36</f>
        <v>26</v>
      </c>
      <c r="J36" s="44">
        <v>0</v>
      </c>
      <c r="K36" s="65">
        <f t="shared" si="4"/>
        <v>0</v>
      </c>
      <c r="L36" s="43">
        <f>'LV-HV_3a_2'!L36</f>
        <v>26</v>
      </c>
      <c r="M36" s="44">
        <v>0</v>
      </c>
      <c r="N36" s="65">
        <f t="shared" si="5"/>
        <v>0</v>
      </c>
      <c r="O36" s="43">
        <f>'LV-HV_3a_2'!O36</f>
        <v>25</v>
      </c>
      <c r="P36" s="44">
        <v>1.417E-2</v>
      </c>
      <c r="Q36" s="74">
        <f t="shared" si="6"/>
        <v>3.8461538461538396</v>
      </c>
      <c r="R36" s="43">
        <v>15</v>
      </c>
      <c r="S36" s="44"/>
      <c r="T36" s="74">
        <f t="shared" si="7"/>
        <v>42.307692307692307</v>
      </c>
      <c r="U36" s="43">
        <v>24</v>
      </c>
      <c r="V36" s="44"/>
      <c r="W36" s="74">
        <f t="shared" si="8"/>
        <v>7.6923076923076934</v>
      </c>
      <c r="X36" s="47"/>
      <c r="Y36" s="47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0.5</v>
      </c>
      <c r="E37" s="45">
        <f t="shared" si="2"/>
        <v>2.5</v>
      </c>
      <c r="F37" s="46">
        <f t="shared" si="3"/>
        <v>2.5</v>
      </c>
      <c r="G37" s="43">
        <v>26</v>
      </c>
      <c r="H37" s="68"/>
      <c r="I37" s="43">
        <f>'LV-HV_3a_2'!I37</f>
        <v>26</v>
      </c>
      <c r="J37" s="44">
        <v>0</v>
      </c>
      <c r="K37" s="65">
        <f t="shared" si="4"/>
        <v>0</v>
      </c>
      <c r="L37" s="43">
        <f>'LV-HV_3a_2'!L37</f>
        <v>26</v>
      </c>
      <c r="M37" s="44">
        <v>0</v>
      </c>
      <c r="N37" s="65">
        <f t="shared" si="5"/>
        <v>0</v>
      </c>
      <c r="O37" s="43">
        <f>'LV-HV_3a_2'!O37</f>
        <v>25</v>
      </c>
      <c r="P37" s="44">
        <v>1.417E-2</v>
      </c>
      <c r="Q37" s="74">
        <f t="shared" si="6"/>
        <v>3.8461538461538396</v>
      </c>
      <c r="R37" s="43">
        <v>15</v>
      </c>
      <c r="S37" s="44"/>
      <c r="T37" s="74">
        <f t="shared" si="7"/>
        <v>42.307692307692307</v>
      </c>
      <c r="U37" s="43">
        <v>24</v>
      </c>
      <c r="V37" s="44"/>
      <c r="W37" s="74">
        <f t="shared" si="8"/>
        <v>7.6923076923076934</v>
      </c>
      <c r="X37" s="47"/>
      <c r="Y37" s="47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0.5</v>
      </c>
      <c r="E38" s="45">
        <f t="shared" si="2"/>
        <v>2.5</v>
      </c>
      <c r="F38" s="46">
        <f t="shared" si="3"/>
        <v>2.5</v>
      </c>
      <c r="G38" s="43">
        <v>26</v>
      </c>
      <c r="H38" s="68"/>
      <c r="I38" s="43">
        <f>'LV-HV_3a_2'!I38</f>
        <v>26</v>
      </c>
      <c r="J38" s="44">
        <v>0</v>
      </c>
      <c r="K38" s="65">
        <f t="shared" si="4"/>
        <v>0</v>
      </c>
      <c r="L38" s="43">
        <f>'LV-HV_3a_2'!L38</f>
        <v>26</v>
      </c>
      <c r="M38" s="44">
        <v>0</v>
      </c>
      <c r="N38" s="65">
        <f t="shared" si="5"/>
        <v>0</v>
      </c>
      <c r="O38" s="43">
        <f>'LV-HV_3a_2'!O38</f>
        <v>25</v>
      </c>
      <c r="P38" s="44">
        <v>1.417E-2</v>
      </c>
      <c r="Q38" s="74">
        <f t="shared" si="6"/>
        <v>3.8461538461538396</v>
      </c>
      <c r="R38" s="43">
        <v>15</v>
      </c>
      <c r="S38" s="44"/>
      <c r="T38" s="74">
        <f t="shared" si="7"/>
        <v>42.307692307692307</v>
      </c>
      <c r="U38" s="43">
        <v>24</v>
      </c>
      <c r="V38" s="44"/>
      <c r="W38" s="74">
        <f t="shared" si="8"/>
        <v>7.6923076923076934</v>
      </c>
      <c r="X38" s="47"/>
      <c r="Y38" s="47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0.5</v>
      </c>
      <c r="E39" s="45">
        <f t="shared" si="2"/>
        <v>0</v>
      </c>
      <c r="F39" s="46">
        <f t="shared" si="3"/>
        <v>0</v>
      </c>
      <c r="G39" s="43">
        <v>23</v>
      </c>
      <c r="H39" s="68"/>
      <c r="I39" s="43">
        <f>'LV-HV_3a_2'!I39</f>
        <v>23</v>
      </c>
      <c r="J39" s="44">
        <v>0</v>
      </c>
      <c r="K39" s="65">
        <f t="shared" si="4"/>
        <v>0</v>
      </c>
      <c r="L39" s="43">
        <f>'LV-HV_3a_2'!L39</f>
        <v>23</v>
      </c>
      <c r="M39" s="44">
        <v>0</v>
      </c>
      <c r="N39" s="65">
        <f t="shared" si="5"/>
        <v>0</v>
      </c>
      <c r="O39" s="43">
        <f>'LV-HV_3a_2'!O39</f>
        <v>23</v>
      </c>
      <c r="P39" s="44">
        <v>0</v>
      </c>
      <c r="Q39" s="74">
        <f t="shared" si="6"/>
        <v>0</v>
      </c>
      <c r="R39" s="43">
        <v>15</v>
      </c>
      <c r="S39" s="44"/>
      <c r="T39" s="74">
        <f t="shared" si="7"/>
        <v>34.782608695652172</v>
      </c>
      <c r="U39" s="43">
        <v>23</v>
      </c>
      <c r="V39" s="44"/>
      <c r="W39" s="74">
        <f t="shared" si="8"/>
        <v>0</v>
      </c>
      <c r="X39" s="47"/>
      <c r="Y39" s="47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0.5</v>
      </c>
      <c r="E40" s="45">
        <f t="shared" si="2"/>
        <v>0</v>
      </c>
      <c r="F40" s="46">
        <f t="shared" si="3"/>
        <v>0</v>
      </c>
      <c r="G40" s="43">
        <v>23</v>
      </c>
      <c r="H40" s="68"/>
      <c r="I40" s="43">
        <f>'LV-HV_3a_2'!I40</f>
        <v>23</v>
      </c>
      <c r="J40" s="44">
        <v>0</v>
      </c>
      <c r="K40" s="65">
        <f t="shared" si="4"/>
        <v>0</v>
      </c>
      <c r="L40" s="43">
        <f>'LV-HV_3a_2'!L40</f>
        <v>23</v>
      </c>
      <c r="M40" s="44">
        <v>0</v>
      </c>
      <c r="N40" s="65">
        <f t="shared" si="5"/>
        <v>0</v>
      </c>
      <c r="O40" s="43">
        <f>'LV-HV_3a_2'!O40</f>
        <v>23</v>
      </c>
      <c r="P40" s="44">
        <v>0</v>
      </c>
      <c r="Q40" s="74">
        <f t="shared" si="6"/>
        <v>0</v>
      </c>
      <c r="R40" s="43">
        <v>15</v>
      </c>
      <c r="S40" s="44"/>
      <c r="T40" s="74">
        <f t="shared" si="7"/>
        <v>34.782608695652172</v>
      </c>
      <c r="U40" s="43">
        <v>23</v>
      </c>
      <c r="V40" s="44"/>
      <c r="W40" s="74">
        <f t="shared" si="8"/>
        <v>0</v>
      </c>
      <c r="X40" s="47"/>
      <c r="Y40" s="47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0.5</v>
      </c>
      <c r="E41" s="45">
        <f t="shared" si="2"/>
        <v>0</v>
      </c>
      <c r="F41" s="46">
        <f t="shared" si="3"/>
        <v>0</v>
      </c>
      <c r="G41" s="43">
        <v>23</v>
      </c>
      <c r="H41" s="68"/>
      <c r="I41" s="43">
        <f>'LV-HV_3a_2'!I41</f>
        <v>23</v>
      </c>
      <c r="J41" s="44">
        <v>0</v>
      </c>
      <c r="K41" s="65">
        <f t="shared" si="4"/>
        <v>0</v>
      </c>
      <c r="L41" s="43">
        <f>'LV-HV_3a_2'!L41</f>
        <v>23</v>
      </c>
      <c r="M41" s="44">
        <v>0</v>
      </c>
      <c r="N41" s="65">
        <f t="shared" si="5"/>
        <v>0</v>
      </c>
      <c r="O41" s="43">
        <f>'LV-HV_3a_2'!O41</f>
        <v>23</v>
      </c>
      <c r="P41" s="44">
        <v>0</v>
      </c>
      <c r="Q41" s="74">
        <f t="shared" si="6"/>
        <v>0</v>
      </c>
      <c r="R41" s="43">
        <v>15</v>
      </c>
      <c r="S41" s="44"/>
      <c r="T41" s="74">
        <f t="shared" si="7"/>
        <v>34.782608695652172</v>
      </c>
      <c r="U41" s="43">
        <v>23</v>
      </c>
      <c r="V41" s="44"/>
      <c r="W41" s="74">
        <f t="shared" si="8"/>
        <v>0</v>
      </c>
      <c r="X41" s="47"/>
      <c r="Y41" s="47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0.5</v>
      </c>
      <c r="E42" s="45">
        <f t="shared" si="2"/>
        <v>0</v>
      </c>
      <c r="F42" s="46">
        <f t="shared" si="3"/>
        <v>0</v>
      </c>
      <c r="G42" s="43">
        <v>23</v>
      </c>
      <c r="H42" s="68"/>
      <c r="I42" s="43">
        <f>'LV-HV_3a_2'!I42</f>
        <v>23</v>
      </c>
      <c r="J42" s="44">
        <v>0</v>
      </c>
      <c r="K42" s="65">
        <f t="shared" si="4"/>
        <v>0</v>
      </c>
      <c r="L42" s="43">
        <f>'LV-HV_3a_2'!L42</f>
        <v>23</v>
      </c>
      <c r="M42" s="44">
        <v>0</v>
      </c>
      <c r="N42" s="65">
        <f t="shared" si="5"/>
        <v>0</v>
      </c>
      <c r="O42" s="43">
        <f>'LV-HV_3a_2'!O42</f>
        <v>23</v>
      </c>
      <c r="P42" s="44">
        <v>0</v>
      </c>
      <c r="Q42" s="74">
        <f t="shared" si="6"/>
        <v>0</v>
      </c>
      <c r="R42" s="43">
        <v>15</v>
      </c>
      <c r="S42" s="44"/>
      <c r="T42" s="74">
        <f t="shared" si="7"/>
        <v>34.782608695652172</v>
      </c>
      <c r="U42" s="43">
        <v>23</v>
      </c>
      <c r="V42" s="44"/>
      <c r="W42" s="74">
        <f t="shared" si="8"/>
        <v>0</v>
      </c>
      <c r="X42" s="47"/>
      <c r="Y42" s="47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0.5</v>
      </c>
      <c r="E43" s="45">
        <f t="shared" si="2"/>
        <v>0</v>
      </c>
      <c r="F43" s="46">
        <f t="shared" si="3"/>
        <v>0</v>
      </c>
      <c r="G43" s="43">
        <v>23</v>
      </c>
      <c r="H43" s="68"/>
      <c r="I43" s="43">
        <f>'LV-HV_3a_2'!I43</f>
        <v>23</v>
      </c>
      <c r="J43" s="44">
        <v>0</v>
      </c>
      <c r="K43" s="65">
        <f t="shared" si="4"/>
        <v>0</v>
      </c>
      <c r="L43" s="43">
        <f>'LV-HV_3a_2'!L43</f>
        <v>23</v>
      </c>
      <c r="M43" s="44">
        <v>0</v>
      </c>
      <c r="N43" s="65">
        <f t="shared" si="5"/>
        <v>0</v>
      </c>
      <c r="O43" s="43">
        <f>'LV-HV_3a_2'!O43</f>
        <v>23</v>
      </c>
      <c r="P43" s="44">
        <v>0</v>
      </c>
      <c r="Q43" s="74">
        <f t="shared" si="6"/>
        <v>0</v>
      </c>
      <c r="R43" s="43">
        <v>15</v>
      </c>
      <c r="S43" s="44"/>
      <c r="T43" s="74">
        <f t="shared" si="7"/>
        <v>34.782608695652172</v>
      </c>
      <c r="U43" s="43">
        <v>23</v>
      </c>
      <c r="V43" s="44"/>
      <c r="W43" s="74">
        <f t="shared" si="8"/>
        <v>0</v>
      </c>
      <c r="X43" s="47"/>
      <c r="Y43" s="47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0.5</v>
      </c>
      <c r="E44" s="45">
        <f t="shared" si="2"/>
        <v>-2.5</v>
      </c>
      <c r="F44" s="46">
        <f t="shared" si="3"/>
        <v>-2.5</v>
      </c>
      <c r="G44" s="43">
        <v>20</v>
      </c>
      <c r="H44" s="68"/>
      <c r="I44" s="43">
        <f>'LV-HV_3a_2'!I44</f>
        <v>20</v>
      </c>
      <c r="J44" s="44">
        <v>0</v>
      </c>
      <c r="K44" s="65">
        <f t="shared" si="4"/>
        <v>0</v>
      </c>
      <c r="L44" s="43">
        <f>'LV-HV_3a_2'!L44</f>
        <v>20</v>
      </c>
      <c r="M44" s="44">
        <v>0</v>
      </c>
      <c r="N44" s="65">
        <f t="shared" si="5"/>
        <v>0</v>
      </c>
      <c r="O44" s="43">
        <f>'LV-HV_3a_2'!O44</f>
        <v>20</v>
      </c>
      <c r="P44" s="44">
        <v>0</v>
      </c>
      <c r="Q44" s="74">
        <f t="shared" si="6"/>
        <v>0</v>
      </c>
      <c r="R44" s="43">
        <v>15</v>
      </c>
      <c r="S44" s="44"/>
      <c r="T44" s="74">
        <f t="shared" si="7"/>
        <v>25</v>
      </c>
      <c r="U44" s="43">
        <v>23</v>
      </c>
      <c r="V44" s="44"/>
      <c r="W44" s="74">
        <f t="shared" si="8"/>
        <v>15</v>
      </c>
      <c r="X44" s="47"/>
      <c r="Y44" s="47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0.5</v>
      </c>
      <c r="E45" s="45">
        <f t="shared" si="2"/>
        <v>-2.5</v>
      </c>
      <c r="F45" s="46">
        <f t="shared" si="3"/>
        <v>-2.5</v>
      </c>
      <c r="G45" s="43">
        <v>20</v>
      </c>
      <c r="H45" s="68"/>
      <c r="I45" s="43">
        <f>'LV-HV_3a_2'!I45</f>
        <v>20</v>
      </c>
      <c r="J45" s="44">
        <v>0</v>
      </c>
      <c r="K45" s="65">
        <f t="shared" si="4"/>
        <v>0</v>
      </c>
      <c r="L45" s="43">
        <f>'LV-HV_3a_2'!L45</f>
        <v>20</v>
      </c>
      <c r="M45" s="44">
        <v>0</v>
      </c>
      <c r="N45" s="65">
        <f t="shared" si="5"/>
        <v>0</v>
      </c>
      <c r="O45" s="43">
        <f>'LV-HV_3a_2'!O45</f>
        <v>20</v>
      </c>
      <c r="P45" s="44">
        <v>0</v>
      </c>
      <c r="Q45" s="74">
        <f t="shared" si="6"/>
        <v>0</v>
      </c>
      <c r="R45" s="43">
        <v>15</v>
      </c>
      <c r="S45" s="44"/>
      <c r="T45" s="74">
        <f t="shared" si="7"/>
        <v>25</v>
      </c>
      <c r="U45" s="43">
        <v>23</v>
      </c>
      <c r="V45" s="44"/>
      <c r="W45" s="74">
        <f t="shared" si="8"/>
        <v>15</v>
      </c>
      <c r="X45" s="47"/>
      <c r="Y45" s="47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0.5</v>
      </c>
      <c r="E46" s="45">
        <f t="shared" si="2"/>
        <v>-2.5</v>
      </c>
      <c r="F46" s="46">
        <f t="shared" si="3"/>
        <v>-2.5</v>
      </c>
      <c r="G46" s="43">
        <v>20</v>
      </c>
      <c r="H46" s="68"/>
      <c r="I46" s="43">
        <f>'LV-HV_3a_2'!I46</f>
        <v>20</v>
      </c>
      <c r="J46" s="44">
        <v>0</v>
      </c>
      <c r="K46" s="65">
        <f t="shared" si="4"/>
        <v>0</v>
      </c>
      <c r="L46" s="43">
        <f>'LV-HV_3a_2'!L46</f>
        <v>20</v>
      </c>
      <c r="M46" s="44">
        <v>0</v>
      </c>
      <c r="N46" s="65">
        <f t="shared" si="5"/>
        <v>0</v>
      </c>
      <c r="O46" s="43">
        <f>'LV-HV_3a_2'!O46</f>
        <v>20</v>
      </c>
      <c r="P46" s="44">
        <v>0</v>
      </c>
      <c r="Q46" s="74">
        <f t="shared" si="6"/>
        <v>0</v>
      </c>
      <c r="R46" s="43">
        <v>15</v>
      </c>
      <c r="S46" s="44"/>
      <c r="T46" s="74">
        <f t="shared" si="7"/>
        <v>25</v>
      </c>
      <c r="U46" s="43">
        <v>23</v>
      </c>
      <c r="V46" s="44"/>
      <c r="W46" s="74">
        <f t="shared" si="8"/>
        <v>15</v>
      </c>
      <c r="X46" s="47"/>
      <c r="Y46" s="47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0.5</v>
      </c>
      <c r="E47" s="45">
        <f t="shared" si="2"/>
        <v>-2.5</v>
      </c>
      <c r="F47" s="46">
        <f t="shared" si="3"/>
        <v>-2.5</v>
      </c>
      <c r="G47" s="43">
        <v>20</v>
      </c>
      <c r="H47" s="68"/>
      <c r="I47" s="43">
        <f>'LV-HV_3a_2'!I47</f>
        <v>20</v>
      </c>
      <c r="J47" s="44">
        <v>0</v>
      </c>
      <c r="K47" s="65">
        <f t="shared" si="4"/>
        <v>0</v>
      </c>
      <c r="L47" s="43">
        <f>'LV-HV_3a_2'!L47</f>
        <v>20</v>
      </c>
      <c r="M47" s="44">
        <v>0</v>
      </c>
      <c r="N47" s="65">
        <f t="shared" si="5"/>
        <v>0</v>
      </c>
      <c r="O47" s="43">
        <f>'LV-HV_3a_2'!O47</f>
        <v>20</v>
      </c>
      <c r="P47" s="44">
        <v>0</v>
      </c>
      <c r="Q47" s="74">
        <f t="shared" si="6"/>
        <v>0</v>
      </c>
      <c r="R47" s="43">
        <v>15</v>
      </c>
      <c r="S47" s="44"/>
      <c r="T47" s="74">
        <f t="shared" si="7"/>
        <v>25</v>
      </c>
      <c r="U47" s="43">
        <v>23</v>
      </c>
      <c r="V47" s="44"/>
      <c r="W47" s="74">
        <f t="shared" si="8"/>
        <v>15</v>
      </c>
      <c r="X47" s="47"/>
      <c r="Y47" s="47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0.5</v>
      </c>
      <c r="E48" s="45">
        <f t="shared" si="2"/>
        <v>-2.5</v>
      </c>
      <c r="F48" s="46">
        <f t="shared" si="3"/>
        <v>-2.5</v>
      </c>
      <c r="G48" s="43">
        <v>20</v>
      </c>
      <c r="H48" s="68"/>
      <c r="I48" s="43">
        <f>'LV-HV_3a_2'!I48</f>
        <v>20</v>
      </c>
      <c r="J48" s="44">
        <v>0</v>
      </c>
      <c r="K48" s="65">
        <f t="shared" si="4"/>
        <v>0</v>
      </c>
      <c r="L48" s="43">
        <f>'LV-HV_3a_2'!L48</f>
        <v>20</v>
      </c>
      <c r="M48" s="44">
        <v>0</v>
      </c>
      <c r="N48" s="65">
        <f t="shared" si="5"/>
        <v>0</v>
      </c>
      <c r="O48" s="43">
        <f>'LV-HV_3a_2'!O48</f>
        <v>20</v>
      </c>
      <c r="P48" s="44">
        <v>0</v>
      </c>
      <c r="Q48" s="74">
        <f t="shared" si="6"/>
        <v>0</v>
      </c>
      <c r="R48" s="43">
        <v>15</v>
      </c>
      <c r="S48" s="44"/>
      <c r="T48" s="74">
        <f t="shared" si="7"/>
        <v>25</v>
      </c>
      <c r="U48" s="43">
        <v>23</v>
      </c>
      <c r="V48" s="44"/>
      <c r="W48" s="74">
        <f t="shared" si="8"/>
        <v>15</v>
      </c>
      <c r="X48" s="47"/>
      <c r="Y48" s="47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0.5</v>
      </c>
      <c r="E49" s="45">
        <f t="shared" si="2"/>
        <v>-5</v>
      </c>
      <c r="F49" s="46">
        <f t="shared" si="3"/>
        <v>-5</v>
      </c>
      <c r="G49" s="43">
        <v>17</v>
      </c>
      <c r="H49" s="68"/>
      <c r="I49" s="43">
        <f>'LV-HV_3a_2'!I49</f>
        <v>17</v>
      </c>
      <c r="J49" s="44">
        <v>0</v>
      </c>
      <c r="K49" s="65">
        <f t="shared" si="4"/>
        <v>0</v>
      </c>
      <c r="L49" s="43">
        <f>'LV-HV_3a_2'!L49</f>
        <v>17</v>
      </c>
      <c r="M49" s="44">
        <v>0</v>
      </c>
      <c r="N49" s="65">
        <f t="shared" si="5"/>
        <v>0</v>
      </c>
      <c r="O49" s="43">
        <f>'LV-HV_3a_2'!O49</f>
        <v>17</v>
      </c>
      <c r="P49" s="44">
        <v>0</v>
      </c>
      <c r="Q49" s="74">
        <f t="shared" si="6"/>
        <v>0</v>
      </c>
      <c r="R49" s="43">
        <v>15</v>
      </c>
      <c r="S49" s="44"/>
      <c r="T49" s="74">
        <f t="shared" si="7"/>
        <v>11.764705882352928</v>
      </c>
      <c r="U49" s="43">
        <v>22</v>
      </c>
      <c r="V49" s="44"/>
      <c r="W49" s="74">
        <f t="shared" si="8"/>
        <v>29.411764705882376</v>
      </c>
      <c r="X49" s="47"/>
      <c r="Y49" s="47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0.5</v>
      </c>
      <c r="E50" s="45">
        <f t="shared" si="2"/>
        <v>-5</v>
      </c>
      <c r="F50" s="46">
        <f t="shared" si="3"/>
        <v>-5</v>
      </c>
      <c r="G50" s="43">
        <v>17</v>
      </c>
      <c r="H50" s="68"/>
      <c r="I50" s="43">
        <f>'LV-HV_3a_2'!I50</f>
        <v>17</v>
      </c>
      <c r="J50" s="44">
        <v>0</v>
      </c>
      <c r="K50" s="65">
        <f t="shared" si="4"/>
        <v>0</v>
      </c>
      <c r="L50" s="43">
        <f>'LV-HV_3a_2'!L50</f>
        <v>17</v>
      </c>
      <c r="M50" s="44">
        <v>0</v>
      </c>
      <c r="N50" s="65">
        <f t="shared" si="5"/>
        <v>0</v>
      </c>
      <c r="O50" s="43">
        <f>'LV-HV_3a_2'!O50</f>
        <v>17</v>
      </c>
      <c r="P50" s="44">
        <v>0</v>
      </c>
      <c r="Q50" s="74">
        <f t="shared" si="6"/>
        <v>0</v>
      </c>
      <c r="R50" s="43">
        <v>15</v>
      </c>
      <c r="S50" s="44"/>
      <c r="T50" s="74">
        <f t="shared" si="7"/>
        <v>11.764705882352928</v>
      </c>
      <c r="U50" s="43">
        <v>22</v>
      </c>
      <c r="V50" s="44"/>
      <c r="W50" s="74">
        <f t="shared" si="8"/>
        <v>29.411764705882376</v>
      </c>
      <c r="X50" s="47"/>
      <c r="Y50" s="47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0.5</v>
      </c>
      <c r="E51" s="45">
        <f t="shared" si="2"/>
        <v>-5</v>
      </c>
      <c r="F51" s="46">
        <f t="shared" si="3"/>
        <v>-5</v>
      </c>
      <c r="G51" s="43">
        <v>17</v>
      </c>
      <c r="H51" s="68"/>
      <c r="I51" s="43">
        <f>'LV-HV_3a_2'!I51</f>
        <v>17</v>
      </c>
      <c r="J51" s="44">
        <v>0</v>
      </c>
      <c r="K51" s="65">
        <f t="shared" si="4"/>
        <v>0</v>
      </c>
      <c r="L51" s="43">
        <f>'LV-HV_3a_2'!L51</f>
        <v>17</v>
      </c>
      <c r="M51" s="44">
        <v>0</v>
      </c>
      <c r="N51" s="65">
        <f t="shared" si="5"/>
        <v>0</v>
      </c>
      <c r="O51" s="43">
        <f>'LV-HV_3a_2'!O51</f>
        <v>17</v>
      </c>
      <c r="P51" s="44">
        <v>0</v>
      </c>
      <c r="Q51" s="74">
        <f t="shared" si="6"/>
        <v>0</v>
      </c>
      <c r="R51" s="43">
        <v>15</v>
      </c>
      <c r="S51" s="44"/>
      <c r="T51" s="74">
        <f t="shared" si="7"/>
        <v>11.764705882352928</v>
      </c>
      <c r="U51" s="43">
        <v>22</v>
      </c>
      <c r="V51" s="44"/>
      <c r="W51" s="74">
        <f t="shared" si="8"/>
        <v>29.411764705882376</v>
      </c>
      <c r="X51" s="47"/>
      <c r="Y51" s="47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0.5</v>
      </c>
      <c r="E52" s="45">
        <f t="shared" si="2"/>
        <v>-5</v>
      </c>
      <c r="F52" s="46">
        <f t="shared" si="3"/>
        <v>-5</v>
      </c>
      <c r="G52" s="43">
        <v>17</v>
      </c>
      <c r="H52" s="68"/>
      <c r="I52" s="43">
        <f>'LV-HV_3a_2'!I52</f>
        <v>17</v>
      </c>
      <c r="J52" s="44">
        <v>0</v>
      </c>
      <c r="K52" s="65">
        <f t="shared" si="4"/>
        <v>0</v>
      </c>
      <c r="L52" s="43">
        <f>'LV-HV_3a_2'!L52</f>
        <v>17</v>
      </c>
      <c r="M52" s="44">
        <v>0</v>
      </c>
      <c r="N52" s="65">
        <f t="shared" si="5"/>
        <v>0</v>
      </c>
      <c r="O52" s="43">
        <f>'LV-HV_3a_2'!O52</f>
        <v>17</v>
      </c>
      <c r="P52" s="44">
        <v>0</v>
      </c>
      <c r="Q52" s="74">
        <f t="shared" si="6"/>
        <v>0</v>
      </c>
      <c r="R52" s="43">
        <v>15</v>
      </c>
      <c r="S52" s="44"/>
      <c r="T52" s="74">
        <f t="shared" si="7"/>
        <v>11.764705882352928</v>
      </c>
      <c r="U52" s="43">
        <v>22</v>
      </c>
      <c r="V52" s="44"/>
      <c r="W52" s="74">
        <f t="shared" si="8"/>
        <v>29.411764705882376</v>
      </c>
      <c r="X52" s="47"/>
      <c r="Y52" s="47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0.5</v>
      </c>
      <c r="E53" s="45">
        <f t="shared" si="2"/>
        <v>-5</v>
      </c>
      <c r="F53" s="46">
        <f t="shared" si="3"/>
        <v>-5</v>
      </c>
      <c r="G53" s="43">
        <v>17</v>
      </c>
      <c r="H53" s="68"/>
      <c r="I53" s="43">
        <f>'LV-HV_3a_2'!I53</f>
        <v>17</v>
      </c>
      <c r="J53" s="44">
        <v>0</v>
      </c>
      <c r="K53" s="65">
        <f t="shared" si="4"/>
        <v>0</v>
      </c>
      <c r="L53" s="43">
        <f>'LV-HV_3a_2'!L53</f>
        <v>17</v>
      </c>
      <c r="M53" s="44">
        <v>0</v>
      </c>
      <c r="N53" s="65">
        <f t="shared" si="5"/>
        <v>0</v>
      </c>
      <c r="O53" s="43">
        <f>'LV-HV_3a_2'!O53</f>
        <v>17</v>
      </c>
      <c r="P53" s="44">
        <v>0</v>
      </c>
      <c r="Q53" s="74">
        <f t="shared" si="6"/>
        <v>0</v>
      </c>
      <c r="R53" s="43">
        <v>15</v>
      </c>
      <c r="S53" s="44"/>
      <c r="T53" s="74">
        <f t="shared" si="7"/>
        <v>11.764705882352928</v>
      </c>
      <c r="U53" s="43">
        <v>22</v>
      </c>
      <c r="V53" s="44"/>
      <c r="W53" s="74">
        <f t="shared" si="8"/>
        <v>29.411764705882376</v>
      </c>
      <c r="X53" s="47"/>
      <c r="Y53" s="47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0.5</v>
      </c>
      <c r="E54" s="45">
        <f t="shared" si="2"/>
        <v>-7.5</v>
      </c>
      <c r="F54" s="46">
        <f t="shared" si="3"/>
        <v>-7.5</v>
      </c>
      <c r="G54" s="43">
        <v>14</v>
      </c>
      <c r="H54" s="68"/>
      <c r="I54" s="43">
        <f>'LV-HV_3a_2'!I54</f>
        <v>14</v>
      </c>
      <c r="J54" s="44">
        <v>0</v>
      </c>
      <c r="K54" s="65">
        <f t="shared" si="4"/>
        <v>0</v>
      </c>
      <c r="L54" s="43">
        <f>'LV-HV_3a_2'!L54</f>
        <v>14</v>
      </c>
      <c r="M54" s="44">
        <v>0</v>
      </c>
      <c r="N54" s="65">
        <f t="shared" si="5"/>
        <v>0</v>
      </c>
      <c r="O54" s="43">
        <f>'LV-HV_3a_2'!O54</f>
        <v>14</v>
      </c>
      <c r="P54" s="44">
        <v>0</v>
      </c>
      <c r="Q54" s="74">
        <f t="shared" si="6"/>
        <v>0</v>
      </c>
      <c r="R54" s="43">
        <v>15</v>
      </c>
      <c r="S54" s="44"/>
      <c r="T54" s="74">
        <f t="shared" si="7"/>
        <v>7.142857142857153</v>
      </c>
      <c r="U54" s="43">
        <v>20</v>
      </c>
      <c r="V54" s="44"/>
      <c r="W54" s="74">
        <f t="shared" si="8"/>
        <v>42.857142857142861</v>
      </c>
      <c r="X54" s="47"/>
      <c r="Y54" s="47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0.5</v>
      </c>
      <c r="E55" s="45">
        <f t="shared" si="2"/>
        <v>-7.5</v>
      </c>
      <c r="F55" s="46">
        <f t="shared" si="3"/>
        <v>-7.5</v>
      </c>
      <c r="G55" s="43">
        <v>14</v>
      </c>
      <c r="H55" s="68"/>
      <c r="I55" s="43">
        <f>'LV-HV_3a_2'!I55</f>
        <v>14</v>
      </c>
      <c r="J55" s="44">
        <v>0</v>
      </c>
      <c r="K55" s="65">
        <f t="shared" si="4"/>
        <v>0</v>
      </c>
      <c r="L55" s="43">
        <f>'LV-HV_3a_2'!L55</f>
        <v>14</v>
      </c>
      <c r="M55" s="44">
        <v>0</v>
      </c>
      <c r="N55" s="65">
        <f t="shared" si="5"/>
        <v>0</v>
      </c>
      <c r="O55" s="43">
        <f>'LV-HV_3a_2'!O55</f>
        <v>14</v>
      </c>
      <c r="P55" s="44">
        <v>0</v>
      </c>
      <c r="Q55" s="74">
        <f t="shared" si="6"/>
        <v>0</v>
      </c>
      <c r="R55" s="43">
        <v>15</v>
      </c>
      <c r="S55" s="44"/>
      <c r="T55" s="74">
        <f t="shared" si="7"/>
        <v>7.142857142857153</v>
      </c>
      <c r="U55" s="43">
        <v>20</v>
      </c>
      <c r="V55" s="44"/>
      <c r="W55" s="74">
        <f t="shared" si="8"/>
        <v>42.857142857142861</v>
      </c>
      <c r="X55" s="47"/>
      <c r="Y55" s="47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0.5</v>
      </c>
      <c r="E56" s="45">
        <f t="shared" si="2"/>
        <v>-7.5</v>
      </c>
      <c r="F56" s="46">
        <f t="shared" si="3"/>
        <v>-7.5</v>
      </c>
      <c r="G56" s="43">
        <v>14</v>
      </c>
      <c r="H56" s="68"/>
      <c r="I56" s="43">
        <f>'LV-HV_3a_2'!I56</f>
        <v>14</v>
      </c>
      <c r="J56" s="44">
        <v>0</v>
      </c>
      <c r="K56" s="65">
        <f t="shared" si="4"/>
        <v>0</v>
      </c>
      <c r="L56" s="43">
        <f>'LV-HV_3a_2'!L56</f>
        <v>14</v>
      </c>
      <c r="M56" s="44">
        <v>0</v>
      </c>
      <c r="N56" s="65">
        <f t="shared" si="5"/>
        <v>0</v>
      </c>
      <c r="O56" s="43">
        <f>'LV-HV_3a_2'!O56</f>
        <v>14</v>
      </c>
      <c r="P56" s="44">
        <v>0</v>
      </c>
      <c r="Q56" s="74">
        <f t="shared" si="6"/>
        <v>0</v>
      </c>
      <c r="R56" s="43">
        <v>15</v>
      </c>
      <c r="S56" s="44"/>
      <c r="T56" s="74">
        <f t="shared" si="7"/>
        <v>7.142857142857153</v>
      </c>
      <c r="U56" s="43">
        <v>20</v>
      </c>
      <c r="V56" s="44"/>
      <c r="W56" s="74">
        <f t="shared" si="8"/>
        <v>42.857142857142861</v>
      </c>
      <c r="X56" s="47"/>
      <c r="Y56" s="47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0.5</v>
      </c>
      <c r="E57" s="45">
        <f t="shared" si="2"/>
        <v>-7.5</v>
      </c>
      <c r="F57" s="46">
        <f t="shared" si="3"/>
        <v>-7.5</v>
      </c>
      <c r="G57" s="43">
        <v>14</v>
      </c>
      <c r="H57" s="68"/>
      <c r="I57" s="43">
        <f>'LV-HV_3a_2'!I57</f>
        <v>14</v>
      </c>
      <c r="J57" s="44">
        <v>0</v>
      </c>
      <c r="K57" s="65">
        <f t="shared" si="4"/>
        <v>0</v>
      </c>
      <c r="L57" s="43">
        <f>'LV-HV_3a_2'!L57</f>
        <v>14</v>
      </c>
      <c r="M57" s="44">
        <v>0</v>
      </c>
      <c r="N57" s="65">
        <f t="shared" si="5"/>
        <v>0</v>
      </c>
      <c r="O57" s="43">
        <f>'LV-HV_3a_2'!O57</f>
        <v>14</v>
      </c>
      <c r="P57" s="44">
        <v>0</v>
      </c>
      <c r="Q57" s="74">
        <f t="shared" si="6"/>
        <v>0</v>
      </c>
      <c r="R57" s="43">
        <v>15</v>
      </c>
      <c r="S57" s="44"/>
      <c r="T57" s="74">
        <f t="shared" si="7"/>
        <v>7.142857142857153</v>
      </c>
      <c r="U57" s="43">
        <v>20</v>
      </c>
      <c r="V57" s="44"/>
      <c r="W57" s="74">
        <f t="shared" si="8"/>
        <v>42.857142857142861</v>
      </c>
      <c r="X57" s="47"/>
      <c r="Y57" s="47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0.5</v>
      </c>
      <c r="E58" s="45">
        <f t="shared" si="2"/>
        <v>-7.5</v>
      </c>
      <c r="F58" s="46">
        <f t="shared" si="3"/>
        <v>-7.5</v>
      </c>
      <c r="G58" s="43">
        <v>14</v>
      </c>
      <c r="H58" s="68"/>
      <c r="I58" s="43">
        <f>'LV-HV_3a_2'!I58</f>
        <v>14</v>
      </c>
      <c r="J58" s="44">
        <v>0</v>
      </c>
      <c r="K58" s="65">
        <f t="shared" si="4"/>
        <v>0</v>
      </c>
      <c r="L58" s="43">
        <f>'LV-HV_3a_2'!L58</f>
        <v>14</v>
      </c>
      <c r="M58" s="44">
        <v>0</v>
      </c>
      <c r="N58" s="65">
        <f t="shared" si="5"/>
        <v>0</v>
      </c>
      <c r="O58" s="43">
        <f>'LV-HV_3a_2'!O58</f>
        <v>14</v>
      </c>
      <c r="P58" s="44">
        <v>0</v>
      </c>
      <c r="Q58" s="74">
        <f t="shared" si="6"/>
        <v>0</v>
      </c>
      <c r="R58" s="43">
        <v>15</v>
      </c>
      <c r="S58" s="44"/>
      <c r="T58" s="74">
        <f t="shared" si="7"/>
        <v>7.142857142857153</v>
      </c>
      <c r="U58" s="43">
        <v>20</v>
      </c>
      <c r="V58" s="44"/>
      <c r="W58" s="74">
        <f t="shared" si="8"/>
        <v>42.857142857142861</v>
      </c>
      <c r="X58" s="47"/>
      <c r="Y58" s="47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0.5</v>
      </c>
      <c r="E59" s="45">
        <f t="shared" si="2"/>
        <v>-10</v>
      </c>
      <c r="F59" s="46">
        <f t="shared" si="3"/>
        <v>-10</v>
      </c>
      <c r="G59" s="43">
        <v>11</v>
      </c>
      <c r="H59" s="68"/>
      <c r="I59" s="43">
        <f>'LV-HV_3a_2'!I59</f>
        <v>11</v>
      </c>
      <c r="J59" s="44">
        <v>0</v>
      </c>
      <c r="K59" s="65">
        <f t="shared" si="4"/>
        <v>1.4210854715202004E-14</v>
      </c>
      <c r="L59" s="43">
        <f>'LV-HV_3a_2'!L59</f>
        <v>11</v>
      </c>
      <c r="M59" s="44">
        <v>0</v>
      </c>
      <c r="N59" s="65">
        <f t="shared" si="5"/>
        <v>1.4210854715202004E-14</v>
      </c>
      <c r="O59" s="43">
        <f>'LV-HV_3a_2'!O59</f>
        <v>11</v>
      </c>
      <c r="P59" s="44">
        <v>0</v>
      </c>
      <c r="Q59" s="74">
        <f t="shared" si="6"/>
        <v>1.4210854715202004E-14</v>
      </c>
      <c r="R59" s="43">
        <v>15</v>
      </c>
      <c r="S59" s="44"/>
      <c r="T59" s="74">
        <f t="shared" si="7"/>
        <v>36.363636363636374</v>
      </c>
      <c r="U59" s="43">
        <v>19</v>
      </c>
      <c r="V59" s="44"/>
      <c r="W59" s="74">
        <f t="shared" si="8"/>
        <v>72.727272727272748</v>
      </c>
      <c r="X59" s="47"/>
      <c r="Y59" s="47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0.5</v>
      </c>
      <c r="E60" s="45">
        <f t="shared" si="2"/>
        <v>-10</v>
      </c>
      <c r="F60" s="46">
        <f t="shared" si="3"/>
        <v>-10</v>
      </c>
      <c r="G60" s="43">
        <v>11</v>
      </c>
      <c r="H60" s="68"/>
      <c r="I60" s="43">
        <f>'LV-HV_3a_2'!I60</f>
        <v>11</v>
      </c>
      <c r="J60" s="44">
        <v>0</v>
      </c>
      <c r="K60" s="65">
        <f t="shared" si="4"/>
        <v>1.4210854715202004E-14</v>
      </c>
      <c r="L60" s="43">
        <f>'LV-HV_3a_2'!L60</f>
        <v>11</v>
      </c>
      <c r="M60" s="44">
        <v>0</v>
      </c>
      <c r="N60" s="65">
        <f t="shared" si="5"/>
        <v>1.4210854715202004E-14</v>
      </c>
      <c r="O60" s="43">
        <f>'LV-HV_3a_2'!O60</f>
        <v>11</v>
      </c>
      <c r="P60" s="44">
        <v>0</v>
      </c>
      <c r="Q60" s="74">
        <f t="shared" si="6"/>
        <v>1.4210854715202004E-14</v>
      </c>
      <c r="R60" s="43">
        <v>15</v>
      </c>
      <c r="S60" s="44"/>
      <c r="T60" s="74">
        <f t="shared" si="7"/>
        <v>36.363636363636374</v>
      </c>
      <c r="U60" s="43">
        <v>19</v>
      </c>
      <c r="V60" s="44"/>
      <c r="W60" s="74">
        <f t="shared" si="8"/>
        <v>72.727272727272748</v>
      </c>
      <c r="X60" s="47"/>
      <c r="Y60" s="47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0.5</v>
      </c>
      <c r="E61" s="45">
        <f t="shared" si="2"/>
        <v>-10</v>
      </c>
      <c r="F61" s="46">
        <f t="shared" si="3"/>
        <v>-10</v>
      </c>
      <c r="G61" s="43">
        <v>11</v>
      </c>
      <c r="H61" s="68"/>
      <c r="I61" s="43">
        <f>'LV-HV_3a_2'!I61</f>
        <v>11</v>
      </c>
      <c r="J61" s="44">
        <v>0</v>
      </c>
      <c r="K61" s="65">
        <f t="shared" si="4"/>
        <v>1.4210854715202004E-14</v>
      </c>
      <c r="L61" s="43">
        <f>'LV-HV_3a_2'!L61</f>
        <v>11</v>
      </c>
      <c r="M61" s="44">
        <v>0</v>
      </c>
      <c r="N61" s="65">
        <f t="shared" si="5"/>
        <v>1.4210854715202004E-14</v>
      </c>
      <c r="O61" s="43">
        <f>'LV-HV_3a_2'!O61</f>
        <v>11</v>
      </c>
      <c r="P61" s="44">
        <v>0</v>
      </c>
      <c r="Q61" s="74">
        <f t="shared" si="6"/>
        <v>1.4210854715202004E-14</v>
      </c>
      <c r="R61" s="43">
        <v>15</v>
      </c>
      <c r="S61" s="44"/>
      <c r="T61" s="74">
        <f t="shared" si="7"/>
        <v>36.363636363636374</v>
      </c>
      <c r="U61" s="43">
        <v>19</v>
      </c>
      <c r="V61" s="44"/>
      <c r="W61" s="74">
        <f t="shared" si="8"/>
        <v>72.727272727272748</v>
      </c>
      <c r="X61" s="47"/>
      <c r="Y61" s="47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0.5</v>
      </c>
      <c r="E62" s="45">
        <f t="shared" si="2"/>
        <v>-10</v>
      </c>
      <c r="F62" s="46">
        <f t="shared" si="3"/>
        <v>-10</v>
      </c>
      <c r="G62" s="43">
        <v>11</v>
      </c>
      <c r="H62" s="68"/>
      <c r="I62" s="43">
        <f>'LV-HV_3a_2'!I62</f>
        <v>11</v>
      </c>
      <c r="J62" s="44">
        <v>0</v>
      </c>
      <c r="K62" s="65">
        <f t="shared" si="4"/>
        <v>1.4210854715202004E-14</v>
      </c>
      <c r="L62" s="43">
        <f>'LV-HV_3a_2'!L62</f>
        <v>11</v>
      </c>
      <c r="M62" s="44">
        <v>0</v>
      </c>
      <c r="N62" s="65">
        <f t="shared" si="5"/>
        <v>1.4210854715202004E-14</v>
      </c>
      <c r="O62" s="43">
        <f>'LV-HV_3a_2'!O62</f>
        <v>11</v>
      </c>
      <c r="P62" s="44">
        <v>0</v>
      </c>
      <c r="Q62" s="74">
        <f t="shared" si="6"/>
        <v>1.4210854715202004E-14</v>
      </c>
      <c r="R62" s="43">
        <v>15</v>
      </c>
      <c r="S62" s="44"/>
      <c r="T62" s="74">
        <f t="shared" si="7"/>
        <v>36.363636363636374</v>
      </c>
      <c r="U62" s="43">
        <v>19</v>
      </c>
      <c r="V62" s="44"/>
      <c r="W62" s="74">
        <f t="shared" si="8"/>
        <v>72.727272727272748</v>
      </c>
      <c r="X62" s="47"/>
      <c r="Y62" s="47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0.5</v>
      </c>
      <c r="E63" s="45">
        <f t="shared" si="2"/>
        <v>-10</v>
      </c>
      <c r="F63" s="46">
        <f t="shared" si="3"/>
        <v>-10</v>
      </c>
      <c r="G63" s="69">
        <v>11</v>
      </c>
      <c r="H63" s="70"/>
      <c r="I63" s="43">
        <f>'LV-HV_3a_2'!I63</f>
        <v>11</v>
      </c>
      <c r="J63" s="44">
        <v>0</v>
      </c>
      <c r="K63" s="65">
        <f t="shared" si="4"/>
        <v>1.4210854715202004E-14</v>
      </c>
      <c r="L63" s="43">
        <f>'LV-HV_3a_2'!L63</f>
        <v>11</v>
      </c>
      <c r="M63" s="44">
        <v>0</v>
      </c>
      <c r="N63" s="65">
        <f t="shared" si="5"/>
        <v>1.4210854715202004E-14</v>
      </c>
      <c r="O63" s="43">
        <f>'LV-HV_3a_2'!O63</f>
        <v>11</v>
      </c>
      <c r="P63" s="44">
        <v>0</v>
      </c>
      <c r="Q63" s="74">
        <f t="shared" si="6"/>
        <v>1.4210854715202004E-14</v>
      </c>
      <c r="R63" s="43">
        <v>15</v>
      </c>
      <c r="S63" s="44"/>
      <c r="T63" s="74">
        <f t="shared" si="7"/>
        <v>36.363636363636374</v>
      </c>
      <c r="U63" s="43">
        <v>19</v>
      </c>
      <c r="V63" s="44"/>
      <c r="W63" s="74">
        <f t="shared" si="8"/>
        <v>72.727272727272748</v>
      </c>
      <c r="X63" s="47"/>
      <c r="Y63" s="47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1.7125422222222222E-3</v>
      </c>
      <c r="K64" s="34"/>
      <c r="L64" s="33"/>
      <c r="M64" s="48">
        <f>AVERAGE(M19:M63)</f>
        <v>8.1976666666666656E-3</v>
      </c>
      <c r="N64" s="34"/>
      <c r="O64" s="33"/>
      <c r="P64" s="48">
        <f>AVERAGE(P19:P63)</f>
        <v>2.134155555555556E-3</v>
      </c>
      <c r="Q64" s="34"/>
      <c r="R64" s="33"/>
      <c r="S64" s="48" t="e">
        <f>AVERAGE(S19:S63)</f>
        <v>#DIV/0!</v>
      </c>
      <c r="T64" s="34"/>
      <c r="U64" s="33"/>
      <c r="V64" s="48" t="e">
        <f>AVERAGE(V19:V63)</f>
        <v>#DIV/0!</v>
      </c>
      <c r="W64" s="34"/>
    </row>
    <row r="65" spans="2:23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5.7734913575475952E-3</v>
      </c>
      <c r="K65" s="36"/>
      <c r="L65" s="35"/>
      <c r="M65" s="49">
        <f>_xlfn.STDEV.S(M19:M63)</f>
        <v>1.1815591856064213E-2</v>
      </c>
      <c r="N65" s="36"/>
      <c r="O65" s="35"/>
      <c r="P65" s="49">
        <f>_xlfn.STDEV.S(P19:P63)</f>
        <v>4.5871946187955748E-3</v>
      </c>
      <c r="Q65" s="36"/>
      <c r="R65" s="35"/>
      <c r="S65" s="49" t="e">
        <f>_xlfn.STDEV.S(S19:S63)</f>
        <v>#DIV/0!</v>
      </c>
      <c r="T65" s="36"/>
      <c r="U65" s="35"/>
      <c r="V65" s="49" t="e">
        <f>_xlfn.STDEV.S(V19:V63)</f>
        <v>#DIV/0!</v>
      </c>
      <c r="W65" s="36"/>
    </row>
    <row r="66" spans="2:23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  <c r="U66" s="35"/>
      <c r="V66" s="49">
        <f>MIN(V19:V63)</f>
        <v>0</v>
      </c>
      <c r="W66" s="36"/>
    </row>
    <row r="67" spans="2:23" ht="15.75" thickBot="1" x14ac:dyDescent="0.3">
      <c r="B67" s="5"/>
      <c r="C67" s="5"/>
      <c r="H67" s="29" t="s">
        <v>33</v>
      </c>
      <c r="I67" s="37"/>
      <c r="J67" s="50">
        <f>MAX(J19:J63)</f>
        <v>2.8022999999999999E-2</v>
      </c>
      <c r="K67" s="38"/>
      <c r="L67" s="41"/>
      <c r="M67" s="50">
        <f>MAX(M19:M63)</f>
        <v>2.8022999999999999E-2</v>
      </c>
      <c r="N67" s="38"/>
      <c r="O67" s="41"/>
      <c r="P67" s="50">
        <f>MAX(P19:P63)</f>
        <v>1.417E-2</v>
      </c>
      <c r="Q67" s="38"/>
      <c r="R67" s="41"/>
      <c r="S67" s="50">
        <f>MAX(S19:S63)</f>
        <v>0</v>
      </c>
      <c r="T67" s="38"/>
      <c r="U67" s="41"/>
      <c r="V67" s="50">
        <f>MAX(V19:V63)</f>
        <v>0</v>
      </c>
      <c r="W67" s="38"/>
    </row>
    <row r="68" spans="2:23" x14ac:dyDescent="0.25">
      <c r="B68" s="5"/>
      <c r="C68" s="5"/>
    </row>
    <row r="69" spans="2:23" x14ac:dyDescent="0.25">
      <c r="B69" s="5"/>
      <c r="C69" s="5"/>
    </row>
    <row r="70" spans="2:23" x14ac:dyDescent="0.25">
      <c r="B70" s="5"/>
      <c r="C70" s="5"/>
    </row>
    <row r="71" spans="2:23" x14ac:dyDescent="0.25">
      <c r="B71" s="5"/>
      <c r="C71" s="5"/>
    </row>
    <row r="72" spans="2:23" x14ac:dyDescent="0.25">
      <c r="B72" s="5"/>
      <c r="C72" s="5"/>
    </row>
    <row r="73" spans="2:23" x14ac:dyDescent="0.25">
      <c r="B73" s="5"/>
      <c r="C73" s="5"/>
    </row>
    <row r="74" spans="2:23" x14ac:dyDescent="0.25">
      <c r="B74" s="5"/>
      <c r="C74" s="5"/>
    </row>
    <row r="75" spans="2:23" x14ac:dyDescent="0.25">
      <c r="B75" s="5"/>
      <c r="C75" s="5"/>
      <c r="E75" s="73" t="s">
        <v>44</v>
      </c>
    </row>
    <row r="76" spans="2:23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7" t="s">
        <v>69</v>
      </c>
      <c r="J76" s="58" t="s">
        <v>76</v>
      </c>
    </row>
    <row r="77" spans="2:23" x14ac:dyDescent="0.25">
      <c r="B77" s="5"/>
      <c r="C77" s="5"/>
      <c r="E77" s="93" t="s">
        <v>45</v>
      </c>
      <c r="F77" s="94">
        <f>J64</f>
        <v>1.7125422222222222E-3</v>
      </c>
      <c r="G77" s="94">
        <f>M64</f>
        <v>8.1976666666666656E-3</v>
      </c>
      <c r="H77" s="94">
        <f>P64</f>
        <v>2.134155555555556E-3</v>
      </c>
      <c r="I77" s="94" t="e">
        <f>S64</f>
        <v>#DIV/0!</v>
      </c>
      <c r="J77" s="95" t="e">
        <f>V64</f>
        <v>#DIV/0!</v>
      </c>
    </row>
    <row r="78" spans="2:23" x14ac:dyDescent="0.25">
      <c r="B78" s="5"/>
      <c r="C78" s="5"/>
      <c r="E78" s="60" t="s">
        <v>46</v>
      </c>
      <c r="F78" s="61">
        <f t="shared" ref="F78:F80" si="9">J65</f>
        <v>5.7734913575475952E-3</v>
      </c>
      <c r="G78" s="61">
        <f t="shared" ref="G78:G80" si="10">M65</f>
        <v>1.1815591856064213E-2</v>
      </c>
      <c r="H78" s="61">
        <f t="shared" ref="H78:H80" si="11">P65</f>
        <v>4.5871946187955748E-3</v>
      </c>
      <c r="I78" s="61" t="e">
        <f t="shared" ref="I78:I80" si="12">S65</f>
        <v>#DIV/0!</v>
      </c>
      <c r="J78" s="62" t="e">
        <f>V65</f>
        <v>#DIV/0!</v>
      </c>
    </row>
    <row r="79" spans="2:23" x14ac:dyDescent="0.25">
      <c r="B79" s="5"/>
      <c r="C79" s="5"/>
      <c r="E79" s="60" t="s">
        <v>47</v>
      </c>
      <c r="F79" s="61">
        <f t="shared" si="9"/>
        <v>0</v>
      </c>
      <c r="G79" s="61">
        <f t="shared" si="10"/>
        <v>0</v>
      </c>
      <c r="H79" s="61">
        <f t="shared" si="11"/>
        <v>0</v>
      </c>
      <c r="I79" s="61">
        <f t="shared" si="12"/>
        <v>0</v>
      </c>
      <c r="J79" s="62">
        <f>V66</f>
        <v>0</v>
      </c>
    </row>
    <row r="80" spans="2:23" x14ac:dyDescent="0.25">
      <c r="B80" s="5"/>
      <c r="C80" s="5"/>
      <c r="E80" s="60" t="s">
        <v>48</v>
      </c>
      <c r="F80" s="61">
        <f t="shared" si="9"/>
        <v>2.8022999999999999E-2</v>
      </c>
      <c r="G80" s="61">
        <f t="shared" si="10"/>
        <v>2.8022999999999999E-2</v>
      </c>
      <c r="H80" s="61">
        <f t="shared" si="11"/>
        <v>1.417E-2</v>
      </c>
      <c r="I80" s="61">
        <f t="shared" si="12"/>
        <v>0</v>
      </c>
      <c r="J80" s="62">
        <f>V67</f>
        <v>0</v>
      </c>
    </row>
    <row r="81" spans="2:308" x14ac:dyDescent="0.25">
      <c r="B81" s="5"/>
      <c r="C81" s="5"/>
      <c r="E81" s="105">
        <v>0.25</v>
      </c>
      <c r="F81" s="61">
        <f>QUARTILE(J19:J63,1)</f>
        <v>0</v>
      </c>
      <c r="G81" s="61">
        <f>QUARTILE(M19:M63,1)</f>
        <v>0</v>
      </c>
      <c r="H81" s="106">
        <f>QUARTILE(P19:P63,1)</f>
        <v>0</v>
      </c>
      <c r="I81" s="106" t="e">
        <f>QUARTILE(S19:S63,1)</f>
        <v>#NUM!</v>
      </c>
      <c r="J81" s="62" t="e">
        <f>QUARTILE(V19:V63,1)</f>
        <v>#NUM!</v>
      </c>
    </row>
    <row r="82" spans="2:308" x14ac:dyDescent="0.25">
      <c r="B82" s="5"/>
      <c r="C82" s="5"/>
      <c r="E82" s="105">
        <v>0.75</v>
      </c>
      <c r="F82" s="106">
        <f>QUARTILE(J19:J63,3)</f>
        <v>0</v>
      </c>
      <c r="G82" s="106">
        <f>QUARTILE(M19:M63,3)</f>
        <v>2.2079999999999999E-2</v>
      </c>
      <c r="H82" s="106">
        <f>QUARTILE(P19:P63,3)</f>
        <v>0</v>
      </c>
      <c r="I82" s="106" t="e">
        <f>QUARTILE(S19:S63,3)</f>
        <v>#NUM!</v>
      </c>
      <c r="J82" s="62" t="e">
        <f>QUARTILE(V19:V63,3)</f>
        <v>#NUM!</v>
      </c>
    </row>
    <row r="83" spans="2:308" x14ac:dyDescent="0.25">
      <c r="C83" s="55"/>
      <c r="D83" s="55"/>
      <c r="E83" s="63" t="s">
        <v>73</v>
      </c>
      <c r="F83" s="56">
        <f>MEDIAN(J19:J63)</f>
        <v>0</v>
      </c>
      <c r="G83" s="56">
        <f>MEDIAN(M19:M63)</f>
        <v>0</v>
      </c>
      <c r="H83" s="56">
        <f>MEDIAN(P19:P63)</f>
        <v>0</v>
      </c>
      <c r="I83" s="56" t="e">
        <f>MEDIAN(S19:S63)</f>
        <v>#NUM!</v>
      </c>
      <c r="J83" s="64" t="e">
        <f>MEDIAN(V19:V63)</f>
        <v>#NUM!</v>
      </c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6">
    <mergeCell ref="U17:W17"/>
    <mergeCell ref="G17:H17"/>
    <mergeCell ref="I17:K17"/>
    <mergeCell ref="L17:N17"/>
    <mergeCell ref="O17:Q17"/>
    <mergeCell ref="R17:T17"/>
  </mergeCells>
  <conditionalFormatting sqref="E19:F63">
    <cfRule type="cellIs" dxfId="4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84"/>
  <sheetViews>
    <sheetView showGridLines="0" zoomScale="70" zoomScaleNormal="70" workbookViewId="0">
      <selection activeCell="V63" sqref="V6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54">
        <v>1</v>
      </c>
      <c r="F5" t="s">
        <v>37</v>
      </c>
    </row>
    <row r="6" spans="2:39" x14ac:dyDescent="0.25">
      <c r="C6" s="53" t="s">
        <v>18</v>
      </c>
      <c r="D6" s="54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f>1/31</f>
        <v>3.2258064516129031E-2</v>
      </c>
      <c r="H7" s="30">
        <f t="shared" ref="H7:AK7" si="0">1/31</f>
        <v>3.2258064516129031E-2</v>
      </c>
      <c r="I7" s="30">
        <f t="shared" si="0"/>
        <v>3.2258064516129031E-2</v>
      </c>
      <c r="J7" s="30">
        <f t="shared" si="0"/>
        <v>3.2258064516129031E-2</v>
      </c>
      <c r="K7" s="30">
        <f t="shared" si="0"/>
        <v>3.2258064516129031E-2</v>
      </c>
      <c r="L7" s="30">
        <f t="shared" si="0"/>
        <v>3.2258064516129031E-2</v>
      </c>
      <c r="M7" s="30">
        <f t="shared" si="0"/>
        <v>3.2258064516129031E-2</v>
      </c>
      <c r="N7" s="30">
        <f t="shared" si="0"/>
        <v>3.2258064516129031E-2</v>
      </c>
      <c r="O7" s="30">
        <f t="shared" si="0"/>
        <v>3.2258064516129031E-2</v>
      </c>
      <c r="P7" s="30">
        <f t="shared" si="0"/>
        <v>3.2258064516129031E-2</v>
      </c>
      <c r="Q7" s="30">
        <f t="shared" si="0"/>
        <v>3.2258064516129031E-2</v>
      </c>
      <c r="R7" s="30">
        <f t="shared" si="0"/>
        <v>3.2258064516129031E-2</v>
      </c>
      <c r="S7" s="30">
        <f t="shared" si="0"/>
        <v>3.2258064516129031E-2</v>
      </c>
      <c r="T7" s="30">
        <f t="shared" si="0"/>
        <v>3.2258064516129031E-2</v>
      </c>
      <c r="U7" s="30">
        <f t="shared" si="0"/>
        <v>3.2258064516129031E-2</v>
      </c>
      <c r="V7" s="30">
        <f t="shared" si="0"/>
        <v>3.2258064516129031E-2</v>
      </c>
      <c r="W7" s="30">
        <f t="shared" si="0"/>
        <v>3.2258064516129031E-2</v>
      </c>
      <c r="X7" s="30">
        <f t="shared" si="0"/>
        <v>3.2258064516129031E-2</v>
      </c>
      <c r="Y7" s="30">
        <f t="shared" si="0"/>
        <v>3.2258064516129031E-2</v>
      </c>
      <c r="Z7" s="30">
        <f t="shared" si="0"/>
        <v>3.2258064516129031E-2</v>
      </c>
      <c r="AA7" s="30">
        <f t="shared" si="0"/>
        <v>3.2258064516129031E-2</v>
      </c>
      <c r="AB7" s="30">
        <f t="shared" si="0"/>
        <v>3.2258064516129031E-2</v>
      </c>
      <c r="AC7" s="30">
        <f t="shared" si="0"/>
        <v>3.2258064516129031E-2</v>
      </c>
      <c r="AD7" s="30">
        <f t="shared" si="0"/>
        <v>3.2258064516129031E-2</v>
      </c>
      <c r="AE7" s="30">
        <f t="shared" si="0"/>
        <v>3.2258064516129031E-2</v>
      </c>
      <c r="AF7" s="30">
        <f t="shared" si="0"/>
        <v>3.2258064516129031E-2</v>
      </c>
      <c r="AG7" s="30">
        <f t="shared" si="0"/>
        <v>3.2258064516129031E-2</v>
      </c>
      <c r="AH7" s="30">
        <f t="shared" si="0"/>
        <v>3.2258064516129031E-2</v>
      </c>
      <c r="AI7" s="30">
        <f t="shared" si="0"/>
        <v>3.2258064516129031E-2</v>
      </c>
      <c r="AJ7" s="30">
        <f t="shared" si="0"/>
        <v>3.2258064516129031E-2</v>
      </c>
      <c r="AK7" s="30">
        <f t="shared" si="0"/>
        <v>3.2258064516129031E-2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3.2258064516129031E-2</v>
      </c>
      <c r="H8" s="87">
        <f>SUM(G7:H7)</f>
        <v>6.4516129032258063E-2</v>
      </c>
      <c r="I8" s="87">
        <f>SUM(G7:I7)</f>
        <v>9.6774193548387094E-2</v>
      </c>
      <c r="J8" s="87">
        <f>SUM(G7:J7)</f>
        <v>0.12903225806451613</v>
      </c>
      <c r="K8" s="87">
        <f>SUM(G7:K7)</f>
        <v>0.16129032258064516</v>
      </c>
      <c r="L8" s="87">
        <f>SUM(G7:L7)</f>
        <v>0.19354838709677419</v>
      </c>
      <c r="M8" s="87">
        <f>SUM(G7:M7)</f>
        <v>0.22580645161290322</v>
      </c>
      <c r="N8" s="87">
        <f>SUM(G7:N7)</f>
        <v>0.25806451612903225</v>
      </c>
      <c r="O8" s="87">
        <f>SUM(G7:O7)</f>
        <v>0.29032258064516125</v>
      </c>
      <c r="P8" s="87">
        <f>SUM(G7:P7)</f>
        <v>0.32258064516129026</v>
      </c>
      <c r="Q8" s="87">
        <f>SUM(G7:Q7)</f>
        <v>0.35483870967741926</v>
      </c>
      <c r="R8" s="87">
        <f>SUM(G7:R7)</f>
        <v>0.38709677419354827</v>
      </c>
      <c r="S8" s="87">
        <f>SUM(G7:S7)</f>
        <v>0.41935483870967727</v>
      </c>
      <c r="T8" s="87">
        <f>SUM(G7:T7)</f>
        <v>0.45161290322580627</v>
      </c>
      <c r="U8" s="87">
        <f>SUM(G7:U7)</f>
        <v>0.48387096774193528</v>
      </c>
      <c r="V8" s="87">
        <f>SUM(G7:V7)</f>
        <v>0.51612903225806428</v>
      </c>
      <c r="W8" s="87">
        <f>SUM(G7:W7)</f>
        <v>0.54838709677419328</v>
      </c>
      <c r="X8" s="87">
        <f>SUM(G7:X7)</f>
        <v>0.58064516129032229</v>
      </c>
      <c r="Y8" s="87">
        <f>SUM(G7:Y7)</f>
        <v>0.61290322580645129</v>
      </c>
      <c r="Z8" s="87">
        <f>SUM(G7:Z7)</f>
        <v>0.64516129032258029</v>
      </c>
      <c r="AA8" s="87">
        <f>SUM(G7:AA7)</f>
        <v>0.6774193548387093</v>
      </c>
      <c r="AB8" s="87">
        <f>SUM(G7:AB7)</f>
        <v>0.7096774193548383</v>
      </c>
      <c r="AC8" s="87">
        <f>SUM(G7:AC7)</f>
        <v>0.74193548387096731</v>
      </c>
      <c r="AD8" s="87">
        <f>SUM(G7:AD7)</f>
        <v>0.77419354838709631</v>
      </c>
      <c r="AE8" s="87">
        <f>SUM(G7:AE7)</f>
        <v>0.80645161290322531</v>
      </c>
      <c r="AF8" s="87">
        <f>SUM(G7:AF7)</f>
        <v>0.83870967741935432</v>
      </c>
      <c r="AG8" s="87">
        <f>SUM(G7:AG7)</f>
        <v>0.87096774193548332</v>
      </c>
      <c r="AH8" s="87">
        <f>SUM(G7:AH7)</f>
        <v>0.90322580645161232</v>
      </c>
      <c r="AI8" s="87">
        <f>SUM(G7:AI7)</f>
        <v>0.93548387096774133</v>
      </c>
      <c r="AJ8" s="87">
        <f>SUM(G7:AJ7)</f>
        <v>0.96774193548387033</v>
      </c>
      <c r="AK8" s="87">
        <f>SUM(G7:AK7)</f>
        <v>0.99999999999999933</v>
      </c>
      <c r="AL8" s="87"/>
      <c r="AM8" s="32"/>
    </row>
    <row r="9" spans="2:39" x14ac:dyDescent="0.25">
      <c r="C9" s="53" t="s">
        <v>15</v>
      </c>
      <c r="D9" s="54">
        <v>0.25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1">1/9</f>
        <v>0.1111111111111111</v>
      </c>
      <c r="I13" s="87">
        <f t="shared" si="1"/>
        <v>0.1111111111111111</v>
      </c>
      <c r="J13" s="87">
        <f t="shared" si="1"/>
        <v>0.1111111111111111</v>
      </c>
      <c r="K13" s="87">
        <f t="shared" si="1"/>
        <v>0.1111111111111111</v>
      </c>
      <c r="L13" s="87">
        <f t="shared" si="1"/>
        <v>0.1111111111111111</v>
      </c>
      <c r="M13" s="87">
        <f t="shared" si="1"/>
        <v>0.1111111111111111</v>
      </c>
      <c r="N13" s="87">
        <f t="shared" si="1"/>
        <v>0.1111111111111111</v>
      </c>
      <c r="O13" s="87">
        <f t="shared" si="1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v>0.75</v>
      </c>
      <c r="C15" s="31">
        <v>0.25</v>
      </c>
    </row>
    <row r="16" spans="2:39" ht="15.75" thickBot="1" x14ac:dyDescent="0.3">
      <c r="B16" s="31">
        <v>0.25</v>
      </c>
      <c r="C16" s="31">
        <v>0.75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  <c r="U17" s="108" t="s">
        <v>75</v>
      </c>
      <c r="V17" s="109"/>
      <c r="W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39" t="s">
        <v>26</v>
      </c>
      <c r="V18" s="13" t="s">
        <v>27</v>
      </c>
      <c r="W18" s="40" t="s">
        <v>43</v>
      </c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0.25000092919191047</v>
      </c>
      <c r="E19" s="45">
        <f>D19*$C$12+(1-D19)*$C$13-C19</f>
        <v>10</v>
      </c>
      <c r="F19" s="46">
        <f>B19*$C$12+(1-B19)*$C$13-C19</f>
        <v>10</v>
      </c>
      <c r="G19" s="43">
        <v>60</v>
      </c>
      <c r="H19" s="68"/>
      <c r="I19" s="43">
        <f>'LV-HV_3a'!I19</f>
        <v>60</v>
      </c>
      <c r="J19" s="44">
        <v>0</v>
      </c>
      <c r="K19" s="65">
        <f>ABS((100/$G19*I19)-100)</f>
        <v>0</v>
      </c>
      <c r="L19" s="43">
        <f>'LV-HV_3a'!L19</f>
        <v>62</v>
      </c>
      <c r="M19" s="44">
        <v>7.7431E-2</v>
      </c>
      <c r="N19" s="65">
        <f>ABS((100/$G19*L19)-100)</f>
        <v>3.3333333333333428</v>
      </c>
      <c r="O19" s="43">
        <f>'LV-HV_3a'!O19</f>
        <v>59</v>
      </c>
      <c r="P19" s="44">
        <v>3.5619999999999999E-2</v>
      </c>
      <c r="Q19" s="74">
        <f>ABS((100/$G19*O19)-100)</f>
        <v>1.6666666666666572</v>
      </c>
      <c r="R19" s="43">
        <v>15</v>
      </c>
      <c r="S19" s="44">
        <v>40.385599999999997</v>
      </c>
      <c r="T19" s="74">
        <f>ABS((100/$G19*R19)-100)</f>
        <v>75</v>
      </c>
      <c r="U19" s="43">
        <v>29</v>
      </c>
      <c r="V19" s="44">
        <v>18.1206</v>
      </c>
      <c r="W19" s="74">
        <f>ABS((100/$G19*U19)-100)</f>
        <v>51.666666666666664</v>
      </c>
      <c r="X19" s="47"/>
      <c r="Y19" s="47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0.25000358400691042</v>
      </c>
      <c r="E20" s="45">
        <f t="shared" ref="E20:E63" si="2">D20*$C$12+(1-D20)*$C$13-C20</f>
        <v>10</v>
      </c>
      <c r="F20" s="46">
        <f t="shared" ref="F20:F63" si="3">B20*$C$12+(1-B20)*$C$13-C20</f>
        <v>10</v>
      </c>
      <c r="G20" s="43">
        <v>60</v>
      </c>
      <c r="H20" s="68"/>
      <c r="I20" s="43">
        <f>'LV-HV_3a'!I20</f>
        <v>60</v>
      </c>
      <c r="J20" s="44">
        <v>0</v>
      </c>
      <c r="K20" s="65">
        <f t="shared" ref="K20:K63" si="4">ABS((100/$G20*I20)-100)</f>
        <v>0</v>
      </c>
      <c r="L20" s="43">
        <f>'LV-HV_3a'!L20</f>
        <v>62</v>
      </c>
      <c r="M20" s="44">
        <v>7.7429999999999999E-2</v>
      </c>
      <c r="N20" s="65">
        <f t="shared" ref="N20:N63" si="5">ABS((100/$G20*L20)-100)</f>
        <v>3.3333333333333428</v>
      </c>
      <c r="O20" s="43">
        <f>'LV-HV_3a'!O20</f>
        <v>59</v>
      </c>
      <c r="P20" s="44">
        <v>3.5619999999999999E-2</v>
      </c>
      <c r="Q20" s="74">
        <f t="shared" ref="Q20:Q63" si="6">ABS((100/$G20*O20)-100)</f>
        <v>1.6666666666666572</v>
      </c>
      <c r="R20" s="43">
        <v>15</v>
      </c>
      <c r="S20" s="44">
        <v>40.385599999999997</v>
      </c>
      <c r="T20" s="74">
        <f t="shared" ref="T20:T63" si="7">ABS((100/$G20*R20)-100)</f>
        <v>75</v>
      </c>
      <c r="U20" s="43">
        <v>29</v>
      </c>
      <c r="V20" s="44">
        <v>18.1206</v>
      </c>
      <c r="W20" s="74">
        <f t="shared" ref="W20:W63" si="8">ABS((100/$G20*U20)-100)</f>
        <v>51.666666666666664</v>
      </c>
      <c r="X20" s="47"/>
      <c r="Y20" s="47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0.25000836260286657</v>
      </c>
      <c r="E21" s="45">
        <f t="shared" si="2"/>
        <v>10</v>
      </c>
      <c r="F21" s="46">
        <f t="shared" si="3"/>
        <v>10</v>
      </c>
      <c r="G21" s="43">
        <v>60</v>
      </c>
      <c r="H21" s="68"/>
      <c r="I21" s="43">
        <f>'LV-HV_3a'!I21</f>
        <v>61</v>
      </c>
      <c r="J21" s="44">
        <v>1.4023000000000001E-2</v>
      </c>
      <c r="K21" s="65">
        <f t="shared" si="4"/>
        <v>1.6666666666666714</v>
      </c>
      <c r="L21" s="43">
        <f>'LV-HV_3a'!L21</f>
        <v>62</v>
      </c>
      <c r="M21" s="44">
        <v>7.7429999999999999E-2</v>
      </c>
      <c r="N21" s="65">
        <f t="shared" si="5"/>
        <v>3.3333333333333428</v>
      </c>
      <c r="O21" s="43">
        <f>'LV-HV_3a'!O21</f>
        <v>59</v>
      </c>
      <c r="P21" s="44">
        <v>3.5619999999999999E-2</v>
      </c>
      <c r="Q21" s="74">
        <f t="shared" si="6"/>
        <v>1.6666666666666572</v>
      </c>
      <c r="R21" s="43">
        <v>15</v>
      </c>
      <c r="S21" s="44">
        <v>40.385599999999997</v>
      </c>
      <c r="T21" s="74">
        <f t="shared" si="7"/>
        <v>75</v>
      </c>
      <c r="U21" s="43">
        <v>29</v>
      </c>
      <c r="V21" s="44">
        <v>18.1206</v>
      </c>
      <c r="W21" s="74">
        <f t="shared" si="8"/>
        <v>51.666666666666664</v>
      </c>
      <c r="X21" s="47"/>
      <c r="Y21" s="47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0.25001951230489222</v>
      </c>
      <c r="E22" s="45">
        <f t="shared" si="2"/>
        <v>10</v>
      </c>
      <c r="F22" s="46">
        <f t="shared" si="3"/>
        <v>10</v>
      </c>
      <c r="G22" s="43">
        <v>60</v>
      </c>
      <c r="H22" s="68"/>
      <c r="I22" s="43">
        <f>'LV-HV_3a'!I22</f>
        <v>61</v>
      </c>
      <c r="J22" s="44">
        <v>1.4022E-2</v>
      </c>
      <c r="K22" s="65">
        <f t="shared" si="4"/>
        <v>1.6666666666666714</v>
      </c>
      <c r="L22" s="43">
        <f>'LV-HV_3a'!L22</f>
        <v>62</v>
      </c>
      <c r="M22" s="44">
        <v>7.7427999999999997E-2</v>
      </c>
      <c r="N22" s="65">
        <f t="shared" si="5"/>
        <v>3.3333333333333428</v>
      </c>
      <c r="O22" s="43">
        <f>'LV-HV_3a'!O22</f>
        <v>59</v>
      </c>
      <c r="P22" s="44">
        <v>3.5622000000000001E-2</v>
      </c>
      <c r="Q22" s="74">
        <f t="shared" si="6"/>
        <v>1.6666666666666572</v>
      </c>
      <c r="R22" s="43">
        <v>15</v>
      </c>
      <c r="S22" s="44">
        <v>40.385599999999997</v>
      </c>
      <c r="T22" s="74">
        <f t="shared" si="7"/>
        <v>75</v>
      </c>
      <c r="U22" s="43">
        <v>29</v>
      </c>
      <c r="V22" s="44">
        <v>18.120699999999999</v>
      </c>
      <c r="W22" s="74">
        <f t="shared" si="8"/>
        <v>51.666666666666664</v>
      </c>
      <c r="X22" s="47"/>
      <c r="Y22" s="47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0.25007525335677605</v>
      </c>
      <c r="E23" s="45">
        <f t="shared" si="2"/>
        <v>10</v>
      </c>
      <c r="F23" s="46">
        <f t="shared" si="3"/>
        <v>10</v>
      </c>
      <c r="G23" s="43">
        <v>60</v>
      </c>
      <c r="H23" s="68"/>
      <c r="I23" s="43">
        <f>'LV-HV_3a'!I23</f>
        <v>62</v>
      </c>
      <c r="J23" s="44">
        <v>7.7419000000000002E-2</v>
      </c>
      <c r="K23" s="65">
        <f t="shared" si="4"/>
        <v>3.3333333333333428</v>
      </c>
      <c r="L23" s="43">
        <f>'LV-HV_3a'!L23</f>
        <v>62</v>
      </c>
      <c r="M23" s="44">
        <v>7.7419000000000002E-2</v>
      </c>
      <c r="N23" s="65">
        <f t="shared" si="5"/>
        <v>3.3333333333333428</v>
      </c>
      <c r="O23" s="43">
        <f>'LV-HV_3a'!O23</f>
        <v>59</v>
      </c>
      <c r="P23" s="44">
        <v>3.5626999999999999E-2</v>
      </c>
      <c r="Q23" s="74">
        <f t="shared" si="6"/>
        <v>1.6666666666666572</v>
      </c>
      <c r="R23" s="43">
        <v>15</v>
      </c>
      <c r="S23" s="44">
        <v>40.385800000000003</v>
      </c>
      <c r="T23" s="74">
        <f t="shared" si="7"/>
        <v>75</v>
      </c>
      <c r="U23" s="43">
        <v>29</v>
      </c>
      <c r="V23" s="44">
        <v>18.120799999999999</v>
      </c>
      <c r="W23" s="74">
        <f t="shared" si="8"/>
        <v>51.666666666666664</v>
      </c>
      <c r="X23" s="47"/>
      <c r="Y23" s="47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0.25022027378054745</v>
      </c>
      <c r="E24" s="45">
        <f t="shared" si="2"/>
        <v>7.5</v>
      </c>
      <c r="F24" s="46">
        <f t="shared" si="3"/>
        <v>7.5</v>
      </c>
      <c r="G24" s="43">
        <v>55</v>
      </c>
      <c r="H24" s="68"/>
      <c r="I24" s="43">
        <f>'LV-HV_3a'!I24</f>
        <v>54</v>
      </c>
      <c r="J24" s="44">
        <v>3.4588000000000002E-3</v>
      </c>
      <c r="K24" s="65">
        <f t="shared" si="4"/>
        <v>1.8181818181818272</v>
      </c>
      <c r="L24" s="43">
        <f>'LV-HV_3a'!L24</f>
        <v>57</v>
      </c>
      <c r="M24" s="44">
        <v>0.11334</v>
      </c>
      <c r="N24" s="65">
        <f t="shared" si="5"/>
        <v>3.636363636363626</v>
      </c>
      <c r="O24" s="43">
        <f>'LV-HV_3a'!O24</f>
        <v>54</v>
      </c>
      <c r="P24" s="44">
        <v>3.4588000000000002E-3</v>
      </c>
      <c r="Q24" s="74">
        <f t="shared" si="6"/>
        <v>1.8181818181818272</v>
      </c>
      <c r="R24" s="43">
        <v>15</v>
      </c>
      <c r="S24" s="44">
        <v>24.949400000000001</v>
      </c>
      <c r="T24" s="74">
        <f t="shared" si="7"/>
        <v>72.72727272727272</v>
      </c>
      <c r="U24" s="43">
        <v>29</v>
      </c>
      <c r="V24" s="44">
        <v>8.9832999999999998</v>
      </c>
      <c r="W24" s="74">
        <f t="shared" si="8"/>
        <v>47.272727272727273</v>
      </c>
      <c r="X24" s="47"/>
      <c r="Y24" s="47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0.25084855935138967</v>
      </c>
      <c r="E25" s="45">
        <f t="shared" si="2"/>
        <v>7.5</v>
      </c>
      <c r="F25" s="46">
        <f t="shared" si="3"/>
        <v>7.5</v>
      </c>
      <c r="G25" s="43">
        <v>55</v>
      </c>
      <c r="H25" s="68"/>
      <c r="I25" s="43">
        <f>'LV-HV_3a'!I25</f>
        <v>55</v>
      </c>
      <c r="J25" s="44">
        <v>0</v>
      </c>
      <c r="K25" s="65">
        <f t="shared" si="4"/>
        <v>0</v>
      </c>
      <c r="L25" s="43">
        <f>'LV-HV_3a'!L25</f>
        <v>57</v>
      </c>
      <c r="M25" s="44">
        <v>0.11322</v>
      </c>
      <c r="N25" s="65">
        <f t="shared" si="5"/>
        <v>3.636363636363626</v>
      </c>
      <c r="O25" s="43">
        <f>'LV-HV_3a'!O25</f>
        <v>54</v>
      </c>
      <c r="P25" s="44">
        <v>3.5249999999999999E-3</v>
      </c>
      <c r="Q25" s="74">
        <f t="shared" si="6"/>
        <v>1.8181818181818272</v>
      </c>
      <c r="R25" s="43">
        <v>15</v>
      </c>
      <c r="S25" s="44">
        <v>24.950900000000001</v>
      </c>
      <c r="T25" s="74">
        <f t="shared" si="7"/>
        <v>72.72727272727272</v>
      </c>
      <c r="U25" s="43">
        <v>29</v>
      </c>
      <c r="V25" s="44">
        <v>8.9847999999999999</v>
      </c>
      <c r="W25" s="74">
        <f t="shared" si="8"/>
        <v>47.272727272727273</v>
      </c>
      <c r="X25" s="47"/>
      <c r="Y25" s="47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0.25197550160561288</v>
      </c>
      <c r="E26" s="45">
        <f t="shared" si="2"/>
        <v>7.5</v>
      </c>
      <c r="F26" s="46">
        <f t="shared" si="3"/>
        <v>7.5</v>
      </c>
      <c r="G26" s="43">
        <v>55</v>
      </c>
      <c r="H26" s="68"/>
      <c r="I26" s="43">
        <f>'LV-HV_3a'!I26</f>
        <v>55</v>
      </c>
      <c r="J26" s="44">
        <v>0</v>
      </c>
      <c r="K26" s="65">
        <f t="shared" si="4"/>
        <v>0</v>
      </c>
      <c r="L26" s="43">
        <f>'LV-HV_3a'!L26</f>
        <v>57</v>
      </c>
      <c r="M26" s="44">
        <v>0.11298999999999999</v>
      </c>
      <c r="N26" s="65">
        <f t="shared" si="5"/>
        <v>3.636363636363626</v>
      </c>
      <c r="O26" s="43">
        <f>'LV-HV_3a'!O26</f>
        <v>54</v>
      </c>
      <c r="P26" s="44">
        <v>3.6437000000000002E-3</v>
      </c>
      <c r="Q26" s="74">
        <f t="shared" si="6"/>
        <v>1.8181818181818272</v>
      </c>
      <c r="R26" s="43">
        <v>15</v>
      </c>
      <c r="S26" s="44">
        <v>24.953600000000002</v>
      </c>
      <c r="T26" s="74">
        <f t="shared" si="7"/>
        <v>72.72727272727272</v>
      </c>
      <c r="U26" s="43">
        <v>29</v>
      </c>
      <c r="V26" s="44">
        <v>8.9875000000000007</v>
      </c>
      <c r="W26" s="74">
        <f t="shared" si="8"/>
        <v>47.272727272727273</v>
      </c>
      <c r="X26" s="47"/>
      <c r="Y26" s="47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0.25458534811293831</v>
      </c>
      <c r="E27" s="45">
        <f t="shared" si="2"/>
        <v>7.5</v>
      </c>
      <c r="F27" s="46">
        <f t="shared" si="3"/>
        <v>7.5</v>
      </c>
      <c r="G27" s="43">
        <v>55</v>
      </c>
      <c r="H27" s="68"/>
      <c r="I27" s="43">
        <f>'LV-HV_3a'!I27</f>
        <v>56</v>
      </c>
      <c r="J27" s="44">
        <v>3.5810000000000002E-2</v>
      </c>
      <c r="K27" s="65">
        <f t="shared" si="4"/>
        <v>1.818181818181813</v>
      </c>
      <c r="L27" s="43">
        <f>'LV-HV_3a'!L27</f>
        <v>57</v>
      </c>
      <c r="M27" s="51">
        <v>0.11247</v>
      </c>
      <c r="N27" s="65">
        <f t="shared" si="5"/>
        <v>3.636363636363626</v>
      </c>
      <c r="O27" s="43">
        <f>'LV-HV_3a'!O27</f>
        <v>54</v>
      </c>
      <c r="P27" s="51">
        <v>3.9186999999999998E-3</v>
      </c>
      <c r="Q27" s="74">
        <f t="shared" si="6"/>
        <v>1.8181818181818272</v>
      </c>
      <c r="R27" s="43">
        <v>15</v>
      </c>
      <c r="S27" s="51">
        <v>24.959900000000001</v>
      </c>
      <c r="T27" s="74">
        <f t="shared" si="7"/>
        <v>72.72727272727272</v>
      </c>
      <c r="U27" s="43">
        <v>29</v>
      </c>
      <c r="V27" s="44">
        <v>8.9937000000000005</v>
      </c>
      <c r="W27" s="74">
        <f t="shared" si="8"/>
        <v>47.272727272727273</v>
      </c>
      <c r="X27" s="47"/>
      <c r="Y27" s="47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0.26723475778373024</v>
      </c>
      <c r="E28" s="45">
        <f t="shared" si="2"/>
        <v>7.5</v>
      </c>
      <c r="F28" s="46">
        <f t="shared" si="3"/>
        <v>7.5</v>
      </c>
      <c r="G28" s="43">
        <v>55</v>
      </c>
      <c r="H28" s="68"/>
      <c r="I28" s="43">
        <f>'LV-HV_3a'!I28</f>
        <v>56</v>
      </c>
      <c r="J28" s="44">
        <v>3.4521999999999997E-2</v>
      </c>
      <c r="K28" s="65">
        <f t="shared" si="4"/>
        <v>1.818181818181813</v>
      </c>
      <c r="L28" s="43">
        <f>'LV-HV_3a'!L28</f>
        <v>57</v>
      </c>
      <c r="M28" s="44">
        <v>0.10995000000000001</v>
      </c>
      <c r="N28" s="65">
        <f t="shared" si="5"/>
        <v>3.636363636363626</v>
      </c>
      <c r="O28" s="43">
        <f>'LV-HV_3a'!O28</f>
        <v>54</v>
      </c>
      <c r="P28" s="44">
        <v>5.2510999999999999E-3</v>
      </c>
      <c r="Q28" s="74">
        <f t="shared" si="6"/>
        <v>1.8181818181818272</v>
      </c>
      <c r="R28" s="43">
        <v>15</v>
      </c>
      <c r="S28" s="44">
        <v>24.990500000000001</v>
      </c>
      <c r="T28" s="74">
        <f t="shared" si="7"/>
        <v>72.72727272727272</v>
      </c>
      <c r="U28" s="43">
        <v>29</v>
      </c>
      <c r="V28" s="44">
        <v>9.0239999999999991</v>
      </c>
      <c r="W28" s="74">
        <f t="shared" si="8"/>
        <v>47.272727272727273</v>
      </c>
      <c r="X28" s="47"/>
      <c r="Y28" s="47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0.26072023355564844</v>
      </c>
      <c r="E29" s="45">
        <f t="shared" si="2"/>
        <v>5</v>
      </c>
      <c r="F29" s="46">
        <f t="shared" si="3"/>
        <v>5</v>
      </c>
      <c r="G29" s="43">
        <v>48</v>
      </c>
      <c r="H29" s="68"/>
      <c r="I29" s="43">
        <f>'LV-HV_3a'!I29</f>
        <v>47</v>
      </c>
      <c r="J29" s="44">
        <v>6.8360000000000001E-3</v>
      </c>
      <c r="K29" s="65">
        <f t="shared" si="4"/>
        <v>2.0833333333333286</v>
      </c>
      <c r="L29" s="43">
        <f>'LV-HV_3a'!L29</f>
        <v>51</v>
      </c>
      <c r="M29" s="44">
        <v>0.14263999999999999</v>
      </c>
      <c r="N29" s="65">
        <f t="shared" si="5"/>
        <v>6.2500000000000142</v>
      </c>
      <c r="O29" s="43">
        <f>'LV-HV_3a'!O29</f>
        <v>46</v>
      </c>
      <c r="P29" s="44">
        <v>3.8606000000000001E-2</v>
      </c>
      <c r="Q29" s="74">
        <f t="shared" si="6"/>
        <v>4.1666666666666572</v>
      </c>
      <c r="R29" s="43">
        <v>15</v>
      </c>
      <c r="S29" s="44">
        <v>14.6594</v>
      </c>
      <c r="T29" s="74">
        <f t="shared" si="7"/>
        <v>68.75</v>
      </c>
      <c r="U29" s="43">
        <v>29</v>
      </c>
      <c r="V29" s="44">
        <v>3.3492000000000002</v>
      </c>
      <c r="W29" s="74">
        <f t="shared" si="8"/>
        <v>39.583333333333329</v>
      </c>
      <c r="X29" s="47"/>
      <c r="Y29" s="47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0.28896267795665065</v>
      </c>
      <c r="E30" s="45">
        <f t="shared" si="2"/>
        <v>5</v>
      </c>
      <c r="F30" s="46">
        <f t="shared" si="3"/>
        <v>5</v>
      </c>
      <c r="G30" s="43">
        <v>48</v>
      </c>
      <c r="H30" s="68"/>
      <c r="I30" s="43">
        <f>'LV-HV_3a'!I30</f>
        <v>48</v>
      </c>
      <c r="J30" s="44">
        <v>0</v>
      </c>
      <c r="K30" s="65">
        <f t="shared" si="4"/>
        <v>0</v>
      </c>
      <c r="L30" s="43">
        <f>'LV-HV_3a'!L30</f>
        <v>51</v>
      </c>
      <c r="M30" s="44">
        <v>0.13392999999999999</v>
      </c>
      <c r="N30" s="65">
        <f t="shared" si="5"/>
        <v>6.2500000000000142</v>
      </c>
      <c r="O30" s="43">
        <f>'LV-HV_3a'!O30</f>
        <v>46</v>
      </c>
      <c r="P30" s="44">
        <v>4.4323000000000001E-2</v>
      </c>
      <c r="Q30" s="74">
        <f t="shared" si="6"/>
        <v>4.1666666666666572</v>
      </c>
      <c r="R30" s="43">
        <v>15</v>
      </c>
      <c r="S30" s="44">
        <v>14.700799999999999</v>
      </c>
      <c r="T30" s="74">
        <f t="shared" si="7"/>
        <v>68.75</v>
      </c>
      <c r="U30" s="43">
        <v>29</v>
      </c>
      <c r="V30" s="44">
        <v>3.3908</v>
      </c>
      <c r="W30" s="74">
        <f t="shared" si="8"/>
        <v>39.583333333333329</v>
      </c>
      <c r="X30" s="47"/>
      <c r="Y30" s="47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0.33235607949091345</v>
      </c>
      <c r="E31" s="45">
        <f t="shared" si="2"/>
        <v>5</v>
      </c>
      <c r="F31" s="46">
        <f t="shared" si="3"/>
        <v>5</v>
      </c>
      <c r="G31" s="43">
        <v>48</v>
      </c>
      <c r="H31" s="68"/>
      <c r="I31" s="43">
        <f>'LV-HV_3a'!I31</f>
        <v>49</v>
      </c>
      <c r="J31" s="44">
        <v>1.2092E-2</v>
      </c>
      <c r="K31" s="65">
        <f t="shared" si="4"/>
        <v>2.0833333333333428</v>
      </c>
      <c r="L31" s="43">
        <f>'LV-HV_3a'!L31</f>
        <v>51</v>
      </c>
      <c r="M31" s="44">
        <v>0.12058000000000001</v>
      </c>
      <c r="N31" s="65">
        <f t="shared" si="5"/>
        <v>6.2500000000000142</v>
      </c>
      <c r="O31" s="43">
        <f>'LV-HV_3a'!O31</f>
        <v>46</v>
      </c>
      <c r="P31" s="44">
        <v>5.3095999999999997E-2</v>
      </c>
      <c r="Q31" s="74">
        <f t="shared" si="6"/>
        <v>4.1666666666666572</v>
      </c>
      <c r="R31" s="43">
        <v>15</v>
      </c>
      <c r="S31" s="44">
        <v>14.7644</v>
      </c>
      <c r="T31" s="74">
        <f t="shared" si="7"/>
        <v>68.75</v>
      </c>
      <c r="U31" s="43">
        <v>29</v>
      </c>
      <c r="V31" s="44">
        <v>3.4546000000000001</v>
      </c>
      <c r="W31" s="74">
        <f t="shared" si="8"/>
        <v>39.583333333333329</v>
      </c>
      <c r="X31" s="47"/>
      <c r="Y31" s="47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0.40756119309655076</v>
      </c>
      <c r="E32" s="45">
        <f t="shared" si="2"/>
        <v>5</v>
      </c>
      <c r="F32" s="46">
        <f t="shared" si="3"/>
        <v>5</v>
      </c>
      <c r="G32" s="43">
        <v>48</v>
      </c>
      <c r="H32" s="68"/>
      <c r="I32" s="43">
        <f>'LV-HV_3a'!I32</f>
        <v>50</v>
      </c>
      <c r="J32" s="44">
        <v>3.6426E-2</v>
      </c>
      <c r="K32" s="65">
        <f t="shared" si="4"/>
        <v>4.1666666666666714</v>
      </c>
      <c r="L32" s="43">
        <f>'LV-HV_3a'!L32</f>
        <v>51</v>
      </c>
      <c r="M32" s="44">
        <v>9.7476999999999994E-2</v>
      </c>
      <c r="N32" s="65">
        <f t="shared" si="5"/>
        <v>6.2500000000000142</v>
      </c>
      <c r="O32" s="43">
        <f>'LV-HV_3a'!O32</f>
        <v>46</v>
      </c>
      <c r="P32" s="44">
        <v>6.8267999999999995E-2</v>
      </c>
      <c r="Q32" s="74">
        <f t="shared" si="6"/>
        <v>4.1666666666666572</v>
      </c>
      <c r="R32" s="43">
        <v>15</v>
      </c>
      <c r="S32" s="44">
        <v>14.8744</v>
      </c>
      <c r="T32" s="74">
        <f t="shared" si="7"/>
        <v>68.75</v>
      </c>
      <c r="U32" s="43">
        <v>29</v>
      </c>
      <c r="V32" s="44">
        <v>3.5649999999999999</v>
      </c>
      <c r="W32" s="74">
        <f t="shared" si="8"/>
        <v>39.583333333333329</v>
      </c>
      <c r="X32" s="47"/>
      <c r="Y32" s="47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0.56980221248873941</v>
      </c>
      <c r="E33" s="45">
        <f t="shared" si="2"/>
        <v>5</v>
      </c>
      <c r="F33" s="46">
        <f t="shared" si="3"/>
        <v>5</v>
      </c>
      <c r="G33" s="43">
        <v>49</v>
      </c>
      <c r="H33" s="68"/>
      <c r="I33" s="43">
        <f>'LV-HV_3a'!I33</f>
        <v>50</v>
      </c>
      <c r="J33" s="44">
        <v>1.5452E-2</v>
      </c>
      <c r="K33" s="65">
        <f t="shared" si="4"/>
        <v>2.0408163265306172</v>
      </c>
      <c r="L33" s="43">
        <f>'LV-HV_3a'!L33</f>
        <v>51</v>
      </c>
      <c r="M33" s="44">
        <v>5.9948000000000001E-2</v>
      </c>
      <c r="N33" s="65">
        <f t="shared" si="5"/>
        <v>4.0816326530612201</v>
      </c>
      <c r="O33" s="43">
        <f>'LV-HV_3a'!O33</f>
        <v>46</v>
      </c>
      <c r="P33" s="44">
        <v>0.11297</v>
      </c>
      <c r="Q33" s="74">
        <f t="shared" si="6"/>
        <v>6.1224489795918373</v>
      </c>
      <c r="R33" s="43">
        <v>15</v>
      </c>
      <c r="S33" s="44">
        <v>15.124599999999999</v>
      </c>
      <c r="T33" s="74">
        <f t="shared" si="7"/>
        <v>69.387755102040813</v>
      </c>
      <c r="U33" s="43">
        <v>29</v>
      </c>
      <c r="V33" s="44">
        <v>3.8147000000000002</v>
      </c>
      <c r="W33" s="74">
        <f t="shared" si="8"/>
        <v>40.816326530612244</v>
      </c>
      <c r="X33" s="47"/>
      <c r="Y33" s="47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0.34293659273178412</v>
      </c>
      <c r="E34" s="45">
        <f t="shared" si="2"/>
        <v>2.5</v>
      </c>
      <c r="F34" s="46">
        <f t="shared" si="3"/>
        <v>2.5</v>
      </c>
      <c r="G34" s="43">
        <v>37</v>
      </c>
      <c r="H34" s="68"/>
      <c r="I34" s="43">
        <f>'LV-HV_3a'!I34</f>
        <v>36</v>
      </c>
      <c r="J34" s="44">
        <v>1.1025999999999999E-2</v>
      </c>
      <c r="K34" s="65">
        <f t="shared" si="4"/>
        <v>2.7027027027027088</v>
      </c>
      <c r="L34" s="43">
        <f>'LV-HV_3a'!L34</f>
        <v>42</v>
      </c>
      <c r="M34" s="44">
        <v>0.14685000000000001</v>
      </c>
      <c r="N34" s="65">
        <f t="shared" si="5"/>
        <v>13.513513513513516</v>
      </c>
      <c r="O34" s="43">
        <f>'LV-HV_3a'!O34</f>
        <v>35</v>
      </c>
      <c r="P34" s="44">
        <v>3.3683999999999999E-2</v>
      </c>
      <c r="Q34" s="74">
        <f t="shared" si="6"/>
        <v>5.4054054054054035</v>
      </c>
      <c r="R34" s="43">
        <v>15</v>
      </c>
      <c r="S34" s="44">
        <v>8.1113</v>
      </c>
      <c r="T34" s="74">
        <f t="shared" si="7"/>
        <v>59.45945945945946</v>
      </c>
      <c r="U34" s="43">
        <v>29</v>
      </c>
      <c r="V34" s="44">
        <v>0.43084</v>
      </c>
      <c r="W34" s="74">
        <f t="shared" si="8"/>
        <v>21.621621621621628</v>
      </c>
      <c r="X34" s="47"/>
      <c r="Y34" s="47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0.48413076748629047</v>
      </c>
      <c r="E35" s="45">
        <f t="shared" si="2"/>
        <v>2.5</v>
      </c>
      <c r="F35" s="46">
        <f t="shared" si="3"/>
        <v>2.5</v>
      </c>
      <c r="G35" s="43">
        <v>38</v>
      </c>
      <c r="H35" s="68"/>
      <c r="I35" s="43">
        <f>'LV-HV_3a'!I35</f>
        <v>37</v>
      </c>
      <c r="J35" s="44">
        <v>9.1695000000000006E-3</v>
      </c>
      <c r="K35" s="65">
        <f t="shared" si="4"/>
        <v>2.6315789473684106</v>
      </c>
      <c r="L35" s="43">
        <f>'LV-HV_3a'!L35</f>
        <v>42</v>
      </c>
      <c r="M35" s="44">
        <v>9.9136000000000002E-2</v>
      </c>
      <c r="N35" s="65">
        <f t="shared" si="5"/>
        <v>10.526315789473699</v>
      </c>
      <c r="O35" s="43">
        <f>'LV-HV_3a'!O35</f>
        <v>35</v>
      </c>
      <c r="P35" s="44">
        <v>6.2297999999999999E-2</v>
      </c>
      <c r="Q35" s="74">
        <f t="shared" si="6"/>
        <v>7.8947368421052602</v>
      </c>
      <c r="R35" s="43">
        <v>15</v>
      </c>
      <c r="S35" s="44">
        <v>8.1812000000000005</v>
      </c>
      <c r="T35" s="74">
        <f t="shared" si="7"/>
        <v>60.526315789473685</v>
      </c>
      <c r="U35" s="43">
        <v>29</v>
      </c>
      <c r="V35" s="44">
        <v>0.50278999999999996</v>
      </c>
      <c r="W35" s="74">
        <f t="shared" si="8"/>
        <v>23.68421052631578</v>
      </c>
      <c r="X35" s="47"/>
      <c r="Y35" s="47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0.58632256402992311</v>
      </c>
      <c r="E36" s="45">
        <f t="shared" si="2"/>
        <v>2.5</v>
      </c>
      <c r="F36" s="46">
        <f t="shared" si="3"/>
        <v>2.5</v>
      </c>
      <c r="G36" s="43">
        <v>39</v>
      </c>
      <c r="H36" s="68"/>
      <c r="I36" s="43">
        <f>'LV-HV_3a'!I36</f>
        <v>38</v>
      </c>
      <c r="J36" s="44">
        <v>4.4038999999999997E-3</v>
      </c>
      <c r="K36" s="65">
        <f t="shared" si="4"/>
        <v>2.564102564102555</v>
      </c>
      <c r="L36" s="43">
        <f>'LV-HV_3a'!L36</f>
        <v>42</v>
      </c>
      <c r="M36" s="44">
        <v>7.0176000000000002E-2</v>
      </c>
      <c r="N36" s="65">
        <f t="shared" si="5"/>
        <v>7.6923076923077076</v>
      </c>
      <c r="O36" s="43">
        <f>'LV-HV_3a'!O36</f>
        <v>35</v>
      </c>
      <c r="P36" s="44">
        <v>8.8250999999999996E-2</v>
      </c>
      <c r="Q36" s="74">
        <f t="shared" si="6"/>
        <v>10.256410256410248</v>
      </c>
      <c r="R36" s="43">
        <v>15</v>
      </c>
      <c r="S36" s="44">
        <v>8.2372999999999994</v>
      </c>
      <c r="T36" s="74">
        <f t="shared" si="7"/>
        <v>61.538461538461533</v>
      </c>
      <c r="U36" s="43">
        <v>29</v>
      </c>
      <c r="V36" s="44">
        <v>0.55994999999999995</v>
      </c>
      <c r="W36" s="74">
        <f t="shared" si="8"/>
        <v>25.641025641025635</v>
      </c>
      <c r="X36" s="47"/>
      <c r="Y36" s="47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0.66371138553367082</v>
      </c>
      <c r="E37" s="45">
        <f t="shared" si="2"/>
        <v>2.5</v>
      </c>
      <c r="F37" s="46">
        <f t="shared" si="3"/>
        <v>2.5</v>
      </c>
      <c r="G37" s="43">
        <v>39</v>
      </c>
      <c r="H37" s="68"/>
      <c r="I37" s="43">
        <f>'LV-HV_3a'!I37</f>
        <v>40</v>
      </c>
      <c r="J37" s="44">
        <v>2.6445000000000001E-3</v>
      </c>
      <c r="K37" s="65">
        <f t="shared" si="4"/>
        <v>2.5641025641025692</v>
      </c>
      <c r="L37" s="43">
        <f>'LV-HV_3a'!L37</f>
        <v>42</v>
      </c>
      <c r="M37" s="44">
        <v>5.0992000000000003E-2</v>
      </c>
      <c r="N37" s="65">
        <f t="shared" si="5"/>
        <v>7.6923076923077076</v>
      </c>
      <c r="O37" s="43">
        <f>'LV-HV_3a'!O37</f>
        <v>35</v>
      </c>
      <c r="P37" s="44">
        <v>0.11043</v>
      </c>
      <c r="Q37" s="74">
        <f t="shared" si="6"/>
        <v>10.256410256410248</v>
      </c>
      <c r="R37" s="43">
        <v>15</v>
      </c>
      <c r="S37" s="44">
        <v>8.2824000000000009</v>
      </c>
      <c r="T37" s="74">
        <f t="shared" si="7"/>
        <v>61.538461538461533</v>
      </c>
      <c r="U37" s="43">
        <v>29</v>
      </c>
      <c r="V37" s="44">
        <v>0.60563999999999996</v>
      </c>
      <c r="W37" s="74">
        <f t="shared" si="8"/>
        <v>25.641025641025635</v>
      </c>
      <c r="X37" s="47"/>
      <c r="Y37" s="47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0.72434989724562759</v>
      </c>
      <c r="E38" s="45">
        <f t="shared" si="2"/>
        <v>2.5</v>
      </c>
      <c r="F38" s="46">
        <f t="shared" si="3"/>
        <v>2.5</v>
      </c>
      <c r="G38" s="43">
        <v>40</v>
      </c>
      <c r="H38" s="68"/>
      <c r="I38" s="43">
        <f>'LV-HV_3a'!I38</f>
        <v>41</v>
      </c>
      <c r="J38" s="44">
        <v>1.1648E-2</v>
      </c>
      <c r="K38" s="65">
        <f t="shared" si="4"/>
        <v>2.5</v>
      </c>
      <c r="L38" s="43">
        <f>'LV-HV_3a'!L38</f>
        <v>42</v>
      </c>
      <c r="M38" s="44">
        <v>3.8195E-2</v>
      </c>
      <c r="N38" s="65">
        <f t="shared" si="5"/>
        <v>5</v>
      </c>
      <c r="O38" s="43">
        <f>'LV-HV_3a'!O38</f>
        <v>35</v>
      </c>
      <c r="P38" s="44">
        <v>0.12992999999999999</v>
      </c>
      <c r="Q38" s="74">
        <f t="shared" si="6"/>
        <v>12.5</v>
      </c>
      <c r="R38" s="43">
        <v>15</v>
      </c>
      <c r="S38" s="44">
        <v>8.32</v>
      </c>
      <c r="T38" s="74">
        <f t="shared" si="7"/>
        <v>62.5</v>
      </c>
      <c r="U38" s="43">
        <v>29</v>
      </c>
      <c r="V38" s="44">
        <v>0.64351999999999998</v>
      </c>
      <c r="W38" s="74">
        <f t="shared" si="8"/>
        <v>27.5</v>
      </c>
      <c r="X38" s="47"/>
      <c r="Y38" s="47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0.41637187252817426</v>
      </c>
      <c r="E39" s="45">
        <f t="shared" si="2"/>
        <v>0</v>
      </c>
      <c r="F39" s="46">
        <f t="shared" si="3"/>
        <v>0</v>
      </c>
      <c r="G39" s="43">
        <v>29</v>
      </c>
      <c r="H39" s="68"/>
      <c r="I39" s="43">
        <f>'LV-HV_3a'!I39</f>
        <v>28</v>
      </c>
      <c r="J39" s="44">
        <v>1.3109E-3</v>
      </c>
      <c r="K39" s="65">
        <f t="shared" si="4"/>
        <v>3.448275862068968</v>
      </c>
      <c r="L39" s="43">
        <f>'LV-HV_3a'!L39</f>
        <v>29</v>
      </c>
      <c r="M39" s="44">
        <v>0</v>
      </c>
      <c r="N39" s="65">
        <f t="shared" si="5"/>
        <v>0</v>
      </c>
      <c r="O39" s="43">
        <f>'LV-HV_3a'!O39</f>
        <v>28</v>
      </c>
      <c r="P39" s="44">
        <v>1.3109E-3</v>
      </c>
      <c r="Q39" s="74">
        <f t="shared" si="6"/>
        <v>3.448275862068968</v>
      </c>
      <c r="R39" s="43">
        <v>15</v>
      </c>
      <c r="S39" s="44">
        <v>4.7119999999999997</v>
      </c>
      <c r="T39" s="74">
        <f t="shared" si="7"/>
        <v>48.275862068965523</v>
      </c>
      <c r="U39" s="43">
        <v>29</v>
      </c>
      <c r="V39" s="44">
        <v>0</v>
      </c>
      <c r="W39" s="74">
        <f t="shared" si="8"/>
        <v>0</v>
      </c>
      <c r="X39" s="47"/>
      <c r="Y39" s="47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0.57896973357771042</v>
      </c>
      <c r="E40" s="45">
        <f t="shared" si="2"/>
        <v>0</v>
      </c>
      <c r="F40" s="46">
        <f t="shared" si="3"/>
        <v>0</v>
      </c>
      <c r="G40" s="43">
        <v>29</v>
      </c>
      <c r="H40" s="68"/>
      <c r="I40" s="43">
        <f>'LV-HV_3a'!I40</f>
        <v>28</v>
      </c>
      <c r="J40" s="44">
        <v>6.8697000000000003E-3</v>
      </c>
      <c r="K40" s="65">
        <f t="shared" si="4"/>
        <v>3.448275862068968</v>
      </c>
      <c r="L40" s="43">
        <f>'LV-HV_3a'!L40</f>
        <v>29</v>
      </c>
      <c r="M40" s="44">
        <v>0</v>
      </c>
      <c r="N40" s="65">
        <f t="shared" si="5"/>
        <v>0</v>
      </c>
      <c r="O40" s="43">
        <f>'LV-HV_3a'!O40</f>
        <v>28</v>
      </c>
      <c r="P40" s="44">
        <v>6.8697000000000003E-3</v>
      </c>
      <c r="Q40" s="74">
        <f t="shared" si="6"/>
        <v>3.448275862068968</v>
      </c>
      <c r="R40" s="43">
        <v>15</v>
      </c>
      <c r="S40" s="44">
        <v>4.7172000000000001</v>
      </c>
      <c r="T40" s="74">
        <f t="shared" si="7"/>
        <v>48.275862068965523</v>
      </c>
      <c r="U40" s="43">
        <v>29</v>
      </c>
      <c r="V40" s="44">
        <v>0</v>
      </c>
      <c r="W40" s="74">
        <f t="shared" si="8"/>
        <v>0</v>
      </c>
      <c r="X40" s="47"/>
      <c r="Y40" s="47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0.65889331337811174</v>
      </c>
      <c r="E41" s="45">
        <f t="shared" si="2"/>
        <v>0</v>
      </c>
      <c r="F41" s="46">
        <f t="shared" si="3"/>
        <v>0</v>
      </c>
      <c r="G41" s="43">
        <v>29</v>
      </c>
      <c r="H41" s="68"/>
      <c r="I41" s="43">
        <f>'LV-HV_3a'!I41</f>
        <v>29</v>
      </c>
      <c r="J41" s="44">
        <v>0</v>
      </c>
      <c r="K41" s="65">
        <f t="shared" si="4"/>
        <v>0</v>
      </c>
      <c r="L41" s="43">
        <f>'LV-HV_3a'!L41</f>
        <v>29</v>
      </c>
      <c r="M41" s="44">
        <v>0</v>
      </c>
      <c r="N41" s="65">
        <f t="shared" si="5"/>
        <v>0</v>
      </c>
      <c r="O41" s="43">
        <f>'LV-HV_3a'!O41</f>
        <v>28</v>
      </c>
      <c r="P41" s="44">
        <v>9.5835E-3</v>
      </c>
      <c r="Q41" s="74">
        <f t="shared" si="6"/>
        <v>3.448275862068968</v>
      </c>
      <c r="R41" s="43">
        <v>15</v>
      </c>
      <c r="S41" s="44">
        <v>4.7196999999999996</v>
      </c>
      <c r="T41" s="74">
        <f t="shared" si="7"/>
        <v>48.275862068965523</v>
      </c>
      <c r="U41" s="43">
        <v>29</v>
      </c>
      <c r="V41" s="44">
        <v>0</v>
      </c>
      <c r="W41" s="74">
        <f t="shared" si="8"/>
        <v>0</v>
      </c>
      <c r="X41" s="47"/>
      <c r="Y41" s="47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0.70641625346186798</v>
      </c>
      <c r="E42" s="45">
        <f t="shared" si="2"/>
        <v>0</v>
      </c>
      <c r="F42" s="46">
        <f t="shared" si="3"/>
        <v>0</v>
      </c>
      <c r="G42" s="43">
        <v>29</v>
      </c>
      <c r="H42" s="68"/>
      <c r="I42" s="43">
        <f>'LV-HV_3a'!I42</f>
        <v>29</v>
      </c>
      <c r="J42" s="44">
        <v>0</v>
      </c>
      <c r="K42" s="65">
        <f t="shared" si="4"/>
        <v>0</v>
      </c>
      <c r="L42" s="43">
        <f>'LV-HV_3a'!L42</f>
        <v>29</v>
      </c>
      <c r="M42" s="44">
        <v>0</v>
      </c>
      <c r="N42" s="65">
        <f t="shared" si="5"/>
        <v>0</v>
      </c>
      <c r="O42" s="43">
        <f>'LV-HV_3a'!O42</f>
        <v>28</v>
      </c>
      <c r="P42" s="44">
        <v>1.1191E-2</v>
      </c>
      <c r="Q42" s="74">
        <f t="shared" si="6"/>
        <v>3.448275862068968</v>
      </c>
      <c r="R42" s="43">
        <v>15</v>
      </c>
      <c r="S42" s="44">
        <v>4.7211999999999996</v>
      </c>
      <c r="T42" s="74">
        <f t="shared" si="7"/>
        <v>48.275862068965523</v>
      </c>
      <c r="U42" s="43">
        <v>29</v>
      </c>
      <c r="V42" s="44">
        <v>0</v>
      </c>
      <c r="W42" s="74">
        <f t="shared" si="8"/>
        <v>0</v>
      </c>
      <c r="X42" s="47"/>
      <c r="Y42" s="47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0.73792055858182981</v>
      </c>
      <c r="E43" s="45">
        <f t="shared" si="2"/>
        <v>0</v>
      </c>
      <c r="F43" s="46">
        <f t="shared" si="3"/>
        <v>0</v>
      </c>
      <c r="G43" s="43">
        <v>29</v>
      </c>
      <c r="H43" s="68"/>
      <c r="I43" s="43">
        <f>'LV-HV_3a'!I43</f>
        <v>29</v>
      </c>
      <c r="J43" s="44">
        <v>0</v>
      </c>
      <c r="K43" s="65">
        <f t="shared" si="4"/>
        <v>0</v>
      </c>
      <c r="L43" s="43">
        <f>'LV-HV_3a'!L43</f>
        <v>29</v>
      </c>
      <c r="M43" s="44">
        <v>0</v>
      </c>
      <c r="N43" s="65">
        <f t="shared" si="5"/>
        <v>0</v>
      </c>
      <c r="O43" s="43">
        <f>'LV-HV_3a'!O43</f>
        <v>28</v>
      </c>
      <c r="P43" s="44">
        <v>1.2255E-2</v>
      </c>
      <c r="Q43" s="74">
        <f t="shared" si="6"/>
        <v>3.448275862068968</v>
      </c>
      <c r="R43" s="43">
        <v>15</v>
      </c>
      <c r="S43" s="44">
        <v>4.7222</v>
      </c>
      <c r="T43" s="74">
        <f t="shared" si="7"/>
        <v>48.275862068965523</v>
      </c>
      <c r="U43" s="43">
        <v>29</v>
      </c>
      <c r="V43" s="44">
        <v>0</v>
      </c>
      <c r="W43" s="74">
        <f t="shared" si="8"/>
        <v>0</v>
      </c>
      <c r="X43" s="47"/>
      <c r="Y43" s="47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0.34293659273178412</v>
      </c>
      <c r="E44" s="45">
        <f t="shared" si="2"/>
        <v>-2.5</v>
      </c>
      <c r="F44" s="46">
        <f t="shared" si="3"/>
        <v>-2.5</v>
      </c>
      <c r="G44" s="43">
        <v>25</v>
      </c>
      <c r="H44" s="68"/>
      <c r="I44" s="43">
        <f>'LV-HV_3a'!I44</f>
        <v>25</v>
      </c>
      <c r="J44" s="44">
        <v>0</v>
      </c>
      <c r="K44" s="65">
        <f t="shared" si="4"/>
        <v>0</v>
      </c>
      <c r="L44" s="43">
        <f>'LV-HV_3a'!L44</f>
        <v>25</v>
      </c>
      <c r="M44" s="44">
        <v>0</v>
      </c>
      <c r="N44" s="65">
        <f t="shared" si="5"/>
        <v>0</v>
      </c>
      <c r="O44" s="43">
        <f>'LV-HV_3a'!O44</f>
        <v>25</v>
      </c>
      <c r="P44" s="44">
        <v>0</v>
      </c>
      <c r="Q44" s="74">
        <f t="shared" si="6"/>
        <v>0</v>
      </c>
      <c r="R44" s="43">
        <v>15</v>
      </c>
      <c r="S44" s="44">
        <v>2.4609999999999999</v>
      </c>
      <c r="T44" s="74">
        <f t="shared" si="7"/>
        <v>40</v>
      </c>
      <c r="U44" s="43">
        <v>29</v>
      </c>
      <c r="V44" s="44">
        <v>0.38799</v>
      </c>
      <c r="W44" s="74">
        <f t="shared" si="8"/>
        <v>16</v>
      </c>
      <c r="X44" s="47"/>
      <c r="Y44" s="47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0.48413076748629047</v>
      </c>
      <c r="E45" s="45">
        <f t="shared" si="2"/>
        <v>-2.5</v>
      </c>
      <c r="F45" s="46">
        <f t="shared" si="3"/>
        <v>-2.5</v>
      </c>
      <c r="G45" s="43">
        <v>25</v>
      </c>
      <c r="H45" s="68"/>
      <c r="I45" s="43">
        <f>'LV-HV_3a'!I45</f>
        <v>25</v>
      </c>
      <c r="J45" s="44">
        <v>0</v>
      </c>
      <c r="K45" s="65">
        <f t="shared" si="4"/>
        <v>0</v>
      </c>
      <c r="L45" s="43">
        <f>'LV-HV_3a'!L45</f>
        <v>25</v>
      </c>
      <c r="M45" s="44">
        <v>0</v>
      </c>
      <c r="N45" s="65">
        <f t="shared" si="5"/>
        <v>0</v>
      </c>
      <c r="O45" s="43">
        <f>'LV-HV_3a'!O45</f>
        <v>25</v>
      </c>
      <c r="P45" s="44">
        <v>0</v>
      </c>
      <c r="Q45" s="74">
        <f t="shared" si="6"/>
        <v>0</v>
      </c>
      <c r="R45" s="43">
        <v>15</v>
      </c>
      <c r="S45" s="44">
        <v>2.4588999999999999</v>
      </c>
      <c r="T45" s="74">
        <f t="shared" si="7"/>
        <v>40</v>
      </c>
      <c r="U45" s="43">
        <v>29</v>
      </c>
      <c r="V45" s="44">
        <v>0.37196000000000001</v>
      </c>
      <c r="W45" s="74">
        <f t="shared" si="8"/>
        <v>16</v>
      </c>
      <c r="X45" s="47"/>
      <c r="Y45" s="47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0.58632256402992311</v>
      </c>
      <c r="E46" s="45">
        <f t="shared" si="2"/>
        <v>-2.5</v>
      </c>
      <c r="F46" s="46">
        <f t="shared" si="3"/>
        <v>-2.5</v>
      </c>
      <c r="G46" s="43">
        <v>25</v>
      </c>
      <c r="H46" s="68"/>
      <c r="I46" s="43">
        <f>'LV-HV_3a'!I46</f>
        <v>25</v>
      </c>
      <c r="J46" s="44">
        <v>0</v>
      </c>
      <c r="K46" s="65">
        <f t="shared" si="4"/>
        <v>0</v>
      </c>
      <c r="L46" s="43">
        <f>'LV-HV_3a'!L46</f>
        <v>25</v>
      </c>
      <c r="M46" s="44">
        <v>0</v>
      </c>
      <c r="N46" s="65">
        <f t="shared" si="5"/>
        <v>0</v>
      </c>
      <c r="O46" s="43">
        <f>'LV-HV_3a'!O46</f>
        <v>25</v>
      </c>
      <c r="P46" s="44">
        <v>0</v>
      </c>
      <c r="Q46" s="74">
        <f t="shared" si="6"/>
        <v>0</v>
      </c>
      <c r="R46" s="43">
        <v>15</v>
      </c>
      <c r="S46" s="44">
        <v>2.4575</v>
      </c>
      <c r="T46" s="74">
        <f t="shared" si="7"/>
        <v>40</v>
      </c>
      <c r="U46" s="43">
        <v>29</v>
      </c>
      <c r="V46" s="44">
        <v>0.36043999999999998</v>
      </c>
      <c r="W46" s="74">
        <f t="shared" si="8"/>
        <v>16</v>
      </c>
      <c r="X46" s="47"/>
      <c r="Y46" s="47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0.66371138553367082</v>
      </c>
      <c r="E47" s="45">
        <f t="shared" si="2"/>
        <v>-2.5</v>
      </c>
      <c r="F47" s="46">
        <f t="shared" si="3"/>
        <v>-2.5</v>
      </c>
      <c r="G47" s="43">
        <v>25</v>
      </c>
      <c r="H47" s="68"/>
      <c r="I47" s="43">
        <f>'LV-HV_3a'!I47</f>
        <v>25</v>
      </c>
      <c r="J47" s="44">
        <v>0</v>
      </c>
      <c r="K47" s="65">
        <f t="shared" si="4"/>
        <v>0</v>
      </c>
      <c r="L47" s="43">
        <f>'LV-HV_3a'!L47</f>
        <v>25</v>
      </c>
      <c r="M47" s="44">
        <v>0</v>
      </c>
      <c r="N47" s="65">
        <f t="shared" si="5"/>
        <v>0</v>
      </c>
      <c r="O47" s="43">
        <f>'LV-HV_3a'!O47</f>
        <v>25</v>
      </c>
      <c r="P47" s="44">
        <v>0</v>
      </c>
      <c r="Q47" s="74">
        <f t="shared" si="6"/>
        <v>0</v>
      </c>
      <c r="R47" s="43">
        <v>15</v>
      </c>
      <c r="S47" s="44">
        <v>2.4563999999999999</v>
      </c>
      <c r="T47" s="74">
        <f t="shared" si="7"/>
        <v>40</v>
      </c>
      <c r="U47" s="43">
        <v>29</v>
      </c>
      <c r="V47" s="44">
        <v>0.35176000000000002</v>
      </c>
      <c r="W47" s="74">
        <f t="shared" si="8"/>
        <v>16</v>
      </c>
      <c r="X47" s="47"/>
      <c r="Y47" s="47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0.72434989724562759</v>
      </c>
      <c r="E48" s="45">
        <f t="shared" si="2"/>
        <v>-2.5</v>
      </c>
      <c r="F48" s="46">
        <f t="shared" si="3"/>
        <v>-2.5</v>
      </c>
      <c r="G48" s="43">
        <v>25</v>
      </c>
      <c r="H48" s="68"/>
      <c r="I48" s="43">
        <f>'LV-HV_3a'!I48</f>
        <v>25</v>
      </c>
      <c r="J48" s="44">
        <v>0</v>
      </c>
      <c r="K48" s="65">
        <f t="shared" si="4"/>
        <v>0</v>
      </c>
      <c r="L48" s="43">
        <f>'LV-HV_3a'!L48</f>
        <v>25</v>
      </c>
      <c r="M48" s="44">
        <v>0</v>
      </c>
      <c r="N48" s="65">
        <f t="shared" si="5"/>
        <v>0</v>
      </c>
      <c r="O48" s="43">
        <f>'LV-HV_3a'!O48</f>
        <v>25</v>
      </c>
      <c r="P48" s="44">
        <v>0</v>
      </c>
      <c r="Q48" s="74">
        <f t="shared" si="6"/>
        <v>0</v>
      </c>
      <c r="R48" s="43">
        <v>15</v>
      </c>
      <c r="S48" s="44">
        <v>2.4554999999999998</v>
      </c>
      <c r="T48" s="74">
        <f t="shared" si="7"/>
        <v>40</v>
      </c>
      <c r="U48" s="43">
        <v>29</v>
      </c>
      <c r="V48" s="44">
        <v>0.34498000000000001</v>
      </c>
      <c r="W48" s="74">
        <f t="shared" si="8"/>
        <v>16</v>
      </c>
      <c r="X48" s="47"/>
      <c r="Y48" s="47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0.26072023355564844</v>
      </c>
      <c r="E49" s="45">
        <f t="shared" si="2"/>
        <v>-5</v>
      </c>
      <c r="F49" s="46">
        <f t="shared" si="3"/>
        <v>-5</v>
      </c>
      <c r="G49" s="43">
        <v>22</v>
      </c>
      <c r="H49" s="68"/>
      <c r="I49" s="43">
        <f>'LV-HV_3a'!I49</f>
        <v>22</v>
      </c>
      <c r="J49" s="44">
        <v>0</v>
      </c>
      <c r="K49" s="65">
        <f t="shared" si="4"/>
        <v>1.4210854715202004E-14</v>
      </c>
      <c r="L49" s="43">
        <f>'LV-HV_3a'!L49</f>
        <v>22</v>
      </c>
      <c r="M49" s="44">
        <v>0</v>
      </c>
      <c r="N49" s="65">
        <f t="shared" si="5"/>
        <v>1.4210854715202004E-14</v>
      </c>
      <c r="O49" s="43">
        <f>'LV-HV_3a'!O49</f>
        <v>22</v>
      </c>
      <c r="P49" s="44">
        <v>0</v>
      </c>
      <c r="Q49" s="74">
        <f t="shared" si="6"/>
        <v>1.4210854715202004E-14</v>
      </c>
      <c r="R49" s="43">
        <v>15</v>
      </c>
      <c r="S49" s="44">
        <v>0.97916000000000003</v>
      </c>
      <c r="T49" s="74">
        <f t="shared" si="7"/>
        <v>31.818181818181813</v>
      </c>
      <c r="U49" s="43">
        <v>29</v>
      </c>
      <c r="V49" s="44">
        <v>1.3249</v>
      </c>
      <c r="W49" s="74">
        <f t="shared" si="8"/>
        <v>31.818181818181841</v>
      </c>
      <c r="X49" s="47"/>
      <c r="Y49" s="47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0.28896267795665065</v>
      </c>
      <c r="E50" s="45">
        <f t="shared" si="2"/>
        <v>-5</v>
      </c>
      <c r="F50" s="46">
        <f t="shared" si="3"/>
        <v>-5</v>
      </c>
      <c r="G50" s="43">
        <v>22</v>
      </c>
      <c r="H50" s="68"/>
      <c r="I50" s="43">
        <f>'LV-HV_3a'!I50</f>
        <v>22</v>
      </c>
      <c r="J50" s="44">
        <v>0</v>
      </c>
      <c r="K50" s="65">
        <f t="shared" si="4"/>
        <v>1.4210854715202004E-14</v>
      </c>
      <c r="L50" s="43">
        <f>'LV-HV_3a'!L50</f>
        <v>22</v>
      </c>
      <c r="M50" s="44">
        <v>0</v>
      </c>
      <c r="N50" s="65">
        <f t="shared" si="5"/>
        <v>1.4210854715202004E-14</v>
      </c>
      <c r="O50" s="43">
        <f>'LV-HV_3a'!O50</f>
        <v>22</v>
      </c>
      <c r="P50" s="44">
        <v>0</v>
      </c>
      <c r="Q50" s="74">
        <f t="shared" si="6"/>
        <v>1.4210854715202004E-14</v>
      </c>
      <c r="R50" s="43">
        <v>15</v>
      </c>
      <c r="S50" s="44">
        <v>0.97890999999999995</v>
      </c>
      <c r="T50" s="74">
        <f t="shared" si="7"/>
        <v>31.818181818181813</v>
      </c>
      <c r="U50" s="43">
        <v>29</v>
      </c>
      <c r="V50" s="44">
        <v>1.3201000000000001</v>
      </c>
      <c r="W50" s="74">
        <f t="shared" si="8"/>
        <v>31.818181818181841</v>
      </c>
      <c r="X50" s="47"/>
      <c r="Y50" s="47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0.33235607949091345</v>
      </c>
      <c r="E51" s="45">
        <f t="shared" si="2"/>
        <v>-5</v>
      </c>
      <c r="F51" s="46">
        <f t="shared" si="3"/>
        <v>-5</v>
      </c>
      <c r="G51" s="43">
        <v>22</v>
      </c>
      <c r="H51" s="68"/>
      <c r="I51" s="43">
        <f>'LV-HV_3a'!I51</f>
        <v>22</v>
      </c>
      <c r="J51" s="44">
        <v>0</v>
      </c>
      <c r="K51" s="65">
        <f t="shared" si="4"/>
        <v>1.4210854715202004E-14</v>
      </c>
      <c r="L51" s="43">
        <f>'LV-HV_3a'!L51</f>
        <v>22</v>
      </c>
      <c r="M51" s="44">
        <v>0</v>
      </c>
      <c r="N51" s="65">
        <f t="shared" si="5"/>
        <v>1.4210854715202004E-14</v>
      </c>
      <c r="O51" s="43">
        <f>'LV-HV_3a'!O51</f>
        <v>22</v>
      </c>
      <c r="P51" s="44">
        <v>0</v>
      </c>
      <c r="Q51" s="74">
        <f t="shared" si="6"/>
        <v>1.4210854715202004E-14</v>
      </c>
      <c r="R51" s="43">
        <v>15</v>
      </c>
      <c r="S51" s="44">
        <v>0.97851999999999995</v>
      </c>
      <c r="T51" s="74">
        <f t="shared" si="7"/>
        <v>31.818181818181813</v>
      </c>
      <c r="U51" s="43">
        <v>29</v>
      </c>
      <c r="V51" s="44">
        <v>1.3127</v>
      </c>
      <c r="W51" s="74">
        <f t="shared" si="8"/>
        <v>31.818181818181841</v>
      </c>
      <c r="X51" s="47"/>
      <c r="Y51" s="47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0.40756119309655076</v>
      </c>
      <c r="E52" s="45">
        <f t="shared" si="2"/>
        <v>-5</v>
      </c>
      <c r="F52" s="46">
        <f t="shared" si="3"/>
        <v>-5</v>
      </c>
      <c r="G52" s="43">
        <v>22</v>
      </c>
      <c r="H52" s="68"/>
      <c r="I52" s="43">
        <f>'LV-HV_3a'!I52</f>
        <v>22</v>
      </c>
      <c r="J52" s="44">
        <v>0</v>
      </c>
      <c r="K52" s="65">
        <f t="shared" si="4"/>
        <v>1.4210854715202004E-14</v>
      </c>
      <c r="L52" s="43">
        <f>'LV-HV_3a'!L52</f>
        <v>22</v>
      </c>
      <c r="M52" s="44">
        <v>0</v>
      </c>
      <c r="N52" s="65">
        <f t="shared" si="5"/>
        <v>1.4210854715202004E-14</v>
      </c>
      <c r="O52" s="43">
        <f>'LV-HV_3a'!O52</f>
        <v>22</v>
      </c>
      <c r="P52" s="44">
        <v>0</v>
      </c>
      <c r="Q52" s="74">
        <f t="shared" si="6"/>
        <v>1.4210854715202004E-14</v>
      </c>
      <c r="R52" s="43">
        <v>15</v>
      </c>
      <c r="S52" s="44">
        <v>0.97785</v>
      </c>
      <c r="T52" s="74">
        <f t="shared" si="7"/>
        <v>31.818181818181813</v>
      </c>
      <c r="U52" s="43">
        <v>29</v>
      </c>
      <c r="V52" s="44">
        <v>1.3</v>
      </c>
      <c r="W52" s="74">
        <f t="shared" si="8"/>
        <v>31.818181818181841</v>
      </c>
      <c r="X52" s="47"/>
      <c r="Y52" s="47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0.56980221248873941</v>
      </c>
      <c r="E53" s="45">
        <f t="shared" si="2"/>
        <v>-5</v>
      </c>
      <c r="F53" s="46">
        <f t="shared" si="3"/>
        <v>-5</v>
      </c>
      <c r="G53" s="43">
        <v>22</v>
      </c>
      <c r="H53" s="68"/>
      <c r="I53" s="43">
        <f>'LV-HV_3a'!I53</f>
        <v>22</v>
      </c>
      <c r="J53" s="44">
        <v>0</v>
      </c>
      <c r="K53" s="65">
        <f t="shared" si="4"/>
        <v>1.4210854715202004E-14</v>
      </c>
      <c r="L53" s="43">
        <f>'LV-HV_3a'!L53</f>
        <v>22</v>
      </c>
      <c r="M53" s="44">
        <v>0</v>
      </c>
      <c r="N53" s="65">
        <f t="shared" si="5"/>
        <v>1.4210854715202004E-14</v>
      </c>
      <c r="O53" s="43">
        <f>'LV-HV_3a'!O53</f>
        <v>22</v>
      </c>
      <c r="P53" s="44">
        <v>0</v>
      </c>
      <c r="Q53" s="74">
        <f t="shared" si="6"/>
        <v>1.4210854715202004E-14</v>
      </c>
      <c r="R53" s="43">
        <v>15</v>
      </c>
      <c r="S53" s="44">
        <v>0.97641</v>
      </c>
      <c r="T53" s="74">
        <f t="shared" si="7"/>
        <v>31.818181818181813</v>
      </c>
      <c r="U53" s="43">
        <v>29</v>
      </c>
      <c r="V53" s="44">
        <v>1.2727999999999999</v>
      </c>
      <c r="W53" s="74">
        <f t="shared" si="8"/>
        <v>31.818181818181841</v>
      </c>
      <c r="X53" s="47"/>
      <c r="Y53" s="47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0.25022027378054745</v>
      </c>
      <c r="E54" s="45">
        <f t="shared" si="2"/>
        <v>-7.5</v>
      </c>
      <c r="F54" s="46">
        <f t="shared" si="3"/>
        <v>-7.5</v>
      </c>
      <c r="G54" s="43">
        <v>18</v>
      </c>
      <c r="H54" s="68"/>
      <c r="I54" s="43">
        <f>'LV-HV_3a'!I54</f>
        <v>18</v>
      </c>
      <c r="J54" s="44">
        <v>0</v>
      </c>
      <c r="K54" s="65">
        <f t="shared" si="4"/>
        <v>0</v>
      </c>
      <c r="L54" s="43">
        <f>'LV-HV_3a'!L54</f>
        <v>18</v>
      </c>
      <c r="M54" s="44">
        <v>0</v>
      </c>
      <c r="N54" s="65">
        <f t="shared" si="5"/>
        <v>0</v>
      </c>
      <c r="O54" s="43">
        <f>'LV-HV_3a'!O54</f>
        <v>18</v>
      </c>
      <c r="P54" s="44">
        <v>0</v>
      </c>
      <c r="Q54" s="74">
        <f t="shared" si="6"/>
        <v>0</v>
      </c>
      <c r="R54" s="43">
        <v>15</v>
      </c>
      <c r="S54" s="44">
        <v>0.18890000000000001</v>
      </c>
      <c r="T54" s="74">
        <f t="shared" si="7"/>
        <v>16.666666666666671</v>
      </c>
      <c r="U54" s="43">
        <v>28</v>
      </c>
      <c r="V54" s="44">
        <v>2.2946</v>
      </c>
      <c r="W54" s="74">
        <f t="shared" si="8"/>
        <v>55.555555555555543</v>
      </c>
      <c r="X54" s="47"/>
      <c r="Y54" s="47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0.25084855935138967</v>
      </c>
      <c r="E55" s="45">
        <f t="shared" si="2"/>
        <v>-7.5</v>
      </c>
      <c r="F55" s="46">
        <f t="shared" si="3"/>
        <v>-7.5</v>
      </c>
      <c r="G55" s="43">
        <v>18</v>
      </c>
      <c r="H55" s="68"/>
      <c r="I55" s="43">
        <f>'LV-HV_3a'!I55</f>
        <v>18</v>
      </c>
      <c r="J55" s="44">
        <v>0</v>
      </c>
      <c r="K55" s="65">
        <f t="shared" si="4"/>
        <v>0</v>
      </c>
      <c r="L55" s="43">
        <f>'LV-HV_3a'!L55</f>
        <v>18</v>
      </c>
      <c r="M55" s="44">
        <v>0</v>
      </c>
      <c r="N55" s="65">
        <f t="shared" si="5"/>
        <v>0</v>
      </c>
      <c r="O55" s="43">
        <f>'LV-HV_3a'!O55</f>
        <v>18</v>
      </c>
      <c r="P55" s="44">
        <v>0</v>
      </c>
      <c r="Q55" s="74">
        <f t="shared" si="6"/>
        <v>0</v>
      </c>
      <c r="R55" s="43">
        <v>15</v>
      </c>
      <c r="S55" s="44">
        <v>0.18889</v>
      </c>
      <c r="T55" s="74">
        <f t="shared" si="7"/>
        <v>16.666666666666671</v>
      </c>
      <c r="U55" s="43">
        <v>28</v>
      </c>
      <c r="V55" s="44">
        <v>2.2945000000000002</v>
      </c>
      <c r="W55" s="74">
        <f t="shared" si="8"/>
        <v>55.555555555555543</v>
      </c>
      <c r="X55" s="47"/>
      <c r="Y55" s="47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0.25197550160561288</v>
      </c>
      <c r="E56" s="45">
        <f t="shared" si="2"/>
        <v>-7.5</v>
      </c>
      <c r="F56" s="46">
        <f t="shared" si="3"/>
        <v>-7.5</v>
      </c>
      <c r="G56" s="43">
        <v>18</v>
      </c>
      <c r="H56" s="68"/>
      <c r="I56" s="43">
        <f>'LV-HV_3a'!I56</f>
        <v>18</v>
      </c>
      <c r="J56" s="44">
        <v>0</v>
      </c>
      <c r="K56" s="65">
        <f t="shared" si="4"/>
        <v>0</v>
      </c>
      <c r="L56" s="43">
        <f>'LV-HV_3a'!L56</f>
        <v>18</v>
      </c>
      <c r="M56" s="44">
        <v>0</v>
      </c>
      <c r="N56" s="65">
        <f t="shared" si="5"/>
        <v>0</v>
      </c>
      <c r="O56" s="43">
        <f>'LV-HV_3a'!O56</f>
        <v>18</v>
      </c>
      <c r="P56" s="44">
        <v>0</v>
      </c>
      <c r="Q56" s="74">
        <f t="shared" si="6"/>
        <v>0</v>
      </c>
      <c r="R56" s="43">
        <v>15</v>
      </c>
      <c r="S56" s="44">
        <v>0.18889</v>
      </c>
      <c r="T56" s="74">
        <f t="shared" si="7"/>
        <v>16.666666666666671</v>
      </c>
      <c r="U56" s="43">
        <v>28</v>
      </c>
      <c r="V56" s="44">
        <v>2.2942999999999998</v>
      </c>
      <c r="W56" s="74">
        <f t="shared" si="8"/>
        <v>55.555555555555543</v>
      </c>
      <c r="X56" s="47"/>
      <c r="Y56" s="47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0.25458534811293831</v>
      </c>
      <c r="E57" s="45">
        <f t="shared" si="2"/>
        <v>-7.5</v>
      </c>
      <c r="F57" s="46">
        <f t="shared" si="3"/>
        <v>-7.5</v>
      </c>
      <c r="G57" s="43">
        <v>18</v>
      </c>
      <c r="H57" s="68"/>
      <c r="I57" s="43">
        <f>'LV-HV_3a'!I57</f>
        <v>18</v>
      </c>
      <c r="J57" s="44">
        <v>0</v>
      </c>
      <c r="K57" s="65">
        <f t="shared" si="4"/>
        <v>0</v>
      </c>
      <c r="L57" s="43">
        <f>'LV-HV_3a'!L57</f>
        <v>18</v>
      </c>
      <c r="M57" s="44">
        <v>0</v>
      </c>
      <c r="N57" s="65">
        <f t="shared" si="5"/>
        <v>0</v>
      </c>
      <c r="O57" s="43">
        <f>'LV-HV_3a'!O57</f>
        <v>18</v>
      </c>
      <c r="P57" s="44">
        <v>0</v>
      </c>
      <c r="Q57" s="74">
        <f t="shared" si="6"/>
        <v>0</v>
      </c>
      <c r="R57" s="43">
        <v>15</v>
      </c>
      <c r="S57" s="44">
        <v>0.18887999999999999</v>
      </c>
      <c r="T57" s="74">
        <f t="shared" si="7"/>
        <v>16.666666666666671</v>
      </c>
      <c r="U57" s="43">
        <v>28</v>
      </c>
      <c r="V57" s="44">
        <v>2.2938999999999998</v>
      </c>
      <c r="W57" s="74">
        <f t="shared" si="8"/>
        <v>55.555555555555543</v>
      </c>
      <c r="X57" s="47"/>
      <c r="Y57" s="47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0.26723475778373024</v>
      </c>
      <c r="E58" s="45">
        <f t="shared" si="2"/>
        <v>-7.5</v>
      </c>
      <c r="F58" s="46">
        <f t="shared" si="3"/>
        <v>-7.5</v>
      </c>
      <c r="G58" s="43">
        <v>18</v>
      </c>
      <c r="H58" s="68"/>
      <c r="I58" s="43">
        <f>'LV-HV_3a'!I58</f>
        <v>18</v>
      </c>
      <c r="J58" s="44">
        <v>0</v>
      </c>
      <c r="K58" s="65">
        <f t="shared" si="4"/>
        <v>0</v>
      </c>
      <c r="L58" s="43">
        <f>'LV-HV_3a'!L58</f>
        <v>18</v>
      </c>
      <c r="M58" s="44">
        <v>0</v>
      </c>
      <c r="N58" s="65">
        <f t="shared" si="5"/>
        <v>0</v>
      </c>
      <c r="O58" s="43">
        <f>'LV-HV_3a'!O58</f>
        <v>18</v>
      </c>
      <c r="P58" s="44">
        <v>0</v>
      </c>
      <c r="Q58" s="74">
        <f t="shared" si="6"/>
        <v>0</v>
      </c>
      <c r="R58" s="43">
        <v>15</v>
      </c>
      <c r="S58" s="44">
        <v>0.18884000000000001</v>
      </c>
      <c r="T58" s="74">
        <f t="shared" si="7"/>
        <v>16.666666666666671</v>
      </c>
      <c r="U58" s="43">
        <v>28</v>
      </c>
      <c r="V58" s="44">
        <v>2.2917000000000001</v>
      </c>
      <c r="W58" s="74">
        <f t="shared" si="8"/>
        <v>55.555555555555543</v>
      </c>
      <c r="X58" s="47"/>
      <c r="Y58" s="47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0.25000092919191047</v>
      </c>
      <c r="E59" s="45">
        <f t="shared" si="2"/>
        <v>-10</v>
      </c>
      <c r="F59" s="46">
        <f t="shared" si="3"/>
        <v>-10</v>
      </c>
      <c r="G59" s="43">
        <v>14</v>
      </c>
      <c r="H59" s="68"/>
      <c r="I59" s="43">
        <f>'LV-HV_3a'!I59</f>
        <v>14</v>
      </c>
      <c r="J59" s="44">
        <v>0</v>
      </c>
      <c r="K59" s="65">
        <f t="shared" si="4"/>
        <v>0</v>
      </c>
      <c r="L59" s="43">
        <f>'LV-HV_3a'!L59</f>
        <v>14</v>
      </c>
      <c r="M59" s="44">
        <v>0</v>
      </c>
      <c r="N59" s="65">
        <f t="shared" si="5"/>
        <v>0</v>
      </c>
      <c r="O59" s="43">
        <f>'LV-HV_3a'!O59</f>
        <v>14</v>
      </c>
      <c r="P59" s="44">
        <v>0</v>
      </c>
      <c r="Q59" s="74">
        <f t="shared" si="6"/>
        <v>0</v>
      </c>
      <c r="R59" s="43">
        <v>15</v>
      </c>
      <c r="S59" s="44">
        <v>1.0165E-2</v>
      </c>
      <c r="T59" s="74">
        <f t="shared" si="7"/>
        <v>7.142857142857153</v>
      </c>
      <c r="U59" s="43">
        <v>27</v>
      </c>
      <c r="V59" s="44">
        <v>3.5205000000000002</v>
      </c>
      <c r="W59" s="74">
        <f t="shared" si="8"/>
        <v>92.857142857142861</v>
      </c>
      <c r="X59" s="47"/>
      <c r="Y59" s="47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0.25000358400691042</v>
      </c>
      <c r="E60" s="45">
        <f t="shared" si="2"/>
        <v>-10</v>
      </c>
      <c r="F60" s="46">
        <f t="shared" si="3"/>
        <v>-10</v>
      </c>
      <c r="G60" s="43">
        <v>14</v>
      </c>
      <c r="H60" s="68"/>
      <c r="I60" s="43">
        <f>'LV-HV_3a'!I60</f>
        <v>14</v>
      </c>
      <c r="J60" s="44">
        <v>0</v>
      </c>
      <c r="K60" s="65">
        <f t="shared" si="4"/>
        <v>0</v>
      </c>
      <c r="L60" s="43">
        <f>'LV-HV_3a'!L60</f>
        <v>14</v>
      </c>
      <c r="M60" s="44">
        <v>0</v>
      </c>
      <c r="N60" s="65">
        <f t="shared" si="5"/>
        <v>0</v>
      </c>
      <c r="O60" s="43">
        <f>'LV-HV_3a'!O60</f>
        <v>14</v>
      </c>
      <c r="P60" s="44">
        <v>0</v>
      </c>
      <c r="Q60" s="74">
        <f t="shared" si="6"/>
        <v>0</v>
      </c>
      <c r="R60" s="43">
        <v>15</v>
      </c>
      <c r="S60" s="44">
        <v>1.0165E-2</v>
      </c>
      <c r="T60" s="74">
        <f t="shared" si="7"/>
        <v>7.142857142857153</v>
      </c>
      <c r="U60" s="43">
        <v>27</v>
      </c>
      <c r="V60" s="44">
        <v>3.5205000000000002</v>
      </c>
      <c r="W60" s="74">
        <f t="shared" si="8"/>
        <v>92.857142857142861</v>
      </c>
      <c r="X60" s="47"/>
      <c r="Y60" s="47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0.25000836260286657</v>
      </c>
      <c r="E61" s="45">
        <f t="shared" si="2"/>
        <v>-10</v>
      </c>
      <c r="F61" s="46">
        <f t="shared" si="3"/>
        <v>-10</v>
      </c>
      <c r="G61" s="43">
        <v>14</v>
      </c>
      <c r="H61" s="68"/>
      <c r="I61" s="43">
        <f>'LV-HV_3a'!I61</f>
        <v>14</v>
      </c>
      <c r="J61" s="44">
        <v>0</v>
      </c>
      <c r="K61" s="65">
        <f t="shared" si="4"/>
        <v>0</v>
      </c>
      <c r="L61" s="43">
        <f>'LV-HV_3a'!L61</f>
        <v>14</v>
      </c>
      <c r="M61" s="44">
        <v>0</v>
      </c>
      <c r="N61" s="65">
        <f t="shared" si="5"/>
        <v>0</v>
      </c>
      <c r="O61" s="43">
        <f>'LV-HV_3a'!O61</f>
        <v>14</v>
      </c>
      <c r="P61" s="44">
        <v>0</v>
      </c>
      <c r="Q61" s="74">
        <f t="shared" si="6"/>
        <v>0</v>
      </c>
      <c r="R61" s="43">
        <v>15</v>
      </c>
      <c r="S61" s="44">
        <v>1.0165E-2</v>
      </c>
      <c r="T61" s="74">
        <f t="shared" si="7"/>
        <v>7.142857142857153</v>
      </c>
      <c r="U61" s="43">
        <v>27</v>
      </c>
      <c r="V61" s="44">
        <v>3.5205000000000002</v>
      </c>
      <c r="W61" s="74">
        <f t="shared" si="8"/>
        <v>92.857142857142861</v>
      </c>
      <c r="X61" s="47"/>
      <c r="Y61" s="47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0.25001951230489222</v>
      </c>
      <c r="E62" s="45">
        <f t="shared" si="2"/>
        <v>-10</v>
      </c>
      <c r="F62" s="46">
        <f t="shared" si="3"/>
        <v>-10</v>
      </c>
      <c r="G62" s="43">
        <v>14</v>
      </c>
      <c r="H62" s="68"/>
      <c r="I62" s="43">
        <f>'LV-HV_3a'!I62</f>
        <v>14</v>
      </c>
      <c r="J62" s="44">
        <v>0</v>
      </c>
      <c r="K62" s="65">
        <f t="shared" si="4"/>
        <v>0</v>
      </c>
      <c r="L62" s="43">
        <f>'LV-HV_3a'!L62</f>
        <v>14</v>
      </c>
      <c r="M62" s="44">
        <v>0</v>
      </c>
      <c r="N62" s="65">
        <f t="shared" si="5"/>
        <v>0</v>
      </c>
      <c r="O62" s="43">
        <f>'LV-HV_3a'!O62</f>
        <v>14</v>
      </c>
      <c r="P62" s="44">
        <v>0</v>
      </c>
      <c r="Q62" s="74">
        <f t="shared" si="6"/>
        <v>0</v>
      </c>
      <c r="R62" s="43">
        <v>15</v>
      </c>
      <c r="S62" s="44">
        <v>1.0165E-2</v>
      </c>
      <c r="T62" s="74">
        <f t="shared" si="7"/>
        <v>7.142857142857153</v>
      </c>
      <c r="U62" s="43">
        <v>27</v>
      </c>
      <c r="V62" s="44">
        <v>3.5205000000000002</v>
      </c>
      <c r="W62" s="74">
        <f t="shared" si="8"/>
        <v>92.857142857142861</v>
      </c>
      <c r="X62" s="47"/>
      <c r="Y62" s="47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0.25007525335677605</v>
      </c>
      <c r="E63" s="45">
        <f t="shared" si="2"/>
        <v>-10</v>
      </c>
      <c r="F63" s="46">
        <f t="shared" si="3"/>
        <v>-10</v>
      </c>
      <c r="G63" s="69">
        <v>14</v>
      </c>
      <c r="H63" s="70"/>
      <c r="I63" s="43">
        <f>'LV-HV_3a'!I63</f>
        <v>14</v>
      </c>
      <c r="J63" s="44">
        <v>0</v>
      </c>
      <c r="K63" s="65">
        <f t="shared" si="4"/>
        <v>0</v>
      </c>
      <c r="L63" s="43">
        <f>'LV-HV_3a'!L63</f>
        <v>14</v>
      </c>
      <c r="M63" s="44">
        <v>0</v>
      </c>
      <c r="N63" s="65">
        <f t="shared" si="5"/>
        <v>0</v>
      </c>
      <c r="O63" s="43">
        <f>'LV-HV_3a'!O63</f>
        <v>14</v>
      </c>
      <c r="P63" s="44">
        <v>0</v>
      </c>
      <c r="Q63" s="74">
        <f t="shared" si="6"/>
        <v>0</v>
      </c>
      <c r="R63" s="43">
        <v>15</v>
      </c>
      <c r="S63" s="44">
        <v>1.0165E-2</v>
      </c>
      <c r="T63" s="74">
        <f t="shared" si="7"/>
        <v>7.142857142857153</v>
      </c>
      <c r="U63" s="43">
        <v>27</v>
      </c>
      <c r="V63" s="44">
        <v>3.5205000000000002</v>
      </c>
      <c r="W63" s="74">
        <f t="shared" si="8"/>
        <v>92.857142857142861</v>
      </c>
      <c r="X63" s="47"/>
      <c r="Y63" s="47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6.6029622222222219E-3</v>
      </c>
      <c r="K64" s="34"/>
      <c r="L64" s="33"/>
      <c r="M64" s="48">
        <f>AVERAGE(M19:M63)</f>
        <v>4.2422933333333322E-2</v>
      </c>
      <c r="N64" s="34"/>
      <c r="O64" s="33"/>
      <c r="P64" s="48">
        <f>AVERAGE(P19:P63)</f>
        <v>2.1799386666666663E-2</v>
      </c>
      <c r="Q64" s="34"/>
      <c r="R64" s="33"/>
      <c r="S64" s="48">
        <f>AVERAGE(S19:S63)</f>
        <v>10.750132777777772</v>
      </c>
      <c r="T64" s="34"/>
      <c r="U64" s="33"/>
      <c r="V64" s="48">
        <f>AVERAGE(V19:V63)</f>
        <v>4.2958393333333333</v>
      </c>
      <c r="W64" s="34"/>
    </row>
    <row r="65" spans="2:23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1.4370331576475838E-2</v>
      </c>
      <c r="K65" s="36"/>
      <c r="L65" s="35"/>
      <c r="M65" s="49">
        <f>_xlfn.STDEV.S(M19:M63)</f>
        <v>5.1885682412220614E-2</v>
      </c>
      <c r="N65" s="36"/>
      <c r="O65" s="35"/>
      <c r="P65" s="49">
        <f>_xlfn.STDEV.S(P19:P63)</f>
        <v>3.40568039758751E-2</v>
      </c>
      <c r="Q65" s="36"/>
      <c r="R65" s="35"/>
      <c r="S65" s="49">
        <f>_xlfn.STDEV.S(S19:S63)</f>
        <v>13.188898085840025</v>
      </c>
      <c r="T65" s="36"/>
      <c r="U65" s="35"/>
      <c r="V65" s="49">
        <f>_xlfn.STDEV.S(V19:V63)</f>
        <v>5.5937965304796675</v>
      </c>
      <c r="W65" s="36"/>
    </row>
    <row r="66" spans="2:23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1.0165E-2</v>
      </c>
      <c r="T66" s="36"/>
      <c r="U66" s="35"/>
      <c r="V66" s="49">
        <f>MIN(V19:V63)</f>
        <v>0</v>
      </c>
      <c r="W66" s="36"/>
    </row>
    <row r="67" spans="2:23" ht="15.75" thickBot="1" x14ac:dyDescent="0.3">
      <c r="B67" s="5"/>
      <c r="C67" s="5"/>
      <c r="H67" s="29" t="s">
        <v>33</v>
      </c>
      <c r="I67" s="37"/>
      <c r="J67" s="50">
        <f>MAX(J19:J63)</f>
        <v>7.7419000000000002E-2</v>
      </c>
      <c r="K67" s="38"/>
      <c r="L67" s="41"/>
      <c r="M67" s="50">
        <f>MAX(M19:M63)</f>
        <v>0.14685000000000001</v>
      </c>
      <c r="N67" s="38"/>
      <c r="O67" s="41"/>
      <c r="P67" s="50">
        <f>MAX(P19:P63)</f>
        <v>0.12992999999999999</v>
      </c>
      <c r="Q67" s="38"/>
      <c r="R67" s="41"/>
      <c r="S67" s="50">
        <f>MAX(S19:S63)</f>
        <v>40.385800000000003</v>
      </c>
      <c r="T67" s="38"/>
      <c r="U67" s="41"/>
      <c r="V67" s="50">
        <f>MAX(V19:V63)</f>
        <v>18.120799999999999</v>
      </c>
      <c r="W67" s="38"/>
    </row>
    <row r="68" spans="2:23" x14ac:dyDescent="0.25">
      <c r="B68" s="5"/>
      <c r="C68" s="5"/>
    </row>
    <row r="69" spans="2:23" x14ac:dyDescent="0.25">
      <c r="B69" s="5"/>
      <c r="C69" s="5"/>
    </row>
    <row r="70" spans="2:23" x14ac:dyDescent="0.25">
      <c r="B70" s="5"/>
      <c r="C70" s="5"/>
    </row>
    <row r="71" spans="2:23" x14ac:dyDescent="0.25">
      <c r="B71" s="5"/>
      <c r="C71" s="5"/>
    </row>
    <row r="72" spans="2:23" x14ac:dyDescent="0.25">
      <c r="B72" s="5"/>
      <c r="C72" s="5"/>
    </row>
    <row r="73" spans="2:23" x14ac:dyDescent="0.25">
      <c r="B73" s="5"/>
      <c r="C73" s="5"/>
    </row>
    <row r="74" spans="2:23" x14ac:dyDescent="0.25">
      <c r="B74" s="5"/>
      <c r="C74" s="5"/>
    </row>
    <row r="75" spans="2:23" x14ac:dyDescent="0.25">
      <c r="B75" s="5"/>
      <c r="C75" s="5"/>
      <c r="E75" s="73" t="s">
        <v>44</v>
      </c>
    </row>
    <row r="76" spans="2:23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7" t="s">
        <v>69</v>
      </c>
      <c r="J76" s="58" t="s">
        <v>76</v>
      </c>
    </row>
    <row r="77" spans="2:23" x14ac:dyDescent="0.25">
      <c r="B77" s="5"/>
      <c r="C77" s="5"/>
      <c r="E77" s="93" t="s">
        <v>45</v>
      </c>
      <c r="F77" s="94">
        <f>J64</f>
        <v>6.6029622222222219E-3</v>
      </c>
      <c r="G77" s="94">
        <f>M64</f>
        <v>4.2422933333333322E-2</v>
      </c>
      <c r="H77" s="94">
        <f>P64</f>
        <v>2.1799386666666663E-2</v>
      </c>
      <c r="I77" s="94">
        <f>S64</f>
        <v>10.750132777777772</v>
      </c>
      <c r="J77" s="95">
        <f>V64</f>
        <v>4.2958393333333333</v>
      </c>
    </row>
    <row r="78" spans="2:23" x14ac:dyDescent="0.25">
      <c r="B78" s="5"/>
      <c r="C78" s="5"/>
      <c r="E78" s="60" t="s">
        <v>46</v>
      </c>
      <c r="F78" s="61">
        <f t="shared" ref="F78:F80" si="9">J65</f>
        <v>1.4370331576475838E-2</v>
      </c>
      <c r="G78" s="61">
        <f t="shared" ref="G78:G80" si="10">M65</f>
        <v>5.1885682412220614E-2</v>
      </c>
      <c r="H78" s="61">
        <f t="shared" ref="H78:H80" si="11">P65</f>
        <v>3.40568039758751E-2</v>
      </c>
      <c r="I78" s="61">
        <f t="shared" ref="I78:I80" si="12">S65</f>
        <v>13.188898085840025</v>
      </c>
      <c r="J78" s="62">
        <f>V65</f>
        <v>5.5937965304796675</v>
      </c>
    </row>
    <row r="79" spans="2:23" x14ac:dyDescent="0.25">
      <c r="B79" s="5"/>
      <c r="C79" s="5"/>
      <c r="E79" s="60" t="s">
        <v>47</v>
      </c>
      <c r="F79" s="61">
        <f t="shared" si="9"/>
        <v>0</v>
      </c>
      <c r="G79" s="61">
        <f t="shared" si="10"/>
        <v>0</v>
      </c>
      <c r="H79" s="61">
        <f t="shared" si="11"/>
        <v>0</v>
      </c>
      <c r="I79" s="61">
        <f t="shared" si="12"/>
        <v>1.0165E-2</v>
      </c>
      <c r="J79" s="62">
        <f>V66</f>
        <v>0</v>
      </c>
    </row>
    <row r="80" spans="2:23" x14ac:dyDescent="0.25">
      <c r="B80" s="5"/>
      <c r="C80" s="5"/>
      <c r="E80" s="60" t="s">
        <v>48</v>
      </c>
      <c r="F80" s="61">
        <f t="shared" si="9"/>
        <v>7.7419000000000002E-2</v>
      </c>
      <c r="G80" s="61">
        <f t="shared" si="10"/>
        <v>0.14685000000000001</v>
      </c>
      <c r="H80" s="61">
        <f t="shared" si="11"/>
        <v>0.12992999999999999</v>
      </c>
      <c r="I80" s="61">
        <f t="shared" si="12"/>
        <v>40.385800000000003</v>
      </c>
      <c r="J80" s="62">
        <f>V67</f>
        <v>18.120799999999999</v>
      </c>
    </row>
    <row r="81" spans="2:308" x14ac:dyDescent="0.25">
      <c r="B81" s="5"/>
      <c r="C81" s="5"/>
      <c r="E81" s="105">
        <v>0.25</v>
      </c>
      <c r="F81" s="61">
        <f>QUARTILE(J19:J63,1)</f>
        <v>0</v>
      </c>
      <c r="G81" s="61">
        <f>QUARTILE(M19:M63,1)</f>
        <v>0</v>
      </c>
      <c r="H81" s="106">
        <f>QUARTILE(P19:P63,1)</f>
        <v>0</v>
      </c>
      <c r="I81" s="106">
        <f>QUARTILE(S19:S63,1)</f>
        <v>0.97785</v>
      </c>
      <c r="J81" s="62">
        <f>QUARTILE(V19:V63,1)</f>
        <v>0.50278999999999996</v>
      </c>
    </row>
    <row r="82" spans="2:308" x14ac:dyDescent="0.25">
      <c r="B82" s="5"/>
      <c r="C82" s="5"/>
      <c r="E82" s="105">
        <v>0.75</v>
      </c>
      <c r="F82" s="106">
        <f>QUARTILE(J19:J63,3)</f>
        <v>6.8697000000000003E-3</v>
      </c>
      <c r="G82" s="106">
        <f>QUARTILE(M19:M63,3)</f>
        <v>7.7431E-2</v>
      </c>
      <c r="H82" s="106">
        <f>QUARTILE(P19:P63,3)</f>
        <v>3.5619999999999999E-2</v>
      </c>
      <c r="I82" s="106">
        <f>QUARTILE(S19:S63,3)</f>
        <v>14.8744</v>
      </c>
      <c r="J82" s="62">
        <f>QUARTILE(V19:V63,3)</f>
        <v>3.5649999999999999</v>
      </c>
    </row>
    <row r="83" spans="2:308" x14ac:dyDescent="0.25">
      <c r="C83" s="55"/>
      <c r="D83" s="55"/>
      <c r="E83" s="63" t="s">
        <v>73</v>
      </c>
      <c r="F83" s="56">
        <f>MEDIAN(J19:J63)</f>
        <v>0</v>
      </c>
      <c r="G83" s="56">
        <f>MEDIAN(M19:M63)</f>
        <v>0</v>
      </c>
      <c r="H83" s="56">
        <f>MEDIAN(P19:P63)</f>
        <v>3.5249999999999999E-3</v>
      </c>
      <c r="I83" s="56">
        <f>MEDIAN(S19:S63)</f>
        <v>4.7196999999999996</v>
      </c>
      <c r="J83" s="64">
        <f>MEDIAN(V19:V63)</f>
        <v>2.2942999999999998</v>
      </c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6">
    <mergeCell ref="U17:W17"/>
    <mergeCell ref="G17:H17"/>
    <mergeCell ref="I17:K17"/>
    <mergeCell ref="L17:N17"/>
    <mergeCell ref="O17:Q17"/>
    <mergeCell ref="R17:T17"/>
  </mergeCells>
  <conditionalFormatting sqref="E19:F63">
    <cfRule type="cellIs" dxfId="3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84"/>
  <sheetViews>
    <sheetView showGridLines="0" topLeftCell="A16" zoomScale="70" zoomScaleNormal="70" workbookViewId="0">
      <selection activeCell="T59" sqref="T59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88">
        <v>6</v>
      </c>
      <c r="F5" t="s">
        <v>37</v>
      </c>
    </row>
    <row r="6" spans="2:39" x14ac:dyDescent="0.25">
      <c r="C6" s="53" t="s">
        <v>18</v>
      </c>
      <c r="D6" s="54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f>1/31</f>
        <v>3.2258064516129031E-2</v>
      </c>
      <c r="H7" s="30">
        <f t="shared" ref="H7:AK7" si="0">1/31</f>
        <v>3.2258064516129031E-2</v>
      </c>
      <c r="I7" s="30">
        <f t="shared" si="0"/>
        <v>3.2258064516129031E-2</v>
      </c>
      <c r="J7" s="30">
        <f t="shared" si="0"/>
        <v>3.2258064516129031E-2</v>
      </c>
      <c r="K7" s="30">
        <f t="shared" si="0"/>
        <v>3.2258064516129031E-2</v>
      </c>
      <c r="L7" s="30">
        <f t="shared" si="0"/>
        <v>3.2258064516129031E-2</v>
      </c>
      <c r="M7" s="30">
        <f t="shared" si="0"/>
        <v>3.2258064516129031E-2</v>
      </c>
      <c r="N7" s="30">
        <f t="shared" si="0"/>
        <v>3.2258064516129031E-2</v>
      </c>
      <c r="O7" s="30">
        <f t="shared" si="0"/>
        <v>3.2258064516129031E-2</v>
      </c>
      <c r="P7" s="30">
        <f t="shared" si="0"/>
        <v>3.2258064516129031E-2</v>
      </c>
      <c r="Q7" s="30">
        <f t="shared" si="0"/>
        <v>3.2258064516129031E-2</v>
      </c>
      <c r="R7" s="30">
        <f t="shared" si="0"/>
        <v>3.2258064516129031E-2</v>
      </c>
      <c r="S7" s="30">
        <f t="shared" si="0"/>
        <v>3.2258064516129031E-2</v>
      </c>
      <c r="T7" s="30">
        <f t="shared" si="0"/>
        <v>3.2258064516129031E-2</v>
      </c>
      <c r="U7" s="30">
        <f t="shared" si="0"/>
        <v>3.2258064516129031E-2</v>
      </c>
      <c r="V7" s="30">
        <f t="shared" si="0"/>
        <v>3.2258064516129031E-2</v>
      </c>
      <c r="W7" s="30">
        <f t="shared" si="0"/>
        <v>3.2258064516129031E-2</v>
      </c>
      <c r="X7" s="30">
        <f t="shared" si="0"/>
        <v>3.2258064516129031E-2</v>
      </c>
      <c r="Y7" s="30">
        <f t="shared" si="0"/>
        <v>3.2258064516129031E-2</v>
      </c>
      <c r="Z7" s="30">
        <f t="shared" si="0"/>
        <v>3.2258064516129031E-2</v>
      </c>
      <c r="AA7" s="30">
        <f t="shared" si="0"/>
        <v>3.2258064516129031E-2</v>
      </c>
      <c r="AB7" s="30">
        <f t="shared" si="0"/>
        <v>3.2258064516129031E-2</v>
      </c>
      <c r="AC7" s="30">
        <f t="shared" si="0"/>
        <v>3.2258064516129031E-2</v>
      </c>
      <c r="AD7" s="30">
        <f t="shared" si="0"/>
        <v>3.2258064516129031E-2</v>
      </c>
      <c r="AE7" s="30">
        <f t="shared" si="0"/>
        <v>3.2258064516129031E-2</v>
      </c>
      <c r="AF7" s="30">
        <f t="shared" si="0"/>
        <v>3.2258064516129031E-2</v>
      </c>
      <c r="AG7" s="30">
        <f t="shared" si="0"/>
        <v>3.2258064516129031E-2</v>
      </c>
      <c r="AH7" s="30">
        <f t="shared" si="0"/>
        <v>3.2258064516129031E-2</v>
      </c>
      <c r="AI7" s="30">
        <f t="shared" si="0"/>
        <v>3.2258064516129031E-2</v>
      </c>
      <c r="AJ7" s="30">
        <f t="shared" si="0"/>
        <v>3.2258064516129031E-2</v>
      </c>
      <c r="AK7" s="30">
        <f t="shared" si="0"/>
        <v>3.2258064516129031E-2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3.2258064516129031E-2</v>
      </c>
      <c r="H8" s="87">
        <f>SUM(G7:H7)</f>
        <v>6.4516129032258063E-2</v>
      </c>
      <c r="I8" s="87">
        <f>SUM(G7:I7)</f>
        <v>9.6774193548387094E-2</v>
      </c>
      <c r="J8" s="87">
        <f>SUM(G7:J7)</f>
        <v>0.12903225806451613</v>
      </c>
      <c r="K8" s="87">
        <f>SUM(G7:K7)</f>
        <v>0.16129032258064516</v>
      </c>
      <c r="L8" s="87">
        <f>SUM(G7:L7)</f>
        <v>0.19354838709677419</v>
      </c>
      <c r="M8" s="87">
        <f>SUM(G7:M7)</f>
        <v>0.22580645161290322</v>
      </c>
      <c r="N8" s="87">
        <f>SUM(G7:N7)</f>
        <v>0.25806451612903225</v>
      </c>
      <c r="O8" s="87">
        <f>SUM(G7:O7)</f>
        <v>0.29032258064516125</v>
      </c>
      <c r="P8" s="87">
        <f>SUM(G7:P7)</f>
        <v>0.32258064516129026</v>
      </c>
      <c r="Q8" s="87">
        <f>SUM(G7:Q7)</f>
        <v>0.35483870967741926</v>
      </c>
      <c r="R8" s="87">
        <f>SUM(G7:R7)</f>
        <v>0.38709677419354827</v>
      </c>
      <c r="S8" s="87">
        <f>SUM(G7:S7)</f>
        <v>0.41935483870967727</v>
      </c>
      <c r="T8" s="87">
        <f>SUM(G7:T7)</f>
        <v>0.45161290322580627</v>
      </c>
      <c r="U8" s="87">
        <f>SUM(G7:U7)</f>
        <v>0.48387096774193528</v>
      </c>
      <c r="V8" s="87">
        <f>SUM(G7:V7)</f>
        <v>0.51612903225806428</v>
      </c>
      <c r="W8" s="87">
        <f>SUM(G7:W7)</f>
        <v>0.54838709677419328</v>
      </c>
      <c r="X8" s="87">
        <f>SUM(G7:X7)</f>
        <v>0.58064516129032229</v>
      </c>
      <c r="Y8" s="87">
        <f>SUM(G7:Y7)</f>
        <v>0.61290322580645129</v>
      </c>
      <c r="Z8" s="87">
        <f>SUM(G7:Z7)</f>
        <v>0.64516129032258029</v>
      </c>
      <c r="AA8" s="87">
        <f>SUM(G7:AA7)</f>
        <v>0.6774193548387093</v>
      </c>
      <c r="AB8" s="87">
        <f>SUM(G7:AB7)</f>
        <v>0.7096774193548383</v>
      </c>
      <c r="AC8" s="87">
        <f>SUM(G7:AC7)</f>
        <v>0.74193548387096731</v>
      </c>
      <c r="AD8" s="87">
        <f>SUM(G7:AD7)</f>
        <v>0.77419354838709631</v>
      </c>
      <c r="AE8" s="87">
        <f>SUM(G7:AE7)</f>
        <v>0.80645161290322531</v>
      </c>
      <c r="AF8" s="87">
        <f>SUM(G7:AF7)</f>
        <v>0.83870967741935432</v>
      </c>
      <c r="AG8" s="87">
        <f>SUM(G7:AG7)</f>
        <v>0.87096774193548332</v>
      </c>
      <c r="AH8" s="87">
        <f>SUM(G7:AH7)</f>
        <v>0.90322580645161232</v>
      </c>
      <c r="AI8" s="87">
        <f>SUM(G7:AI7)</f>
        <v>0.93548387096774133</v>
      </c>
      <c r="AJ8" s="87">
        <f>SUM(G7:AJ7)</f>
        <v>0.96774193548387033</v>
      </c>
      <c r="AK8" s="87">
        <f>SUM(G7:AK7)</f>
        <v>0.99999999999999933</v>
      </c>
      <c r="AL8" s="87"/>
      <c r="AM8" s="32"/>
    </row>
    <row r="9" spans="2:39" x14ac:dyDescent="0.25">
      <c r="C9" s="53" t="s">
        <v>15</v>
      </c>
      <c r="D9" s="54">
        <v>0.25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1">1/9</f>
        <v>0.1111111111111111</v>
      </c>
      <c r="I13" s="87">
        <f t="shared" si="1"/>
        <v>0.1111111111111111</v>
      </c>
      <c r="J13" s="87">
        <f t="shared" si="1"/>
        <v>0.1111111111111111</v>
      </c>
      <c r="K13" s="87">
        <f t="shared" si="1"/>
        <v>0.1111111111111111</v>
      </c>
      <c r="L13" s="87">
        <f t="shared" si="1"/>
        <v>0.1111111111111111</v>
      </c>
      <c r="M13" s="87">
        <f t="shared" si="1"/>
        <v>0.1111111111111111</v>
      </c>
      <c r="N13" s="87">
        <f t="shared" si="1"/>
        <v>0.1111111111111111</v>
      </c>
      <c r="O13" s="87">
        <f t="shared" si="1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f>0.5+D9</f>
        <v>0.75</v>
      </c>
      <c r="C15" s="31">
        <f>0.5-D9</f>
        <v>0.25</v>
      </c>
    </row>
    <row r="16" spans="2:39" ht="15.75" thickBot="1" x14ac:dyDescent="0.3">
      <c r="B16" s="31">
        <f>0.5-D9</f>
        <v>0.25</v>
      </c>
      <c r="C16" s="31">
        <f>0.5+D9</f>
        <v>0.75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  <c r="U17" s="108" t="s">
        <v>75</v>
      </c>
      <c r="V17" s="109"/>
      <c r="W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39" t="s">
        <v>26</v>
      </c>
      <c r="V18" s="13" t="s">
        <v>27</v>
      </c>
      <c r="W18" s="40" t="s">
        <v>43</v>
      </c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0.25000092919191047</v>
      </c>
      <c r="E19" s="45">
        <f>D19*$C$12+(1-D19)*$C$13-C19</f>
        <v>10</v>
      </c>
      <c r="F19" s="46">
        <f>B19*$C$12+(1-B19)*$C$13-C19</f>
        <v>10</v>
      </c>
      <c r="G19" s="43">
        <v>37</v>
      </c>
      <c r="H19" s="68"/>
      <c r="I19" s="43">
        <f>'LV-HV_3a_2'!I19</f>
        <v>37</v>
      </c>
      <c r="J19" s="44">
        <v>0</v>
      </c>
      <c r="K19" s="65">
        <f>ABS((100/$G19*I19)-100)</f>
        <v>0</v>
      </c>
      <c r="L19" s="43">
        <f>'LV-HV_3a_2'!L19</f>
        <v>39</v>
      </c>
      <c r="M19" s="44">
        <v>5.2331000000000003E-2</v>
      </c>
      <c r="N19" s="65">
        <f>ABS((100/$G19*L19)-100)</f>
        <v>5.4054054054054035</v>
      </c>
      <c r="O19" s="43">
        <f>'LV-HV_3a_2'!O19</f>
        <v>37</v>
      </c>
      <c r="P19" s="44">
        <v>0</v>
      </c>
      <c r="Q19" s="74">
        <f>ABS((100/$G19*O19)-100)</f>
        <v>0</v>
      </c>
      <c r="R19" s="43">
        <v>15</v>
      </c>
      <c r="S19" s="44">
        <v>12.7515</v>
      </c>
      <c r="T19" s="74">
        <f>ABS((100/$G19*R19)-100)</f>
        <v>59.45945945945946</v>
      </c>
      <c r="U19" s="43">
        <v>25</v>
      </c>
      <c r="V19" s="44">
        <v>2.8984000000000001</v>
      </c>
      <c r="W19" s="74">
        <f>ABS((100/$G19*U19)-100)</f>
        <v>32.432432432432435</v>
      </c>
      <c r="X19" s="47"/>
      <c r="Y19" s="47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0.25000358400691042</v>
      </c>
      <c r="E20" s="45">
        <f t="shared" ref="E20:E63" si="2">D20*$C$12+(1-D20)*$C$13-C20</f>
        <v>10</v>
      </c>
      <c r="F20" s="46">
        <f t="shared" ref="F20:F63" si="3">B20*$C$12+(1-B20)*$C$13-C20</f>
        <v>10</v>
      </c>
      <c r="G20" s="43">
        <v>37</v>
      </c>
      <c r="H20" s="68"/>
      <c r="I20" s="43">
        <f>'LV-HV_3a_2'!I20</f>
        <v>37</v>
      </c>
      <c r="J20" s="44">
        <v>0</v>
      </c>
      <c r="K20" s="65">
        <f t="shared" ref="K20:K63" si="4">ABS((100/$G20*I20)-100)</f>
        <v>0</v>
      </c>
      <c r="L20" s="43">
        <f>'LV-HV_3a_2'!L20</f>
        <v>39</v>
      </c>
      <c r="M20" s="44">
        <v>5.2331000000000003E-2</v>
      </c>
      <c r="N20" s="65">
        <f t="shared" ref="N20:N63" si="5">ABS((100/$G20*L20)-100)</f>
        <v>5.4054054054054035</v>
      </c>
      <c r="O20" s="43">
        <f>'LV-HV_3a_2'!O20</f>
        <v>37</v>
      </c>
      <c r="P20" s="44">
        <v>0</v>
      </c>
      <c r="Q20" s="74">
        <f t="shared" ref="Q20:Q63" si="6">ABS((100/$G20*O20)-100)</f>
        <v>0</v>
      </c>
      <c r="R20" s="43">
        <v>15</v>
      </c>
      <c r="S20" s="44">
        <v>12.7515</v>
      </c>
      <c r="T20" s="74">
        <f t="shared" ref="T20:T63" si="7">ABS((100/$G20*R20)-100)</f>
        <v>59.45945945945946</v>
      </c>
      <c r="U20" s="43">
        <v>25</v>
      </c>
      <c r="V20" s="44">
        <v>2.8984000000000001</v>
      </c>
      <c r="W20" s="74">
        <f t="shared" ref="W20:W63" si="8">ABS((100/$G20*U20)-100)</f>
        <v>32.432432432432435</v>
      </c>
      <c r="X20" s="47"/>
      <c r="Y20" s="47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0.25000836260286657</v>
      </c>
      <c r="E21" s="45">
        <f t="shared" si="2"/>
        <v>10</v>
      </c>
      <c r="F21" s="46">
        <f t="shared" si="3"/>
        <v>10</v>
      </c>
      <c r="G21" s="43">
        <v>37</v>
      </c>
      <c r="H21" s="68"/>
      <c r="I21" s="43">
        <f>'LV-HV_3a_2'!I21</f>
        <v>38</v>
      </c>
      <c r="J21" s="44">
        <v>9.4810999999999993E-3</v>
      </c>
      <c r="K21" s="65">
        <f t="shared" si="4"/>
        <v>2.7027027027026946</v>
      </c>
      <c r="L21" s="43">
        <f>'LV-HV_3a_2'!L21</f>
        <v>39</v>
      </c>
      <c r="M21" s="44">
        <v>5.2330000000000002E-2</v>
      </c>
      <c r="N21" s="65">
        <f t="shared" si="5"/>
        <v>5.4054054054054035</v>
      </c>
      <c r="O21" s="43">
        <f>'LV-HV_3a_2'!O21</f>
        <v>37</v>
      </c>
      <c r="P21" s="44">
        <v>0</v>
      </c>
      <c r="Q21" s="74">
        <f t="shared" si="6"/>
        <v>0</v>
      </c>
      <c r="R21" s="43">
        <v>15</v>
      </c>
      <c r="S21" s="44">
        <v>12.7515</v>
      </c>
      <c r="T21" s="74">
        <f t="shared" si="7"/>
        <v>59.45945945945946</v>
      </c>
      <c r="U21" s="43">
        <v>25</v>
      </c>
      <c r="V21" s="44">
        <v>2.8984000000000001</v>
      </c>
      <c r="W21" s="74">
        <f t="shared" si="8"/>
        <v>32.432432432432435</v>
      </c>
      <c r="X21" s="47"/>
      <c r="Y21" s="47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0.25001951230489222</v>
      </c>
      <c r="E22" s="45">
        <f t="shared" si="2"/>
        <v>10</v>
      </c>
      <c r="F22" s="46">
        <f t="shared" si="3"/>
        <v>10</v>
      </c>
      <c r="G22" s="43">
        <v>37</v>
      </c>
      <c r="H22" s="68"/>
      <c r="I22" s="43">
        <f>'LV-HV_3a_2'!I22</f>
        <v>38</v>
      </c>
      <c r="J22" s="44">
        <v>9.4803999999999999E-3</v>
      </c>
      <c r="K22" s="65">
        <f t="shared" si="4"/>
        <v>2.7027027027026946</v>
      </c>
      <c r="L22" s="43">
        <f>'LV-HV_3a_2'!L22</f>
        <v>39</v>
      </c>
      <c r="M22" s="44">
        <v>5.2329000000000001E-2</v>
      </c>
      <c r="N22" s="65">
        <f t="shared" si="5"/>
        <v>5.4054054054054035</v>
      </c>
      <c r="O22" s="43">
        <f>'LV-HV_3a_2'!O22</f>
        <v>37</v>
      </c>
      <c r="P22" s="44">
        <v>0</v>
      </c>
      <c r="Q22" s="74">
        <f t="shared" si="6"/>
        <v>0</v>
      </c>
      <c r="R22" s="43">
        <v>15</v>
      </c>
      <c r="S22" s="44">
        <v>12.7515</v>
      </c>
      <c r="T22" s="74">
        <f t="shared" si="7"/>
        <v>59.45945945945946</v>
      </c>
      <c r="U22" s="43">
        <v>25</v>
      </c>
      <c r="V22" s="44">
        <v>2.8984000000000001</v>
      </c>
      <c r="W22" s="74">
        <f t="shared" si="8"/>
        <v>32.432432432432435</v>
      </c>
      <c r="X22" s="47"/>
      <c r="Y22" s="47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0.25007525335677605</v>
      </c>
      <c r="E23" s="45">
        <f t="shared" si="2"/>
        <v>10</v>
      </c>
      <c r="F23" s="46">
        <f t="shared" si="3"/>
        <v>10</v>
      </c>
      <c r="G23" s="43">
        <v>37</v>
      </c>
      <c r="H23" s="68"/>
      <c r="I23" s="43">
        <f>'LV-HV_3a_2'!I23</f>
        <v>39</v>
      </c>
      <c r="J23" s="44">
        <v>5.2322E-2</v>
      </c>
      <c r="K23" s="65">
        <f t="shared" si="4"/>
        <v>5.4054054054054035</v>
      </c>
      <c r="L23" s="43">
        <f>'LV-HV_3a_2'!L23</f>
        <v>39</v>
      </c>
      <c r="M23" s="44">
        <v>5.2322E-2</v>
      </c>
      <c r="N23" s="65">
        <f t="shared" si="5"/>
        <v>5.4054054054054035</v>
      </c>
      <c r="O23" s="43">
        <f>'LV-HV_3a_2'!O23</f>
        <v>37</v>
      </c>
      <c r="P23" s="44">
        <v>0</v>
      </c>
      <c r="Q23" s="74">
        <f t="shared" si="6"/>
        <v>0</v>
      </c>
      <c r="R23" s="43">
        <v>15</v>
      </c>
      <c r="S23" s="44">
        <v>12.7515</v>
      </c>
      <c r="T23" s="74">
        <f t="shared" si="7"/>
        <v>59.45945945945946</v>
      </c>
      <c r="U23" s="43">
        <v>25</v>
      </c>
      <c r="V23" s="44">
        <v>2.8984000000000001</v>
      </c>
      <c r="W23" s="74">
        <f t="shared" si="8"/>
        <v>32.432432432432435</v>
      </c>
      <c r="X23" s="47"/>
      <c r="Y23" s="47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0.25022027378054745</v>
      </c>
      <c r="E24" s="45">
        <f t="shared" si="2"/>
        <v>7.5</v>
      </c>
      <c r="F24" s="46">
        <f t="shared" si="3"/>
        <v>7.5</v>
      </c>
      <c r="G24" s="43">
        <v>30</v>
      </c>
      <c r="H24" s="68"/>
      <c r="I24" s="43">
        <f>'LV-HV_3a_2'!I24</f>
        <v>30</v>
      </c>
      <c r="J24" s="44">
        <v>0</v>
      </c>
      <c r="K24" s="65">
        <f t="shared" si="4"/>
        <v>0</v>
      </c>
      <c r="L24" s="43">
        <f>'LV-HV_3a_2'!L24</f>
        <v>32</v>
      </c>
      <c r="M24" s="44">
        <v>4.8708000000000001E-2</v>
      </c>
      <c r="N24" s="65">
        <f t="shared" si="5"/>
        <v>6.6666666666666714</v>
      </c>
      <c r="O24" s="43">
        <f>'LV-HV_3a_2'!O24</f>
        <v>30</v>
      </c>
      <c r="P24" s="44">
        <v>0</v>
      </c>
      <c r="Q24" s="74">
        <f t="shared" si="6"/>
        <v>0</v>
      </c>
      <c r="R24" s="43">
        <v>15</v>
      </c>
      <c r="S24" s="44">
        <v>8.5248000000000008</v>
      </c>
      <c r="T24" s="74">
        <f t="shared" si="7"/>
        <v>50</v>
      </c>
      <c r="U24" s="43">
        <v>25</v>
      </c>
      <c r="V24" s="44">
        <v>1.1133999999999999</v>
      </c>
      <c r="W24" s="74">
        <f t="shared" si="8"/>
        <v>16.666666666666657</v>
      </c>
      <c r="X24" s="47"/>
      <c r="Y24" s="47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0.25084855935138967</v>
      </c>
      <c r="E25" s="45">
        <f t="shared" si="2"/>
        <v>7.5</v>
      </c>
      <c r="F25" s="46">
        <f t="shared" si="3"/>
        <v>7.5</v>
      </c>
      <c r="G25" s="43">
        <v>30</v>
      </c>
      <c r="H25" s="68"/>
      <c r="I25" s="43">
        <f>'LV-HV_3a_2'!I25</f>
        <v>30</v>
      </c>
      <c r="J25" s="44">
        <v>0</v>
      </c>
      <c r="K25" s="65">
        <f t="shared" si="4"/>
        <v>0</v>
      </c>
      <c r="L25" s="43">
        <f>'LV-HV_3a_2'!L25</f>
        <v>32</v>
      </c>
      <c r="M25" s="44">
        <v>4.8644E-2</v>
      </c>
      <c r="N25" s="65">
        <f t="shared" si="5"/>
        <v>6.6666666666666714</v>
      </c>
      <c r="O25" s="43">
        <f>'LV-HV_3a_2'!O25</f>
        <v>30</v>
      </c>
      <c r="P25" s="44">
        <v>0</v>
      </c>
      <c r="Q25" s="74">
        <f t="shared" si="6"/>
        <v>0</v>
      </c>
      <c r="R25" s="43">
        <v>15</v>
      </c>
      <c r="S25" s="44">
        <v>8.5249000000000006</v>
      </c>
      <c r="T25" s="74">
        <f t="shared" si="7"/>
        <v>50</v>
      </c>
      <c r="U25" s="43">
        <v>25</v>
      </c>
      <c r="V25" s="44">
        <v>1.1134999999999999</v>
      </c>
      <c r="W25" s="74">
        <f t="shared" si="8"/>
        <v>16.666666666666657</v>
      </c>
      <c r="X25" s="47"/>
      <c r="Y25" s="47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0.25197550160561288</v>
      </c>
      <c r="E26" s="45">
        <f t="shared" si="2"/>
        <v>7.5</v>
      </c>
      <c r="F26" s="46">
        <f t="shared" si="3"/>
        <v>7.5</v>
      </c>
      <c r="G26" s="43">
        <v>30</v>
      </c>
      <c r="H26" s="68"/>
      <c r="I26" s="43">
        <f>'LV-HV_3a_2'!I26</f>
        <v>30</v>
      </c>
      <c r="J26" s="44">
        <v>0</v>
      </c>
      <c r="K26" s="65">
        <f t="shared" si="4"/>
        <v>0</v>
      </c>
      <c r="L26" s="43">
        <f>'LV-HV_3a_2'!L26</f>
        <v>32</v>
      </c>
      <c r="M26" s="44">
        <v>4.8529000000000003E-2</v>
      </c>
      <c r="N26" s="65">
        <f t="shared" si="5"/>
        <v>6.6666666666666714</v>
      </c>
      <c r="O26" s="43">
        <f>'LV-HV_3a_2'!O26</f>
        <v>30</v>
      </c>
      <c r="P26" s="44">
        <v>0</v>
      </c>
      <c r="Q26" s="74">
        <f t="shared" si="6"/>
        <v>0</v>
      </c>
      <c r="R26" s="43">
        <v>15</v>
      </c>
      <c r="S26" s="44">
        <v>8.5251999999999999</v>
      </c>
      <c r="T26" s="74">
        <f t="shared" si="7"/>
        <v>50</v>
      </c>
      <c r="U26" s="43">
        <v>25</v>
      </c>
      <c r="V26" s="44">
        <v>1.1137999999999999</v>
      </c>
      <c r="W26" s="74">
        <f t="shared" si="8"/>
        <v>16.666666666666657</v>
      </c>
      <c r="X26" s="47"/>
      <c r="Y26" s="47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0.25458534811293831</v>
      </c>
      <c r="E27" s="45">
        <f t="shared" si="2"/>
        <v>7.5</v>
      </c>
      <c r="F27" s="46">
        <f t="shared" si="3"/>
        <v>7.5</v>
      </c>
      <c r="G27" s="43">
        <v>30</v>
      </c>
      <c r="H27" s="68"/>
      <c r="I27" s="43">
        <f>'LV-HV_3a_2'!I27</f>
        <v>31</v>
      </c>
      <c r="J27" s="44">
        <v>1.3271E-2</v>
      </c>
      <c r="K27" s="65">
        <f t="shared" si="4"/>
        <v>3.3333333333333428</v>
      </c>
      <c r="L27" s="43">
        <f>'LV-HV_3a_2'!L27</f>
        <v>32</v>
      </c>
      <c r="M27" s="51">
        <v>4.8263E-2</v>
      </c>
      <c r="N27" s="65">
        <f t="shared" si="5"/>
        <v>6.6666666666666714</v>
      </c>
      <c r="O27" s="43">
        <f>'LV-HV_3a_2'!O27</f>
        <v>30</v>
      </c>
      <c r="P27" s="51">
        <v>0</v>
      </c>
      <c r="Q27" s="74">
        <f t="shared" si="6"/>
        <v>0</v>
      </c>
      <c r="R27" s="43">
        <v>15</v>
      </c>
      <c r="S27" s="51">
        <v>8.5259</v>
      </c>
      <c r="T27" s="74">
        <f t="shared" si="7"/>
        <v>50</v>
      </c>
      <c r="U27" s="43">
        <v>25</v>
      </c>
      <c r="V27" s="44">
        <v>1.1143000000000001</v>
      </c>
      <c r="W27" s="74">
        <f t="shared" si="8"/>
        <v>16.666666666666657</v>
      </c>
      <c r="X27" s="47"/>
      <c r="Y27" s="47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0.26723475778373024</v>
      </c>
      <c r="E28" s="45">
        <f t="shared" si="2"/>
        <v>7.5</v>
      </c>
      <c r="F28" s="46">
        <f t="shared" si="3"/>
        <v>7.5</v>
      </c>
      <c r="G28" s="43">
        <v>30</v>
      </c>
      <c r="H28" s="68"/>
      <c r="I28" s="43">
        <f>'LV-HV_3a_2'!I28</f>
        <v>32</v>
      </c>
      <c r="J28" s="44">
        <v>4.6974000000000002E-2</v>
      </c>
      <c r="K28" s="65">
        <f t="shared" si="4"/>
        <v>6.6666666666666714</v>
      </c>
      <c r="L28" s="43">
        <f>'LV-HV_3a_2'!L28</f>
        <v>32</v>
      </c>
      <c r="M28" s="44">
        <v>4.6974000000000002E-2</v>
      </c>
      <c r="N28" s="65">
        <f t="shared" si="5"/>
        <v>6.6666666666666714</v>
      </c>
      <c r="O28" s="43">
        <f>'LV-HV_3a_2'!O28</f>
        <v>30</v>
      </c>
      <c r="P28" s="44">
        <v>0</v>
      </c>
      <c r="Q28" s="74">
        <f t="shared" si="6"/>
        <v>0</v>
      </c>
      <c r="R28" s="43">
        <v>15</v>
      </c>
      <c r="S28" s="44">
        <v>8.5289999999999999</v>
      </c>
      <c r="T28" s="74">
        <f t="shared" si="7"/>
        <v>50</v>
      </c>
      <c r="U28" s="43">
        <v>25</v>
      </c>
      <c r="V28" s="44">
        <v>1.1169</v>
      </c>
      <c r="W28" s="74">
        <f t="shared" si="8"/>
        <v>16.666666666666657</v>
      </c>
      <c r="X28" s="47"/>
      <c r="Y28" s="47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0.26072023355564844</v>
      </c>
      <c r="E29" s="45">
        <f t="shared" si="2"/>
        <v>5</v>
      </c>
      <c r="F29" s="46">
        <f t="shared" si="3"/>
        <v>5</v>
      </c>
      <c r="G29" s="43">
        <v>28</v>
      </c>
      <c r="H29" s="68"/>
      <c r="I29" s="43">
        <f>'LV-HV_3a_2'!I29</f>
        <v>28</v>
      </c>
      <c r="J29" s="44">
        <v>0</v>
      </c>
      <c r="K29" s="65">
        <f t="shared" si="4"/>
        <v>0</v>
      </c>
      <c r="L29" s="43">
        <f>'LV-HV_3a_2'!L29</f>
        <v>29</v>
      </c>
      <c r="M29" s="44">
        <v>3.2918999999999997E-2</v>
      </c>
      <c r="N29" s="65">
        <f t="shared" si="5"/>
        <v>3.5714285714285836</v>
      </c>
      <c r="O29" s="43">
        <f>'LV-HV_3a_2'!O29</f>
        <v>28</v>
      </c>
      <c r="P29" s="44">
        <v>0</v>
      </c>
      <c r="Q29" s="74">
        <f t="shared" si="6"/>
        <v>0</v>
      </c>
      <c r="R29" s="43">
        <v>15</v>
      </c>
      <c r="S29" s="44">
        <v>5.6273999999999997</v>
      </c>
      <c r="T29" s="74">
        <f t="shared" si="7"/>
        <v>46.428571428571423</v>
      </c>
      <c r="U29" s="43">
        <v>24</v>
      </c>
      <c r="V29" s="44">
        <v>0.57742000000000004</v>
      </c>
      <c r="W29" s="74">
        <f t="shared" si="8"/>
        <v>14.285714285714278</v>
      </c>
      <c r="X29" s="47"/>
      <c r="Y29" s="47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0.28896267795665065</v>
      </c>
      <c r="E30" s="45">
        <f t="shared" si="2"/>
        <v>5</v>
      </c>
      <c r="F30" s="46">
        <f t="shared" si="3"/>
        <v>5</v>
      </c>
      <c r="G30" s="43">
        <v>28</v>
      </c>
      <c r="H30" s="68"/>
      <c r="I30" s="43">
        <f>'LV-HV_3a_2'!I30</f>
        <v>28</v>
      </c>
      <c r="J30" s="44">
        <v>0</v>
      </c>
      <c r="K30" s="65">
        <f t="shared" si="4"/>
        <v>0</v>
      </c>
      <c r="L30" s="43">
        <f>'LV-HV_3a_2'!L30</f>
        <v>29</v>
      </c>
      <c r="M30" s="44">
        <v>3.1622999999999998E-2</v>
      </c>
      <c r="N30" s="65">
        <f t="shared" si="5"/>
        <v>3.5714285714285836</v>
      </c>
      <c r="O30" s="43">
        <f>'LV-HV_3a_2'!O30</f>
        <v>28</v>
      </c>
      <c r="P30" s="44">
        <v>0</v>
      </c>
      <c r="Q30" s="74">
        <f t="shared" si="6"/>
        <v>0</v>
      </c>
      <c r="R30" s="43">
        <v>15</v>
      </c>
      <c r="S30" s="44">
        <v>5.6326000000000001</v>
      </c>
      <c r="T30" s="74">
        <f t="shared" si="7"/>
        <v>46.428571428571423</v>
      </c>
      <c r="U30" s="43">
        <v>24</v>
      </c>
      <c r="V30" s="44">
        <v>0.58155000000000001</v>
      </c>
      <c r="W30" s="74">
        <f t="shared" si="8"/>
        <v>14.285714285714278</v>
      </c>
      <c r="X30" s="47"/>
      <c r="Y30" s="47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0.33235607949091345</v>
      </c>
      <c r="E31" s="45">
        <f t="shared" si="2"/>
        <v>5</v>
      </c>
      <c r="F31" s="46">
        <f t="shared" si="3"/>
        <v>5</v>
      </c>
      <c r="G31" s="43">
        <v>28</v>
      </c>
      <c r="H31" s="68"/>
      <c r="I31" s="43">
        <f>'LV-HV_3a_2'!I31</f>
        <v>28</v>
      </c>
      <c r="J31" s="44">
        <v>0</v>
      </c>
      <c r="K31" s="65">
        <f t="shared" si="4"/>
        <v>0</v>
      </c>
      <c r="L31" s="43">
        <f>'LV-HV_3a_2'!L31</f>
        <v>29</v>
      </c>
      <c r="M31" s="44">
        <v>2.9635000000000002E-2</v>
      </c>
      <c r="N31" s="65">
        <f t="shared" si="5"/>
        <v>3.5714285714285836</v>
      </c>
      <c r="O31" s="43">
        <f>'LV-HV_3a_2'!O31</f>
        <v>28</v>
      </c>
      <c r="P31" s="44">
        <v>0</v>
      </c>
      <c r="Q31" s="74">
        <f t="shared" si="6"/>
        <v>0</v>
      </c>
      <c r="R31" s="43">
        <v>15</v>
      </c>
      <c r="S31" s="44">
        <v>5.6405000000000003</v>
      </c>
      <c r="T31" s="74">
        <f t="shared" si="7"/>
        <v>46.428571428571423</v>
      </c>
      <c r="U31" s="43">
        <v>24</v>
      </c>
      <c r="V31" s="44">
        <v>0.58787999999999996</v>
      </c>
      <c r="W31" s="74">
        <f t="shared" si="8"/>
        <v>14.285714285714278</v>
      </c>
      <c r="X31" s="47"/>
      <c r="Y31" s="47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0.40756119309655076</v>
      </c>
      <c r="E32" s="45">
        <f t="shared" si="2"/>
        <v>5</v>
      </c>
      <c r="F32" s="46">
        <f t="shared" si="3"/>
        <v>5</v>
      </c>
      <c r="G32" s="43">
        <v>28</v>
      </c>
      <c r="H32" s="68"/>
      <c r="I32" s="43">
        <f>'LV-HV_3a_2'!I32</f>
        <v>28</v>
      </c>
      <c r="J32" s="44">
        <v>0</v>
      </c>
      <c r="K32" s="65">
        <f t="shared" si="4"/>
        <v>0</v>
      </c>
      <c r="L32" s="43">
        <f>'LV-HV_3a_2'!L32</f>
        <v>29</v>
      </c>
      <c r="M32" s="44">
        <v>2.6195E-2</v>
      </c>
      <c r="N32" s="65">
        <f t="shared" si="5"/>
        <v>3.5714285714285836</v>
      </c>
      <c r="O32" s="43">
        <f>'LV-HV_3a_2'!O32</f>
        <v>28</v>
      </c>
      <c r="P32" s="44">
        <v>0</v>
      </c>
      <c r="Q32" s="74">
        <f t="shared" si="6"/>
        <v>0</v>
      </c>
      <c r="R32" s="43">
        <v>15</v>
      </c>
      <c r="S32" s="44">
        <v>5.6542000000000003</v>
      </c>
      <c r="T32" s="74">
        <f t="shared" si="7"/>
        <v>46.428571428571423</v>
      </c>
      <c r="U32" s="43">
        <v>24</v>
      </c>
      <c r="V32" s="44">
        <v>0.59882999999999997</v>
      </c>
      <c r="W32" s="74">
        <f t="shared" si="8"/>
        <v>14.285714285714278</v>
      </c>
      <c r="X32" s="47"/>
      <c r="Y32" s="47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0.56980221248873941</v>
      </c>
      <c r="E33" s="45">
        <f t="shared" si="2"/>
        <v>5</v>
      </c>
      <c r="F33" s="46">
        <f t="shared" si="3"/>
        <v>5</v>
      </c>
      <c r="G33" s="43">
        <v>28</v>
      </c>
      <c r="H33" s="68"/>
      <c r="I33" s="43">
        <f>'LV-HV_3a_2'!I33</f>
        <v>28</v>
      </c>
      <c r="J33" s="44">
        <v>0</v>
      </c>
      <c r="K33" s="65">
        <f t="shared" si="4"/>
        <v>0</v>
      </c>
      <c r="L33" s="43">
        <f>'LV-HV_3a_2'!L33</f>
        <v>29</v>
      </c>
      <c r="M33" s="44">
        <v>1.8804999999999999E-2</v>
      </c>
      <c r="N33" s="65">
        <f t="shared" si="5"/>
        <v>3.5714285714285836</v>
      </c>
      <c r="O33" s="43">
        <f>'LV-HV_3a_2'!O33</f>
        <v>28</v>
      </c>
      <c r="P33" s="44">
        <v>0</v>
      </c>
      <c r="Q33" s="74">
        <f t="shared" si="6"/>
        <v>0</v>
      </c>
      <c r="R33" s="43">
        <v>15</v>
      </c>
      <c r="S33" s="44">
        <v>5.6836000000000002</v>
      </c>
      <c r="T33" s="74">
        <f t="shared" si="7"/>
        <v>46.428571428571423</v>
      </c>
      <c r="U33" s="43">
        <v>24</v>
      </c>
      <c r="V33" s="44">
        <v>0.62236000000000002</v>
      </c>
      <c r="W33" s="74">
        <f t="shared" si="8"/>
        <v>14.285714285714278</v>
      </c>
      <c r="X33" s="47"/>
      <c r="Y33" s="47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0.34293659273178412</v>
      </c>
      <c r="E34" s="45">
        <f t="shared" si="2"/>
        <v>2.5</v>
      </c>
      <c r="F34" s="46">
        <f t="shared" si="3"/>
        <v>2.5</v>
      </c>
      <c r="G34" s="43">
        <v>26</v>
      </c>
      <c r="H34" s="68"/>
      <c r="I34" s="43">
        <f>'LV-HV_3a_2'!I34</f>
        <v>25</v>
      </c>
      <c r="J34" s="44">
        <v>8.5269999999999999E-3</v>
      </c>
      <c r="K34" s="65">
        <f t="shared" si="4"/>
        <v>3.8461538461538396</v>
      </c>
      <c r="L34" s="43">
        <f>'LV-HV_3a_2'!L34</f>
        <v>26</v>
      </c>
      <c r="M34" s="44">
        <v>0</v>
      </c>
      <c r="N34" s="65">
        <f t="shared" si="5"/>
        <v>0</v>
      </c>
      <c r="O34" s="43">
        <f>'LV-HV_3a_2'!O34</f>
        <v>25</v>
      </c>
      <c r="P34" s="44">
        <v>8.5269999999999999E-3</v>
      </c>
      <c r="Q34" s="74">
        <f t="shared" si="6"/>
        <v>3.8461538461538396</v>
      </c>
      <c r="R34" s="43">
        <v>15</v>
      </c>
      <c r="S34" s="44">
        <v>3.4150999999999998</v>
      </c>
      <c r="T34" s="74">
        <f t="shared" si="7"/>
        <v>42.307692307692307</v>
      </c>
      <c r="U34" s="43">
        <v>24</v>
      </c>
      <c r="V34" s="44">
        <v>8.0704999999999999E-2</v>
      </c>
      <c r="W34" s="74">
        <f t="shared" si="8"/>
        <v>7.6923076923076934</v>
      </c>
      <c r="X34" s="47"/>
      <c r="Y34" s="47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0.48413076748629047</v>
      </c>
      <c r="E35" s="45">
        <f t="shared" si="2"/>
        <v>2.5</v>
      </c>
      <c r="F35" s="46">
        <f t="shared" si="3"/>
        <v>2.5</v>
      </c>
      <c r="G35" s="43">
        <v>26</v>
      </c>
      <c r="H35" s="68"/>
      <c r="I35" s="43">
        <f>'LV-HV_3a_2'!I35</f>
        <v>26</v>
      </c>
      <c r="J35" s="44">
        <v>0</v>
      </c>
      <c r="K35" s="65">
        <f t="shared" si="4"/>
        <v>0</v>
      </c>
      <c r="L35" s="43">
        <f>'LV-HV_3a_2'!L35</f>
        <v>26</v>
      </c>
      <c r="M35" s="44">
        <v>0</v>
      </c>
      <c r="N35" s="65">
        <f t="shared" si="5"/>
        <v>0</v>
      </c>
      <c r="O35" s="43">
        <f>'LV-HV_3a_2'!O35</f>
        <v>25</v>
      </c>
      <c r="P35" s="44">
        <v>1.3578E-2</v>
      </c>
      <c r="Q35" s="74">
        <f t="shared" si="6"/>
        <v>3.8461538461538396</v>
      </c>
      <c r="R35" s="43">
        <v>15</v>
      </c>
      <c r="S35" s="44">
        <v>3.4329999999999998</v>
      </c>
      <c r="T35" s="74">
        <f t="shared" si="7"/>
        <v>42.307692307692307</v>
      </c>
      <c r="U35" s="43">
        <v>24</v>
      </c>
      <c r="V35" s="44">
        <v>9.0118000000000004E-2</v>
      </c>
      <c r="W35" s="74">
        <f t="shared" si="8"/>
        <v>7.6923076923076934</v>
      </c>
      <c r="X35" s="47"/>
      <c r="Y35" s="47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0.58632256402992311</v>
      </c>
      <c r="E36" s="45">
        <f t="shared" si="2"/>
        <v>2.5</v>
      </c>
      <c r="F36" s="46">
        <f t="shared" si="3"/>
        <v>2.5</v>
      </c>
      <c r="G36" s="43">
        <v>26</v>
      </c>
      <c r="H36" s="68"/>
      <c r="I36" s="43">
        <f>'LV-HV_3a_2'!I36</f>
        <v>26</v>
      </c>
      <c r="J36" s="44">
        <v>0</v>
      </c>
      <c r="K36" s="65">
        <f t="shared" si="4"/>
        <v>0</v>
      </c>
      <c r="L36" s="43">
        <f>'LV-HV_3a_2'!L36</f>
        <v>26</v>
      </c>
      <c r="M36" s="44">
        <v>0</v>
      </c>
      <c r="N36" s="65">
        <f t="shared" si="5"/>
        <v>0</v>
      </c>
      <c r="O36" s="43">
        <f>'LV-HV_3a_2'!O36</f>
        <v>25</v>
      </c>
      <c r="P36" s="44">
        <v>1.7219000000000002E-2</v>
      </c>
      <c r="Q36" s="74">
        <f t="shared" si="6"/>
        <v>3.8461538461538396</v>
      </c>
      <c r="R36" s="43">
        <v>15</v>
      </c>
      <c r="S36" s="44">
        <v>3.4459</v>
      </c>
      <c r="T36" s="74">
        <f t="shared" si="7"/>
        <v>42.307692307692307</v>
      </c>
      <c r="U36" s="43">
        <v>24</v>
      </c>
      <c r="V36" s="44">
        <v>9.6904000000000004E-2</v>
      </c>
      <c r="W36" s="74">
        <f t="shared" si="8"/>
        <v>7.6923076923076934</v>
      </c>
      <c r="X36" s="47"/>
      <c r="Y36" s="47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0.66371138553367082</v>
      </c>
      <c r="E37" s="45">
        <f t="shared" si="2"/>
        <v>2.5</v>
      </c>
      <c r="F37" s="46">
        <f t="shared" si="3"/>
        <v>2.5</v>
      </c>
      <c r="G37" s="43">
        <v>26</v>
      </c>
      <c r="H37" s="68"/>
      <c r="I37" s="43">
        <f>'LV-HV_3a_2'!I37</f>
        <v>26</v>
      </c>
      <c r="J37" s="44">
        <v>0</v>
      </c>
      <c r="K37" s="65">
        <f t="shared" si="4"/>
        <v>0</v>
      </c>
      <c r="L37" s="43">
        <f>'LV-HV_3a_2'!L37</f>
        <v>26</v>
      </c>
      <c r="M37" s="44">
        <v>0</v>
      </c>
      <c r="N37" s="65">
        <f t="shared" si="5"/>
        <v>0</v>
      </c>
      <c r="O37" s="43">
        <f>'LV-HV_3a_2'!O37</f>
        <v>25</v>
      </c>
      <c r="P37" s="44">
        <v>1.9968E-2</v>
      </c>
      <c r="Q37" s="74">
        <f t="shared" si="6"/>
        <v>3.8461538461538396</v>
      </c>
      <c r="R37" s="43">
        <v>15</v>
      </c>
      <c r="S37" s="44">
        <v>3.4556</v>
      </c>
      <c r="T37" s="74">
        <f t="shared" si="7"/>
        <v>42.307692307692307</v>
      </c>
      <c r="U37" s="43">
        <v>24</v>
      </c>
      <c r="V37" s="44">
        <v>0.10203</v>
      </c>
      <c r="W37" s="74">
        <f t="shared" si="8"/>
        <v>7.6923076923076934</v>
      </c>
      <c r="X37" s="47"/>
      <c r="Y37" s="47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0.72434989724562759</v>
      </c>
      <c r="E38" s="45">
        <f t="shared" si="2"/>
        <v>2.5</v>
      </c>
      <c r="F38" s="46">
        <f t="shared" si="3"/>
        <v>2.5</v>
      </c>
      <c r="G38" s="43">
        <v>26</v>
      </c>
      <c r="H38" s="68"/>
      <c r="I38" s="43">
        <f>'LV-HV_3a_2'!I38</f>
        <v>26</v>
      </c>
      <c r="J38" s="44">
        <v>0</v>
      </c>
      <c r="K38" s="65">
        <f t="shared" si="4"/>
        <v>0</v>
      </c>
      <c r="L38" s="43">
        <f>'LV-HV_3a_2'!L38</f>
        <v>26</v>
      </c>
      <c r="M38" s="44">
        <v>0</v>
      </c>
      <c r="N38" s="65">
        <f t="shared" si="5"/>
        <v>0</v>
      </c>
      <c r="O38" s="43">
        <f>'LV-HV_3a_2'!O38</f>
        <v>25</v>
      </c>
      <c r="P38" s="44">
        <v>2.2117000000000001E-2</v>
      </c>
      <c r="Q38" s="74">
        <f t="shared" si="6"/>
        <v>3.8461538461538396</v>
      </c>
      <c r="R38" s="43">
        <v>15</v>
      </c>
      <c r="S38" s="44">
        <v>3.4632000000000001</v>
      </c>
      <c r="T38" s="74">
        <f t="shared" si="7"/>
        <v>42.307692307692307</v>
      </c>
      <c r="U38" s="43">
        <v>24</v>
      </c>
      <c r="V38" s="44">
        <v>0.10603</v>
      </c>
      <c r="W38" s="74">
        <f t="shared" si="8"/>
        <v>7.6923076923076934</v>
      </c>
      <c r="X38" s="47"/>
      <c r="Y38" s="47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0.41637187252817426</v>
      </c>
      <c r="E39" s="45">
        <f t="shared" si="2"/>
        <v>0</v>
      </c>
      <c r="F39" s="46">
        <f t="shared" si="3"/>
        <v>0</v>
      </c>
      <c r="G39" s="43">
        <v>23</v>
      </c>
      <c r="H39" s="68"/>
      <c r="I39" s="43">
        <f>'LV-HV_3a_2'!I39</f>
        <v>23</v>
      </c>
      <c r="J39" s="44">
        <v>0</v>
      </c>
      <c r="K39" s="65">
        <f t="shared" si="4"/>
        <v>0</v>
      </c>
      <c r="L39" s="43">
        <f>'LV-HV_3a_2'!L39</f>
        <v>23</v>
      </c>
      <c r="M39" s="44">
        <v>0</v>
      </c>
      <c r="N39" s="65">
        <f t="shared" si="5"/>
        <v>0</v>
      </c>
      <c r="O39" s="43">
        <f>'LV-HV_3a_2'!O39</f>
        <v>23</v>
      </c>
      <c r="P39" s="44">
        <v>0</v>
      </c>
      <c r="Q39" s="74">
        <f t="shared" si="6"/>
        <v>0</v>
      </c>
      <c r="R39" s="43">
        <v>15</v>
      </c>
      <c r="S39" s="44">
        <v>1.8042</v>
      </c>
      <c r="T39" s="74">
        <f t="shared" si="7"/>
        <v>34.782608695652172</v>
      </c>
      <c r="U39" s="43">
        <v>23</v>
      </c>
      <c r="V39" s="44">
        <v>0</v>
      </c>
      <c r="W39" s="74">
        <f t="shared" si="8"/>
        <v>0</v>
      </c>
      <c r="X39" s="47"/>
      <c r="Y39" s="47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0.57896973357771042</v>
      </c>
      <c r="E40" s="45">
        <f t="shared" si="2"/>
        <v>0</v>
      </c>
      <c r="F40" s="46">
        <f t="shared" si="3"/>
        <v>0</v>
      </c>
      <c r="G40" s="43">
        <v>23</v>
      </c>
      <c r="H40" s="68"/>
      <c r="I40" s="43">
        <f>'LV-HV_3a_2'!I40</f>
        <v>23</v>
      </c>
      <c r="J40" s="44">
        <v>0</v>
      </c>
      <c r="K40" s="65">
        <f t="shared" si="4"/>
        <v>0</v>
      </c>
      <c r="L40" s="43">
        <f>'LV-HV_3a_2'!L40</f>
        <v>23</v>
      </c>
      <c r="M40" s="44">
        <v>0</v>
      </c>
      <c r="N40" s="65">
        <f t="shared" si="5"/>
        <v>0</v>
      </c>
      <c r="O40" s="43">
        <f>'LV-HV_3a_2'!O40</f>
        <v>23</v>
      </c>
      <c r="P40" s="44">
        <v>0</v>
      </c>
      <c r="Q40" s="74">
        <f t="shared" si="6"/>
        <v>0</v>
      </c>
      <c r="R40" s="43">
        <v>15</v>
      </c>
      <c r="S40" s="44">
        <v>1.8129999999999999</v>
      </c>
      <c r="T40" s="74">
        <f t="shared" si="7"/>
        <v>34.782608695652172</v>
      </c>
      <c r="U40" s="43">
        <v>23</v>
      </c>
      <c r="V40" s="44">
        <v>0</v>
      </c>
      <c r="W40" s="74">
        <f t="shared" si="8"/>
        <v>0</v>
      </c>
      <c r="X40" s="47"/>
      <c r="Y40" s="47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0.65889331337811174</v>
      </c>
      <c r="E41" s="45">
        <f t="shared" si="2"/>
        <v>0</v>
      </c>
      <c r="F41" s="46">
        <f t="shared" si="3"/>
        <v>0</v>
      </c>
      <c r="G41" s="43">
        <v>23</v>
      </c>
      <c r="H41" s="68"/>
      <c r="I41" s="43">
        <f>'LV-HV_3a_2'!I41</f>
        <v>23</v>
      </c>
      <c r="J41" s="44">
        <v>0</v>
      </c>
      <c r="K41" s="65">
        <f t="shared" si="4"/>
        <v>0</v>
      </c>
      <c r="L41" s="43">
        <f>'LV-HV_3a_2'!L41</f>
        <v>23</v>
      </c>
      <c r="M41" s="44">
        <v>0</v>
      </c>
      <c r="N41" s="65">
        <f t="shared" si="5"/>
        <v>0</v>
      </c>
      <c r="O41" s="43">
        <f>'LV-HV_3a_2'!O41</f>
        <v>23</v>
      </c>
      <c r="P41" s="44">
        <v>0</v>
      </c>
      <c r="Q41" s="74">
        <f t="shared" si="6"/>
        <v>0</v>
      </c>
      <c r="R41" s="43">
        <v>15</v>
      </c>
      <c r="S41" s="44">
        <v>1.8172999999999999</v>
      </c>
      <c r="T41" s="74">
        <f t="shared" si="7"/>
        <v>34.782608695652172</v>
      </c>
      <c r="U41" s="43">
        <v>23</v>
      </c>
      <c r="V41" s="44">
        <v>0</v>
      </c>
      <c r="W41" s="74">
        <f t="shared" si="8"/>
        <v>0</v>
      </c>
      <c r="X41" s="47"/>
      <c r="Y41" s="47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0.70641625346186798</v>
      </c>
      <c r="E42" s="45">
        <f t="shared" si="2"/>
        <v>0</v>
      </c>
      <c r="F42" s="46">
        <f t="shared" si="3"/>
        <v>0</v>
      </c>
      <c r="G42" s="43">
        <v>23</v>
      </c>
      <c r="H42" s="68"/>
      <c r="I42" s="43">
        <f>'LV-HV_3a_2'!I42</f>
        <v>23</v>
      </c>
      <c r="J42" s="44">
        <v>0</v>
      </c>
      <c r="K42" s="65">
        <f t="shared" si="4"/>
        <v>0</v>
      </c>
      <c r="L42" s="43">
        <f>'LV-HV_3a_2'!L42</f>
        <v>23</v>
      </c>
      <c r="M42" s="44">
        <v>0</v>
      </c>
      <c r="N42" s="65">
        <f t="shared" si="5"/>
        <v>0</v>
      </c>
      <c r="O42" s="43">
        <f>'LV-HV_3a_2'!O42</f>
        <v>23</v>
      </c>
      <c r="P42" s="44">
        <v>0</v>
      </c>
      <c r="Q42" s="74">
        <f t="shared" si="6"/>
        <v>0</v>
      </c>
      <c r="R42" s="43">
        <v>15</v>
      </c>
      <c r="S42" s="44">
        <v>1.8198000000000001</v>
      </c>
      <c r="T42" s="74">
        <f t="shared" si="7"/>
        <v>34.782608695652172</v>
      </c>
      <c r="U42" s="43">
        <v>23</v>
      </c>
      <c r="V42" s="44">
        <v>0</v>
      </c>
      <c r="W42" s="74">
        <f t="shared" si="8"/>
        <v>0</v>
      </c>
      <c r="X42" s="47"/>
      <c r="Y42" s="47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0.73792055858182981</v>
      </c>
      <c r="E43" s="45">
        <f t="shared" si="2"/>
        <v>0</v>
      </c>
      <c r="F43" s="46">
        <f t="shared" si="3"/>
        <v>0</v>
      </c>
      <c r="G43" s="43">
        <v>23</v>
      </c>
      <c r="H43" s="68"/>
      <c r="I43" s="43">
        <f>'LV-HV_3a_2'!I43</f>
        <v>23</v>
      </c>
      <c r="J43" s="44">
        <v>0</v>
      </c>
      <c r="K43" s="65">
        <f t="shared" si="4"/>
        <v>0</v>
      </c>
      <c r="L43" s="43">
        <f>'LV-HV_3a_2'!L43</f>
        <v>23</v>
      </c>
      <c r="M43" s="44">
        <v>0</v>
      </c>
      <c r="N43" s="65">
        <f t="shared" si="5"/>
        <v>0</v>
      </c>
      <c r="O43" s="43">
        <f>'LV-HV_3a_2'!O43</f>
        <v>23</v>
      </c>
      <c r="P43" s="44">
        <v>0</v>
      </c>
      <c r="Q43" s="74">
        <f t="shared" si="6"/>
        <v>0</v>
      </c>
      <c r="R43" s="43">
        <v>15</v>
      </c>
      <c r="S43" s="44">
        <v>1.8214999999999999</v>
      </c>
      <c r="T43" s="74">
        <f t="shared" si="7"/>
        <v>34.782608695652172</v>
      </c>
      <c r="U43" s="43">
        <v>23</v>
      </c>
      <c r="V43" s="44">
        <v>0</v>
      </c>
      <c r="W43" s="74">
        <f t="shared" si="8"/>
        <v>0</v>
      </c>
      <c r="X43" s="47"/>
      <c r="Y43" s="47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0.34293659273178412</v>
      </c>
      <c r="E44" s="45">
        <f t="shared" si="2"/>
        <v>-2.5</v>
      </c>
      <c r="F44" s="46">
        <f t="shared" si="3"/>
        <v>-2.5</v>
      </c>
      <c r="G44" s="43">
        <v>20</v>
      </c>
      <c r="H44" s="68"/>
      <c r="I44" s="43">
        <f>'LV-HV_3a_2'!I44</f>
        <v>20</v>
      </c>
      <c r="J44" s="44">
        <v>0</v>
      </c>
      <c r="K44" s="65">
        <f t="shared" si="4"/>
        <v>0</v>
      </c>
      <c r="L44" s="43">
        <f>'LV-HV_3a_2'!L44</f>
        <v>20</v>
      </c>
      <c r="M44" s="44">
        <v>0</v>
      </c>
      <c r="N44" s="65">
        <f t="shared" si="5"/>
        <v>0</v>
      </c>
      <c r="O44" s="43">
        <f>'LV-HV_3a_2'!O44</f>
        <v>20</v>
      </c>
      <c r="P44" s="44">
        <v>0</v>
      </c>
      <c r="Q44" s="74">
        <f t="shared" si="6"/>
        <v>0</v>
      </c>
      <c r="R44" s="43">
        <v>15</v>
      </c>
      <c r="S44" s="44">
        <v>0.72165000000000001</v>
      </c>
      <c r="T44" s="74">
        <f t="shared" si="7"/>
        <v>25</v>
      </c>
      <c r="U44" s="43">
        <v>23</v>
      </c>
      <c r="V44" s="44">
        <v>0.21459</v>
      </c>
      <c r="W44" s="74">
        <f t="shared" si="8"/>
        <v>15</v>
      </c>
      <c r="X44" s="47"/>
      <c r="Y44" s="47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0.48413076748629047</v>
      </c>
      <c r="E45" s="45">
        <f t="shared" si="2"/>
        <v>-2.5</v>
      </c>
      <c r="F45" s="46">
        <f t="shared" si="3"/>
        <v>-2.5</v>
      </c>
      <c r="G45" s="43">
        <v>20</v>
      </c>
      <c r="H45" s="68"/>
      <c r="I45" s="43">
        <f>'LV-HV_3a_2'!I45</f>
        <v>20</v>
      </c>
      <c r="J45" s="44">
        <v>0</v>
      </c>
      <c r="K45" s="65">
        <f t="shared" si="4"/>
        <v>0</v>
      </c>
      <c r="L45" s="43">
        <f>'LV-HV_3a_2'!L45</f>
        <v>20</v>
      </c>
      <c r="M45" s="44">
        <v>0</v>
      </c>
      <c r="N45" s="65">
        <f t="shared" si="5"/>
        <v>0</v>
      </c>
      <c r="O45" s="43">
        <f>'LV-HV_3a_2'!O45</f>
        <v>20</v>
      </c>
      <c r="P45" s="44">
        <v>0</v>
      </c>
      <c r="Q45" s="74">
        <f t="shared" si="6"/>
        <v>0</v>
      </c>
      <c r="R45" s="43">
        <v>15</v>
      </c>
      <c r="S45" s="44">
        <v>0.72399000000000002</v>
      </c>
      <c r="T45" s="74">
        <f t="shared" si="7"/>
        <v>25</v>
      </c>
      <c r="U45" s="43">
        <v>23</v>
      </c>
      <c r="V45" s="44">
        <v>0.20655999999999999</v>
      </c>
      <c r="W45" s="74">
        <f t="shared" si="8"/>
        <v>15</v>
      </c>
      <c r="X45" s="47"/>
      <c r="Y45" s="47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0.58632256402992311</v>
      </c>
      <c r="E46" s="45">
        <f t="shared" si="2"/>
        <v>-2.5</v>
      </c>
      <c r="F46" s="46">
        <f t="shared" si="3"/>
        <v>-2.5</v>
      </c>
      <c r="G46" s="43">
        <v>20</v>
      </c>
      <c r="H46" s="68"/>
      <c r="I46" s="43">
        <f>'LV-HV_3a_2'!I46</f>
        <v>20</v>
      </c>
      <c r="J46" s="44">
        <v>0</v>
      </c>
      <c r="K46" s="65">
        <f t="shared" si="4"/>
        <v>0</v>
      </c>
      <c r="L46" s="43">
        <f>'LV-HV_3a_2'!L46</f>
        <v>20</v>
      </c>
      <c r="M46" s="44">
        <v>0</v>
      </c>
      <c r="N46" s="65">
        <f t="shared" si="5"/>
        <v>0</v>
      </c>
      <c r="O46" s="43">
        <f>'LV-HV_3a_2'!O46</f>
        <v>20</v>
      </c>
      <c r="P46" s="44">
        <v>0</v>
      </c>
      <c r="Q46" s="74">
        <f t="shared" si="6"/>
        <v>0</v>
      </c>
      <c r="R46" s="43">
        <v>15</v>
      </c>
      <c r="S46" s="44">
        <v>0.72567999999999999</v>
      </c>
      <c r="T46" s="74">
        <f t="shared" si="7"/>
        <v>25</v>
      </c>
      <c r="U46" s="43">
        <v>23</v>
      </c>
      <c r="V46" s="44">
        <v>0.20077</v>
      </c>
      <c r="W46" s="74">
        <f t="shared" si="8"/>
        <v>15</v>
      </c>
      <c r="X46" s="47"/>
      <c r="Y46" s="47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0.66371138553367082</v>
      </c>
      <c r="E47" s="45">
        <f t="shared" si="2"/>
        <v>-2.5</v>
      </c>
      <c r="F47" s="46">
        <f t="shared" si="3"/>
        <v>-2.5</v>
      </c>
      <c r="G47" s="43">
        <v>20</v>
      </c>
      <c r="H47" s="68"/>
      <c r="I47" s="43">
        <f>'LV-HV_3a_2'!I47</f>
        <v>20</v>
      </c>
      <c r="J47" s="44">
        <v>0</v>
      </c>
      <c r="K47" s="65">
        <f t="shared" si="4"/>
        <v>0</v>
      </c>
      <c r="L47" s="43">
        <f>'LV-HV_3a_2'!L47</f>
        <v>20</v>
      </c>
      <c r="M47" s="44">
        <v>0</v>
      </c>
      <c r="N47" s="65">
        <f t="shared" si="5"/>
        <v>0</v>
      </c>
      <c r="O47" s="43">
        <f>'LV-HV_3a_2'!O47</f>
        <v>20</v>
      </c>
      <c r="P47" s="44">
        <v>0</v>
      </c>
      <c r="Q47" s="74">
        <f t="shared" si="6"/>
        <v>0</v>
      </c>
      <c r="R47" s="43">
        <v>15</v>
      </c>
      <c r="S47" s="44">
        <v>0.72696000000000005</v>
      </c>
      <c r="T47" s="74">
        <f t="shared" si="7"/>
        <v>25</v>
      </c>
      <c r="U47" s="43">
        <v>23</v>
      </c>
      <c r="V47" s="44">
        <v>0.19639999999999999</v>
      </c>
      <c r="W47" s="74">
        <f t="shared" si="8"/>
        <v>15</v>
      </c>
      <c r="X47" s="47"/>
      <c r="Y47" s="47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0.72434989724562759</v>
      </c>
      <c r="E48" s="45">
        <f t="shared" si="2"/>
        <v>-2.5</v>
      </c>
      <c r="F48" s="46">
        <f t="shared" si="3"/>
        <v>-2.5</v>
      </c>
      <c r="G48" s="43">
        <v>20</v>
      </c>
      <c r="H48" s="68"/>
      <c r="I48" s="43">
        <f>'LV-HV_3a_2'!I48</f>
        <v>20</v>
      </c>
      <c r="J48" s="44">
        <v>0</v>
      </c>
      <c r="K48" s="65">
        <f t="shared" si="4"/>
        <v>0</v>
      </c>
      <c r="L48" s="43">
        <f>'LV-HV_3a_2'!L48</f>
        <v>20</v>
      </c>
      <c r="M48" s="44">
        <v>0</v>
      </c>
      <c r="N48" s="65">
        <f t="shared" si="5"/>
        <v>0</v>
      </c>
      <c r="O48" s="43">
        <f>'LV-HV_3a_2'!O48</f>
        <v>20</v>
      </c>
      <c r="P48" s="44">
        <v>0</v>
      </c>
      <c r="Q48" s="74">
        <f t="shared" si="6"/>
        <v>0</v>
      </c>
      <c r="R48" s="43">
        <v>15</v>
      </c>
      <c r="S48" s="44">
        <v>0.72794999999999999</v>
      </c>
      <c r="T48" s="74">
        <f t="shared" si="7"/>
        <v>25</v>
      </c>
      <c r="U48" s="43">
        <v>23</v>
      </c>
      <c r="V48" s="44">
        <v>0.19298000000000001</v>
      </c>
      <c r="W48" s="74">
        <f t="shared" si="8"/>
        <v>15</v>
      </c>
      <c r="X48" s="47"/>
      <c r="Y48" s="47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0.26072023355564844</v>
      </c>
      <c r="E49" s="45">
        <f t="shared" si="2"/>
        <v>-5</v>
      </c>
      <c r="F49" s="46">
        <f t="shared" si="3"/>
        <v>-5</v>
      </c>
      <c r="G49" s="43">
        <v>17</v>
      </c>
      <c r="H49" s="68"/>
      <c r="I49" s="43">
        <f>'LV-HV_3a_2'!I49</f>
        <v>17</v>
      </c>
      <c r="J49" s="44">
        <v>0</v>
      </c>
      <c r="K49" s="65">
        <f t="shared" si="4"/>
        <v>0</v>
      </c>
      <c r="L49" s="43">
        <f>'LV-HV_3a_2'!L49</f>
        <v>17</v>
      </c>
      <c r="M49" s="44">
        <v>0</v>
      </c>
      <c r="N49" s="65">
        <f t="shared" si="5"/>
        <v>0</v>
      </c>
      <c r="O49" s="43">
        <f>'LV-HV_3a_2'!O49</f>
        <v>17</v>
      </c>
      <c r="P49" s="44">
        <v>0</v>
      </c>
      <c r="Q49" s="74">
        <f t="shared" si="6"/>
        <v>0</v>
      </c>
      <c r="R49" s="43">
        <v>15</v>
      </c>
      <c r="S49" s="44">
        <v>0.13528000000000001</v>
      </c>
      <c r="T49" s="74">
        <f t="shared" si="7"/>
        <v>11.764705882352928</v>
      </c>
      <c r="U49" s="43">
        <v>22</v>
      </c>
      <c r="V49" s="44">
        <v>0.57337000000000005</v>
      </c>
      <c r="W49" s="74">
        <f t="shared" si="8"/>
        <v>29.411764705882376</v>
      </c>
      <c r="X49" s="47"/>
      <c r="Y49" s="47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0.28896267795665065</v>
      </c>
      <c r="E50" s="45">
        <f t="shared" si="2"/>
        <v>-5</v>
      </c>
      <c r="F50" s="46">
        <f t="shared" si="3"/>
        <v>-5</v>
      </c>
      <c r="G50" s="43">
        <v>17</v>
      </c>
      <c r="H50" s="68"/>
      <c r="I50" s="43">
        <f>'LV-HV_3a_2'!I50</f>
        <v>17</v>
      </c>
      <c r="J50" s="44">
        <v>0</v>
      </c>
      <c r="K50" s="65">
        <f t="shared" si="4"/>
        <v>0</v>
      </c>
      <c r="L50" s="43">
        <f>'LV-HV_3a_2'!L50</f>
        <v>17</v>
      </c>
      <c r="M50" s="44">
        <v>0</v>
      </c>
      <c r="N50" s="65">
        <f t="shared" si="5"/>
        <v>0</v>
      </c>
      <c r="O50" s="43">
        <f>'LV-HV_3a_2'!O50</f>
        <v>17</v>
      </c>
      <c r="P50" s="44">
        <v>0</v>
      </c>
      <c r="Q50" s="74">
        <f t="shared" si="6"/>
        <v>0</v>
      </c>
      <c r="R50" s="43">
        <v>15</v>
      </c>
      <c r="S50" s="44">
        <v>0.13536999999999999</v>
      </c>
      <c r="T50" s="74">
        <f t="shared" si="7"/>
        <v>11.764705882352928</v>
      </c>
      <c r="U50" s="43">
        <v>22</v>
      </c>
      <c r="V50" s="44">
        <v>0.57159000000000004</v>
      </c>
      <c r="W50" s="74">
        <f t="shared" si="8"/>
        <v>29.411764705882376</v>
      </c>
      <c r="X50" s="47"/>
      <c r="Y50" s="47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0.33235607949091345</v>
      </c>
      <c r="E51" s="45">
        <f t="shared" si="2"/>
        <v>-5</v>
      </c>
      <c r="F51" s="46">
        <f t="shared" si="3"/>
        <v>-5</v>
      </c>
      <c r="G51" s="43">
        <v>17</v>
      </c>
      <c r="H51" s="68"/>
      <c r="I51" s="43">
        <f>'LV-HV_3a_2'!I51</f>
        <v>17</v>
      </c>
      <c r="J51" s="44">
        <v>0</v>
      </c>
      <c r="K51" s="65">
        <f t="shared" si="4"/>
        <v>0</v>
      </c>
      <c r="L51" s="43">
        <f>'LV-HV_3a_2'!L51</f>
        <v>17</v>
      </c>
      <c r="M51" s="44">
        <v>0</v>
      </c>
      <c r="N51" s="65">
        <f t="shared" si="5"/>
        <v>0</v>
      </c>
      <c r="O51" s="43">
        <f>'LV-HV_3a_2'!O51</f>
        <v>17</v>
      </c>
      <c r="P51" s="44">
        <v>0</v>
      </c>
      <c r="Q51" s="74">
        <f t="shared" si="6"/>
        <v>0</v>
      </c>
      <c r="R51" s="43">
        <v>15</v>
      </c>
      <c r="S51" s="44">
        <v>0.13550999999999999</v>
      </c>
      <c r="T51" s="74">
        <f t="shared" si="7"/>
        <v>11.764705882352928</v>
      </c>
      <c r="U51" s="43">
        <v>22</v>
      </c>
      <c r="V51" s="44">
        <v>0.56886000000000003</v>
      </c>
      <c r="W51" s="74">
        <f t="shared" si="8"/>
        <v>29.411764705882376</v>
      </c>
      <c r="X51" s="47"/>
      <c r="Y51" s="47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0.40756119309655076</v>
      </c>
      <c r="E52" s="45">
        <f t="shared" si="2"/>
        <v>-5</v>
      </c>
      <c r="F52" s="46">
        <f t="shared" si="3"/>
        <v>-5</v>
      </c>
      <c r="G52" s="43">
        <v>17</v>
      </c>
      <c r="H52" s="68"/>
      <c r="I52" s="43">
        <f>'LV-HV_3a_2'!I52</f>
        <v>17</v>
      </c>
      <c r="J52" s="44">
        <v>0</v>
      </c>
      <c r="K52" s="65">
        <f t="shared" si="4"/>
        <v>0</v>
      </c>
      <c r="L52" s="43">
        <f>'LV-HV_3a_2'!L52</f>
        <v>17</v>
      </c>
      <c r="M52" s="44">
        <v>0</v>
      </c>
      <c r="N52" s="65">
        <f t="shared" si="5"/>
        <v>0</v>
      </c>
      <c r="O52" s="43">
        <f>'LV-HV_3a_2'!O52</f>
        <v>17</v>
      </c>
      <c r="P52" s="44">
        <v>0</v>
      </c>
      <c r="Q52" s="74">
        <f t="shared" si="6"/>
        <v>0</v>
      </c>
      <c r="R52" s="43">
        <v>15</v>
      </c>
      <c r="S52" s="44">
        <v>0.13575999999999999</v>
      </c>
      <c r="T52" s="74">
        <f t="shared" si="7"/>
        <v>11.764705882352928</v>
      </c>
      <c r="U52" s="43">
        <v>22</v>
      </c>
      <c r="V52" s="44">
        <v>0.56413000000000002</v>
      </c>
      <c r="W52" s="74">
        <f t="shared" si="8"/>
        <v>29.411764705882376</v>
      </c>
      <c r="X52" s="47"/>
      <c r="Y52" s="47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0.56980221248873941</v>
      </c>
      <c r="E53" s="45">
        <f t="shared" si="2"/>
        <v>-5</v>
      </c>
      <c r="F53" s="46">
        <f t="shared" si="3"/>
        <v>-5</v>
      </c>
      <c r="G53" s="43">
        <v>17</v>
      </c>
      <c r="H53" s="68"/>
      <c r="I53" s="43">
        <f>'LV-HV_3a_2'!I53</f>
        <v>17</v>
      </c>
      <c r="J53" s="44">
        <v>0</v>
      </c>
      <c r="K53" s="65">
        <f t="shared" si="4"/>
        <v>0</v>
      </c>
      <c r="L53" s="43">
        <f>'LV-HV_3a_2'!L53</f>
        <v>17</v>
      </c>
      <c r="M53" s="44">
        <v>0</v>
      </c>
      <c r="N53" s="65">
        <f t="shared" si="5"/>
        <v>0</v>
      </c>
      <c r="O53" s="43">
        <f>'LV-HV_3a_2'!O53</f>
        <v>17</v>
      </c>
      <c r="P53" s="44">
        <v>0</v>
      </c>
      <c r="Q53" s="74">
        <f t="shared" si="6"/>
        <v>0</v>
      </c>
      <c r="R53" s="43">
        <v>15</v>
      </c>
      <c r="S53" s="44">
        <v>0.13628000000000001</v>
      </c>
      <c r="T53" s="74">
        <f t="shared" si="7"/>
        <v>11.764705882352928</v>
      </c>
      <c r="U53" s="43">
        <v>22</v>
      </c>
      <c r="V53" s="44">
        <v>0.55396999999999996</v>
      </c>
      <c r="W53" s="74">
        <f t="shared" si="8"/>
        <v>29.411764705882376</v>
      </c>
      <c r="X53" s="47"/>
      <c r="Y53" s="47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0.25022027378054745</v>
      </c>
      <c r="E54" s="45">
        <f t="shared" si="2"/>
        <v>-7.5</v>
      </c>
      <c r="F54" s="46">
        <f t="shared" si="3"/>
        <v>-7.5</v>
      </c>
      <c r="G54" s="43">
        <v>14</v>
      </c>
      <c r="H54" s="68"/>
      <c r="I54" s="43">
        <f>'LV-HV_3a_2'!I54</f>
        <v>14</v>
      </c>
      <c r="J54" s="44">
        <v>0</v>
      </c>
      <c r="K54" s="65">
        <f t="shared" si="4"/>
        <v>0</v>
      </c>
      <c r="L54" s="43">
        <f>'LV-HV_3a_2'!L54</f>
        <v>14</v>
      </c>
      <c r="M54" s="44">
        <v>0</v>
      </c>
      <c r="N54" s="65">
        <f t="shared" si="5"/>
        <v>0</v>
      </c>
      <c r="O54" s="43">
        <f>'LV-HV_3a_2'!O54</f>
        <v>14</v>
      </c>
      <c r="P54" s="44">
        <v>0</v>
      </c>
      <c r="Q54" s="74">
        <f t="shared" si="6"/>
        <v>0</v>
      </c>
      <c r="R54" s="43">
        <v>15</v>
      </c>
      <c r="S54" s="44">
        <v>5.5817999999999996E-3</v>
      </c>
      <c r="T54" s="74">
        <f t="shared" si="7"/>
        <v>7.142857142857153</v>
      </c>
      <c r="U54" s="43">
        <v>20</v>
      </c>
      <c r="V54" s="44">
        <v>0.78768000000000005</v>
      </c>
      <c r="W54" s="74">
        <f t="shared" si="8"/>
        <v>42.857142857142861</v>
      </c>
      <c r="X54" s="47"/>
      <c r="Y54" s="47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0.25084855935138967</v>
      </c>
      <c r="E55" s="45">
        <f t="shared" si="2"/>
        <v>-7.5</v>
      </c>
      <c r="F55" s="46">
        <f t="shared" si="3"/>
        <v>-7.5</v>
      </c>
      <c r="G55" s="43">
        <v>14</v>
      </c>
      <c r="H55" s="68"/>
      <c r="I55" s="43">
        <f>'LV-HV_3a_2'!I55</f>
        <v>14</v>
      </c>
      <c r="J55" s="44">
        <v>0</v>
      </c>
      <c r="K55" s="65">
        <f t="shared" si="4"/>
        <v>0</v>
      </c>
      <c r="L55" s="43">
        <f>'LV-HV_3a_2'!L55</f>
        <v>14</v>
      </c>
      <c r="M55" s="44">
        <v>0</v>
      </c>
      <c r="N55" s="65">
        <f t="shared" si="5"/>
        <v>0</v>
      </c>
      <c r="O55" s="43">
        <f>'LV-HV_3a_2'!O55</f>
        <v>14</v>
      </c>
      <c r="P55" s="44">
        <v>0</v>
      </c>
      <c r="Q55" s="74">
        <f t="shared" si="6"/>
        <v>0</v>
      </c>
      <c r="R55" s="43">
        <v>15</v>
      </c>
      <c r="S55" s="44">
        <v>5.581E-3</v>
      </c>
      <c r="T55" s="74">
        <f t="shared" si="7"/>
        <v>7.142857142857153</v>
      </c>
      <c r="U55" s="43">
        <v>20</v>
      </c>
      <c r="V55" s="44">
        <v>0.78766000000000003</v>
      </c>
      <c r="W55" s="74">
        <f t="shared" si="8"/>
        <v>42.857142857142861</v>
      </c>
      <c r="X55" s="47"/>
      <c r="Y55" s="47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0.25197550160561288</v>
      </c>
      <c r="E56" s="45">
        <f t="shared" si="2"/>
        <v>-7.5</v>
      </c>
      <c r="F56" s="46">
        <f t="shared" si="3"/>
        <v>-7.5</v>
      </c>
      <c r="G56" s="43">
        <v>14</v>
      </c>
      <c r="H56" s="68"/>
      <c r="I56" s="43">
        <f>'LV-HV_3a_2'!I56</f>
        <v>14</v>
      </c>
      <c r="J56" s="44">
        <v>0</v>
      </c>
      <c r="K56" s="65">
        <f t="shared" si="4"/>
        <v>0</v>
      </c>
      <c r="L56" s="43">
        <f>'LV-HV_3a_2'!L56</f>
        <v>14</v>
      </c>
      <c r="M56" s="44">
        <v>0</v>
      </c>
      <c r="N56" s="65">
        <f t="shared" si="5"/>
        <v>0</v>
      </c>
      <c r="O56" s="43">
        <f>'LV-HV_3a_2'!O56</f>
        <v>14</v>
      </c>
      <c r="P56" s="44">
        <v>0</v>
      </c>
      <c r="Q56" s="74">
        <f t="shared" si="6"/>
        <v>0</v>
      </c>
      <c r="R56" s="43">
        <v>15</v>
      </c>
      <c r="S56" s="44">
        <v>5.5795999999999997E-3</v>
      </c>
      <c r="T56" s="74">
        <f t="shared" si="7"/>
        <v>7.142857142857153</v>
      </c>
      <c r="U56" s="43">
        <v>20</v>
      </c>
      <c r="V56" s="44">
        <v>0.78761000000000003</v>
      </c>
      <c r="W56" s="74">
        <f t="shared" si="8"/>
        <v>42.857142857142861</v>
      </c>
      <c r="X56" s="47"/>
      <c r="Y56" s="47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0.25458534811293831</v>
      </c>
      <c r="E57" s="45">
        <f t="shared" si="2"/>
        <v>-7.5</v>
      </c>
      <c r="F57" s="46">
        <f t="shared" si="3"/>
        <v>-7.5</v>
      </c>
      <c r="G57" s="43">
        <v>14</v>
      </c>
      <c r="H57" s="68"/>
      <c r="I57" s="43">
        <f>'LV-HV_3a_2'!I57</f>
        <v>14</v>
      </c>
      <c r="J57" s="44">
        <v>0</v>
      </c>
      <c r="K57" s="65">
        <f t="shared" si="4"/>
        <v>0</v>
      </c>
      <c r="L57" s="43">
        <f>'LV-HV_3a_2'!L57</f>
        <v>14</v>
      </c>
      <c r="M57" s="44">
        <v>0</v>
      </c>
      <c r="N57" s="65">
        <f t="shared" si="5"/>
        <v>0</v>
      </c>
      <c r="O57" s="43">
        <f>'LV-HV_3a_2'!O57</f>
        <v>14</v>
      </c>
      <c r="P57" s="44">
        <v>0</v>
      </c>
      <c r="Q57" s="74">
        <f t="shared" si="6"/>
        <v>0</v>
      </c>
      <c r="R57" s="43">
        <v>15</v>
      </c>
      <c r="S57" s="44">
        <v>5.5763999999999996E-3</v>
      </c>
      <c r="T57" s="74">
        <f t="shared" si="7"/>
        <v>7.142857142857153</v>
      </c>
      <c r="U57" s="43">
        <v>20</v>
      </c>
      <c r="V57" s="44">
        <v>0.78749999999999998</v>
      </c>
      <c r="W57" s="74">
        <f t="shared" si="8"/>
        <v>42.857142857142861</v>
      </c>
      <c r="X57" s="47"/>
      <c r="Y57" s="47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0.26723475778373024</v>
      </c>
      <c r="E58" s="45">
        <f t="shared" si="2"/>
        <v>-7.5</v>
      </c>
      <c r="F58" s="46">
        <f t="shared" si="3"/>
        <v>-7.5</v>
      </c>
      <c r="G58" s="43">
        <v>14</v>
      </c>
      <c r="H58" s="68"/>
      <c r="I58" s="43">
        <f>'LV-HV_3a_2'!I58</f>
        <v>14</v>
      </c>
      <c r="J58" s="44">
        <v>0</v>
      </c>
      <c r="K58" s="65">
        <f t="shared" si="4"/>
        <v>0</v>
      </c>
      <c r="L58" s="43">
        <f>'LV-HV_3a_2'!L58</f>
        <v>14</v>
      </c>
      <c r="M58" s="44">
        <v>0</v>
      </c>
      <c r="N58" s="65">
        <f t="shared" si="5"/>
        <v>0</v>
      </c>
      <c r="O58" s="43">
        <f>'LV-HV_3a_2'!O58</f>
        <v>14</v>
      </c>
      <c r="P58" s="44">
        <v>0</v>
      </c>
      <c r="Q58" s="74">
        <f t="shared" si="6"/>
        <v>0</v>
      </c>
      <c r="R58" s="43">
        <v>15</v>
      </c>
      <c r="S58" s="44">
        <v>5.5608999999999997E-3</v>
      </c>
      <c r="T58" s="74">
        <f t="shared" si="7"/>
        <v>7.142857142857153</v>
      </c>
      <c r="U58" s="43">
        <v>20</v>
      </c>
      <c r="V58" s="44">
        <v>0.78696999999999995</v>
      </c>
      <c r="W58" s="74">
        <f t="shared" si="8"/>
        <v>42.857142857142861</v>
      </c>
      <c r="X58" s="47"/>
      <c r="Y58" s="47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0.25000092919191047</v>
      </c>
      <c r="E59" s="45">
        <f t="shared" si="2"/>
        <v>-10</v>
      </c>
      <c r="F59" s="46">
        <f t="shared" si="3"/>
        <v>-10</v>
      </c>
      <c r="G59" s="43">
        <v>11</v>
      </c>
      <c r="H59" s="68"/>
      <c r="I59" s="43">
        <f>'LV-HV_3a_2'!I59</f>
        <v>11</v>
      </c>
      <c r="J59" s="44">
        <v>0</v>
      </c>
      <c r="K59" s="65">
        <f t="shared" si="4"/>
        <v>1.4210854715202004E-14</v>
      </c>
      <c r="L59" s="43">
        <f>'LV-HV_3a_2'!L59</f>
        <v>11</v>
      </c>
      <c r="M59" s="44">
        <v>0</v>
      </c>
      <c r="N59" s="65">
        <f t="shared" si="5"/>
        <v>1.4210854715202004E-14</v>
      </c>
      <c r="O59" s="43">
        <f>'LV-HV_3a_2'!O59</f>
        <v>11</v>
      </c>
      <c r="P59" s="44">
        <v>0</v>
      </c>
      <c r="Q59" s="74">
        <f t="shared" si="6"/>
        <v>1.4210854715202004E-14</v>
      </c>
      <c r="R59" s="43">
        <v>15</v>
      </c>
      <c r="S59" s="44">
        <v>0.30581000000000003</v>
      </c>
      <c r="T59" s="74">
        <f t="shared" si="7"/>
        <v>36.363636363636374</v>
      </c>
      <c r="U59" s="43">
        <v>19</v>
      </c>
      <c r="V59" s="44">
        <v>1.3954</v>
      </c>
      <c r="W59" s="74">
        <f t="shared" si="8"/>
        <v>72.727272727272748</v>
      </c>
      <c r="X59" s="47"/>
      <c r="Y59" s="47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0.25000358400691042</v>
      </c>
      <c r="E60" s="45">
        <f t="shared" si="2"/>
        <v>-10</v>
      </c>
      <c r="F60" s="46">
        <f t="shared" si="3"/>
        <v>-10</v>
      </c>
      <c r="G60" s="43">
        <v>11</v>
      </c>
      <c r="H60" s="68"/>
      <c r="I60" s="43">
        <f>'LV-HV_3a_2'!I60</f>
        <v>11</v>
      </c>
      <c r="J60" s="44">
        <v>0</v>
      </c>
      <c r="K60" s="65">
        <f t="shared" si="4"/>
        <v>1.4210854715202004E-14</v>
      </c>
      <c r="L60" s="43">
        <f>'LV-HV_3a_2'!L60</f>
        <v>11</v>
      </c>
      <c r="M60" s="44">
        <v>0</v>
      </c>
      <c r="N60" s="65">
        <f t="shared" si="5"/>
        <v>1.4210854715202004E-14</v>
      </c>
      <c r="O60" s="43">
        <f>'LV-HV_3a_2'!O60</f>
        <v>11</v>
      </c>
      <c r="P60" s="44">
        <v>0</v>
      </c>
      <c r="Q60" s="74">
        <f t="shared" si="6"/>
        <v>1.4210854715202004E-14</v>
      </c>
      <c r="R60" s="43">
        <v>15</v>
      </c>
      <c r="S60" s="44">
        <v>0.30581000000000003</v>
      </c>
      <c r="T60" s="74">
        <f t="shared" si="7"/>
        <v>36.363636363636374</v>
      </c>
      <c r="U60" s="43">
        <v>19</v>
      </c>
      <c r="V60" s="44">
        <v>1.3954</v>
      </c>
      <c r="W60" s="74">
        <f t="shared" si="8"/>
        <v>72.727272727272748</v>
      </c>
      <c r="X60" s="47"/>
      <c r="Y60" s="47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0.25000836260286657</v>
      </c>
      <c r="E61" s="45">
        <f t="shared" si="2"/>
        <v>-10</v>
      </c>
      <c r="F61" s="46">
        <f t="shared" si="3"/>
        <v>-10</v>
      </c>
      <c r="G61" s="43">
        <v>11</v>
      </c>
      <c r="H61" s="68"/>
      <c r="I61" s="43">
        <f>'LV-HV_3a_2'!I61</f>
        <v>11</v>
      </c>
      <c r="J61" s="44">
        <v>0</v>
      </c>
      <c r="K61" s="65">
        <f t="shared" si="4"/>
        <v>1.4210854715202004E-14</v>
      </c>
      <c r="L61" s="43">
        <f>'LV-HV_3a_2'!L61</f>
        <v>11</v>
      </c>
      <c r="M61" s="44">
        <v>0</v>
      </c>
      <c r="N61" s="65">
        <f t="shared" si="5"/>
        <v>1.4210854715202004E-14</v>
      </c>
      <c r="O61" s="43">
        <f>'LV-HV_3a_2'!O61</f>
        <v>11</v>
      </c>
      <c r="P61" s="44">
        <v>0</v>
      </c>
      <c r="Q61" s="74">
        <f t="shared" si="6"/>
        <v>1.4210854715202004E-14</v>
      </c>
      <c r="R61" s="43">
        <v>15</v>
      </c>
      <c r="S61" s="44">
        <v>0.30581000000000003</v>
      </c>
      <c r="T61" s="74">
        <f t="shared" si="7"/>
        <v>36.363636363636374</v>
      </c>
      <c r="U61" s="43">
        <v>19</v>
      </c>
      <c r="V61" s="44">
        <v>1.3954</v>
      </c>
      <c r="W61" s="74">
        <f t="shared" si="8"/>
        <v>72.727272727272748</v>
      </c>
      <c r="X61" s="47"/>
      <c r="Y61" s="47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0.25001951230489222</v>
      </c>
      <c r="E62" s="45">
        <f t="shared" si="2"/>
        <v>-10</v>
      </c>
      <c r="F62" s="46">
        <f t="shared" si="3"/>
        <v>-10</v>
      </c>
      <c r="G62" s="43">
        <v>11</v>
      </c>
      <c r="H62" s="68"/>
      <c r="I62" s="43">
        <f>'LV-HV_3a_2'!I62</f>
        <v>11</v>
      </c>
      <c r="J62" s="44">
        <v>0</v>
      </c>
      <c r="K62" s="65">
        <f t="shared" si="4"/>
        <v>1.4210854715202004E-14</v>
      </c>
      <c r="L62" s="43">
        <f>'LV-HV_3a_2'!L62</f>
        <v>11</v>
      </c>
      <c r="M62" s="44">
        <v>0</v>
      </c>
      <c r="N62" s="65">
        <f t="shared" si="5"/>
        <v>1.4210854715202004E-14</v>
      </c>
      <c r="O62" s="43">
        <f>'LV-HV_3a_2'!O62</f>
        <v>11</v>
      </c>
      <c r="P62" s="44">
        <v>0</v>
      </c>
      <c r="Q62" s="74">
        <f t="shared" si="6"/>
        <v>1.4210854715202004E-14</v>
      </c>
      <c r="R62" s="43">
        <v>15</v>
      </c>
      <c r="S62" s="44">
        <v>0.30581000000000003</v>
      </c>
      <c r="T62" s="74">
        <f t="shared" si="7"/>
        <v>36.363636363636374</v>
      </c>
      <c r="U62" s="43">
        <v>19</v>
      </c>
      <c r="V62" s="44">
        <v>1.3954</v>
      </c>
      <c r="W62" s="74">
        <f t="shared" si="8"/>
        <v>72.727272727272748</v>
      </c>
      <c r="X62" s="47"/>
      <c r="Y62" s="47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0.25007525335677605</v>
      </c>
      <c r="E63" s="45">
        <f t="shared" si="2"/>
        <v>-10</v>
      </c>
      <c r="F63" s="46">
        <f t="shared" si="3"/>
        <v>-10</v>
      </c>
      <c r="G63" s="69">
        <v>11</v>
      </c>
      <c r="H63" s="70"/>
      <c r="I63" s="43">
        <f>'LV-HV_3a_2'!I63</f>
        <v>11</v>
      </c>
      <c r="J63" s="44">
        <v>0</v>
      </c>
      <c r="K63" s="65">
        <f t="shared" si="4"/>
        <v>1.4210854715202004E-14</v>
      </c>
      <c r="L63" s="43">
        <f>'LV-HV_3a_2'!L63</f>
        <v>11</v>
      </c>
      <c r="M63" s="44">
        <v>0</v>
      </c>
      <c r="N63" s="65">
        <f t="shared" si="5"/>
        <v>1.4210854715202004E-14</v>
      </c>
      <c r="O63" s="43">
        <f>'LV-HV_3a_2'!O63</f>
        <v>11</v>
      </c>
      <c r="P63" s="44">
        <v>0</v>
      </c>
      <c r="Q63" s="74">
        <f t="shared" si="6"/>
        <v>1.4210854715202004E-14</v>
      </c>
      <c r="R63" s="43">
        <v>15</v>
      </c>
      <c r="S63" s="44">
        <v>0.30581000000000003</v>
      </c>
      <c r="T63" s="74">
        <f t="shared" si="7"/>
        <v>36.363636363636374</v>
      </c>
      <c r="U63" s="43">
        <v>19</v>
      </c>
      <c r="V63" s="44">
        <v>1.3954</v>
      </c>
      <c r="W63" s="74">
        <f t="shared" si="8"/>
        <v>72.727272727272748</v>
      </c>
      <c r="X63" s="47"/>
      <c r="Y63" s="47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3.1123444444444443E-3</v>
      </c>
      <c r="K64" s="34"/>
      <c r="L64" s="33"/>
      <c r="M64" s="48">
        <f>AVERAGE(M19:M63)</f>
        <v>1.4265288888888887E-2</v>
      </c>
      <c r="N64" s="34"/>
      <c r="O64" s="33"/>
      <c r="P64" s="48">
        <f>AVERAGE(P19:P63)</f>
        <v>1.8090888888888889E-3</v>
      </c>
      <c r="Q64" s="34"/>
      <c r="R64" s="33"/>
      <c r="S64" s="48">
        <f>AVERAGE(S19:S63)</f>
        <v>3.7061235488888888</v>
      </c>
      <c r="T64" s="34"/>
      <c r="U64" s="33"/>
      <c r="V64" s="48">
        <f>AVERAGE(V19:V63)</f>
        <v>0.85034148888888916</v>
      </c>
      <c r="W64" s="34"/>
    </row>
    <row r="65" spans="2:23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1.0592499290912405E-2</v>
      </c>
      <c r="K65" s="36"/>
      <c r="L65" s="35"/>
      <c r="M65" s="49">
        <f>_xlfn.STDEV.S(M19:M63)</f>
        <v>2.1408017072648937E-2</v>
      </c>
      <c r="N65" s="36"/>
      <c r="O65" s="35"/>
      <c r="P65" s="49">
        <f>_xlfn.STDEV.S(P19:P63)</f>
        <v>5.4233761072794966E-3</v>
      </c>
      <c r="Q65" s="36"/>
      <c r="R65" s="35"/>
      <c r="S65" s="49">
        <f>_xlfn.STDEV.S(S19:S63)</f>
        <v>4.255415543360173</v>
      </c>
      <c r="T65" s="36"/>
      <c r="U65" s="35"/>
      <c r="V65" s="49">
        <f>_xlfn.STDEV.S(V19:V63)</f>
        <v>0.85451242677417061</v>
      </c>
      <c r="W65" s="36"/>
    </row>
    <row r="66" spans="2:23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5.5608999999999997E-3</v>
      </c>
      <c r="T66" s="36"/>
      <c r="U66" s="35"/>
      <c r="V66" s="49">
        <f>MIN(V19:V63)</f>
        <v>0</v>
      </c>
      <c r="W66" s="36"/>
    </row>
    <row r="67" spans="2:23" ht="15.75" thickBot="1" x14ac:dyDescent="0.3">
      <c r="B67" s="5"/>
      <c r="C67" s="5"/>
      <c r="H67" s="29" t="s">
        <v>33</v>
      </c>
      <c r="I67" s="37"/>
      <c r="J67" s="50">
        <f>MAX(J19:J63)</f>
        <v>5.2322E-2</v>
      </c>
      <c r="K67" s="38"/>
      <c r="L67" s="41"/>
      <c r="M67" s="50">
        <f>MAX(M19:M63)</f>
        <v>5.2331000000000003E-2</v>
      </c>
      <c r="N67" s="38"/>
      <c r="O67" s="41"/>
      <c r="P67" s="50">
        <f>MAX(P19:P63)</f>
        <v>2.2117000000000001E-2</v>
      </c>
      <c r="Q67" s="38"/>
      <c r="R67" s="41"/>
      <c r="S67" s="50">
        <f>MAX(S19:S63)</f>
        <v>12.7515</v>
      </c>
      <c r="T67" s="38"/>
      <c r="U67" s="41"/>
      <c r="V67" s="50">
        <f>MAX(V19:V63)</f>
        <v>2.8984000000000001</v>
      </c>
      <c r="W67" s="38"/>
    </row>
    <row r="68" spans="2:23" x14ac:dyDescent="0.25">
      <c r="B68" s="5"/>
      <c r="C68" s="5"/>
    </row>
    <row r="69" spans="2:23" x14ac:dyDescent="0.25">
      <c r="B69" s="5"/>
      <c r="C69" s="5"/>
    </row>
    <row r="70" spans="2:23" x14ac:dyDescent="0.25">
      <c r="B70" s="5"/>
      <c r="C70" s="5"/>
    </row>
    <row r="71" spans="2:23" x14ac:dyDescent="0.25">
      <c r="B71" s="5"/>
      <c r="C71" s="5"/>
    </row>
    <row r="72" spans="2:23" x14ac:dyDescent="0.25">
      <c r="B72" s="5"/>
      <c r="C72" s="5"/>
    </row>
    <row r="73" spans="2:23" x14ac:dyDescent="0.25">
      <c r="B73" s="5"/>
      <c r="C73" s="5"/>
    </row>
    <row r="74" spans="2:23" x14ac:dyDescent="0.25">
      <c r="B74" s="5"/>
      <c r="C74" s="5"/>
    </row>
    <row r="75" spans="2:23" x14ac:dyDescent="0.25">
      <c r="B75" s="5"/>
      <c r="C75" s="5"/>
      <c r="E75" s="73" t="s">
        <v>44</v>
      </c>
    </row>
    <row r="76" spans="2:23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7" t="s">
        <v>69</v>
      </c>
      <c r="J76" s="58" t="s">
        <v>76</v>
      </c>
    </row>
    <row r="77" spans="2:23" x14ac:dyDescent="0.25">
      <c r="B77" s="5"/>
      <c r="C77" s="5"/>
      <c r="E77" s="93" t="s">
        <v>45</v>
      </c>
      <c r="F77" s="94">
        <f>J64</f>
        <v>3.1123444444444443E-3</v>
      </c>
      <c r="G77" s="94">
        <f>M64</f>
        <v>1.4265288888888887E-2</v>
      </c>
      <c r="H77" s="94">
        <f>P64</f>
        <v>1.8090888888888889E-3</v>
      </c>
      <c r="I77" s="94">
        <f>S64</f>
        <v>3.7061235488888888</v>
      </c>
      <c r="J77" s="95">
        <f>V64</f>
        <v>0.85034148888888916</v>
      </c>
    </row>
    <row r="78" spans="2:23" x14ac:dyDescent="0.25">
      <c r="B78" s="5"/>
      <c r="C78" s="5"/>
      <c r="E78" s="60" t="s">
        <v>46</v>
      </c>
      <c r="F78" s="61">
        <f t="shared" ref="F78:F80" si="9">J65</f>
        <v>1.0592499290912405E-2</v>
      </c>
      <c r="G78" s="61">
        <f t="shared" ref="G78:G80" si="10">M65</f>
        <v>2.1408017072648937E-2</v>
      </c>
      <c r="H78" s="61">
        <f t="shared" ref="H78:H80" si="11">P65</f>
        <v>5.4233761072794966E-3</v>
      </c>
      <c r="I78" s="61">
        <f t="shared" ref="I78:I80" si="12">S65</f>
        <v>4.255415543360173</v>
      </c>
      <c r="J78" s="62">
        <f>V65</f>
        <v>0.85451242677417061</v>
      </c>
    </row>
    <row r="79" spans="2:23" x14ac:dyDescent="0.25">
      <c r="B79" s="5"/>
      <c r="C79" s="5"/>
      <c r="E79" s="60" t="s">
        <v>47</v>
      </c>
      <c r="F79" s="61">
        <f t="shared" si="9"/>
        <v>0</v>
      </c>
      <c r="G79" s="61">
        <f t="shared" si="10"/>
        <v>0</v>
      </c>
      <c r="H79" s="61">
        <f t="shared" si="11"/>
        <v>0</v>
      </c>
      <c r="I79" s="61">
        <f t="shared" si="12"/>
        <v>5.5608999999999997E-3</v>
      </c>
      <c r="J79" s="62">
        <f>V66</f>
        <v>0</v>
      </c>
    </row>
    <row r="80" spans="2:23" x14ac:dyDescent="0.25">
      <c r="B80" s="5"/>
      <c r="C80" s="5"/>
      <c r="E80" s="60" t="s">
        <v>48</v>
      </c>
      <c r="F80" s="61">
        <f t="shared" si="9"/>
        <v>5.2322E-2</v>
      </c>
      <c r="G80" s="61">
        <f t="shared" si="10"/>
        <v>5.2331000000000003E-2</v>
      </c>
      <c r="H80" s="61">
        <f t="shared" si="11"/>
        <v>2.2117000000000001E-2</v>
      </c>
      <c r="I80" s="61">
        <f t="shared" si="12"/>
        <v>12.7515</v>
      </c>
      <c r="J80" s="62">
        <f>V67</f>
        <v>2.8984000000000001</v>
      </c>
    </row>
    <row r="81" spans="2:308" x14ac:dyDescent="0.25">
      <c r="B81" s="5"/>
      <c r="C81" s="5"/>
      <c r="E81" s="105">
        <v>0.25</v>
      </c>
      <c r="F81" s="61">
        <f>QUARTILE(J19:J63,1)</f>
        <v>0</v>
      </c>
      <c r="G81" s="61">
        <f>QUARTILE(M19:M63,1)</f>
        <v>0</v>
      </c>
      <c r="H81" s="106">
        <f>QUARTILE(P19:P63,1)</f>
        <v>0</v>
      </c>
      <c r="I81" s="106">
        <f>QUARTILE(S19:S63,1)</f>
        <v>0.30581000000000003</v>
      </c>
      <c r="J81" s="62">
        <f>QUARTILE(V19:V63,1)</f>
        <v>0.19639999999999999</v>
      </c>
    </row>
    <row r="82" spans="2:308" x14ac:dyDescent="0.25">
      <c r="B82" s="5"/>
      <c r="C82" s="5"/>
      <c r="E82" s="105">
        <v>0.75</v>
      </c>
      <c r="F82" s="106">
        <f>QUARTILE(J19:J63,3)</f>
        <v>0</v>
      </c>
      <c r="G82" s="106">
        <f>QUARTILE(M19:M63,3)</f>
        <v>3.1622999999999998E-2</v>
      </c>
      <c r="H82" s="106">
        <f>QUARTILE(P19:P63,3)</f>
        <v>0</v>
      </c>
      <c r="I82" s="106">
        <f>QUARTILE(S19:S63,3)</f>
        <v>5.6542000000000003</v>
      </c>
      <c r="J82" s="62">
        <f>QUARTILE(V19:V63,3)</f>
        <v>1.1143000000000001</v>
      </c>
    </row>
    <row r="83" spans="2:308" x14ac:dyDescent="0.25">
      <c r="C83" s="55"/>
      <c r="D83" s="55"/>
      <c r="E83" s="63" t="s">
        <v>73</v>
      </c>
      <c r="F83" s="56">
        <f>MEDIAN(J19:J63)</f>
        <v>0</v>
      </c>
      <c r="G83" s="56">
        <f>MEDIAN(M19:M63)</f>
        <v>0</v>
      </c>
      <c r="H83" s="56">
        <f>MEDIAN(P19:P63)</f>
        <v>0</v>
      </c>
      <c r="I83" s="56">
        <f>MEDIAN(S19:S63)</f>
        <v>1.8172999999999999</v>
      </c>
      <c r="J83" s="64">
        <f>MEDIAN(V19:V63)</f>
        <v>0.58787999999999996</v>
      </c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6">
    <mergeCell ref="U17:W17"/>
    <mergeCell ref="G17:H17"/>
    <mergeCell ref="I17:K17"/>
    <mergeCell ref="L17:N17"/>
    <mergeCell ref="O17:Q17"/>
    <mergeCell ref="R17:T17"/>
  </mergeCells>
  <conditionalFormatting sqref="E19:F63">
    <cfRule type="cellIs" dxfId="2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84"/>
  <sheetViews>
    <sheetView showGridLines="0" zoomScale="70" zoomScaleNormal="70" workbookViewId="0">
      <selection activeCell="V63" sqref="V6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54">
        <v>1</v>
      </c>
      <c r="F5" t="s">
        <v>37</v>
      </c>
    </row>
    <row r="6" spans="2:39" x14ac:dyDescent="0.25">
      <c r="C6" s="53" t="s">
        <v>18</v>
      </c>
      <c r="D6" s="54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f>1/31</f>
        <v>3.2258064516129031E-2</v>
      </c>
      <c r="H7" s="30">
        <f t="shared" ref="H7:AK7" si="0">1/31</f>
        <v>3.2258064516129031E-2</v>
      </c>
      <c r="I7" s="30">
        <f t="shared" si="0"/>
        <v>3.2258064516129031E-2</v>
      </c>
      <c r="J7" s="30">
        <f t="shared" si="0"/>
        <v>3.2258064516129031E-2</v>
      </c>
      <c r="K7" s="30">
        <f t="shared" si="0"/>
        <v>3.2258064516129031E-2</v>
      </c>
      <c r="L7" s="30">
        <f t="shared" si="0"/>
        <v>3.2258064516129031E-2</v>
      </c>
      <c r="M7" s="30">
        <f t="shared" si="0"/>
        <v>3.2258064516129031E-2</v>
      </c>
      <c r="N7" s="30">
        <f t="shared" si="0"/>
        <v>3.2258064516129031E-2</v>
      </c>
      <c r="O7" s="30">
        <f t="shared" si="0"/>
        <v>3.2258064516129031E-2</v>
      </c>
      <c r="P7" s="30">
        <f t="shared" si="0"/>
        <v>3.2258064516129031E-2</v>
      </c>
      <c r="Q7" s="30">
        <f t="shared" si="0"/>
        <v>3.2258064516129031E-2</v>
      </c>
      <c r="R7" s="30">
        <f t="shared" si="0"/>
        <v>3.2258064516129031E-2</v>
      </c>
      <c r="S7" s="30">
        <f t="shared" si="0"/>
        <v>3.2258064516129031E-2</v>
      </c>
      <c r="T7" s="30">
        <f t="shared" si="0"/>
        <v>3.2258064516129031E-2</v>
      </c>
      <c r="U7" s="30">
        <f t="shared" si="0"/>
        <v>3.2258064516129031E-2</v>
      </c>
      <c r="V7" s="30">
        <f t="shared" si="0"/>
        <v>3.2258064516129031E-2</v>
      </c>
      <c r="W7" s="30">
        <f t="shared" si="0"/>
        <v>3.2258064516129031E-2</v>
      </c>
      <c r="X7" s="30">
        <f t="shared" si="0"/>
        <v>3.2258064516129031E-2</v>
      </c>
      <c r="Y7" s="30">
        <f t="shared" si="0"/>
        <v>3.2258064516129031E-2</v>
      </c>
      <c r="Z7" s="30">
        <f t="shared" si="0"/>
        <v>3.2258064516129031E-2</v>
      </c>
      <c r="AA7" s="30">
        <f t="shared" si="0"/>
        <v>3.2258064516129031E-2</v>
      </c>
      <c r="AB7" s="30">
        <f t="shared" si="0"/>
        <v>3.2258064516129031E-2</v>
      </c>
      <c r="AC7" s="30">
        <f t="shared" si="0"/>
        <v>3.2258064516129031E-2</v>
      </c>
      <c r="AD7" s="30">
        <f t="shared" si="0"/>
        <v>3.2258064516129031E-2</v>
      </c>
      <c r="AE7" s="30">
        <f t="shared" si="0"/>
        <v>3.2258064516129031E-2</v>
      </c>
      <c r="AF7" s="30">
        <f t="shared" si="0"/>
        <v>3.2258064516129031E-2</v>
      </c>
      <c r="AG7" s="30">
        <f t="shared" si="0"/>
        <v>3.2258064516129031E-2</v>
      </c>
      <c r="AH7" s="30">
        <f t="shared" si="0"/>
        <v>3.2258064516129031E-2</v>
      </c>
      <c r="AI7" s="30">
        <f t="shared" si="0"/>
        <v>3.2258064516129031E-2</v>
      </c>
      <c r="AJ7" s="30">
        <f t="shared" si="0"/>
        <v>3.2258064516129031E-2</v>
      </c>
      <c r="AK7" s="30">
        <f t="shared" si="0"/>
        <v>3.2258064516129031E-2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3.2258064516129031E-2</v>
      </c>
      <c r="H8" s="87">
        <f>SUM(G7:H7)</f>
        <v>6.4516129032258063E-2</v>
      </c>
      <c r="I8" s="87">
        <f>SUM(G7:I7)</f>
        <v>9.6774193548387094E-2</v>
      </c>
      <c r="J8" s="87">
        <f>SUM(G7:J7)</f>
        <v>0.12903225806451613</v>
      </c>
      <c r="K8" s="87">
        <f>SUM(G7:K7)</f>
        <v>0.16129032258064516</v>
      </c>
      <c r="L8" s="87">
        <f>SUM(G7:L7)</f>
        <v>0.19354838709677419</v>
      </c>
      <c r="M8" s="87">
        <f>SUM(G7:M7)</f>
        <v>0.22580645161290322</v>
      </c>
      <c r="N8" s="87">
        <f>SUM(G7:N7)</f>
        <v>0.25806451612903225</v>
      </c>
      <c r="O8" s="87">
        <f>SUM(G7:O7)</f>
        <v>0.29032258064516125</v>
      </c>
      <c r="P8" s="87">
        <f>SUM(G7:P7)</f>
        <v>0.32258064516129026</v>
      </c>
      <c r="Q8" s="87">
        <f>SUM(G7:Q7)</f>
        <v>0.35483870967741926</v>
      </c>
      <c r="R8" s="87">
        <f>SUM(G7:R7)</f>
        <v>0.38709677419354827</v>
      </c>
      <c r="S8" s="87">
        <f>SUM(G7:S7)</f>
        <v>0.41935483870967727</v>
      </c>
      <c r="T8" s="87">
        <f>SUM(G7:T7)</f>
        <v>0.45161290322580627</v>
      </c>
      <c r="U8" s="87">
        <f>SUM(G7:U7)</f>
        <v>0.48387096774193528</v>
      </c>
      <c r="V8" s="87">
        <f>SUM(G7:V7)</f>
        <v>0.51612903225806428</v>
      </c>
      <c r="W8" s="87">
        <f>SUM(G7:W7)</f>
        <v>0.54838709677419328</v>
      </c>
      <c r="X8" s="87">
        <f>SUM(G7:X7)</f>
        <v>0.58064516129032229</v>
      </c>
      <c r="Y8" s="87">
        <f>SUM(G7:Y7)</f>
        <v>0.61290322580645129</v>
      </c>
      <c r="Z8" s="87">
        <f>SUM(G7:Z7)</f>
        <v>0.64516129032258029</v>
      </c>
      <c r="AA8" s="87">
        <f>SUM(G7:AA7)</f>
        <v>0.6774193548387093</v>
      </c>
      <c r="AB8" s="87">
        <f>SUM(G7:AB7)</f>
        <v>0.7096774193548383</v>
      </c>
      <c r="AC8" s="87">
        <f>SUM(G7:AC7)</f>
        <v>0.74193548387096731</v>
      </c>
      <c r="AD8" s="87">
        <f>SUM(G7:AD7)</f>
        <v>0.77419354838709631</v>
      </c>
      <c r="AE8" s="87">
        <f>SUM(G7:AE7)</f>
        <v>0.80645161290322531</v>
      </c>
      <c r="AF8" s="87">
        <f>SUM(G7:AF7)</f>
        <v>0.83870967741935432</v>
      </c>
      <c r="AG8" s="87">
        <f>SUM(G7:AG7)</f>
        <v>0.87096774193548332</v>
      </c>
      <c r="AH8" s="87">
        <f>SUM(G7:AH7)</f>
        <v>0.90322580645161232</v>
      </c>
      <c r="AI8" s="87">
        <f>SUM(G7:AI7)</f>
        <v>0.93548387096774133</v>
      </c>
      <c r="AJ8" s="87">
        <f>SUM(G7:AJ7)</f>
        <v>0.96774193548387033</v>
      </c>
      <c r="AK8" s="87">
        <f>SUM(G7:AK7)</f>
        <v>0.99999999999999933</v>
      </c>
      <c r="AL8" s="87"/>
      <c r="AM8" s="32"/>
    </row>
    <row r="9" spans="2:39" x14ac:dyDescent="0.25">
      <c r="C9" s="53" t="s">
        <v>15</v>
      </c>
      <c r="D9" s="54">
        <v>0.4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1">1/9</f>
        <v>0.1111111111111111</v>
      </c>
      <c r="I13" s="87">
        <f t="shared" si="1"/>
        <v>0.1111111111111111</v>
      </c>
      <c r="J13" s="87">
        <f t="shared" si="1"/>
        <v>0.1111111111111111</v>
      </c>
      <c r="K13" s="87">
        <f t="shared" si="1"/>
        <v>0.1111111111111111</v>
      </c>
      <c r="L13" s="87">
        <f t="shared" si="1"/>
        <v>0.1111111111111111</v>
      </c>
      <c r="M13" s="87">
        <f t="shared" si="1"/>
        <v>0.1111111111111111</v>
      </c>
      <c r="N13" s="87">
        <f t="shared" si="1"/>
        <v>0.1111111111111111</v>
      </c>
      <c r="O13" s="87">
        <f t="shared" si="1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v>0.9</v>
      </c>
      <c r="C15" s="31">
        <v>0.1</v>
      </c>
    </row>
    <row r="16" spans="2:39" ht="15.75" thickBot="1" x14ac:dyDescent="0.3">
      <c r="B16" s="31">
        <v>0.1</v>
      </c>
      <c r="C16" s="31">
        <v>0.9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  <c r="U17" s="108" t="s">
        <v>75</v>
      </c>
      <c r="V17" s="109"/>
      <c r="W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39" t="s">
        <v>26</v>
      </c>
      <c r="V18" s="13" t="s">
        <v>27</v>
      </c>
      <c r="W18" s="40" t="s">
        <v>43</v>
      </c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0.10000148670705672</v>
      </c>
      <c r="E19" s="45">
        <f>D19*$C$12+(1-D19)*$C$13-C19</f>
        <v>10</v>
      </c>
      <c r="F19" s="46">
        <f>B19*$C$12+(1-B19)*$C$13-C19</f>
        <v>10</v>
      </c>
      <c r="G19" s="43">
        <v>60</v>
      </c>
      <c r="H19" s="68"/>
      <c r="I19" s="43">
        <f>'LV-HV_3a'!I19</f>
        <v>60</v>
      </c>
      <c r="J19" s="44">
        <v>0</v>
      </c>
      <c r="K19" s="65">
        <f>ABS((100/$G19*I19)-100)</f>
        <v>0</v>
      </c>
      <c r="L19" s="43">
        <f>'LV-HV_3a'!L19</f>
        <v>62</v>
      </c>
      <c r="M19" s="44">
        <v>0.11804000000000001</v>
      </c>
      <c r="N19" s="65">
        <f>ABS((100/$G19*L19)-100)</f>
        <v>3.3333333333333428</v>
      </c>
      <c r="O19" s="43">
        <f>'LV-HV_3a'!O19</f>
        <v>59</v>
      </c>
      <c r="P19" s="44">
        <v>1.3971000000000001E-2</v>
      </c>
      <c r="Q19" s="74">
        <f>ABS((100/$G19*O19)-100)</f>
        <v>1.6666666666666572</v>
      </c>
      <c r="R19" s="43">
        <v>15</v>
      </c>
      <c r="S19" s="44">
        <v>39.809699999999999</v>
      </c>
      <c r="T19" s="74">
        <f>ABS((100/$G19*R19)-100)</f>
        <v>75</v>
      </c>
      <c r="U19" s="43">
        <v>29</v>
      </c>
      <c r="V19" s="44">
        <v>17.521000000000001</v>
      </c>
      <c r="W19" s="74">
        <f>ABS((100/$G19*U19)-100)</f>
        <v>51.666666666666664</v>
      </c>
      <c r="X19" s="47"/>
      <c r="Y19" s="47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0.10000573441105662</v>
      </c>
      <c r="E20" s="45">
        <f t="shared" ref="E20:E63" si="2">D20*$C$12+(1-D20)*$C$13-C20</f>
        <v>10</v>
      </c>
      <c r="F20" s="46">
        <f t="shared" ref="F20:F63" si="3">B20*$C$12+(1-B20)*$C$13-C20</f>
        <v>10</v>
      </c>
      <c r="G20" s="43">
        <v>60</v>
      </c>
      <c r="H20" s="68"/>
      <c r="I20" s="43">
        <f>'LV-HV_3a'!I20</f>
        <v>60</v>
      </c>
      <c r="J20" s="44">
        <v>0</v>
      </c>
      <c r="K20" s="65">
        <f t="shared" ref="K20:K63" si="4">ABS((100/$G20*I20)-100)</f>
        <v>0</v>
      </c>
      <c r="L20" s="43">
        <f>'LV-HV_3a'!L20</f>
        <v>62</v>
      </c>
      <c r="M20" s="44">
        <v>0.11803</v>
      </c>
      <c r="N20" s="65">
        <f t="shared" ref="N20:N63" si="5">ABS((100/$G20*L20)-100)</f>
        <v>3.3333333333333428</v>
      </c>
      <c r="O20" s="43">
        <f>'LV-HV_3a'!O20</f>
        <v>59</v>
      </c>
      <c r="P20" s="44">
        <v>1.3971000000000001E-2</v>
      </c>
      <c r="Q20" s="74">
        <f t="shared" ref="Q20:Q63" si="6">ABS((100/$G20*O20)-100)</f>
        <v>1.6666666666666572</v>
      </c>
      <c r="R20" s="43">
        <v>15</v>
      </c>
      <c r="S20" s="44">
        <v>39.809699999999999</v>
      </c>
      <c r="T20" s="74">
        <f t="shared" ref="T20:T63" si="7">ABS((100/$G20*R20)-100)</f>
        <v>75</v>
      </c>
      <c r="U20" s="43">
        <v>29</v>
      </c>
      <c r="V20" s="44">
        <v>17.521000000000001</v>
      </c>
      <c r="W20" s="74">
        <f t="shared" ref="W20:W63" si="8">ABS((100/$G20*U20)-100)</f>
        <v>51.666666666666664</v>
      </c>
      <c r="X20" s="47"/>
      <c r="Y20" s="47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0.1000133801645865</v>
      </c>
      <c r="E21" s="45">
        <f t="shared" si="2"/>
        <v>10</v>
      </c>
      <c r="F21" s="46">
        <f t="shared" si="3"/>
        <v>10</v>
      </c>
      <c r="G21" s="43">
        <v>60</v>
      </c>
      <c r="H21" s="68"/>
      <c r="I21" s="43">
        <f>'LV-HV_3a'!I21</f>
        <v>61</v>
      </c>
      <c r="J21" s="44">
        <v>3.4751999999999998E-2</v>
      </c>
      <c r="K21" s="65">
        <f t="shared" si="4"/>
        <v>1.6666666666666714</v>
      </c>
      <c r="L21" s="43">
        <f>'LV-HV_3a'!L21</f>
        <v>62</v>
      </c>
      <c r="M21" s="44">
        <v>0.11803</v>
      </c>
      <c r="N21" s="65">
        <f t="shared" si="5"/>
        <v>3.3333333333333428</v>
      </c>
      <c r="O21" s="43">
        <f>'LV-HV_3a'!O21</f>
        <v>59</v>
      </c>
      <c r="P21" s="44">
        <v>1.3972E-2</v>
      </c>
      <c r="Q21" s="74">
        <f t="shared" si="6"/>
        <v>1.6666666666666572</v>
      </c>
      <c r="R21" s="43">
        <v>15</v>
      </c>
      <c r="S21" s="44">
        <v>39.809800000000003</v>
      </c>
      <c r="T21" s="74">
        <f t="shared" si="7"/>
        <v>75</v>
      </c>
      <c r="U21" s="43">
        <v>29</v>
      </c>
      <c r="V21" s="44">
        <v>17.521000000000001</v>
      </c>
      <c r="W21" s="74">
        <f t="shared" si="8"/>
        <v>51.666666666666664</v>
      </c>
      <c r="X21" s="47"/>
      <c r="Y21" s="47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0.10003121968782756</v>
      </c>
      <c r="E22" s="45">
        <f t="shared" si="2"/>
        <v>10</v>
      </c>
      <c r="F22" s="46">
        <f t="shared" si="3"/>
        <v>10</v>
      </c>
      <c r="G22" s="43">
        <v>60</v>
      </c>
      <c r="H22" s="68"/>
      <c r="I22" s="43">
        <f>'LV-HV_3a'!I22</f>
        <v>61</v>
      </c>
      <c r="J22" s="44">
        <v>3.4750000000000003E-2</v>
      </c>
      <c r="K22" s="65">
        <f t="shared" si="4"/>
        <v>1.6666666666666714</v>
      </c>
      <c r="L22" s="43">
        <f>'LV-HV_3a'!L22</f>
        <v>62</v>
      </c>
      <c r="M22" s="44">
        <v>0.11803</v>
      </c>
      <c r="N22" s="65">
        <f t="shared" si="5"/>
        <v>3.3333333333333428</v>
      </c>
      <c r="O22" s="43">
        <f>'LV-HV_3a'!O22</f>
        <v>59</v>
      </c>
      <c r="P22" s="44">
        <v>1.3974E-2</v>
      </c>
      <c r="Q22" s="74">
        <f t="shared" si="6"/>
        <v>1.6666666666666572</v>
      </c>
      <c r="R22" s="43">
        <v>15</v>
      </c>
      <c r="S22" s="44">
        <v>39.809800000000003</v>
      </c>
      <c r="T22" s="74">
        <f t="shared" si="7"/>
        <v>75</v>
      </c>
      <c r="U22" s="43">
        <v>29</v>
      </c>
      <c r="V22" s="44">
        <v>17.521100000000001</v>
      </c>
      <c r="W22" s="74">
        <f t="shared" si="8"/>
        <v>51.666666666666664</v>
      </c>
      <c r="X22" s="47"/>
      <c r="Y22" s="47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0.10012040537084171</v>
      </c>
      <c r="E23" s="45">
        <f t="shared" si="2"/>
        <v>10</v>
      </c>
      <c r="F23" s="46">
        <f t="shared" si="3"/>
        <v>10</v>
      </c>
      <c r="G23" s="43">
        <v>60</v>
      </c>
      <c r="H23" s="68"/>
      <c r="I23" s="43">
        <f>'LV-HV_3a'!I23</f>
        <v>62</v>
      </c>
      <c r="J23" s="44">
        <v>0.11801</v>
      </c>
      <c r="K23" s="65">
        <f t="shared" si="4"/>
        <v>3.3333333333333428</v>
      </c>
      <c r="L23" s="43">
        <f>'LV-HV_3a'!L23</f>
        <v>62</v>
      </c>
      <c r="M23" s="44">
        <v>0.11801</v>
      </c>
      <c r="N23" s="65">
        <f t="shared" si="5"/>
        <v>3.3333333333333428</v>
      </c>
      <c r="O23" s="43">
        <f>'LV-HV_3a'!O23</f>
        <v>59</v>
      </c>
      <c r="P23" s="44">
        <v>1.3984E-2</v>
      </c>
      <c r="Q23" s="74">
        <f t="shared" si="6"/>
        <v>1.6666666666666572</v>
      </c>
      <c r="R23" s="43">
        <v>15</v>
      </c>
      <c r="S23" s="44">
        <v>39.810099999999998</v>
      </c>
      <c r="T23" s="74">
        <f t="shared" si="7"/>
        <v>75</v>
      </c>
      <c r="U23" s="43">
        <v>29</v>
      </c>
      <c r="V23" s="44">
        <v>17.5214</v>
      </c>
      <c r="W23" s="74">
        <f t="shared" si="8"/>
        <v>51.666666666666664</v>
      </c>
      <c r="X23" s="47"/>
      <c r="Y23" s="47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0.10035243804887595</v>
      </c>
      <c r="E24" s="45">
        <f t="shared" si="2"/>
        <v>7.5</v>
      </c>
      <c r="F24" s="46">
        <f t="shared" si="3"/>
        <v>7.5</v>
      </c>
      <c r="G24" s="43">
        <v>54</v>
      </c>
      <c r="H24" s="68"/>
      <c r="I24" s="43">
        <f>'LV-HV_3a'!I24</f>
        <v>54</v>
      </c>
      <c r="J24" s="44">
        <v>0</v>
      </c>
      <c r="K24" s="65">
        <f t="shared" si="4"/>
        <v>0</v>
      </c>
      <c r="L24" s="43">
        <f>'LV-HV_3a'!L24</f>
        <v>57</v>
      </c>
      <c r="M24" s="44">
        <v>0.17599000000000001</v>
      </c>
      <c r="N24" s="65">
        <f t="shared" si="5"/>
        <v>5.5555555555555571</v>
      </c>
      <c r="O24" s="43">
        <f>'LV-HV_3a'!O24</f>
        <v>54</v>
      </c>
      <c r="P24" s="44">
        <v>0</v>
      </c>
      <c r="Q24" s="74">
        <f t="shared" si="6"/>
        <v>0</v>
      </c>
      <c r="R24" s="43">
        <v>15</v>
      </c>
      <c r="S24" s="44">
        <v>24.565100000000001</v>
      </c>
      <c r="T24" s="74">
        <f t="shared" si="7"/>
        <v>72.222222222222229</v>
      </c>
      <c r="U24" s="43">
        <v>29</v>
      </c>
      <c r="V24" s="44">
        <v>8.5746000000000002</v>
      </c>
      <c r="W24" s="74">
        <f t="shared" si="8"/>
        <v>46.296296296296298</v>
      </c>
      <c r="X24" s="47"/>
      <c r="Y24" s="47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0.10135769496222345</v>
      </c>
      <c r="E25" s="45">
        <f t="shared" si="2"/>
        <v>7.5</v>
      </c>
      <c r="F25" s="46">
        <f t="shared" si="3"/>
        <v>7.5</v>
      </c>
      <c r="G25" s="43">
        <v>54</v>
      </c>
      <c r="H25" s="68"/>
      <c r="I25" s="43">
        <f>'LV-HV_3a'!I25</f>
        <v>55</v>
      </c>
      <c r="J25" s="44">
        <v>1.8797999999999999E-2</v>
      </c>
      <c r="K25" s="65">
        <f t="shared" si="4"/>
        <v>1.8518518518518476</v>
      </c>
      <c r="L25" s="43">
        <f>'LV-HV_3a'!L25</f>
        <v>57</v>
      </c>
      <c r="M25" s="44">
        <v>0.17563000000000001</v>
      </c>
      <c r="N25" s="65">
        <f t="shared" si="5"/>
        <v>5.5555555555555571</v>
      </c>
      <c r="O25" s="43">
        <f>'LV-HV_3a'!O25</f>
        <v>54</v>
      </c>
      <c r="P25" s="44">
        <v>0</v>
      </c>
      <c r="Q25" s="74">
        <f t="shared" si="6"/>
        <v>0</v>
      </c>
      <c r="R25" s="43">
        <v>15</v>
      </c>
      <c r="S25" s="44">
        <v>24.567599999999999</v>
      </c>
      <c r="T25" s="74">
        <f t="shared" si="7"/>
        <v>72.222222222222229</v>
      </c>
      <c r="U25" s="43">
        <v>29</v>
      </c>
      <c r="V25" s="44">
        <v>8.577</v>
      </c>
      <c r="W25" s="74">
        <f t="shared" si="8"/>
        <v>46.296296296296298</v>
      </c>
      <c r="X25" s="47"/>
      <c r="Y25" s="47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0.10316080256898062</v>
      </c>
      <c r="E26" s="45">
        <f t="shared" si="2"/>
        <v>7.5</v>
      </c>
      <c r="F26" s="46">
        <f t="shared" si="3"/>
        <v>7.5</v>
      </c>
      <c r="G26" s="43">
        <v>54</v>
      </c>
      <c r="H26" s="68"/>
      <c r="I26" s="43">
        <f>'LV-HV_3a'!I26</f>
        <v>55</v>
      </c>
      <c r="J26" s="44">
        <v>1.8574E-2</v>
      </c>
      <c r="K26" s="65">
        <f t="shared" si="4"/>
        <v>1.8518518518518476</v>
      </c>
      <c r="L26" s="43">
        <f>'LV-HV_3a'!L26</f>
        <v>57</v>
      </c>
      <c r="M26" s="44">
        <v>0.17496999999999999</v>
      </c>
      <c r="N26" s="65">
        <f t="shared" si="5"/>
        <v>5.5555555555555571</v>
      </c>
      <c r="O26" s="43">
        <f>'LV-HV_3a'!O26</f>
        <v>54</v>
      </c>
      <c r="P26" s="44">
        <v>0</v>
      </c>
      <c r="Q26" s="74">
        <f t="shared" si="6"/>
        <v>0</v>
      </c>
      <c r="R26" s="43">
        <v>15</v>
      </c>
      <c r="S26" s="44">
        <v>24.571899999999999</v>
      </c>
      <c r="T26" s="74">
        <f t="shared" si="7"/>
        <v>72.222222222222229</v>
      </c>
      <c r="U26" s="43">
        <v>29</v>
      </c>
      <c r="V26" s="44">
        <v>8.5815000000000001</v>
      </c>
      <c r="W26" s="74">
        <f t="shared" si="8"/>
        <v>46.296296296296298</v>
      </c>
      <c r="X26" s="47"/>
      <c r="Y26" s="47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0.10733655698070128</v>
      </c>
      <c r="E27" s="45">
        <f t="shared" si="2"/>
        <v>7.5</v>
      </c>
      <c r="F27" s="46">
        <f t="shared" si="3"/>
        <v>7.5</v>
      </c>
      <c r="G27" s="43">
        <v>54</v>
      </c>
      <c r="H27" s="68"/>
      <c r="I27" s="43">
        <f>'LV-HV_3a'!I27</f>
        <v>56</v>
      </c>
      <c r="J27" s="44">
        <v>7.5553999999999996E-2</v>
      </c>
      <c r="K27" s="65">
        <f t="shared" si="4"/>
        <v>3.7037037037037095</v>
      </c>
      <c r="L27" s="43">
        <f>'LV-HV_3a'!L27</f>
        <v>57</v>
      </c>
      <c r="M27" s="51">
        <v>0.17344999999999999</v>
      </c>
      <c r="N27" s="65">
        <f t="shared" si="5"/>
        <v>5.5555555555555571</v>
      </c>
      <c r="O27" s="43">
        <f>'LV-HV_3a'!O27</f>
        <v>54</v>
      </c>
      <c r="P27" s="51">
        <v>0</v>
      </c>
      <c r="Q27" s="74">
        <f t="shared" si="6"/>
        <v>0</v>
      </c>
      <c r="R27" s="43">
        <v>15</v>
      </c>
      <c r="S27" s="51">
        <v>24.581900000000001</v>
      </c>
      <c r="T27" s="74">
        <f t="shared" si="7"/>
        <v>72.222222222222229</v>
      </c>
      <c r="U27" s="43">
        <v>29</v>
      </c>
      <c r="V27" s="44">
        <v>8.5917999999999992</v>
      </c>
      <c r="W27" s="74">
        <f t="shared" si="8"/>
        <v>46.296296296296298</v>
      </c>
      <c r="X27" s="47"/>
      <c r="Y27" s="47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0.12757561245396834</v>
      </c>
      <c r="E28" s="45">
        <f t="shared" si="2"/>
        <v>7.5</v>
      </c>
      <c r="F28" s="46">
        <f t="shared" si="3"/>
        <v>7.5</v>
      </c>
      <c r="G28" s="43">
        <v>54</v>
      </c>
      <c r="H28" s="68"/>
      <c r="I28" s="43">
        <f>'LV-HV_3a'!I28</f>
        <v>56</v>
      </c>
      <c r="J28" s="44">
        <v>7.0582000000000006E-2</v>
      </c>
      <c r="K28" s="65">
        <f t="shared" si="4"/>
        <v>3.7037037037037095</v>
      </c>
      <c r="L28" s="43">
        <f>'LV-HV_3a'!L28</f>
        <v>57</v>
      </c>
      <c r="M28" s="44">
        <v>0.1661</v>
      </c>
      <c r="N28" s="65">
        <f t="shared" si="5"/>
        <v>5.5555555555555571</v>
      </c>
      <c r="O28" s="43">
        <f>'LV-HV_3a'!O28</f>
        <v>54</v>
      </c>
      <c r="P28" s="44">
        <v>0</v>
      </c>
      <c r="Q28" s="74">
        <f t="shared" si="6"/>
        <v>0</v>
      </c>
      <c r="R28" s="43">
        <v>15</v>
      </c>
      <c r="S28" s="44">
        <v>24.630600000000001</v>
      </c>
      <c r="T28" s="74">
        <f t="shared" si="7"/>
        <v>72.222222222222229</v>
      </c>
      <c r="U28" s="43">
        <v>29</v>
      </c>
      <c r="V28" s="44">
        <v>8.6417999999999999</v>
      </c>
      <c r="W28" s="74">
        <f t="shared" si="8"/>
        <v>46.296296296296298</v>
      </c>
      <c r="X28" s="47"/>
      <c r="Y28" s="47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0.11715237368903747</v>
      </c>
      <c r="E29" s="45">
        <f t="shared" si="2"/>
        <v>5</v>
      </c>
      <c r="F29" s="46">
        <f t="shared" si="3"/>
        <v>5</v>
      </c>
      <c r="G29" s="43">
        <v>47</v>
      </c>
      <c r="H29" s="68"/>
      <c r="I29" s="43">
        <f>'LV-HV_3a'!I29</f>
        <v>47</v>
      </c>
      <c r="J29" s="44">
        <v>0</v>
      </c>
      <c r="K29" s="65">
        <f t="shared" si="4"/>
        <v>0</v>
      </c>
      <c r="L29" s="43">
        <f>'LV-HV_3a'!L29</f>
        <v>51</v>
      </c>
      <c r="M29" s="44">
        <v>0.21240999999999999</v>
      </c>
      <c r="N29" s="65">
        <f t="shared" si="5"/>
        <v>8.5106382978723332</v>
      </c>
      <c r="O29" s="43">
        <f>'LV-HV_3a'!O29</f>
        <v>46</v>
      </c>
      <c r="P29" s="44">
        <v>1.3677999999999999E-2</v>
      </c>
      <c r="Q29" s="74">
        <f t="shared" si="6"/>
        <v>2.1276595744680833</v>
      </c>
      <c r="R29" s="43">
        <v>15</v>
      </c>
      <c r="S29" s="44">
        <v>14.4482</v>
      </c>
      <c r="T29" s="74">
        <f t="shared" si="7"/>
        <v>68.085106382978722</v>
      </c>
      <c r="U29" s="43">
        <v>29</v>
      </c>
      <c r="V29" s="44">
        <v>3.1171000000000002</v>
      </c>
      <c r="W29" s="74">
        <f t="shared" si="8"/>
        <v>38.297872340425535</v>
      </c>
      <c r="X29" s="47"/>
      <c r="Y29" s="47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0.16234028473064105</v>
      </c>
      <c r="E30" s="45">
        <f t="shared" si="2"/>
        <v>5</v>
      </c>
      <c r="F30" s="46">
        <f t="shared" si="3"/>
        <v>5</v>
      </c>
      <c r="G30" s="43">
        <v>47</v>
      </c>
      <c r="H30" s="68"/>
      <c r="I30" s="43">
        <f>'LV-HV_3a'!I30</f>
        <v>48</v>
      </c>
      <c r="J30" s="44">
        <v>6.5570999999999997E-3</v>
      </c>
      <c r="K30" s="65">
        <f t="shared" si="4"/>
        <v>2.1276595744680833</v>
      </c>
      <c r="L30" s="43">
        <f>'LV-HV_3a'!L30</f>
        <v>51</v>
      </c>
      <c r="M30" s="44">
        <v>0.19139</v>
      </c>
      <c r="N30" s="65">
        <f t="shared" si="5"/>
        <v>8.5106382978723332</v>
      </c>
      <c r="O30" s="43">
        <f>'LV-HV_3a'!O30</f>
        <v>46</v>
      </c>
      <c r="P30" s="44">
        <v>1.8748000000000001E-2</v>
      </c>
      <c r="Q30" s="74">
        <f t="shared" si="6"/>
        <v>2.1276595744680833</v>
      </c>
      <c r="R30" s="43">
        <v>15</v>
      </c>
      <c r="S30" s="44">
        <v>14.510899999999999</v>
      </c>
      <c r="T30" s="74">
        <f t="shared" si="7"/>
        <v>68.085106382978722</v>
      </c>
      <c r="U30" s="43">
        <v>29</v>
      </c>
      <c r="V30" s="44">
        <v>3.1831</v>
      </c>
      <c r="W30" s="74">
        <f t="shared" si="8"/>
        <v>38.297872340425535</v>
      </c>
      <c r="X30" s="47"/>
      <c r="Y30" s="47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0.23176972718546152</v>
      </c>
      <c r="E31" s="45">
        <f t="shared" si="2"/>
        <v>5</v>
      </c>
      <c r="F31" s="46">
        <f t="shared" si="3"/>
        <v>5</v>
      </c>
      <c r="G31" s="43">
        <v>48</v>
      </c>
      <c r="H31" s="68"/>
      <c r="I31" s="43">
        <f>'LV-HV_3a'!I31</f>
        <v>49</v>
      </c>
      <c r="J31" s="44">
        <v>2.5162E-2</v>
      </c>
      <c r="K31" s="65">
        <f t="shared" si="4"/>
        <v>2.0833333333333428</v>
      </c>
      <c r="L31" s="43">
        <f>'LV-HV_3a'!L31</f>
        <v>51</v>
      </c>
      <c r="M31" s="44">
        <v>0.16053999999999999</v>
      </c>
      <c r="N31" s="65">
        <f t="shared" si="5"/>
        <v>6.2500000000000142</v>
      </c>
      <c r="O31" s="43">
        <f>'LV-HV_3a'!O31</f>
        <v>46</v>
      </c>
      <c r="P31" s="44">
        <v>2.7865000000000001E-2</v>
      </c>
      <c r="Q31" s="74">
        <f t="shared" si="6"/>
        <v>4.1666666666666572</v>
      </c>
      <c r="R31" s="43">
        <v>15</v>
      </c>
      <c r="S31" s="44">
        <v>14.6084</v>
      </c>
      <c r="T31" s="74">
        <f t="shared" si="7"/>
        <v>68.75</v>
      </c>
      <c r="U31" s="43">
        <v>29</v>
      </c>
      <c r="V31" s="44">
        <v>3.2856000000000001</v>
      </c>
      <c r="W31" s="74">
        <f t="shared" si="8"/>
        <v>39.583333333333329</v>
      </c>
      <c r="X31" s="47"/>
      <c r="Y31" s="47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0.35209790895448129</v>
      </c>
      <c r="E32" s="45">
        <f t="shared" si="2"/>
        <v>5</v>
      </c>
      <c r="F32" s="46">
        <f t="shared" si="3"/>
        <v>5</v>
      </c>
      <c r="G32" s="43">
        <v>48</v>
      </c>
      <c r="H32" s="68"/>
      <c r="I32" s="43">
        <f>'LV-HV_3a'!I32</f>
        <v>50</v>
      </c>
      <c r="J32" s="44">
        <v>5.0401000000000001E-2</v>
      </c>
      <c r="K32" s="65">
        <f t="shared" si="4"/>
        <v>4.1666666666666714</v>
      </c>
      <c r="L32" s="43">
        <f>'LV-HV_3a'!L32</f>
        <v>51</v>
      </c>
      <c r="M32" s="44">
        <v>0.11863</v>
      </c>
      <c r="N32" s="65">
        <f t="shared" si="5"/>
        <v>6.2500000000000142</v>
      </c>
      <c r="O32" s="43">
        <f>'LV-HV_3a'!O32</f>
        <v>46</v>
      </c>
      <c r="P32" s="44">
        <v>5.4916E-2</v>
      </c>
      <c r="Q32" s="74">
        <f t="shared" si="6"/>
        <v>4.1666666666666572</v>
      </c>
      <c r="R32" s="43">
        <v>15</v>
      </c>
      <c r="S32" s="44">
        <v>14.7898</v>
      </c>
      <c r="T32" s="74">
        <f t="shared" si="7"/>
        <v>68.75</v>
      </c>
      <c r="U32" s="43">
        <v>29</v>
      </c>
      <c r="V32" s="44">
        <v>3.4742999999999999</v>
      </c>
      <c r="W32" s="74">
        <f t="shared" si="8"/>
        <v>39.583333333333329</v>
      </c>
      <c r="X32" s="47"/>
      <c r="Y32" s="47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0.61168353998198288</v>
      </c>
      <c r="E33" s="45">
        <f t="shared" si="2"/>
        <v>5</v>
      </c>
      <c r="F33" s="46">
        <f t="shared" si="3"/>
        <v>5</v>
      </c>
      <c r="G33" s="43">
        <v>49</v>
      </c>
      <c r="H33" s="68"/>
      <c r="I33" s="43">
        <f>'LV-HV_3a'!I33</f>
        <v>50</v>
      </c>
      <c r="J33" s="44">
        <v>9.1857999999999992E-3</v>
      </c>
      <c r="K33" s="65">
        <f t="shared" si="4"/>
        <v>2.0408163265306172</v>
      </c>
      <c r="L33" s="43">
        <f>'LV-HV_3a'!L33</f>
        <v>51</v>
      </c>
      <c r="M33" s="44">
        <v>4.7315000000000003E-2</v>
      </c>
      <c r="N33" s="65">
        <f t="shared" si="5"/>
        <v>4.0816326530612201</v>
      </c>
      <c r="O33" s="43">
        <f>'LV-HV_3a'!O33</f>
        <v>46</v>
      </c>
      <c r="P33" s="44">
        <v>0.13098000000000001</v>
      </c>
      <c r="Q33" s="74">
        <f t="shared" si="6"/>
        <v>6.1224489795918373</v>
      </c>
      <c r="R33" s="43">
        <v>15</v>
      </c>
      <c r="S33" s="44">
        <v>15.1982</v>
      </c>
      <c r="T33" s="74">
        <f t="shared" si="7"/>
        <v>69.387755102040813</v>
      </c>
      <c r="U33" s="43">
        <v>29</v>
      </c>
      <c r="V33" s="44">
        <v>3.8961999999999999</v>
      </c>
      <c r="W33" s="74">
        <f t="shared" si="8"/>
        <v>40.816326530612244</v>
      </c>
      <c r="X33" s="47"/>
      <c r="Y33" s="47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0.24869854837085456</v>
      </c>
      <c r="E34" s="45">
        <f t="shared" si="2"/>
        <v>2.5</v>
      </c>
      <c r="F34" s="46">
        <f t="shared" si="3"/>
        <v>2.5</v>
      </c>
      <c r="G34" s="43">
        <v>37</v>
      </c>
      <c r="H34" s="68"/>
      <c r="I34" s="43">
        <f>'LV-HV_3a'!I34</f>
        <v>36</v>
      </c>
      <c r="J34" s="44">
        <v>3.4678E-3</v>
      </c>
      <c r="K34" s="65">
        <f t="shared" si="4"/>
        <v>2.7027027027027088</v>
      </c>
      <c r="L34" s="43">
        <f>'LV-HV_3a'!L34</f>
        <v>42</v>
      </c>
      <c r="M34" s="44">
        <v>0.19091</v>
      </c>
      <c r="N34" s="65">
        <f t="shared" si="5"/>
        <v>13.513513513513516</v>
      </c>
      <c r="O34" s="43">
        <f>'LV-HV_3a'!O34</f>
        <v>35</v>
      </c>
      <c r="P34" s="44">
        <v>1.9026000000000001E-2</v>
      </c>
      <c r="Q34" s="74">
        <f t="shared" si="6"/>
        <v>5.4054054054054035</v>
      </c>
      <c r="R34" s="43">
        <v>15</v>
      </c>
      <c r="S34" s="44">
        <v>8.0747999999999998</v>
      </c>
      <c r="T34" s="74">
        <f t="shared" si="7"/>
        <v>59.45945945945946</v>
      </c>
      <c r="U34" s="43">
        <v>29</v>
      </c>
      <c r="V34" s="44">
        <v>0.38438</v>
      </c>
      <c r="W34" s="74">
        <f t="shared" si="8"/>
        <v>21.621621621621628</v>
      </c>
      <c r="X34" s="47"/>
      <c r="Y34" s="47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0.47460922797806482</v>
      </c>
      <c r="E35" s="45">
        <f t="shared" si="2"/>
        <v>2.5</v>
      </c>
      <c r="F35" s="46">
        <f t="shared" si="3"/>
        <v>2.5</v>
      </c>
      <c r="G35" s="43">
        <v>38</v>
      </c>
      <c r="H35" s="68"/>
      <c r="I35" s="43">
        <f>'LV-HV_3a'!I35</f>
        <v>37</v>
      </c>
      <c r="J35" s="44">
        <v>8.5676999999999993E-3</v>
      </c>
      <c r="K35" s="65">
        <f t="shared" si="4"/>
        <v>2.6315789473684106</v>
      </c>
      <c r="L35" s="43">
        <f>'LV-HV_3a'!L35</f>
        <v>42</v>
      </c>
      <c r="M35" s="44">
        <v>0.10156999999999999</v>
      </c>
      <c r="N35" s="65">
        <f t="shared" si="5"/>
        <v>10.526315789473699</v>
      </c>
      <c r="O35" s="43">
        <f>'LV-HV_3a'!O35</f>
        <v>35</v>
      </c>
      <c r="P35" s="44">
        <v>6.0496000000000001E-2</v>
      </c>
      <c r="Q35" s="74">
        <f t="shared" si="6"/>
        <v>7.8947368421052602</v>
      </c>
      <c r="R35" s="43">
        <v>15</v>
      </c>
      <c r="S35" s="44">
        <v>8.1753</v>
      </c>
      <c r="T35" s="74">
        <f t="shared" si="7"/>
        <v>60.526315789473685</v>
      </c>
      <c r="U35" s="43">
        <v>29</v>
      </c>
      <c r="V35" s="44">
        <v>0.49769000000000002</v>
      </c>
      <c r="W35" s="74">
        <f t="shared" si="8"/>
        <v>23.68421052631578</v>
      </c>
      <c r="X35" s="47"/>
      <c r="Y35" s="47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0.63811610244787698</v>
      </c>
      <c r="E36" s="45">
        <f t="shared" si="2"/>
        <v>2.5</v>
      </c>
      <c r="F36" s="46">
        <f t="shared" si="3"/>
        <v>2.5</v>
      </c>
      <c r="G36" s="43">
        <v>39</v>
      </c>
      <c r="H36" s="68"/>
      <c r="I36" s="43">
        <f>'LV-HV_3a'!I36</f>
        <v>38</v>
      </c>
      <c r="J36" s="44">
        <v>9.3132000000000006E-3</v>
      </c>
      <c r="K36" s="65">
        <f t="shared" si="4"/>
        <v>2.564102564102555</v>
      </c>
      <c r="L36" s="43">
        <f>'LV-HV_3a'!L36</f>
        <v>42</v>
      </c>
      <c r="M36" s="44">
        <v>5.3794000000000002E-2</v>
      </c>
      <c r="N36" s="65">
        <f t="shared" si="5"/>
        <v>7.6923076923077076</v>
      </c>
      <c r="O36" s="43">
        <f>'LV-HV_3a'!O36</f>
        <v>35</v>
      </c>
      <c r="P36" s="44">
        <v>0.10606</v>
      </c>
      <c r="Q36" s="74">
        <f t="shared" si="6"/>
        <v>10.256410256410248</v>
      </c>
      <c r="R36" s="43">
        <v>15</v>
      </c>
      <c r="S36" s="44">
        <v>8.2643000000000004</v>
      </c>
      <c r="T36" s="74">
        <f t="shared" si="7"/>
        <v>61.538461538461533</v>
      </c>
      <c r="U36" s="43">
        <v>29</v>
      </c>
      <c r="V36" s="44">
        <v>0.59462000000000004</v>
      </c>
      <c r="W36" s="74">
        <f t="shared" si="8"/>
        <v>25.641025641025635</v>
      </c>
      <c r="X36" s="47"/>
      <c r="Y36" s="47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0.76193821685387331</v>
      </c>
      <c r="E37" s="45">
        <f t="shared" si="2"/>
        <v>2.5</v>
      </c>
      <c r="F37" s="46">
        <f t="shared" si="3"/>
        <v>2.5</v>
      </c>
      <c r="G37" s="43">
        <v>40</v>
      </c>
      <c r="H37" s="68"/>
      <c r="I37" s="43">
        <f>'LV-HV_3a'!I37</f>
        <v>40</v>
      </c>
      <c r="J37" s="44">
        <v>0</v>
      </c>
      <c r="K37" s="65">
        <f t="shared" si="4"/>
        <v>0</v>
      </c>
      <c r="L37" s="43">
        <f>'LV-HV_3a'!L37</f>
        <v>42</v>
      </c>
      <c r="M37" s="44">
        <v>2.7869999999999999E-2</v>
      </c>
      <c r="N37" s="65">
        <f t="shared" si="5"/>
        <v>5</v>
      </c>
      <c r="O37" s="43">
        <f>'LV-HV_3a'!O37</f>
        <v>35</v>
      </c>
      <c r="P37" s="44">
        <v>0.15024000000000001</v>
      </c>
      <c r="Q37" s="74">
        <f t="shared" si="6"/>
        <v>12.5</v>
      </c>
      <c r="R37" s="43">
        <v>15</v>
      </c>
      <c r="S37" s="44">
        <v>8.3420000000000005</v>
      </c>
      <c r="T37" s="74">
        <f t="shared" si="7"/>
        <v>62.5</v>
      </c>
      <c r="U37" s="43">
        <v>29</v>
      </c>
      <c r="V37" s="44">
        <v>0.67742000000000002</v>
      </c>
      <c r="W37" s="74">
        <f t="shared" si="8"/>
        <v>27.5</v>
      </c>
      <c r="X37" s="47"/>
      <c r="Y37" s="47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0.85895983559300426</v>
      </c>
      <c r="E38" s="45">
        <f t="shared" si="2"/>
        <v>2.5</v>
      </c>
      <c r="F38" s="46">
        <f t="shared" si="3"/>
        <v>2.5</v>
      </c>
      <c r="G38" s="43">
        <v>41</v>
      </c>
      <c r="H38" s="68"/>
      <c r="I38" s="43">
        <f>'LV-HV_3a'!I38</f>
        <v>41</v>
      </c>
      <c r="J38" s="44">
        <v>0</v>
      </c>
      <c r="K38" s="65">
        <f t="shared" si="4"/>
        <v>0</v>
      </c>
      <c r="L38" s="43">
        <f>'LV-HV_3a'!L38</f>
        <v>42</v>
      </c>
      <c r="M38" s="44">
        <v>1.2397999999999999E-2</v>
      </c>
      <c r="N38" s="65">
        <f t="shared" si="5"/>
        <v>2.4390243902439011</v>
      </c>
      <c r="O38" s="43">
        <f>'LV-HV_3a'!O38</f>
        <v>35</v>
      </c>
      <c r="P38" s="44">
        <v>0.18936</v>
      </c>
      <c r="Q38" s="74">
        <f t="shared" si="6"/>
        <v>14.634146341463421</v>
      </c>
      <c r="R38" s="43">
        <v>15</v>
      </c>
      <c r="S38" s="44">
        <v>8.4075000000000006</v>
      </c>
      <c r="T38" s="74">
        <f t="shared" si="7"/>
        <v>63.414634146341463</v>
      </c>
      <c r="U38" s="43">
        <v>29</v>
      </c>
      <c r="V38" s="44">
        <v>0.74663999999999997</v>
      </c>
      <c r="W38" s="74">
        <f t="shared" si="8"/>
        <v>29.268292682926827</v>
      </c>
      <c r="X38" s="47"/>
      <c r="Y38" s="47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0.36619499604507877</v>
      </c>
      <c r="E39" s="45">
        <f t="shared" si="2"/>
        <v>0</v>
      </c>
      <c r="F39" s="46">
        <f t="shared" si="3"/>
        <v>0</v>
      </c>
      <c r="G39" s="43">
        <v>28</v>
      </c>
      <c r="H39" s="68"/>
      <c r="I39" s="43">
        <f>'LV-HV_3a'!I39</f>
        <v>28</v>
      </c>
      <c r="J39" s="44">
        <v>0</v>
      </c>
      <c r="K39" s="65">
        <f t="shared" si="4"/>
        <v>0</v>
      </c>
      <c r="L39" s="43">
        <f>'LV-HV_3a'!L39</f>
        <v>29</v>
      </c>
      <c r="M39" s="44">
        <v>6.1885E-4</v>
      </c>
      <c r="N39" s="65">
        <f t="shared" si="5"/>
        <v>3.5714285714285836</v>
      </c>
      <c r="O39" s="43">
        <f>'LV-HV_3a'!O39</f>
        <v>28</v>
      </c>
      <c r="P39" s="44">
        <v>0</v>
      </c>
      <c r="Q39" s="74">
        <f t="shared" si="6"/>
        <v>0</v>
      </c>
      <c r="R39" s="43">
        <v>15</v>
      </c>
      <c r="S39" s="44">
        <v>4.7126999999999999</v>
      </c>
      <c r="T39" s="74">
        <f t="shared" si="7"/>
        <v>46.428571428571423</v>
      </c>
      <c r="U39" s="43">
        <v>29</v>
      </c>
      <c r="V39" s="44">
        <v>6.1885E-4</v>
      </c>
      <c r="W39" s="74">
        <f t="shared" si="8"/>
        <v>3.5714285714285836</v>
      </c>
      <c r="X39" s="47"/>
      <c r="Y39" s="47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0.62635157372433681</v>
      </c>
      <c r="E40" s="45">
        <f t="shared" si="2"/>
        <v>0</v>
      </c>
      <c r="F40" s="46">
        <f t="shared" si="3"/>
        <v>0</v>
      </c>
      <c r="G40" s="43">
        <v>29</v>
      </c>
      <c r="H40" s="68"/>
      <c r="I40" s="43">
        <f>'LV-HV_3a'!I40</f>
        <v>28</v>
      </c>
      <c r="J40" s="44">
        <v>8.4703999999999995E-3</v>
      </c>
      <c r="K40" s="65">
        <f t="shared" si="4"/>
        <v>3.448275862068968</v>
      </c>
      <c r="L40" s="43">
        <f>'LV-HV_3a'!L40</f>
        <v>29</v>
      </c>
      <c r="M40" s="44">
        <v>0</v>
      </c>
      <c r="N40" s="65">
        <f t="shared" si="5"/>
        <v>0</v>
      </c>
      <c r="O40" s="43">
        <f>'LV-HV_3a'!O40</f>
        <v>28</v>
      </c>
      <c r="P40" s="44">
        <v>8.4703999999999995E-3</v>
      </c>
      <c r="Q40" s="74">
        <f t="shared" si="6"/>
        <v>3.448275862068968</v>
      </c>
      <c r="R40" s="43">
        <v>15</v>
      </c>
      <c r="S40" s="44">
        <v>4.7144000000000004</v>
      </c>
      <c r="T40" s="74">
        <f t="shared" si="7"/>
        <v>48.275862068965523</v>
      </c>
      <c r="U40" s="43">
        <v>29</v>
      </c>
      <c r="V40" s="44">
        <v>0</v>
      </c>
      <c r="W40" s="74">
        <f t="shared" si="8"/>
        <v>0</v>
      </c>
      <c r="X40" s="47"/>
      <c r="Y40" s="47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0.7542293014049789</v>
      </c>
      <c r="E41" s="45">
        <f t="shared" si="2"/>
        <v>0</v>
      </c>
      <c r="F41" s="46">
        <f t="shared" si="3"/>
        <v>0</v>
      </c>
      <c r="G41" s="43">
        <v>29</v>
      </c>
      <c r="H41" s="68"/>
      <c r="I41" s="43">
        <f>'LV-HV_3a'!I41</f>
        <v>29</v>
      </c>
      <c r="J41" s="44">
        <v>0</v>
      </c>
      <c r="K41" s="65">
        <f t="shared" si="4"/>
        <v>0</v>
      </c>
      <c r="L41" s="43">
        <f>'LV-HV_3a'!L41</f>
        <v>29</v>
      </c>
      <c r="M41" s="44">
        <v>0</v>
      </c>
      <c r="N41" s="65">
        <f t="shared" si="5"/>
        <v>0</v>
      </c>
      <c r="O41" s="43">
        <f>'LV-HV_3a'!O41</f>
        <v>28</v>
      </c>
      <c r="P41" s="44">
        <v>1.2880000000000001E-2</v>
      </c>
      <c r="Q41" s="74">
        <f t="shared" si="6"/>
        <v>3.448275862068968</v>
      </c>
      <c r="R41" s="43">
        <v>15</v>
      </c>
      <c r="S41" s="44">
        <v>4.7156000000000002</v>
      </c>
      <c r="T41" s="74">
        <f t="shared" si="7"/>
        <v>48.275862068965523</v>
      </c>
      <c r="U41" s="43">
        <v>29</v>
      </c>
      <c r="V41" s="44">
        <v>0</v>
      </c>
      <c r="W41" s="74">
        <f t="shared" si="8"/>
        <v>0</v>
      </c>
      <c r="X41" s="47"/>
      <c r="Y41" s="47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0.83026600553898899</v>
      </c>
      <c r="E42" s="45">
        <f t="shared" si="2"/>
        <v>0</v>
      </c>
      <c r="F42" s="46">
        <f t="shared" si="3"/>
        <v>0</v>
      </c>
      <c r="G42" s="43">
        <v>29</v>
      </c>
      <c r="H42" s="68"/>
      <c r="I42" s="43">
        <f>'LV-HV_3a'!I42</f>
        <v>29</v>
      </c>
      <c r="J42" s="44">
        <v>0</v>
      </c>
      <c r="K42" s="65">
        <f t="shared" si="4"/>
        <v>0</v>
      </c>
      <c r="L42" s="43">
        <f>'LV-HV_3a'!L42</f>
        <v>29</v>
      </c>
      <c r="M42" s="44">
        <v>0</v>
      </c>
      <c r="N42" s="65">
        <f t="shared" si="5"/>
        <v>0</v>
      </c>
      <c r="O42" s="43">
        <f>'LV-HV_3a'!O42</f>
        <v>28</v>
      </c>
      <c r="P42" s="44">
        <v>1.5483E-2</v>
      </c>
      <c r="Q42" s="74">
        <f t="shared" si="6"/>
        <v>3.448275862068968</v>
      </c>
      <c r="R42" s="43">
        <v>15</v>
      </c>
      <c r="S42" s="44">
        <v>4.7161999999999997</v>
      </c>
      <c r="T42" s="74">
        <f t="shared" si="7"/>
        <v>48.275862068965523</v>
      </c>
      <c r="U42" s="43">
        <v>29</v>
      </c>
      <c r="V42" s="44">
        <v>0</v>
      </c>
      <c r="W42" s="74">
        <f t="shared" si="8"/>
        <v>0</v>
      </c>
      <c r="X42" s="47"/>
      <c r="Y42" s="47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0.88067289373092783</v>
      </c>
      <c r="E43" s="45">
        <f t="shared" si="2"/>
        <v>0</v>
      </c>
      <c r="F43" s="46">
        <f t="shared" si="3"/>
        <v>0</v>
      </c>
      <c r="G43" s="43">
        <v>29</v>
      </c>
      <c r="H43" s="68"/>
      <c r="I43" s="43">
        <f>'LV-HV_3a'!I43</f>
        <v>29</v>
      </c>
      <c r="J43" s="44">
        <v>0</v>
      </c>
      <c r="K43" s="65">
        <f t="shared" si="4"/>
        <v>0</v>
      </c>
      <c r="L43" s="43">
        <f>'LV-HV_3a'!L43</f>
        <v>29</v>
      </c>
      <c r="M43" s="44">
        <v>0</v>
      </c>
      <c r="N43" s="65">
        <f t="shared" si="5"/>
        <v>0</v>
      </c>
      <c r="O43" s="43">
        <f>'LV-HV_3a'!O43</f>
        <v>28</v>
      </c>
      <c r="P43" s="44">
        <v>1.7201999999999999E-2</v>
      </c>
      <c r="Q43" s="74">
        <f t="shared" si="6"/>
        <v>3.448275862068968</v>
      </c>
      <c r="R43" s="43">
        <v>15</v>
      </c>
      <c r="S43" s="44">
        <v>4.7167000000000003</v>
      </c>
      <c r="T43" s="74">
        <f t="shared" si="7"/>
        <v>48.275862068965523</v>
      </c>
      <c r="U43" s="43">
        <v>29</v>
      </c>
      <c r="V43" s="44">
        <v>0</v>
      </c>
      <c r="W43" s="74">
        <f t="shared" si="8"/>
        <v>0</v>
      </c>
      <c r="X43" s="47"/>
      <c r="Y43" s="47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0.24869854837085456</v>
      </c>
      <c r="E44" s="45">
        <f t="shared" si="2"/>
        <v>-2.5</v>
      </c>
      <c r="F44" s="46">
        <f t="shared" si="3"/>
        <v>-2.5</v>
      </c>
      <c r="G44" s="43">
        <v>25</v>
      </c>
      <c r="H44" s="68"/>
      <c r="I44" s="43">
        <f>'LV-HV_3a'!I44</f>
        <v>25</v>
      </c>
      <c r="J44" s="44">
        <v>0</v>
      </c>
      <c r="K44" s="65">
        <f t="shared" si="4"/>
        <v>0</v>
      </c>
      <c r="L44" s="43">
        <f>'LV-HV_3a'!L44</f>
        <v>25</v>
      </c>
      <c r="M44" s="44">
        <v>0</v>
      </c>
      <c r="N44" s="65">
        <f t="shared" si="5"/>
        <v>0</v>
      </c>
      <c r="O44" s="43">
        <f>'LV-HV_3a'!O44</f>
        <v>25</v>
      </c>
      <c r="P44" s="44">
        <v>0</v>
      </c>
      <c r="Q44" s="74">
        <f t="shared" si="6"/>
        <v>0</v>
      </c>
      <c r="R44" s="43">
        <v>15</v>
      </c>
      <c r="S44" s="44">
        <v>2.4649000000000001</v>
      </c>
      <c r="T44" s="74">
        <f t="shared" si="7"/>
        <v>40</v>
      </c>
      <c r="U44" s="43">
        <v>29</v>
      </c>
      <c r="V44" s="44">
        <v>0.40005000000000002</v>
      </c>
      <c r="W44" s="74">
        <f t="shared" si="8"/>
        <v>16</v>
      </c>
      <c r="X44" s="47"/>
      <c r="Y44" s="47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0.47460922797806482</v>
      </c>
      <c r="E45" s="45">
        <f t="shared" si="2"/>
        <v>-2.5</v>
      </c>
      <c r="F45" s="46">
        <f t="shared" si="3"/>
        <v>-2.5</v>
      </c>
      <c r="G45" s="43">
        <v>25</v>
      </c>
      <c r="H45" s="68"/>
      <c r="I45" s="43">
        <f>'LV-HV_3a'!I45</f>
        <v>25</v>
      </c>
      <c r="J45" s="44">
        <v>0</v>
      </c>
      <c r="K45" s="65">
        <f t="shared" si="4"/>
        <v>0</v>
      </c>
      <c r="L45" s="43">
        <f>'LV-HV_3a'!L45</f>
        <v>25</v>
      </c>
      <c r="M45" s="44">
        <v>0</v>
      </c>
      <c r="N45" s="65">
        <f t="shared" si="5"/>
        <v>0</v>
      </c>
      <c r="O45" s="43">
        <f>'LV-HV_3a'!O45</f>
        <v>25</v>
      </c>
      <c r="P45" s="44">
        <v>0</v>
      </c>
      <c r="Q45" s="74">
        <f t="shared" si="6"/>
        <v>0</v>
      </c>
      <c r="R45" s="43">
        <v>15</v>
      </c>
      <c r="S45" s="44">
        <v>2.4588000000000001</v>
      </c>
      <c r="T45" s="74">
        <f t="shared" si="7"/>
        <v>40</v>
      </c>
      <c r="U45" s="43">
        <v>29</v>
      </c>
      <c r="V45" s="44">
        <v>0.37345</v>
      </c>
      <c r="W45" s="74">
        <f t="shared" si="8"/>
        <v>16</v>
      </c>
      <c r="X45" s="47"/>
      <c r="Y45" s="47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0.63811610244787698</v>
      </c>
      <c r="E46" s="45">
        <f t="shared" si="2"/>
        <v>-2.5</v>
      </c>
      <c r="F46" s="46">
        <f t="shared" si="3"/>
        <v>-2.5</v>
      </c>
      <c r="G46" s="43">
        <v>25</v>
      </c>
      <c r="H46" s="68"/>
      <c r="I46" s="43">
        <f>'LV-HV_3a'!I46</f>
        <v>25</v>
      </c>
      <c r="J46" s="44">
        <v>0</v>
      </c>
      <c r="K46" s="65">
        <f t="shared" si="4"/>
        <v>0</v>
      </c>
      <c r="L46" s="43">
        <f>'LV-HV_3a'!L46</f>
        <v>25</v>
      </c>
      <c r="M46" s="44">
        <v>0</v>
      </c>
      <c r="N46" s="65">
        <f t="shared" si="5"/>
        <v>0</v>
      </c>
      <c r="O46" s="43">
        <f>'LV-HV_3a'!O46</f>
        <v>25</v>
      </c>
      <c r="P46" s="44">
        <v>0</v>
      </c>
      <c r="Q46" s="74">
        <f t="shared" si="6"/>
        <v>0</v>
      </c>
      <c r="R46" s="43">
        <v>15</v>
      </c>
      <c r="S46" s="44">
        <v>2.4544999999999999</v>
      </c>
      <c r="T46" s="74">
        <f t="shared" si="7"/>
        <v>40</v>
      </c>
      <c r="U46" s="43">
        <v>29</v>
      </c>
      <c r="V46" s="44">
        <v>0.35444999999999999</v>
      </c>
      <c r="W46" s="74">
        <f t="shared" si="8"/>
        <v>16</v>
      </c>
      <c r="X46" s="47"/>
      <c r="Y46" s="47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0.76193821685387331</v>
      </c>
      <c r="E47" s="45">
        <f t="shared" si="2"/>
        <v>-2.5</v>
      </c>
      <c r="F47" s="46">
        <f t="shared" si="3"/>
        <v>-2.5</v>
      </c>
      <c r="G47" s="43">
        <v>25</v>
      </c>
      <c r="H47" s="68"/>
      <c r="I47" s="43">
        <f>'LV-HV_3a'!I47</f>
        <v>25</v>
      </c>
      <c r="J47" s="44">
        <v>0</v>
      </c>
      <c r="K47" s="65">
        <f t="shared" si="4"/>
        <v>0</v>
      </c>
      <c r="L47" s="43">
        <f>'LV-HV_3a'!L47</f>
        <v>25</v>
      </c>
      <c r="M47" s="44">
        <v>0</v>
      </c>
      <c r="N47" s="65">
        <f t="shared" si="5"/>
        <v>0</v>
      </c>
      <c r="O47" s="43">
        <f>'LV-HV_3a'!O47</f>
        <v>25</v>
      </c>
      <c r="P47" s="44">
        <v>0</v>
      </c>
      <c r="Q47" s="74">
        <f t="shared" si="6"/>
        <v>0</v>
      </c>
      <c r="R47" s="43">
        <v>15</v>
      </c>
      <c r="S47" s="44">
        <v>2.4512999999999998</v>
      </c>
      <c r="T47" s="74">
        <f t="shared" si="7"/>
        <v>40</v>
      </c>
      <c r="U47" s="43">
        <v>29</v>
      </c>
      <c r="V47" s="44">
        <v>0.3402</v>
      </c>
      <c r="W47" s="74">
        <f t="shared" si="8"/>
        <v>16</v>
      </c>
      <c r="X47" s="47"/>
      <c r="Y47" s="47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0.85895983559300426</v>
      </c>
      <c r="E48" s="45">
        <f t="shared" si="2"/>
        <v>-2.5</v>
      </c>
      <c r="F48" s="46">
        <f t="shared" si="3"/>
        <v>-2.5</v>
      </c>
      <c r="G48" s="43">
        <v>25</v>
      </c>
      <c r="H48" s="68"/>
      <c r="I48" s="43">
        <f>'LV-HV_3a'!I48</f>
        <v>25</v>
      </c>
      <c r="J48" s="44">
        <v>0</v>
      </c>
      <c r="K48" s="65">
        <f t="shared" si="4"/>
        <v>0</v>
      </c>
      <c r="L48" s="43">
        <f>'LV-HV_3a'!L48</f>
        <v>25</v>
      </c>
      <c r="M48" s="44">
        <v>0</v>
      </c>
      <c r="N48" s="65">
        <f t="shared" si="5"/>
        <v>0</v>
      </c>
      <c r="O48" s="43">
        <f>'LV-HV_3a'!O48</f>
        <v>25</v>
      </c>
      <c r="P48" s="44">
        <v>0</v>
      </c>
      <c r="Q48" s="74">
        <f t="shared" si="6"/>
        <v>0</v>
      </c>
      <c r="R48" s="43">
        <v>15</v>
      </c>
      <c r="S48" s="44">
        <v>2.4487000000000001</v>
      </c>
      <c r="T48" s="74">
        <f t="shared" si="7"/>
        <v>40</v>
      </c>
      <c r="U48" s="43">
        <v>29</v>
      </c>
      <c r="V48" s="44">
        <v>0.32912000000000002</v>
      </c>
      <c r="W48" s="74">
        <f t="shared" si="8"/>
        <v>16</v>
      </c>
      <c r="X48" s="47"/>
      <c r="Y48" s="47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0.11715237368903747</v>
      </c>
      <c r="E49" s="45">
        <f t="shared" si="2"/>
        <v>-5</v>
      </c>
      <c r="F49" s="46">
        <f t="shared" si="3"/>
        <v>-5</v>
      </c>
      <c r="G49" s="43">
        <v>22</v>
      </c>
      <c r="H49" s="68"/>
      <c r="I49" s="43">
        <f>'LV-HV_3a'!I49</f>
        <v>22</v>
      </c>
      <c r="J49" s="44">
        <v>0</v>
      </c>
      <c r="K49" s="65">
        <f t="shared" si="4"/>
        <v>1.4210854715202004E-14</v>
      </c>
      <c r="L49" s="43">
        <f>'LV-HV_3a'!L49</f>
        <v>22</v>
      </c>
      <c r="M49" s="44">
        <v>0</v>
      </c>
      <c r="N49" s="65">
        <f t="shared" si="5"/>
        <v>1.4210854715202004E-14</v>
      </c>
      <c r="O49" s="43">
        <f>'LV-HV_3a'!O49</f>
        <v>22</v>
      </c>
      <c r="P49" s="44">
        <v>0</v>
      </c>
      <c r="Q49" s="74">
        <f t="shared" si="6"/>
        <v>1.4210854715202004E-14</v>
      </c>
      <c r="R49" s="43">
        <v>15</v>
      </c>
      <c r="S49" s="44">
        <v>0.98211999999999999</v>
      </c>
      <c r="T49" s="74">
        <f t="shared" si="7"/>
        <v>31.818181818181813</v>
      </c>
      <c r="U49" s="43">
        <v>29</v>
      </c>
      <c r="V49" s="44">
        <v>1.353</v>
      </c>
      <c r="W49" s="74">
        <f t="shared" si="8"/>
        <v>31.818181818181841</v>
      </c>
      <c r="X49" s="47"/>
      <c r="Y49" s="47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0.16234028473064105</v>
      </c>
      <c r="E50" s="45">
        <f t="shared" si="2"/>
        <v>-5</v>
      </c>
      <c r="F50" s="46">
        <f t="shared" si="3"/>
        <v>-5</v>
      </c>
      <c r="G50" s="43">
        <v>22</v>
      </c>
      <c r="H50" s="68"/>
      <c r="I50" s="43">
        <f>'LV-HV_3a'!I50</f>
        <v>22</v>
      </c>
      <c r="J50" s="44">
        <v>0</v>
      </c>
      <c r="K50" s="65">
        <f t="shared" si="4"/>
        <v>1.4210854715202004E-14</v>
      </c>
      <c r="L50" s="43">
        <f>'LV-HV_3a'!L50</f>
        <v>22</v>
      </c>
      <c r="M50" s="44">
        <v>0</v>
      </c>
      <c r="N50" s="65">
        <f t="shared" si="5"/>
        <v>1.4210854715202004E-14</v>
      </c>
      <c r="O50" s="43">
        <f>'LV-HV_3a'!O50</f>
        <v>22</v>
      </c>
      <c r="P50" s="44">
        <v>0</v>
      </c>
      <c r="Q50" s="74">
        <f t="shared" si="6"/>
        <v>1.4210854715202004E-14</v>
      </c>
      <c r="R50" s="43">
        <v>15</v>
      </c>
      <c r="S50" s="44">
        <v>0.98148999999999997</v>
      </c>
      <c r="T50" s="74">
        <f t="shared" si="7"/>
        <v>31.818181818181813</v>
      </c>
      <c r="U50" s="43">
        <v>29</v>
      </c>
      <c r="V50" s="44">
        <v>1.3449</v>
      </c>
      <c r="W50" s="74">
        <f t="shared" si="8"/>
        <v>31.818181818181841</v>
      </c>
      <c r="X50" s="47"/>
      <c r="Y50" s="47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0.23176972718546152</v>
      </c>
      <c r="E51" s="45">
        <f t="shared" si="2"/>
        <v>-5</v>
      </c>
      <c r="F51" s="46">
        <f t="shared" si="3"/>
        <v>-5</v>
      </c>
      <c r="G51" s="43">
        <v>22</v>
      </c>
      <c r="H51" s="68"/>
      <c r="I51" s="43">
        <f>'LV-HV_3a'!I51</f>
        <v>22</v>
      </c>
      <c r="J51" s="44">
        <v>0</v>
      </c>
      <c r="K51" s="65">
        <f t="shared" si="4"/>
        <v>1.4210854715202004E-14</v>
      </c>
      <c r="L51" s="43">
        <f>'LV-HV_3a'!L51</f>
        <v>22</v>
      </c>
      <c r="M51" s="44">
        <v>0</v>
      </c>
      <c r="N51" s="65">
        <f t="shared" si="5"/>
        <v>1.4210854715202004E-14</v>
      </c>
      <c r="O51" s="43">
        <f>'LV-HV_3a'!O51</f>
        <v>22</v>
      </c>
      <c r="P51" s="44">
        <v>0</v>
      </c>
      <c r="Q51" s="74">
        <f t="shared" si="6"/>
        <v>1.4210854715202004E-14</v>
      </c>
      <c r="R51" s="43">
        <v>15</v>
      </c>
      <c r="S51" s="44">
        <v>0.98053000000000001</v>
      </c>
      <c r="T51" s="74">
        <f t="shared" si="7"/>
        <v>31.818181818181813</v>
      </c>
      <c r="U51" s="43">
        <v>29</v>
      </c>
      <c r="V51" s="44">
        <v>1.3324</v>
      </c>
      <c r="W51" s="74">
        <f t="shared" si="8"/>
        <v>31.818181818181841</v>
      </c>
      <c r="X51" s="47"/>
      <c r="Y51" s="47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0.35209790895448129</v>
      </c>
      <c r="E52" s="45">
        <f t="shared" si="2"/>
        <v>-5</v>
      </c>
      <c r="F52" s="46">
        <f t="shared" si="3"/>
        <v>-5</v>
      </c>
      <c r="G52" s="43">
        <v>22</v>
      </c>
      <c r="H52" s="68"/>
      <c r="I52" s="43">
        <f>'LV-HV_3a'!I52</f>
        <v>22</v>
      </c>
      <c r="J52" s="44">
        <v>0</v>
      </c>
      <c r="K52" s="65">
        <f t="shared" si="4"/>
        <v>1.4210854715202004E-14</v>
      </c>
      <c r="L52" s="43">
        <f>'LV-HV_3a'!L52</f>
        <v>22</v>
      </c>
      <c r="M52" s="44">
        <v>0</v>
      </c>
      <c r="N52" s="65">
        <f t="shared" si="5"/>
        <v>1.4210854715202004E-14</v>
      </c>
      <c r="O52" s="43">
        <f>'LV-HV_3a'!O52</f>
        <v>22</v>
      </c>
      <c r="P52" s="44">
        <v>0</v>
      </c>
      <c r="Q52" s="74">
        <f t="shared" si="6"/>
        <v>1.4210854715202004E-14</v>
      </c>
      <c r="R52" s="43">
        <v>15</v>
      </c>
      <c r="S52" s="44">
        <v>0.97887000000000002</v>
      </c>
      <c r="T52" s="74">
        <f t="shared" si="7"/>
        <v>31.818181818181813</v>
      </c>
      <c r="U52" s="43">
        <v>29</v>
      </c>
      <c r="V52" s="44">
        <v>1.3109</v>
      </c>
      <c r="W52" s="74">
        <f t="shared" si="8"/>
        <v>31.818181818181841</v>
      </c>
      <c r="X52" s="47"/>
      <c r="Y52" s="47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0.61168353998198288</v>
      </c>
      <c r="E53" s="45">
        <f t="shared" si="2"/>
        <v>-5</v>
      </c>
      <c r="F53" s="46">
        <f t="shared" si="3"/>
        <v>-5</v>
      </c>
      <c r="G53" s="43">
        <v>22</v>
      </c>
      <c r="H53" s="68"/>
      <c r="I53" s="43">
        <f>'LV-HV_3a'!I53</f>
        <v>22</v>
      </c>
      <c r="J53" s="44">
        <v>0</v>
      </c>
      <c r="K53" s="65">
        <f t="shared" si="4"/>
        <v>1.4210854715202004E-14</v>
      </c>
      <c r="L53" s="43">
        <f>'LV-HV_3a'!L53</f>
        <v>22</v>
      </c>
      <c r="M53" s="44">
        <v>0</v>
      </c>
      <c r="N53" s="65">
        <f t="shared" si="5"/>
        <v>1.4210854715202004E-14</v>
      </c>
      <c r="O53" s="43">
        <f>'LV-HV_3a'!O53</f>
        <v>22</v>
      </c>
      <c r="P53" s="44">
        <v>0</v>
      </c>
      <c r="Q53" s="74">
        <f t="shared" si="6"/>
        <v>1.4210854715202004E-14</v>
      </c>
      <c r="R53" s="43">
        <v>15</v>
      </c>
      <c r="S53" s="44">
        <v>0.97533999999999998</v>
      </c>
      <c r="T53" s="74">
        <f t="shared" si="7"/>
        <v>31.818181818181813</v>
      </c>
      <c r="U53" s="43">
        <v>29</v>
      </c>
      <c r="V53" s="44">
        <v>1.2652000000000001</v>
      </c>
      <c r="W53" s="74">
        <f t="shared" si="8"/>
        <v>31.818181818181841</v>
      </c>
      <c r="X53" s="47"/>
      <c r="Y53" s="47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0.10035243804887595</v>
      </c>
      <c r="E54" s="45">
        <f t="shared" si="2"/>
        <v>-7.5</v>
      </c>
      <c r="F54" s="46">
        <f t="shared" si="3"/>
        <v>-7.5</v>
      </c>
      <c r="G54" s="43">
        <v>18</v>
      </c>
      <c r="H54" s="68"/>
      <c r="I54" s="43">
        <f>'LV-HV_3a'!I54</f>
        <v>18</v>
      </c>
      <c r="J54" s="44">
        <v>0</v>
      </c>
      <c r="K54" s="65">
        <f t="shared" si="4"/>
        <v>0</v>
      </c>
      <c r="L54" s="43">
        <f>'LV-HV_3a'!L54</f>
        <v>18</v>
      </c>
      <c r="M54" s="44">
        <v>0</v>
      </c>
      <c r="N54" s="65">
        <f t="shared" si="5"/>
        <v>0</v>
      </c>
      <c r="O54" s="43">
        <f>'LV-HV_3a'!O54</f>
        <v>18</v>
      </c>
      <c r="P54" s="44">
        <v>0</v>
      </c>
      <c r="Q54" s="74">
        <f t="shared" si="6"/>
        <v>0</v>
      </c>
      <c r="R54" s="43">
        <v>15</v>
      </c>
      <c r="S54" s="44">
        <v>0.18970000000000001</v>
      </c>
      <c r="T54" s="74">
        <f t="shared" si="7"/>
        <v>16.666666666666671</v>
      </c>
      <c r="U54" s="43">
        <v>28</v>
      </c>
      <c r="V54" s="44">
        <v>2.3260999999999998</v>
      </c>
      <c r="W54" s="74">
        <f t="shared" si="8"/>
        <v>55.555555555555543</v>
      </c>
      <c r="X54" s="47"/>
      <c r="Y54" s="47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0.10135769496222345</v>
      </c>
      <c r="E55" s="45">
        <f t="shared" si="2"/>
        <v>-7.5</v>
      </c>
      <c r="F55" s="46">
        <f t="shared" si="3"/>
        <v>-7.5</v>
      </c>
      <c r="G55" s="43">
        <v>18</v>
      </c>
      <c r="H55" s="68"/>
      <c r="I55" s="43">
        <f>'LV-HV_3a'!I55</f>
        <v>18</v>
      </c>
      <c r="J55" s="44">
        <v>0</v>
      </c>
      <c r="K55" s="65">
        <f t="shared" si="4"/>
        <v>0</v>
      </c>
      <c r="L55" s="43">
        <f>'LV-HV_3a'!L55</f>
        <v>18</v>
      </c>
      <c r="M55" s="44">
        <v>0</v>
      </c>
      <c r="N55" s="65">
        <f t="shared" si="5"/>
        <v>0</v>
      </c>
      <c r="O55" s="43">
        <f>'LV-HV_3a'!O55</f>
        <v>18</v>
      </c>
      <c r="P55" s="44">
        <v>0</v>
      </c>
      <c r="Q55" s="74">
        <f t="shared" si="6"/>
        <v>0</v>
      </c>
      <c r="R55" s="43">
        <v>15</v>
      </c>
      <c r="S55" s="44">
        <v>0.18969</v>
      </c>
      <c r="T55" s="74">
        <f t="shared" si="7"/>
        <v>16.666666666666671</v>
      </c>
      <c r="U55" s="43">
        <v>28</v>
      </c>
      <c r="V55" s="44">
        <v>2.3258999999999999</v>
      </c>
      <c r="W55" s="74">
        <f t="shared" si="8"/>
        <v>55.555555555555543</v>
      </c>
      <c r="X55" s="47"/>
      <c r="Y55" s="47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0.10316080256898062</v>
      </c>
      <c r="E56" s="45">
        <f t="shared" si="2"/>
        <v>-7.5</v>
      </c>
      <c r="F56" s="46">
        <f t="shared" si="3"/>
        <v>-7.5</v>
      </c>
      <c r="G56" s="43">
        <v>18</v>
      </c>
      <c r="H56" s="68"/>
      <c r="I56" s="43">
        <f>'LV-HV_3a'!I56</f>
        <v>18</v>
      </c>
      <c r="J56" s="44">
        <v>0</v>
      </c>
      <c r="K56" s="65">
        <f t="shared" si="4"/>
        <v>0</v>
      </c>
      <c r="L56" s="43">
        <f>'LV-HV_3a'!L56</f>
        <v>18</v>
      </c>
      <c r="M56" s="44">
        <v>0</v>
      </c>
      <c r="N56" s="65">
        <f t="shared" si="5"/>
        <v>0</v>
      </c>
      <c r="O56" s="43">
        <f>'LV-HV_3a'!O56</f>
        <v>18</v>
      </c>
      <c r="P56" s="44">
        <v>0</v>
      </c>
      <c r="Q56" s="74">
        <f t="shared" si="6"/>
        <v>0</v>
      </c>
      <c r="R56" s="43">
        <v>15</v>
      </c>
      <c r="S56" s="44">
        <v>0.18969</v>
      </c>
      <c r="T56" s="74">
        <f t="shared" si="7"/>
        <v>16.666666666666671</v>
      </c>
      <c r="U56" s="43">
        <v>28</v>
      </c>
      <c r="V56" s="44">
        <v>2.3256000000000001</v>
      </c>
      <c r="W56" s="74">
        <f t="shared" si="8"/>
        <v>55.555555555555543</v>
      </c>
      <c r="X56" s="47"/>
      <c r="Y56" s="47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0.10733655698070128</v>
      </c>
      <c r="E57" s="45">
        <f t="shared" si="2"/>
        <v>-7.5</v>
      </c>
      <c r="F57" s="46">
        <f t="shared" si="3"/>
        <v>-7.5</v>
      </c>
      <c r="G57" s="43">
        <v>18</v>
      </c>
      <c r="H57" s="68"/>
      <c r="I57" s="43">
        <f>'LV-HV_3a'!I57</f>
        <v>18</v>
      </c>
      <c r="J57" s="44">
        <v>0</v>
      </c>
      <c r="K57" s="65">
        <f t="shared" si="4"/>
        <v>0</v>
      </c>
      <c r="L57" s="43">
        <f>'LV-HV_3a'!L57</f>
        <v>18</v>
      </c>
      <c r="M57" s="44">
        <v>0</v>
      </c>
      <c r="N57" s="65">
        <f t="shared" si="5"/>
        <v>0</v>
      </c>
      <c r="O57" s="43">
        <f>'LV-HV_3a'!O57</f>
        <v>18</v>
      </c>
      <c r="P57" s="44">
        <v>0</v>
      </c>
      <c r="Q57" s="74">
        <f t="shared" si="6"/>
        <v>0</v>
      </c>
      <c r="R57" s="43">
        <v>15</v>
      </c>
      <c r="S57" s="44">
        <v>0.18967000000000001</v>
      </c>
      <c r="T57" s="74">
        <f t="shared" si="7"/>
        <v>16.666666666666671</v>
      </c>
      <c r="U57" s="43">
        <v>28</v>
      </c>
      <c r="V57" s="44">
        <v>2.3248000000000002</v>
      </c>
      <c r="W57" s="74">
        <f t="shared" si="8"/>
        <v>55.555555555555543</v>
      </c>
      <c r="X57" s="47"/>
      <c r="Y57" s="47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0.12757561245396834</v>
      </c>
      <c r="E58" s="45">
        <f t="shared" si="2"/>
        <v>-7.5</v>
      </c>
      <c r="F58" s="46">
        <f t="shared" si="3"/>
        <v>-7.5</v>
      </c>
      <c r="G58" s="43">
        <v>18</v>
      </c>
      <c r="H58" s="68"/>
      <c r="I58" s="43">
        <f>'LV-HV_3a'!I58</f>
        <v>18</v>
      </c>
      <c r="J58" s="44">
        <v>0</v>
      </c>
      <c r="K58" s="65">
        <f t="shared" si="4"/>
        <v>0</v>
      </c>
      <c r="L58" s="43">
        <f>'LV-HV_3a'!L58</f>
        <v>18</v>
      </c>
      <c r="M58" s="44">
        <v>0</v>
      </c>
      <c r="N58" s="65">
        <f t="shared" si="5"/>
        <v>0</v>
      </c>
      <c r="O58" s="43">
        <f>'LV-HV_3a'!O58</f>
        <v>18</v>
      </c>
      <c r="P58" s="44">
        <v>0</v>
      </c>
      <c r="Q58" s="74">
        <f t="shared" si="6"/>
        <v>0</v>
      </c>
      <c r="R58" s="43">
        <v>15</v>
      </c>
      <c r="S58" s="44">
        <v>0.18959000000000001</v>
      </c>
      <c r="T58" s="74">
        <f t="shared" si="7"/>
        <v>16.666666666666671</v>
      </c>
      <c r="U58" s="43">
        <v>28</v>
      </c>
      <c r="V58" s="44">
        <v>2.3209</v>
      </c>
      <c r="W58" s="74">
        <f t="shared" si="8"/>
        <v>55.555555555555543</v>
      </c>
      <c r="X58" s="47"/>
      <c r="Y58" s="47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0.10000148670705672</v>
      </c>
      <c r="E59" s="45">
        <f t="shared" si="2"/>
        <v>-10</v>
      </c>
      <c r="F59" s="46">
        <f t="shared" si="3"/>
        <v>-10</v>
      </c>
      <c r="G59" s="43">
        <v>14</v>
      </c>
      <c r="H59" s="68"/>
      <c r="I59" s="43">
        <f>'LV-HV_3a'!I59</f>
        <v>14</v>
      </c>
      <c r="J59" s="44">
        <v>0</v>
      </c>
      <c r="K59" s="65">
        <f t="shared" si="4"/>
        <v>0</v>
      </c>
      <c r="L59" s="43">
        <f>'LV-HV_3a'!L59</f>
        <v>14</v>
      </c>
      <c r="M59" s="44">
        <v>0</v>
      </c>
      <c r="N59" s="65">
        <f t="shared" si="5"/>
        <v>0</v>
      </c>
      <c r="O59" s="43">
        <f>'LV-HV_3a'!O59</f>
        <v>14</v>
      </c>
      <c r="P59" s="44">
        <v>0</v>
      </c>
      <c r="Q59" s="74">
        <f t="shared" si="6"/>
        <v>0</v>
      </c>
      <c r="R59" s="43">
        <v>15</v>
      </c>
      <c r="S59" s="44">
        <v>1.0227999999999999E-2</v>
      </c>
      <c r="T59" s="74">
        <f t="shared" si="7"/>
        <v>7.142857142857153</v>
      </c>
      <c r="U59" s="43">
        <v>27</v>
      </c>
      <c r="V59" s="44">
        <v>3.5543</v>
      </c>
      <c r="W59" s="74">
        <f t="shared" si="8"/>
        <v>92.857142857142861</v>
      </c>
      <c r="X59" s="47"/>
      <c r="Y59" s="47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0.10000573441105662</v>
      </c>
      <c r="E60" s="45">
        <f t="shared" si="2"/>
        <v>-10</v>
      </c>
      <c r="F60" s="46">
        <f t="shared" si="3"/>
        <v>-10</v>
      </c>
      <c r="G60" s="43">
        <v>14</v>
      </c>
      <c r="H60" s="68"/>
      <c r="I60" s="43">
        <f>'LV-HV_3a'!I60</f>
        <v>14</v>
      </c>
      <c r="J60" s="44">
        <v>0</v>
      </c>
      <c r="K60" s="65">
        <f t="shared" si="4"/>
        <v>0</v>
      </c>
      <c r="L60" s="43">
        <f>'LV-HV_3a'!L60</f>
        <v>14</v>
      </c>
      <c r="M60" s="44">
        <v>0</v>
      </c>
      <c r="N60" s="65">
        <f t="shared" si="5"/>
        <v>0</v>
      </c>
      <c r="O60" s="43">
        <f>'LV-HV_3a'!O60</f>
        <v>14</v>
      </c>
      <c r="P60" s="44">
        <v>0</v>
      </c>
      <c r="Q60" s="74">
        <f t="shared" si="6"/>
        <v>0</v>
      </c>
      <c r="R60" s="43">
        <v>15</v>
      </c>
      <c r="S60" s="44">
        <v>1.0227999999999999E-2</v>
      </c>
      <c r="T60" s="74">
        <f t="shared" si="7"/>
        <v>7.142857142857153</v>
      </c>
      <c r="U60" s="43">
        <v>27</v>
      </c>
      <c r="V60" s="44">
        <v>3.5543</v>
      </c>
      <c r="W60" s="74">
        <f t="shared" si="8"/>
        <v>92.857142857142861</v>
      </c>
      <c r="X60" s="47"/>
      <c r="Y60" s="47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0.1000133801645865</v>
      </c>
      <c r="E61" s="45">
        <f t="shared" si="2"/>
        <v>-10</v>
      </c>
      <c r="F61" s="46">
        <f t="shared" si="3"/>
        <v>-10</v>
      </c>
      <c r="G61" s="43">
        <v>14</v>
      </c>
      <c r="H61" s="68"/>
      <c r="I61" s="43">
        <f>'LV-HV_3a'!I61</f>
        <v>14</v>
      </c>
      <c r="J61" s="44">
        <v>0</v>
      </c>
      <c r="K61" s="65">
        <f t="shared" si="4"/>
        <v>0</v>
      </c>
      <c r="L61" s="43">
        <f>'LV-HV_3a'!L61</f>
        <v>14</v>
      </c>
      <c r="M61" s="44">
        <v>0</v>
      </c>
      <c r="N61" s="65">
        <f t="shared" si="5"/>
        <v>0</v>
      </c>
      <c r="O61" s="43">
        <f>'LV-HV_3a'!O61</f>
        <v>14</v>
      </c>
      <c r="P61" s="44">
        <v>0</v>
      </c>
      <c r="Q61" s="74">
        <f t="shared" si="6"/>
        <v>0</v>
      </c>
      <c r="R61" s="43">
        <v>15</v>
      </c>
      <c r="S61" s="44">
        <v>1.0227999999999999E-2</v>
      </c>
      <c r="T61" s="74">
        <f t="shared" si="7"/>
        <v>7.142857142857153</v>
      </c>
      <c r="U61" s="43">
        <v>27</v>
      </c>
      <c r="V61" s="44">
        <v>3.5543</v>
      </c>
      <c r="W61" s="74">
        <f t="shared" si="8"/>
        <v>92.857142857142861</v>
      </c>
      <c r="X61" s="47"/>
      <c r="Y61" s="47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0.10003121968782756</v>
      </c>
      <c r="E62" s="45">
        <f t="shared" si="2"/>
        <v>-10</v>
      </c>
      <c r="F62" s="46">
        <f t="shared" si="3"/>
        <v>-10</v>
      </c>
      <c r="G62" s="43">
        <v>14</v>
      </c>
      <c r="H62" s="68"/>
      <c r="I62" s="43">
        <f>'LV-HV_3a'!I62</f>
        <v>14</v>
      </c>
      <c r="J62" s="44">
        <v>0</v>
      </c>
      <c r="K62" s="65">
        <f t="shared" si="4"/>
        <v>0</v>
      </c>
      <c r="L62" s="43">
        <f>'LV-HV_3a'!L62</f>
        <v>14</v>
      </c>
      <c r="M62" s="44">
        <v>0</v>
      </c>
      <c r="N62" s="65">
        <f t="shared" si="5"/>
        <v>0</v>
      </c>
      <c r="O62" s="43">
        <f>'LV-HV_3a'!O62</f>
        <v>14</v>
      </c>
      <c r="P62" s="44">
        <v>0</v>
      </c>
      <c r="Q62" s="74">
        <f t="shared" si="6"/>
        <v>0</v>
      </c>
      <c r="R62" s="43">
        <v>15</v>
      </c>
      <c r="S62" s="44">
        <v>1.0227999999999999E-2</v>
      </c>
      <c r="T62" s="74">
        <f t="shared" si="7"/>
        <v>7.142857142857153</v>
      </c>
      <c r="U62" s="43">
        <v>27</v>
      </c>
      <c r="V62" s="44">
        <v>3.5543</v>
      </c>
      <c r="W62" s="74">
        <f t="shared" si="8"/>
        <v>92.857142857142861</v>
      </c>
      <c r="X62" s="47"/>
      <c r="Y62" s="47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0.10012040537084171</v>
      </c>
      <c r="E63" s="45">
        <f t="shared" si="2"/>
        <v>-10</v>
      </c>
      <c r="F63" s="46">
        <f t="shared" si="3"/>
        <v>-10</v>
      </c>
      <c r="G63" s="69">
        <v>14</v>
      </c>
      <c r="H63" s="70"/>
      <c r="I63" s="43">
        <f>'LV-HV_3a'!I63</f>
        <v>14</v>
      </c>
      <c r="J63" s="44">
        <v>0</v>
      </c>
      <c r="K63" s="65">
        <f t="shared" si="4"/>
        <v>0</v>
      </c>
      <c r="L63" s="43">
        <f>'LV-HV_3a'!L63</f>
        <v>14</v>
      </c>
      <c r="M63" s="44">
        <v>0</v>
      </c>
      <c r="N63" s="65">
        <f t="shared" si="5"/>
        <v>0</v>
      </c>
      <c r="O63" s="43">
        <f>'LV-HV_3a'!O63</f>
        <v>14</v>
      </c>
      <c r="P63" s="44">
        <v>0</v>
      </c>
      <c r="Q63" s="74">
        <f t="shared" si="6"/>
        <v>0</v>
      </c>
      <c r="R63" s="43">
        <v>15</v>
      </c>
      <c r="S63" s="44">
        <v>1.0227999999999999E-2</v>
      </c>
      <c r="T63" s="74">
        <f t="shared" si="7"/>
        <v>7.142857142857153</v>
      </c>
      <c r="U63" s="43">
        <v>27</v>
      </c>
      <c r="V63" s="44">
        <v>3.5543</v>
      </c>
      <c r="W63" s="74">
        <f t="shared" si="8"/>
        <v>92.857142857142861</v>
      </c>
      <c r="X63" s="47"/>
      <c r="Y63" s="47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1.0936555555555559E-2</v>
      </c>
      <c r="K64" s="34"/>
      <c r="L64" s="33"/>
      <c r="M64" s="48">
        <f>AVERAGE(M19:M63)</f>
        <v>5.7193907777777782E-2</v>
      </c>
      <c r="N64" s="34"/>
      <c r="O64" s="33"/>
      <c r="P64" s="48">
        <f>AVERAGE(P19:P63)</f>
        <v>1.9895031111111114E-2</v>
      </c>
      <c r="Q64" s="34"/>
      <c r="R64" s="33"/>
      <c r="S64" s="48">
        <f>AVERAGE(S19:S63)</f>
        <v>10.634160666666663</v>
      </c>
      <c r="T64" s="34"/>
      <c r="U64" s="33"/>
      <c r="V64" s="48">
        <f>AVERAGE(V19:V63)</f>
        <v>4.1828519744444455</v>
      </c>
      <c r="W64" s="34"/>
    </row>
    <row r="65" spans="2:23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2.4258322333737866E-2</v>
      </c>
      <c r="K65" s="36"/>
      <c r="L65" s="35"/>
      <c r="M65" s="49">
        <f>_xlfn.STDEV.S(M19:M63)</f>
        <v>7.4921069304201712E-2</v>
      </c>
      <c r="N65" s="36"/>
      <c r="O65" s="35"/>
      <c r="P65" s="49">
        <f>_xlfn.STDEV.S(P19:P63)</f>
        <v>4.2406165958479451E-2</v>
      </c>
      <c r="Q65" s="36"/>
      <c r="R65" s="35"/>
      <c r="S65" s="49">
        <f>_xlfn.STDEV.S(S19:S63)</f>
        <v>12.991554774164747</v>
      </c>
      <c r="T65" s="36"/>
      <c r="U65" s="35"/>
      <c r="V65" s="49">
        <f>_xlfn.STDEV.S(V19:V63)</f>
        <v>5.3853181436802071</v>
      </c>
      <c r="W65" s="36"/>
    </row>
    <row r="66" spans="2:23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1.0227999999999999E-2</v>
      </c>
      <c r="T66" s="36"/>
      <c r="U66" s="35"/>
      <c r="V66" s="49">
        <f>MIN(V19:V63)</f>
        <v>0</v>
      </c>
      <c r="W66" s="36"/>
    </row>
    <row r="67" spans="2:23" ht="15.75" thickBot="1" x14ac:dyDescent="0.3">
      <c r="B67" s="5"/>
      <c r="C67" s="5"/>
      <c r="H67" s="29" t="s">
        <v>33</v>
      </c>
      <c r="I67" s="37"/>
      <c r="J67" s="50">
        <f>MAX(J19:J63)</f>
        <v>0.11801</v>
      </c>
      <c r="K67" s="38"/>
      <c r="L67" s="41"/>
      <c r="M67" s="50">
        <f>MAX(M19:M63)</f>
        <v>0.21240999999999999</v>
      </c>
      <c r="N67" s="38"/>
      <c r="O67" s="41"/>
      <c r="P67" s="50">
        <f>MAX(P19:P63)</f>
        <v>0.18936</v>
      </c>
      <c r="Q67" s="38"/>
      <c r="R67" s="41"/>
      <c r="S67" s="50">
        <f>MAX(S19:S63)</f>
        <v>39.810099999999998</v>
      </c>
      <c r="T67" s="38"/>
      <c r="U67" s="41"/>
      <c r="V67" s="50">
        <f>MAX(V19:V63)</f>
        <v>17.5214</v>
      </c>
      <c r="W67" s="38"/>
    </row>
    <row r="68" spans="2:23" x14ac:dyDescent="0.25">
      <c r="B68" s="5"/>
      <c r="C68" s="5"/>
    </row>
    <row r="69" spans="2:23" x14ac:dyDescent="0.25">
      <c r="B69" s="5"/>
      <c r="C69" s="5"/>
    </row>
    <row r="70" spans="2:23" x14ac:dyDescent="0.25">
      <c r="B70" s="5"/>
      <c r="C70" s="5"/>
    </row>
    <row r="71" spans="2:23" x14ac:dyDescent="0.25">
      <c r="B71" s="5"/>
      <c r="C71" s="5"/>
    </row>
    <row r="72" spans="2:23" x14ac:dyDescent="0.25">
      <c r="B72" s="5"/>
      <c r="C72" s="5"/>
    </row>
    <row r="73" spans="2:23" x14ac:dyDescent="0.25">
      <c r="B73" s="5"/>
      <c r="C73" s="5"/>
    </row>
    <row r="74" spans="2:23" x14ac:dyDescent="0.25">
      <c r="B74" s="5"/>
      <c r="C74" s="5"/>
    </row>
    <row r="75" spans="2:23" x14ac:dyDescent="0.25">
      <c r="B75" s="5"/>
      <c r="C75" s="5"/>
      <c r="E75" s="73" t="s">
        <v>44</v>
      </c>
    </row>
    <row r="76" spans="2:23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7" t="s">
        <v>69</v>
      </c>
      <c r="J76" s="58" t="s">
        <v>76</v>
      </c>
    </row>
    <row r="77" spans="2:23" x14ac:dyDescent="0.25">
      <c r="B77" s="5"/>
      <c r="C77" s="5"/>
      <c r="E77" s="93" t="s">
        <v>45</v>
      </c>
      <c r="F77" s="94">
        <f>J64</f>
        <v>1.0936555555555559E-2</v>
      </c>
      <c r="G77" s="94">
        <f>M64</f>
        <v>5.7193907777777782E-2</v>
      </c>
      <c r="H77" s="94">
        <f>P64</f>
        <v>1.9895031111111114E-2</v>
      </c>
      <c r="I77" s="94">
        <f>S64</f>
        <v>10.634160666666663</v>
      </c>
      <c r="J77" s="95">
        <f>V64</f>
        <v>4.1828519744444455</v>
      </c>
    </row>
    <row r="78" spans="2:23" x14ac:dyDescent="0.25">
      <c r="B78" s="5"/>
      <c r="C78" s="5"/>
      <c r="E78" s="60" t="s">
        <v>46</v>
      </c>
      <c r="F78" s="61">
        <f t="shared" ref="F78:F80" si="9">J65</f>
        <v>2.4258322333737866E-2</v>
      </c>
      <c r="G78" s="61">
        <f t="shared" ref="G78:G80" si="10">M65</f>
        <v>7.4921069304201712E-2</v>
      </c>
      <c r="H78" s="61">
        <f t="shared" ref="H78:H80" si="11">P65</f>
        <v>4.2406165958479451E-2</v>
      </c>
      <c r="I78" s="61">
        <f t="shared" ref="I78:I80" si="12">S65</f>
        <v>12.991554774164747</v>
      </c>
      <c r="J78" s="62">
        <f>V65</f>
        <v>5.3853181436802071</v>
      </c>
    </row>
    <row r="79" spans="2:23" x14ac:dyDescent="0.25">
      <c r="B79" s="5"/>
      <c r="C79" s="5"/>
      <c r="E79" s="60" t="s">
        <v>47</v>
      </c>
      <c r="F79" s="61">
        <f t="shared" si="9"/>
        <v>0</v>
      </c>
      <c r="G79" s="61">
        <f t="shared" si="10"/>
        <v>0</v>
      </c>
      <c r="H79" s="61">
        <f t="shared" si="11"/>
        <v>0</v>
      </c>
      <c r="I79" s="61">
        <f t="shared" si="12"/>
        <v>1.0227999999999999E-2</v>
      </c>
      <c r="J79" s="62">
        <f>V66</f>
        <v>0</v>
      </c>
    </row>
    <row r="80" spans="2:23" x14ac:dyDescent="0.25">
      <c r="B80" s="5"/>
      <c r="C80" s="5"/>
      <c r="E80" s="60" t="s">
        <v>48</v>
      </c>
      <c r="F80" s="61">
        <f t="shared" si="9"/>
        <v>0.11801</v>
      </c>
      <c r="G80" s="61">
        <f t="shared" si="10"/>
        <v>0.21240999999999999</v>
      </c>
      <c r="H80" s="61">
        <f t="shared" si="11"/>
        <v>0.18936</v>
      </c>
      <c r="I80" s="61">
        <f t="shared" si="12"/>
        <v>39.810099999999998</v>
      </c>
      <c r="J80" s="62">
        <f>V67</f>
        <v>17.5214</v>
      </c>
    </row>
    <row r="81" spans="2:308" x14ac:dyDescent="0.25">
      <c r="B81" s="5"/>
      <c r="C81" s="5"/>
      <c r="E81" s="105">
        <v>0.25</v>
      </c>
      <c r="F81" s="61">
        <f>QUARTILE(J19:J63,1)</f>
        <v>0</v>
      </c>
      <c r="G81" s="61">
        <f>QUARTILE(M19:M63,1)</f>
        <v>0</v>
      </c>
      <c r="H81" s="106">
        <f>QUARTILE(P19:P63,1)</f>
        <v>0</v>
      </c>
      <c r="I81" s="106">
        <f>QUARTILE(S19:S63,1)</f>
        <v>0.97887000000000002</v>
      </c>
      <c r="J81" s="62">
        <f>QUARTILE(V19:V63,1)</f>
        <v>0.49769000000000002</v>
      </c>
    </row>
    <row r="82" spans="2:308" x14ac:dyDescent="0.25">
      <c r="B82" s="5"/>
      <c r="C82" s="5"/>
      <c r="E82" s="105">
        <v>0.75</v>
      </c>
      <c r="F82" s="106">
        <f>QUARTILE(J19:J63,3)</f>
        <v>8.5676999999999993E-3</v>
      </c>
      <c r="G82" s="106">
        <f>QUARTILE(M19:M63,3)</f>
        <v>0.11803</v>
      </c>
      <c r="H82" s="106">
        <f>QUARTILE(P19:P63,3)</f>
        <v>1.3984E-2</v>
      </c>
      <c r="I82" s="106">
        <f>QUARTILE(S19:S63,3)</f>
        <v>14.7898</v>
      </c>
      <c r="J82" s="62">
        <f>QUARTILE(V19:V63,3)</f>
        <v>3.5543</v>
      </c>
    </row>
    <row r="83" spans="2:308" x14ac:dyDescent="0.25">
      <c r="C83" s="55"/>
      <c r="D83" s="55"/>
      <c r="E83" s="63" t="s">
        <v>73</v>
      </c>
      <c r="F83" s="56">
        <f>MEDIAN(J19:J63)</f>
        <v>0</v>
      </c>
      <c r="G83" s="56">
        <f>MEDIAN(M19:M63)</f>
        <v>0</v>
      </c>
      <c r="H83" s="56">
        <f>MEDIAN(P19:P63)</f>
        <v>0</v>
      </c>
      <c r="I83" s="56">
        <f>MEDIAN(S19:S63)</f>
        <v>4.7156000000000002</v>
      </c>
      <c r="J83" s="64">
        <f>MEDIAN(V19:V63)</f>
        <v>2.3256000000000001</v>
      </c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6">
    <mergeCell ref="U17:W17"/>
    <mergeCell ref="G17:H17"/>
    <mergeCell ref="I17:K17"/>
    <mergeCell ref="L17:N17"/>
    <mergeCell ref="O17:Q17"/>
    <mergeCell ref="R17:T17"/>
  </mergeCells>
  <conditionalFormatting sqref="E19:F63">
    <cfRule type="cellIs" dxfId="1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84"/>
  <sheetViews>
    <sheetView showGridLines="0" tabSelected="1" topLeftCell="A10" zoomScale="70" zoomScaleNormal="70" workbookViewId="0">
      <selection activeCell="V34" sqref="V34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88">
        <v>6</v>
      </c>
      <c r="F5" t="s">
        <v>37</v>
      </c>
    </row>
    <row r="6" spans="2:39" x14ac:dyDescent="0.25">
      <c r="C6" s="53" t="s">
        <v>18</v>
      </c>
      <c r="D6" s="54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f>1/31</f>
        <v>3.2258064516129031E-2</v>
      </c>
      <c r="H7" s="30">
        <f t="shared" ref="H7:AK7" si="0">1/31</f>
        <v>3.2258064516129031E-2</v>
      </c>
      <c r="I7" s="30">
        <f t="shared" si="0"/>
        <v>3.2258064516129031E-2</v>
      </c>
      <c r="J7" s="30">
        <f t="shared" si="0"/>
        <v>3.2258064516129031E-2</v>
      </c>
      <c r="K7" s="30">
        <f t="shared" si="0"/>
        <v>3.2258064516129031E-2</v>
      </c>
      <c r="L7" s="30">
        <f t="shared" si="0"/>
        <v>3.2258064516129031E-2</v>
      </c>
      <c r="M7" s="30">
        <f t="shared" si="0"/>
        <v>3.2258064516129031E-2</v>
      </c>
      <c r="N7" s="30">
        <f t="shared" si="0"/>
        <v>3.2258064516129031E-2</v>
      </c>
      <c r="O7" s="30">
        <f t="shared" si="0"/>
        <v>3.2258064516129031E-2</v>
      </c>
      <c r="P7" s="30">
        <f t="shared" si="0"/>
        <v>3.2258064516129031E-2</v>
      </c>
      <c r="Q7" s="30">
        <f t="shared" si="0"/>
        <v>3.2258064516129031E-2</v>
      </c>
      <c r="R7" s="30">
        <f t="shared" si="0"/>
        <v>3.2258064516129031E-2</v>
      </c>
      <c r="S7" s="30">
        <f t="shared" si="0"/>
        <v>3.2258064516129031E-2</v>
      </c>
      <c r="T7" s="30">
        <f t="shared" si="0"/>
        <v>3.2258064516129031E-2</v>
      </c>
      <c r="U7" s="30">
        <f t="shared" si="0"/>
        <v>3.2258064516129031E-2</v>
      </c>
      <c r="V7" s="30">
        <f t="shared" si="0"/>
        <v>3.2258064516129031E-2</v>
      </c>
      <c r="W7" s="30">
        <f t="shared" si="0"/>
        <v>3.2258064516129031E-2</v>
      </c>
      <c r="X7" s="30">
        <f t="shared" si="0"/>
        <v>3.2258064516129031E-2</v>
      </c>
      <c r="Y7" s="30">
        <f t="shared" si="0"/>
        <v>3.2258064516129031E-2</v>
      </c>
      <c r="Z7" s="30">
        <f t="shared" si="0"/>
        <v>3.2258064516129031E-2</v>
      </c>
      <c r="AA7" s="30">
        <f t="shared" si="0"/>
        <v>3.2258064516129031E-2</v>
      </c>
      <c r="AB7" s="30">
        <f t="shared" si="0"/>
        <v>3.2258064516129031E-2</v>
      </c>
      <c r="AC7" s="30">
        <f t="shared" si="0"/>
        <v>3.2258064516129031E-2</v>
      </c>
      <c r="AD7" s="30">
        <f t="shared" si="0"/>
        <v>3.2258064516129031E-2</v>
      </c>
      <c r="AE7" s="30">
        <f t="shared" si="0"/>
        <v>3.2258064516129031E-2</v>
      </c>
      <c r="AF7" s="30">
        <f t="shared" si="0"/>
        <v>3.2258064516129031E-2</v>
      </c>
      <c r="AG7" s="30">
        <f t="shared" si="0"/>
        <v>3.2258064516129031E-2</v>
      </c>
      <c r="AH7" s="30">
        <f t="shared" si="0"/>
        <v>3.2258064516129031E-2</v>
      </c>
      <c r="AI7" s="30">
        <f t="shared" si="0"/>
        <v>3.2258064516129031E-2</v>
      </c>
      <c r="AJ7" s="30">
        <f t="shared" si="0"/>
        <v>3.2258064516129031E-2</v>
      </c>
      <c r="AK7" s="30">
        <f t="shared" si="0"/>
        <v>3.2258064516129031E-2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3.2258064516129031E-2</v>
      </c>
      <c r="H8" s="87">
        <f>SUM(G7:H7)</f>
        <v>6.4516129032258063E-2</v>
      </c>
      <c r="I8" s="87">
        <f>SUM(G7:I7)</f>
        <v>9.6774193548387094E-2</v>
      </c>
      <c r="J8" s="87">
        <f>SUM(G7:J7)</f>
        <v>0.12903225806451613</v>
      </c>
      <c r="K8" s="87">
        <f>SUM(G7:K7)</f>
        <v>0.16129032258064516</v>
      </c>
      <c r="L8" s="87">
        <f>SUM(G7:L7)</f>
        <v>0.19354838709677419</v>
      </c>
      <c r="M8" s="87">
        <f>SUM(G7:M7)</f>
        <v>0.22580645161290322</v>
      </c>
      <c r="N8" s="87">
        <f>SUM(G7:N7)</f>
        <v>0.25806451612903225</v>
      </c>
      <c r="O8" s="87">
        <f>SUM(G7:O7)</f>
        <v>0.29032258064516125</v>
      </c>
      <c r="P8" s="87">
        <f>SUM(G7:P7)</f>
        <v>0.32258064516129026</v>
      </c>
      <c r="Q8" s="87">
        <f>SUM(G7:Q7)</f>
        <v>0.35483870967741926</v>
      </c>
      <c r="R8" s="87">
        <f>SUM(G7:R7)</f>
        <v>0.38709677419354827</v>
      </c>
      <c r="S8" s="87">
        <f>SUM(G7:S7)</f>
        <v>0.41935483870967727</v>
      </c>
      <c r="T8" s="87">
        <f>SUM(G7:T7)</f>
        <v>0.45161290322580627</v>
      </c>
      <c r="U8" s="87">
        <f>SUM(G7:U7)</f>
        <v>0.48387096774193528</v>
      </c>
      <c r="V8" s="87">
        <f>SUM(G7:V7)</f>
        <v>0.51612903225806428</v>
      </c>
      <c r="W8" s="87">
        <f>SUM(G7:W7)</f>
        <v>0.54838709677419328</v>
      </c>
      <c r="X8" s="87">
        <f>SUM(G7:X7)</f>
        <v>0.58064516129032229</v>
      </c>
      <c r="Y8" s="87">
        <f>SUM(G7:Y7)</f>
        <v>0.61290322580645129</v>
      </c>
      <c r="Z8" s="87">
        <f>SUM(G7:Z7)</f>
        <v>0.64516129032258029</v>
      </c>
      <c r="AA8" s="87">
        <f>SUM(G7:AA7)</f>
        <v>0.6774193548387093</v>
      </c>
      <c r="AB8" s="87">
        <f>SUM(G7:AB7)</f>
        <v>0.7096774193548383</v>
      </c>
      <c r="AC8" s="87">
        <f>SUM(G7:AC7)</f>
        <v>0.74193548387096731</v>
      </c>
      <c r="AD8" s="87">
        <f>SUM(G7:AD7)</f>
        <v>0.77419354838709631</v>
      </c>
      <c r="AE8" s="87">
        <f>SUM(G7:AE7)</f>
        <v>0.80645161290322531</v>
      </c>
      <c r="AF8" s="87">
        <f>SUM(G7:AF7)</f>
        <v>0.83870967741935432</v>
      </c>
      <c r="AG8" s="87">
        <f>SUM(G7:AG7)</f>
        <v>0.87096774193548332</v>
      </c>
      <c r="AH8" s="87">
        <f>SUM(G7:AH7)</f>
        <v>0.90322580645161232</v>
      </c>
      <c r="AI8" s="87">
        <f>SUM(G7:AI7)</f>
        <v>0.93548387096774133</v>
      </c>
      <c r="AJ8" s="87">
        <f>SUM(G7:AJ7)</f>
        <v>0.96774193548387033</v>
      </c>
      <c r="AK8" s="87">
        <f>SUM(G7:AK7)</f>
        <v>0.99999999999999933</v>
      </c>
      <c r="AL8" s="87"/>
      <c r="AM8" s="32"/>
    </row>
    <row r="9" spans="2:39" x14ac:dyDescent="0.25">
      <c r="C9" s="53" t="s">
        <v>15</v>
      </c>
      <c r="D9" s="54">
        <v>0.4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1">1/9</f>
        <v>0.1111111111111111</v>
      </c>
      <c r="I13" s="87">
        <f t="shared" si="1"/>
        <v>0.1111111111111111</v>
      </c>
      <c r="J13" s="87">
        <f t="shared" si="1"/>
        <v>0.1111111111111111</v>
      </c>
      <c r="K13" s="87">
        <f t="shared" si="1"/>
        <v>0.1111111111111111</v>
      </c>
      <c r="L13" s="87">
        <f t="shared" si="1"/>
        <v>0.1111111111111111</v>
      </c>
      <c r="M13" s="87">
        <f t="shared" si="1"/>
        <v>0.1111111111111111</v>
      </c>
      <c r="N13" s="87">
        <f t="shared" si="1"/>
        <v>0.1111111111111111</v>
      </c>
      <c r="O13" s="87">
        <f t="shared" si="1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f>0.5+D9</f>
        <v>0.9</v>
      </c>
      <c r="C15" s="31">
        <f>0.5-D9</f>
        <v>9.9999999999999978E-2</v>
      </c>
    </row>
    <row r="16" spans="2:39" ht="15.75" thickBot="1" x14ac:dyDescent="0.3">
      <c r="B16" s="31">
        <f>0.5-D9</f>
        <v>9.9999999999999978E-2</v>
      </c>
      <c r="C16" s="31">
        <f>0.5+D9</f>
        <v>0.9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  <c r="U17" s="108" t="s">
        <v>75</v>
      </c>
      <c r="V17" s="109"/>
      <c r="W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39" t="s">
        <v>26</v>
      </c>
      <c r="V18" s="13" t="s">
        <v>27</v>
      </c>
      <c r="W18" s="40" t="s">
        <v>43</v>
      </c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0.10000148670705669</v>
      </c>
      <c r="E19" s="45">
        <f>D19*$C$12+(1-D19)*$C$13-C19</f>
        <v>10</v>
      </c>
      <c r="F19" s="46">
        <f>B19*$C$12+(1-B19)*$C$13-C19</f>
        <v>10</v>
      </c>
      <c r="G19" s="43">
        <v>37</v>
      </c>
      <c r="H19" s="68"/>
      <c r="I19" s="43">
        <f>'LV-HV_3a_2'!I19</f>
        <v>37</v>
      </c>
      <c r="J19" s="44">
        <v>0</v>
      </c>
      <c r="K19" s="65">
        <f>ABS((100/$G19*I19)-100)</f>
        <v>0</v>
      </c>
      <c r="L19" s="43">
        <f>'LV-HV_3a_2'!L19</f>
        <v>39</v>
      </c>
      <c r="M19" s="44">
        <v>7.6212000000000002E-2</v>
      </c>
      <c r="N19" s="65">
        <f>ABS((100/$G19*L19)-100)</f>
        <v>5.4054054054054035</v>
      </c>
      <c r="O19" s="43">
        <f>'LV-HV_3a_2'!O19</f>
        <v>37</v>
      </c>
      <c r="P19" s="44">
        <v>0</v>
      </c>
      <c r="Q19" s="74">
        <f>ABS((100/$G19*O19)-100)</f>
        <v>0</v>
      </c>
      <c r="R19" s="43">
        <v>15</v>
      </c>
      <c r="S19" s="44">
        <v>12.666</v>
      </c>
      <c r="T19" s="74">
        <f>ABS((100/$G19*R19)-100)</f>
        <v>59.45945945945946</v>
      </c>
      <c r="U19" s="43">
        <v>25</v>
      </c>
      <c r="V19" s="44">
        <v>2.7987000000000002</v>
      </c>
      <c r="W19" s="74">
        <f>ABS((100/$G19*U19)-100)</f>
        <v>32.432432432432435</v>
      </c>
      <c r="X19" s="47"/>
      <c r="Y19" s="47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0.10000573441105659</v>
      </c>
      <c r="E20" s="45">
        <f t="shared" ref="E20:E63" si="2">D20*$C$12+(1-D20)*$C$13-C20</f>
        <v>10</v>
      </c>
      <c r="F20" s="46">
        <f t="shared" ref="F20:F63" si="3">B20*$C$12+(1-B20)*$C$13-C20</f>
        <v>10</v>
      </c>
      <c r="G20" s="43">
        <v>37</v>
      </c>
      <c r="H20" s="68"/>
      <c r="I20" s="43">
        <f>'LV-HV_3a_2'!I20</f>
        <v>37</v>
      </c>
      <c r="J20" s="44">
        <v>0</v>
      </c>
      <c r="K20" s="65">
        <f t="shared" ref="K20:K63" si="4">ABS((100/$G20*I20)-100)</f>
        <v>0</v>
      </c>
      <c r="L20" s="43">
        <f>'LV-HV_3a_2'!L20</f>
        <v>39</v>
      </c>
      <c r="M20" s="44">
        <v>7.6211000000000001E-2</v>
      </c>
      <c r="N20" s="65">
        <f t="shared" ref="N20:N63" si="5">ABS((100/$G20*L20)-100)</f>
        <v>5.4054054054054035</v>
      </c>
      <c r="O20" s="43">
        <f>'LV-HV_3a_2'!O20</f>
        <v>37</v>
      </c>
      <c r="P20" s="44">
        <v>0</v>
      </c>
      <c r="Q20" s="74">
        <f t="shared" ref="Q20:Q63" si="6">ABS((100/$G20*O20)-100)</f>
        <v>0</v>
      </c>
      <c r="R20" s="43">
        <v>15</v>
      </c>
      <c r="S20" s="44">
        <v>12.666</v>
      </c>
      <c r="T20" s="74">
        <f t="shared" ref="T20:T63" si="7">ABS((100/$G20*R20)-100)</f>
        <v>59.45945945945946</v>
      </c>
      <c r="U20" s="43">
        <v>25</v>
      </c>
      <c r="V20" s="44">
        <v>2.7987000000000002</v>
      </c>
      <c r="W20" s="74">
        <f t="shared" ref="W20:W63" si="8">ABS((100/$G20*U20)-100)</f>
        <v>32.432432432432435</v>
      </c>
      <c r="X20" s="47"/>
      <c r="Y20" s="47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0.10001338016458647</v>
      </c>
      <c r="E21" s="45">
        <f t="shared" si="2"/>
        <v>10</v>
      </c>
      <c r="F21" s="46">
        <f t="shared" si="3"/>
        <v>10</v>
      </c>
      <c r="G21" s="43">
        <v>37</v>
      </c>
      <c r="H21" s="68"/>
      <c r="I21" s="43">
        <f>'LV-HV_3a_2'!I21</f>
        <v>38</v>
      </c>
      <c r="J21" s="44">
        <v>2.1169E-2</v>
      </c>
      <c r="K21" s="65">
        <f t="shared" si="4"/>
        <v>2.7027027027026946</v>
      </c>
      <c r="L21" s="43">
        <f>'LV-HV_3a_2'!L21</f>
        <v>39</v>
      </c>
      <c r="M21" s="44">
        <v>7.621E-2</v>
      </c>
      <c r="N21" s="65">
        <f t="shared" si="5"/>
        <v>5.4054054054054035</v>
      </c>
      <c r="O21" s="43">
        <f>'LV-HV_3a_2'!O21</f>
        <v>37</v>
      </c>
      <c r="P21" s="44">
        <v>0</v>
      </c>
      <c r="Q21" s="74">
        <f t="shared" si="6"/>
        <v>0</v>
      </c>
      <c r="R21" s="43">
        <v>15</v>
      </c>
      <c r="S21" s="44">
        <v>12.666</v>
      </c>
      <c r="T21" s="74">
        <f t="shared" si="7"/>
        <v>59.45945945945946</v>
      </c>
      <c r="U21" s="43">
        <v>25</v>
      </c>
      <c r="V21" s="44">
        <v>2.7987000000000002</v>
      </c>
      <c r="W21" s="74">
        <f t="shared" si="8"/>
        <v>32.432432432432435</v>
      </c>
      <c r="X21" s="47"/>
      <c r="Y21" s="47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0.10003121968782755</v>
      </c>
      <c r="E22" s="45">
        <f t="shared" si="2"/>
        <v>10</v>
      </c>
      <c r="F22" s="46">
        <f t="shared" si="3"/>
        <v>10</v>
      </c>
      <c r="G22" s="43">
        <v>37</v>
      </c>
      <c r="H22" s="68"/>
      <c r="I22" s="43">
        <f>'LV-HV_3a_2'!I22</f>
        <v>38</v>
      </c>
      <c r="J22" s="44">
        <v>2.1166999999999998E-2</v>
      </c>
      <c r="K22" s="65">
        <f t="shared" si="4"/>
        <v>2.7027027027026946</v>
      </c>
      <c r="L22" s="43">
        <f>'LV-HV_3a_2'!L22</f>
        <v>39</v>
      </c>
      <c r="M22" s="44">
        <v>7.6207999999999998E-2</v>
      </c>
      <c r="N22" s="65">
        <f t="shared" si="5"/>
        <v>5.4054054054054035</v>
      </c>
      <c r="O22" s="43">
        <f>'LV-HV_3a_2'!O22</f>
        <v>37</v>
      </c>
      <c r="P22" s="44">
        <v>0</v>
      </c>
      <c r="Q22" s="74">
        <f t="shared" si="6"/>
        <v>0</v>
      </c>
      <c r="R22" s="43">
        <v>15</v>
      </c>
      <c r="S22" s="44">
        <v>12.666</v>
      </c>
      <c r="T22" s="74">
        <f t="shared" si="7"/>
        <v>59.45945945945946</v>
      </c>
      <c r="U22" s="43">
        <v>25</v>
      </c>
      <c r="V22" s="44">
        <v>2.7987000000000002</v>
      </c>
      <c r="W22" s="74">
        <f t="shared" si="8"/>
        <v>32.432432432432435</v>
      </c>
      <c r="X22" s="47"/>
      <c r="Y22" s="47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0.10012040537084167</v>
      </c>
      <c r="E23" s="45">
        <f t="shared" si="2"/>
        <v>10</v>
      </c>
      <c r="F23" s="46">
        <f t="shared" si="3"/>
        <v>10</v>
      </c>
      <c r="G23" s="43">
        <v>37</v>
      </c>
      <c r="H23" s="68"/>
      <c r="I23" s="43">
        <f>'LV-HV_3a_2'!I23</f>
        <v>39</v>
      </c>
      <c r="J23" s="44">
        <v>7.6196E-2</v>
      </c>
      <c r="K23" s="65">
        <f t="shared" si="4"/>
        <v>5.4054054054054035</v>
      </c>
      <c r="L23" s="43">
        <f>'LV-HV_3a_2'!L23</f>
        <v>39</v>
      </c>
      <c r="M23" s="44">
        <v>7.6196E-2</v>
      </c>
      <c r="N23" s="65">
        <f t="shared" si="5"/>
        <v>5.4054054054054035</v>
      </c>
      <c r="O23" s="43">
        <f>'LV-HV_3a_2'!O23</f>
        <v>37</v>
      </c>
      <c r="P23" s="44">
        <v>0</v>
      </c>
      <c r="Q23" s="74">
        <f t="shared" si="6"/>
        <v>0</v>
      </c>
      <c r="R23" s="43">
        <v>15</v>
      </c>
      <c r="S23" s="44">
        <v>12.6661</v>
      </c>
      <c r="T23" s="74">
        <f t="shared" si="7"/>
        <v>59.45945945945946</v>
      </c>
      <c r="U23" s="43">
        <v>25</v>
      </c>
      <c r="V23" s="44">
        <v>2.7987000000000002</v>
      </c>
      <c r="W23" s="74">
        <f t="shared" si="8"/>
        <v>32.432432432432435</v>
      </c>
      <c r="X23" s="47"/>
      <c r="Y23" s="47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0.10035243804887592</v>
      </c>
      <c r="E24" s="45">
        <f t="shared" si="2"/>
        <v>7.5</v>
      </c>
      <c r="F24" s="46">
        <f t="shared" si="3"/>
        <v>7.5</v>
      </c>
      <c r="G24" s="43">
        <v>30</v>
      </c>
      <c r="H24" s="68"/>
      <c r="I24" s="43">
        <f>'LV-HV_3a_2'!I24</f>
        <v>30</v>
      </c>
      <c r="J24" s="44">
        <v>0</v>
      </c>
      <c r="K24" s="65">
        <f t="shared" si="4"/>
        <v>0</v>
      </c>
      <c r="L24" s="43">
        <f>'LV-HV_3a_2'!L24</f>
        <v>32</v>
      </c>
      <c r="M24" s="44">
        <v>6.6677E-2</v>
      </c>
      <c r="N24" s="65">
        <f t="shared" si="5"/>
        <v>6.6666666666666714</v>
      </c>
      <c r="O24" s="43">
        <f>'LV-HV_3a_2'!O24</f>
        <v>30</v>
      </c>
      <c r="P24" s="44">
        <v>0</v>
      </c>
      <c r="Q24" s="74">
        <f t="shared" si="6"/>
        <v>0</v>
      </c>
      <c r="R24" s="43">
        <v>15</v>
      </c>
      <c r="S24" s="44">
        <v>8.5008999999999997</v>
      </c>
      <c r="T24" s="74">
        <f t="shared" si="7"/>
        <v>50</v>
      </c>
      <c r="U24" s="43">
        <v>25</v>
      </c>
      <c r="V24" s="44">
        <v>1.081</v>
      </c>
      <c r="W24" s="74">
        <f t="shared" si="8"/>
        <v>16.666666666666657</v>
      </c>
      <c r="X24" s="47"/>
      <c r="Y24" s="47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0.10135769496222342</v>
      </c>
      <c r="E25" s="45">
        <f t="shared" si="2"/>
        <v>7.5</v>
      </c>
      <c r="F25" s="46">
        <f t="shared" si="3"/>
        <v>7.5</v>
      </c>
      <c r="G25" s="43">
        <v>30</v>
      </c>
      <c r="H25" s="68"/>
      <c r="I25" s="43">
        <f>'LV-HV_3a_2'!I25</f>
        <v>30</v>
      </c>
      <c r="J25" s="44">
        <v>0</v>
      </c>
      <c r="K25" s="65">
        <f t="shared" si="4"/>
        <v>0</v>
      </c>
      <c r="L25" s="43">
        <f>'LV-HV_3a_2'!L25</f>
        <v>32</v>
      </c>
      <c r="M25" s="44">
        <v>6.6566E-2</v>
      </c>
      <c r="N25" s="65">
        <f t="shared" si="5"/>
        <v>6.6666666666666714</v>
      </c>
      <c r="O25" s="43">
        <f>'LV-HV_3a_2'!O25</f>
        <v>30</v>
      </c>
      <c r="P25" s="44">
        <v>0</v>
      </c>
      <c r="Q25" s="74">
        <f t="shared" si="6"/>
        <v>0</v>
      </c>
      <c r="R25" s="43">
        <v>15</v>
      </c>
      <c r="S25" s="44">
        <v>8.5010999999999992</v>
      </c>
      <c r="T25" s="74">
        <f t="shared" si="7"/>
        <v>50</v>
      </c>
      <c r="U25" s="43">
        <v>25</v>
      </c>
      <c r="V25" s="44">
        <v>1.0811999999999999</v>
      </c>
      <c r="W25" s="74">
        <f t="shared" si="8"/>
        <v>16.666666666666657</v>
      </c>
      <c r="X25" s="47"/>
      <c r="Y25" s="47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0.10316080256898059</v>
      </c>
      <c r="E26" s="45">
        <f t="shared" si="2"/>
        <v>7.5</v>
      </c>
      <c r="F26" s="46">
        <f t="shared" si="3"/>
        <v>7.5</v>
      </c>
      <c r="G26" s="43">
        <v>30</v>
      </c>
      <c r="H26" s="68"/>
      <c r="I26" s="43">
        <f>'LV-HV_3a_2'!I26</f>
        <v>30</v>
      </c>
      <c r="J26" s="44">
        <v>0</v>
      </c>
      <c r="K26" s="65">
        <f t="shared" si="4"/>
        <v>0</v>
      </c>
      <c r="L26" s="43">
        <f>'LV-HV_3a_2'!L26</f>
        <v>32</v>
      </c>
      <c r="M26" s="44">
        <v>6.6367999999999996E-2</v>
      </c>
      <c r="N26" s="65">
        <f t="shared" si="5"/>
        <v>6.6666666666666714</v>
      </c>
      <c r="O26" s="43">
        <f>'LV-HV_3a_2'!O26</f>
        <v>30</v>
      </c>
      <c r="P26" s="44">
        <v>0</v>
      </c>
      <c r="Q26" s="74">
        <f t="shared" si="6"/>
        <v>0</v>
      </c>
      <c r="R26" s="43">
        <v>15</v>
      </c>
      <c r="S26" s="44">
        <v>8.5015000000000001</v>
      </c>
      <c r="T26" s="74">
        <f t="shared" si="7"/>
        <v>50</v>
      </c>
      <c r="U26" s="43">
        <v>25</v>
      </c>
      <c r="V26" s="44">
        <v>1.0815999999999999</v>
      </c>
      <c r="W26" s="74">
        <f t="shared" si="8"/>
        <v>16.666666666666657</v>
      </c>
      <c r="X26" s="47"/>
      <c r="Y26" s="47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0.10733655698070126</v>
      </c>
      <c r="E27" s="45">
        <f t="shared" si="2"/>
        <v>7.5</v>
      </c>
      <c r="F27" s="46">
        <f t="shared" si="3"/>
        <v>7.5</v>
      </c>
      <c r="G27" s="43">
        <v>30</v>
      </c>
      <c r="H27" s="68"/>
      <c r="I27" s="43">
        <f>'LV-HV_3a_2'!I27</f>
        <v>31</v>
      </c>
      <c r="J27" s="44">
        <v>2.1894E-2</v>
      </c>
      <c r="K27" s="65">
        <f t="shared" si="4"/>
        <v>3.3333333333333428</v>
      </c>
      <c r="L27" s="43">
        <f>'LV-HV_3a_2'!L27</f>
        <v>32</v>
      </c>
      <c r="M27" s="51">
        <v>6.5908999999999995E-2</v>
      </c>
      <c r="N27" s="65">
        <f t="shared" si="5"/>
        <v>6.6666666666666714</v>
      </c>
      <c r="O27" s="43">
        <f>'LV-HV_3a_2'!O27</f>
        <v>30</v>
      </c>
      <c r="P27" s="51">
        <v>0</v>
      </c>
      <c r="Q27" s="74">
        <f t="shared" si="6"/>
        <v>0</v>
      </c>
      <c r="R27" s="43">
        <v>15</v>
      </c>
      <c r="S27" s="51">
        <v>8.5023999999999997</v>
      </c>
      <c r="T27" s="74">
        <f t="shared" si="7"/>
        <v>50</v>
      </c>
      <c r="U27" s="43">
        <v>25</v>
      </c>
      <c r="V27" s="44">
        <v>1.0824</v>
      </c>
      <c r="W27" s="74">
        <f t="shared" si="8"/>
        <v>16.666666666666657</v>
      </c>
      <c r="X27" s="47"/>
      <c r="Y27" s="47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0.12757561245396831</v>
      </c>
      <c r="E28" s="45">
        <f t="shared" si="2"/>
        <v>7.5</v>
      </c>
      <c r="F28" s="46">
        <f t="shared" si="3"/>
        <v>7.5</v>
      </c>
      <c r="G28" s="43">
        <v>30</v>
      </c>
      <c r="H28" s="68"/>
      <c r="I28" s="43">
        <f>'LV-HV_3a_2'!I28</f>
        <v>32</v>
      </c>
      <c r="J28" s="44">
        <v>6.3684000000000004E-2</v>
      </c>
      <c r="K28" s="65">
        <f t="shared" si="4"/>
        <v>6.6666666666666714</v>
      </c>
      <c r="L28" s="43">
        <f>'LV-HV_3a_2'!L28</f>
        <v>32</v>
      </c>
      <c r="M28" s="44">
        <v>6.3684000000000004E-2</v>
      </c>
      <c r="N28" s="65">
        <f t="shared" si="5"/>
        <v>6.6666666666666714</v>
      </c>
      <c r="O28" s="43">
        <f>'LV-HV_3a_2'!O28</f>
        <v>30</v>
      </c>
      <c r="P28" s="44">
        <v>0</v>
      </c>
      <c r="Q28" s="74">
        <f t="shared" si="6"/>
        <v>0</v>
      </c>
      <c r="R28" s="43">
        <v>15</v>
      </c>
      <c r="S28" s="44">
        <v>8.5067000000000004</v>
      </c>
      <c r="T28" s="74">
        <f t="shared" si="7"/>
        <v>50</v>
      </c>
      <c r="U28" s="43">
        <v>25</v>
      </c>
      <c r="V28" s="44">
        <v>1.0867</v>
      </c>
      <c r="W28" s="74">
        <f t="shared" si="8"/>
        <v>16.666666666666657</v>
      </c>
      <c r="X28" s="47"/>
      <c r="Y28" s="47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0.11715237368903744</v>
      </c>
      <c r="E29" s="45">
        <f t="shared" si="2"/>
        <v>5</v>
      </c>
      <c r="F29" s="46">
        <f t="shared" si="3"/>
        <v>5</v>
      </c>
      <c r="G29" s="43">
        <v>28</v>
      </c>
      <c r="H29" s="68"/>
      <c r="I29" s="43">
        <f>'LV-HV_3a_2'!I29</f>
        <v>28</v>
      </c>
      <c r="J29" s="44">
        <v>0</v>
      </c>
      <c r="K29" s="65">
        <f t="shared" si="4"/>
        <v>0</v>
      </c>
      <c r="L29" s="43">
        <f>'LV-HV_3a_2'!L29</f>
        <v>29</v>
      </c>
      <c r="M29" s="44">
        <v>4.0378999999999998E-2</v>
      </c>
      <c r="N29" s="65">
        <f t="shared" si="5"/>
        <v>3.5714285714285836</v>
      </c>
      <c r="O29" s="43">
        <f>'LV-HV_3a_2'!O29</f>
        <v>28</v>
      </c>
      <c r="P29" s="44">
        <v>0</v>
      </c>
      <c r="Q29" s="74">
        <f t="shared" si="6"/>
        <v>0</v>
      </c>
      <c r="R29" s="43">
        <v>15</v>
      </c>
      <c r="S29" s="44">
        <v>5.6092000000000004</v>
      </c>
      <c r="T29" s="74">
        <f t="shared" si="7"/>
        <v>46.428571428571423</v>
      </c>
      <c r="U29" s="43">
        <v>24</v>
      </c>
      <c r="V29" s="44">
        <v>0.55549999999999999</v>
      </c>
      <c r="W29" s="74">
        <f t="shared" si="8"/>
        <v>14.285714285714278</v>
      </c>
      <c r="X29" s="47"/>
      <c r="Y29" s="47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0.16234028473064105</v>
      </c>
      <c r="E30" s="45">
        <f t="shared" si="2"/>
        <v>5</v>
      </c>
      <c r="F30" s="46">
        <f t="shared" si="3"/>
        <v>5</v>
      </c>
      <c r="G30" s="43">
        <v>28</v>
      </c>
      <c r="H30" s="68"/>
      <c r="I30" s="43">
        <f>'LV-HV_3a_2'!I30</f>
        <v>28</v>
      </c>
      <c r="J30" s="44">
        <v>0</v>
      </c>
      <c r="K30" s="65">
        <f t="shared" si="4"/>
        <v>0</v>
      </c>
      <c r="L30" s="43">
        <f>'LV-HV_3a_2'!L30</f>
        <v>29</v>
      </c>
      <c r="M30" s="44">
        <v>3.8182000000000001E-2</v>
      </c>
      <c r="N30" s="65">
        <f t="shared" si="5"/>
        <v>3.5714285714285836</v>
      </c>
      <c r="O30" s="43">
        <f>'LV-HV_3a_2'!O30</f>
        <v>28</v>
      </c>
      <c r="P30" s="44">
        <v>0</v>
      </c>
      <c r="Q30" s="74">
        <f t="shared" si="6"/>
        <v>0</v>
      </c>
      <c r="R30" s="43">
        <v>15</v>
      </c>
      <c r="S30" s="44">
        <v>5.6163999999999996</v>
      </c>
      <c r="T30" s="74">
        <f t="shared" si="7"/>
        <v>46.428571428571423</v>
      </c>
      <c r="U30" s="43">
        <v>24</v>
      </c>
      <c r="V30" s="44">
        <v>0.56223999999999996</v>
      </c>
      <c r="W30" s="74">
        <f t="shared" si="8"/>
        <v>14.285714285714278</v>
      </c>
      <c r="X30" s="47"/>
      <c r="Y30" s="47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0.23176972718546152</v>
      </c>
      <c r="E31" s="45">
        <f t="shared" si="2"/>
        <v>5</v>
      </c>
      <c r="F31" s="46">
        <f t="shared" si="3"/>
        <v>5</v>
      </c>
      <c r="G31" s="43">
        <v>28</v>
      </c>
      <c r="H31" s="68"/>
      <c r="I31" s="43">
        <f>'LV-HV_3a_2'!I31</f>
        <v>28</v>
      </c>
      <c r="J31" s="44">
        <v>0</v>
      </c>
      <c r="K31" s="65">
        <f t="shared" si="4"/>
        <v>0</v>
      </c>
      <c r="L31" s="43">
        <f>'LV-HV_3a_2'!L31</f>
        <v>29</v>
      </c>
      <c r="M31" s="44">
        <v>3.4816E-2</v>
      </c>
      <c r="N31" s="65">
        <f t="shared" si="5"/>
        <v>3.5714285714285836</v>
      </c>
      <c r="O31" s="43">
        <f>'LV-HV_3a_2'!O31</f>
        <v>28</v>
      </c>
      <c r="P31" s="44">
        <v>0</v>
      </c>
      <c r="Q31" s="74">
        <f t="shared" si="6"/>
        <v>0</v>
      </c>
      <c r="R31" s="43">
        <v>15</v>
      </c>
      <c r="S31" s="44">
        <v>5.6276000000000002</v>
      </c>
      <c r="T31" s="74">
        <f t="shared" si="7"/>
        <v>46.428571428571423</v>
      </c>
      <c r="U31" s="43">
        <v>24</v>
      </c>
      <c r="V31" s="44">
        <v>0.57257999999999998</v>
      </c>
      <c r="W31" s="74">
        <f t="shared" si="8"/>
        <v>14.285714285714278</v>
      </c>
      <c r="X31" s="47"/>
      <c r="Y31" s="47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0.35209790895448129</v>
      </c>
      <c r="E32" s="45">
        <f t="shared" si="2"/>
        <v>5</v>
      </c>
      <c r="F32" s="46">
        <f t="shared" si="3"/>
        <v>5</v>
      </c>
      <c r="G32" s="43">
        <v>28</v>
      </c>
      <c r="H32" s="68"/>
      <c r="I32" s="43">
        <f>'LV-HV_3a_2'!I32</f>
        <v>28</v>
      </c>
      <c r="J32" s="44">
        <v>0</v>
      </c>
      <c r="K32" s="65">
        <f t="shared" si="4"/>
        <v>0</v>
      </c>
      <c r="L32" s="43">
        <f>'LV-HV_3a_2'!L32</f>
        <v>29</v>
      </c>
      <c r="M32" s="44">
        <v>2.9007000000000002E-2</v>
      </c>
      <c r="N32" s="65">
        <f t="shared" si="5"/>
        <v>3.5714285714285836</v>
      </c>
      <c r="O32" s="43">
        <f>'LV-HV_3a_2'!O32</f>
        <v>28</v>
      </c>
      <c r="P32" s="44">
        <v>0</v>
      </c>
      <c r="Q32" s="74">
        <f t="shared" si="6"/>
        <v>0</v>
      </c>
      <c r="R32" s="43">
        <v>15</v>
      </c>
      <c r="S32" s="44">
        <v>5.6468999999999996</v>
      </c>
      <c r="T32" s="74">
        <f t="shared" si="7"/>
        <v>46.428571428571423</v>
      </c>
      <c r="U32" s="43">
        <v>24</v>
      </c>
      <c r="V32" s="44">
        <v>0.59043000000000001</v>
      </c>
      <c r="W32" s="74">
        <f t="shared" si="8"/>
        <v>14.285714285714278</v>
      </c>
      <c r="X32" s="47"/>
      <c r="Y32" s="47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0.61168353998198288</v>
      </c>
      <c r="E33" s="45">
        <f t="shared" si="2"/>
        <v>5</v>
      </c>
      <c r="F33" s="46">
        <f t="shared" si="3"/>
        <v>5</v>
      </c>
      <c r="G33" s="43">
        <v>28</v>
      </c>
      <c r="H33" s="68"/>
      <c r="I33" s="43">
        <f>'LV-HV_3a_2'!I33</f>
        <v>28</v>
      </c>
      <c r="J33" s="44">
        <v>0</v>
      </c>
      <c r="K33" s="65">
        <f t="shared" si="4"/>
        <v>0</v>
      </c>
      <c r="L33" s="43">
        <f>'LV-HV_3a_2'!L33</f>
        <v>29</v>
      </c>
      <c r="M33" s="44">
        <v>1.6583000000000001E-2</v>
      </c>
      <c r="N33" s="65">
        <f t="shared" si="5"/>
        <v>3.5714285714285836</v>
      </c>
      <c r="O33" s="43">
        <f>'LV-HV_3a_2'!O33</f>
        <v>28</v>
      </c>
      <c r="P33" s="44">
        <v>0</v>
      </c>
      <c r="Q33" s="74">
        <f t="shared" si="6"/>
        <v>0</v>
      </c>
      <c r="R33" s="43">
        <v>15</v>
      </c>
      <c r="S33" s="44">
        <v>5.6881000000000004</v>
      </c>
      <c r="T33" s="74">
        <f t="shared" si="7"/>
        <v>46.428571428571423</v>
      </c>
      <c r="U33" s="43">
        <v>24</v>
      </c>
      <c r="V33" s="44">
        <v>0.62858999999999998</v>
      </c>
      <c r="W33" s="74">
        <f t="shared" si="8"/>
        <v>14.285714285714278</v>
      </c>
      <c r="X33" s="47"/>
      <c r="Y33" s="47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0.24869854837085456</v>
      </c>
      <c r="E34" s="45">
        <f t="shared" si="2"/>
        <v>2.5</v>
      </c>
      <c r="F34" s="46">
        <f t="shared" si="3"/>
        <v>2.5</v>
      </c>
      <c r="G34" s="43">
        <v>26</v>
      </c>
      <c r="H34" s="68"/>
      <c r="I34" s="43">
        <f>'LV-HV_3a_2'!I34</f>
        <v>25</v>
      </c>
      <c r="J34" s="44">
        <v>4.8691999999999997E-3</v>
      </c>
      <c r="K34" s="65">
        <f t="shared" si="4"/>
        <v>3.8461538461538396</v>
      </c>
      <c r="L34" s="43">
        <f>'LV-HV_3a_2'!L34</f>
        <v>26</v>
      </c>
      <c r="M34" s="44">
        <v>0</v>
      </c>
      <c r="N34" s="65">
        <f t="shared" si="5"/>
        <v>0</v>
      </c>
      <c r="O34" s="43">
        <f>'LV-HV_3a_2'!O34</f>
        <v>25</v>
      </c>
      <c r="P34" s="44">
        <v>4.8691999999999997E-3</v>
      </c>
      <c r="Q34" s="74">
        <f t="shared" si="6"/>
        <v>3.8461538461538396</v>
      </c>
      <c r="R34" s="43">
        <v>15</v>
      </c>
      <c r="S34" s="44">
        <v>3.4060999999999999</v>
      </c>
      <c r="T34" s="74">
        <f t="shared" si="7"/>
        <v>42.307692307692307</v>
      </c>
      <c r="U34" s="43">
        <v>24</v>
      </c>
      <c r="V34" s="44">
        <v>7.3977000000000001E-2</v>
      </c>
      <c r="W34" s="74">
        <f t="shared" si="8"/>
        <v>7.6923076923076934</v>
      </c>
      <c r="X34" s="47"/>
      <c r="Y34" s="47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0.47460922797806482</v>
      </c>
      <c r="E35" s="45">
        <f t="shared" si="2"/>
        <v>2.5</v>
      </c>
      <c r="F35" s="46">
        <f t="shared" si="3"/>
        <v>2.5</v>
      </c>
      <c r="G35" s="43">
        <v>26</v>
      </c>
      <c r="H35" s="68"/>
      <c r="I35" s="43">
        <f>'LV-HV_3a_2'!I35</f>
        <v>26</v>
      </c>
      <c r="J35" s="44">
        <v>0</v>
      </c>
      <c r="K35" s="65">
        <f t="shared" si="4"/>
        <v>0</v>
      </c>
      <c r="L35" s="43">
        <f>'LV-HV_3a_2'!L35</f>
        <v>26</v>
      </c>
      <c r="M35" s="44">
        <v>0</v>
      </c>
      <c r="N35" s="65">
        <f t="shared" si="5"/>
        <v>0</v>
      </c>
      <c r="O35" s="43">
        <f>'LV-HV_3a_2'!O35</f>
        <v>25</v>
      </c>
      <c r="P35" s="44">
        <v>1.3199000000000001E-2</v>
      </c>
      <c r="Q35" s="74">
        <f t="shared" si="6"/>
        <v>3.8461538461538396</v>
      </c>
      <c r="R35" s="43">
        <v>15</v>
      </c>
      <c r="S35" s="44">
        <v>3.4316</v>
      </c>
      <c r="T35" s="74">
        <f t="shared" si="7"/>
        <v>42.307692307692307</v>
      </c>
      <c r="U35" s="43">
        <v>24</v>
      </c>
      <c r="V35" s="44">
        <v>8.9391999999999999E-2</v>
      </c>
      <c r="W35" s="74">
        <f t="shared" si="8"/>
        <v>7.6923076923076934</v>
      </c>
      <c r="X35" s="47"/>
      <c r="Y35" s="47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0.63811610244787698</v>
      </c>
      <c r="E36" s="45">
        <f t="shared" si="2"/>
        <v>2.5</v>
      </c>
      <c r="F36" s="46">
        <f t="shared" si="3"/>
        <v>2.5</v>
      </c>
      <c r="G36" s="43">
        <v>26</v>
      </c>
      <c r="H36" s="68"/>
      <c r="I36" s="43">
        <f>'LV-HV_3a_2'!I36</f>
        <v>26</v>
      </c>
      <c r="J36" s="44">
        <v>0</v>
      </c>
      <c r="K36" s="65">
        <f t="shared" si="4"/>
        <v>0</v>
      </c>
      <c r="L36" s="43">
        <f>'LV-HV_3a_2'!L36</f>
        <v>26</v>
      </c>
      <c r="M36" s="44">
        <v>0</v>
      </c>
      <c r="N36" s="65">
        <f t="shared" si="5"/>
        <v>0</v>
      </c>
      <c r="O36" s="43">
        <f>'LV-HV_3a_2'!O36</f>
        <v>25</v>
      </c>
      <c r="P36" s="44">
        <v>1.9177E-2</v>
      </c>
      <c r="Q36" s="74">
        <f t="shared" si="6"/>
        <v>3.8461538461538396</v>
      </c>
      <c r="R36" s="43">
        <v>15</v>
      </c>
      <c r="S36" s="44">
        <v>3.4499</v>
      </c>
      <c r="T36" s="74">
        <f t="shared" si="7"/>
        <v>42.307692307692307</v>
      </c>
      <c r="U36" s="43">
        <v>24</v>
      </c>
      <c r="V36" s="44">
        <v>0.10045999999999999</v>
      </c>
      <c r="W36" s="74">
        <f t="shared" si="8"/>
        <v>7.6923076923076934</v>
      </c>
      <c r="X36" s="47"/>
      <c r="Y36" s="47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0.76193821685387331</v>
      </c>
      <c r="E37" s="45">
        <f t="shared" si="2"/>
        <v>2.5</v>
      </c>
      <c r="F37" s="46">
        <f t="shared" si="3"/>
        <v>2.5</v>
      </c>
      <c r="G37" s="43">
        <v>26</v>
      </c>
      <c r="H37" s="68"/>
      <c r="I37" s="43">
        <f>'LV-HV_3a_2'!I37</f>
        <v>26</v>
      </c>
      <c r="J37" s="44">
        <v>0</v>
      </c>
      <c r="K37" s="65">
        <f t="shared" si="4"/>
        <v>0</v>
      </c>
      <c r="L37" s="43">
        <f>'LV-HV_3a_2'!L37</f>
        <v>26</v>
      </c>
      <c r="M37" s="44">
        <v>0</v>
      </c>
      <c r="N37" s="65">
        <f t="shared" si="5"/>
        <v>0</v>
      </c>
      <c r="O37" s="43">
        <f>'LV-HV_3a_2'!O37</f>
        <v>25</v>
      </c>
      <c r="P37" s="44">
        <v>2.3668000000000002E-2</v>
      </c>
      <c r="Q37" s="74">
        <f t="shared" si="6"/>
        <v>3.8461538461538396</v>
      </c>
      <c r="R37" s="43">
        <v>15</v>
      </c>
      <c r="S37" s="44">
        <v>3.4636999999999998</v>
      </c>
      <c r="T37" s="74">
        <f t="shared" si="7"/>
        <v>42.307692307692307</v>
      </c>
      <c r="U37" s="43">
        <v>24</v>
      </c>
      <c r="V37" s="44">
        <v>0.10877000000000001</v>
      </c>
      <c r="W37" s="74">
        <f t="shared" si="8"/>
        <v>7.6923076923076934</v>
      </c>
      <c r="X37" s="47"/>
      <c r="Y37" s="47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0.85895983559300426</v>
      </c>
      <c r="E38" s="45">
        <f t="shared" si="2"/>
        <v>2.5</v>
      </c>
      <c r="F38" s="46">
        <f t="shared" si="3"/>
        <v>2.5</v>
      </c>
      <c r="G38" s="43">
        <v>26</v>
      </c>
      <c r="H38" s="68"/>
      <c r="I38" s="43">
        <f>'LV-HV_3a_2'!I38</f>
        <v>26</v>
      </c>
      <c r="J38" s="44">
        <v>0</v>
      </c>
      <c r="K38" s="65">
        <f t="shared" si="4"/>
        <v>0</v>
      </c>
      <c r="L38" s="43">
        <f>'LV-HV_3a_2'!L38</f>
        <v>26</v>
      </c>
      <c r="M38" s="44">
        <v>0</v>
      </c>
      <c r="N38" s="65">
        <f t="shared" si="5"/>
        <v>0</v>
      </c>
      <c r="O38" s="43">
        <f>'LV-HV_3a_2'!O38</f>
        <v>25</v>
      </c>
      <c r="P38" s="44">
        <v>2.7164000000000001E-2</v>
      </c>
      <c r="Q38" s="74">
        <f t="shared" si="6"/>
        <v>3.8461538461538396</v>
      </c>
      <c r="R38" s="43">
        <v>15</v>
      </c>
      <c r="S38" s="44">
        <v>3.4744999999999999</v>
      </c>
      <c r="T38" s="74">
        <f t="shared" si="7"/>
        <v>42.307692307692307</v>
      </c>
      <c r="U38" s="43">
        <v>24</v>
      </c>
      <c r="V38" s="44">
        <v>0.11525000000000001</v>
      </c>
      <c r="W38" s="74">
        <f t="shared" si="8"/>
        <v>7.6923076923076934</v>
      </c>
      <c r="X38" s="47"/>
      <c r="Y38" s="47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0.36619499604507871</v>
      </c>
      <c r="E39" s="45">
        <f t="shared" si="2"/>
        <v>0</v>
      </c>
      <c r="F39" s="46">
        <f t="shared" si="3"/>
        <v>0</v>
      </c>
      <c r="G39" s="43">
        <v>23</v>
      </c>
      <c r="H39" s="68"/>
      <c r="I39" s="43">
        <f>'LV-HV_3a_2'!I39</f>
        <v>23</v>
      </c>
      <c r="J39" s="44">
        <v>0</v>
      </c>
      <c r="K39" s="65">
        <f t="shared" si="4"/>
        <v>0</v>
      </c>
      <c r="L39" s="43">
        <f>'LV-HV_3a_2'!L39</f>
        <v>23</v>
      </c>
      <c r="M39" s="44">
        <v>0</v>
      </c>
      <c r="N39" s="65">
        <f t="shared" si="5"/>
        <v>0</v>
      </c>
      <c r="O39" s="43">
        <f>'LV-HV_3a_2'!O39</f>
        <v>23</v>
      </c>
      <c r="P39" s="44">
        <v>0</v>
      </c>
      <c r="Q39" s="74">
        <f t="shared" si="6"/>
        <v>0</v>
      </c>
      <c r="R39" s="43">
        <v>15</v>
      </c>
      <c r="S39" s="44">
        <v>1.8023</v>
      </c>
      <c r="T39" s="74">
        <f t="shared" si="7"/>
        <v>34.782608695652172</v>
      </c>
      <c r="U39" s="43">
        <v>23</v>
      </c>
      <c r="V39" s="44">
        <v>0</v>
      </c>
      <c r="W39" s="74">
        <f t="shared" si="8"/>
        <v>0</v>
      </c>
      <c r="X39" s="47"/>
      <c r="Y39" s="47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0.62635157372433681</v>
      </c>
      <c r="E40" s="45">
        <f t="shared" si="2"/>
        <v>0</v>
      </c>
      <c r="F40" s="46">
        <f t="shared" si="3"/>
        <v>0</v>
      </c>
      <c r="G40" s="43">
        <v>23</v>
      </c>
      <c r="H40" s="68"/>
      <c r="I40" s="43">
        <f>'LV-HV_3a_2'!I40</f>
        <v>23</v>
      </c>
      <c r="J40" s="44">
        <v>0</v>
      </c>
      <c r="K40" s="65">
        <f t="shared" si="4"/>
        <v>0</v>
      </c>
      <c r="L40" s="43">
        <f>'LV-HV_3a_2'!L40</f>
        <v>23</v>
      </c>
      <c r="M40" s="44">
        <v>0</v>
      </c>
      <c r="N40" s="65">
        <f t="shared" si="5"/>
        <v>0</v>
      </c>
      <c r="O40" s="43">
        <f>'LV-HV_3a_2'!O40</f>
        <v>23</v>
      </c>
      <c r="P40" s="44">
        <v>0</v>
      </c>
      <c r="Q40" s="74">
        <f t="shared" si="6"/>
        <v>0</v>
      </c>
      <c r="R40" s="43">
        <v>15</v>
      </c>
      <c r="S40" s="44">
        <v>1.8142</v>
      </c>
      <c r="T40" s="74">
        <f t="shared" si="7"/>
        <v>34.782608695652172</v>
      </c>
      <c r="U40" s="43">
        <v>23</v>
      </c>
      <c r="V40" s="44">
        <v>0</v>
      </c>
      <c r="W40" s="74">
        <f t="shared" si="8"/>
        <v>0</v>
      </c>
      <c r="X40" s="47"/>
      <c r="Y40" s="47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0.7542293014049789</v>
      </c>
      <c r="E41" s="45">
        <f t="shared" si="2"/>
        <v>0</v>
      </c>
      <c r="F41" s="46">
        <f t="shared" si="3"/>
        <v>0</v>
      </c>
      <c r="G41" s="43">
        <v>23</v>
      </c>
      <c r="H41" s="68"/>
      <c r="I41" s="43">
        <f>'LV-HV_3a_2'!I41</f>
        <v>23</v>
      </c>
      <c r="J41" s="44">
        <v>0</v>
      </c>
      <c r="K41" s="65">
        <f t="shared" si="4"/>
        <v>0</v>
      </c>
      <c r="L41" s="43">
        <f>'LV-HV_3a_2'!L41</f>
        <v>23</v>
      </c>
      <c r="M41" s="44">
        <v>0</v>
      </c>
      <c r="N41" s="65">
        <f t="shared" si="5"/>
        <v>0</v>
      </c>
      <c r="O41" s="43">
        <f>'LV-HV_3a_2'!O41</f>
        <v>23</v>
      </c>
      <c r="P41" s="44">
        <v>0</v>
      </c>
      <c r="Q41" s="74">
        <f t="shared" si="6"/>
        <v>0</v>
      </c>
      <c r="R41" s="43">
        <v>15</v>
      </c>
      <c r="S41" s="44">
        <v>1.8201000000000001</v>
      </c>
      <c r="T41" s="74">
        <f t="shared" si="7"/>
        <v>34.782608695652172</v>
      </c>
      <c r="U41" s="43">
        <v>23</v>
      </c>
      <c r="V41" s="44">
        <v>0</v>
      </c>
      <c r="W41" s="74">
        <f t="shared" si="8"/>
        <v>0</v>
      </c>
      <c r="X41" s="47"/>
      <c r="Y41" s="47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0.83026600553898899</v>
      </c>
      <c r="E42" s="45">
        <f t="shared" si="2"/>
        <v>0</v>
      </c>
      <c r="F42" s="46">
        <f t="shared" si="3"/>
        <v>0</v>
      </c>
      <c r="G42" s="43">
        <v>23</v>
      </c>
      <c r="H42" s="68"/>
      <c r="I42" s="43">
        <f>'LV-HV_3a_2'!I42</f>
        <v>23</v>
      </c>
      <c r="J42" s="44">
        <v>0</v>
      </c>
      <c r="K42" s="65">
        <f t="shared" si="4"/>
        <v>0</v>
      </c>
      <c r="L42" s="43">
        <f>'LV-HV_3a_2'!L42</f>
        <v>23</v>
      </c>
      <c r="M42" s="44">
        <v>0</v>
      </c>
      <c r="N42" s="65">
        <f t="shared" si="5"/>
        <v>0</v>
      </c>
      <c r="O42" s="43">
        <f>'LV-HV_3a_2'!O42</f>
        <v>23</v>
      </c>
      <c r="P42" s="44">
        <v>0</v>
      </c>
      <c r="Q42" s="74">
        <f t="shared" si="6"/>
        <v>0</v>
      </c>
      <c r="R42" s="43">
        <v>15</v>
      </c>
      <c r="S42" s="44">
        <v>1.8236000000000001</v>
      </c>
      <c r="T42" s="74">
        <f t="shared" si="7"/>
        <v>34.782608695652172</v>
      </c>
      <c r="U42" s="43">
        <v>23</v>
      </c>
      <c r="V42" s="44">
        <v>0</v>
      </c>
      <c r="W42" s="74">
        <f t="shared" si="8"/>
        <v>0</v>
      </c>
      <c r="X42" s="47"/>
      <c r="Y42" s="47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0.88067289373092783</v>
      </c>
      <c r="E43" s="45">
        <f t="shared" si="2"/>
        <v>0</v>
      </c>
      <c r="F43" s="46">
        <f t="shared" si="3"/>
        <v>0</v>
      </c>
      <c r="G43" s="43">
        <v>23</v>
      </c>
      <c r="H43" s="68"/>
      <c r="I43" s="43">
        <f>'LV-HV_3a_2'!I43</f>
        <v>23</v>
      </c>
      <c r="J43" s="44">
        <v>0</v>
      </c>
      <c r="K43" s="65">
        <f t="shared" si="4"/>
        <v>0</v>
      </c>
      <c r="L43" s="43">
        <f>'LV-HV_3a_2'!L43</f>
        <v>23</v>
      </c>
      <c r="M43" s="44">
        <v>0</v>
      </c>
      <c r="N43" s="65">
        <f t="shared" si="5"/>
        <v>0</v>
      </c>
      <c r="O43" s="43">
        <f>'LV-HV_3a_2'!O43</f>
        <v>23</v>
      </c>
      <c r="P43" s="44">
        <v>0</v>
      </c>
      <c r="Q43" s="74">
        <f t="shared" si="6"/>
        <v>0</v>
      </c>
      <c r="R43" s="43">
        <v>15</v>
      </c>
      <c r="S43" s="44">
        <v>1.8258000000000001</v>
      </c>
      <c r="T43" s="74">
        <f t="shared" si="7"/>
        <v>34.782608695652172</v>
      </c>
      <c r="U43" s="43">
        <v>23</v>
      </c>
      <c r="V43" s="44">
        <v>0</v>
      </c>
      <c r="W43" s="74">
        <f t="shared" si="8"/>
        <v>0</v>
      </c>
      <c r="X43" s="47"/>
      <c r="Y43" s="47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0.24869854837085456</v>
      </c>
      <c r="E44" s="45">
        <f t="shared" si="2"/>
        <v>-2.5</v>
      </c>
      <c r="F44" s="46">
        <f t="shared" si="3"/>
        <v>-2.5</v>
      </c>
      <c r="G44" s="43">
        <v>20</v>
      </c>
      <c r="H44" s="68"/>
      <c r="I44" s="43">
        <f>'LV-HV_3a_2'!I44</f>
        <v>20</v>
      </c>
      <c r="J44" s="44">
        <v>0</v>
      </c>
      <c r="K44" s="65">
        <f t="shared" si="4"/>
        <v>0</v>
      </c>
      <c r="L44" s="43">
        <f>'LV-HV_3a_2'!L44</f>
        <v>20</v>
      </c>
      <c r="M44" s="44">
        <v>0</v>
      </c>
      <c r="N44" s="65">
        <f t="shared" si="5"/>
        <v>0</v>
      </c>
      <c r="O44" s="43">
        <f>'LV-HV_3a_2'!O44</f>
        <v>20</v>
      </c>
      <c r="P44" s="44">
        <v>0</v>
      </c>
      <c r="Q44" s="74">
        <f t="shared" si="6"/>
        <v>0</v>
      </c>
      <c r="R44" s="43">
        <v>15</v>
      </c>
      <c r="S44" s="44">
        <v>0.72079000000000004</v>
      </c>
      <c r="T44" s="74">
        <f t="shared" si="7"/>
        <v>25</v>
      </c>
      <c r="U44" s="43">
        <v>23</v>
      </c>
      <c r="V44" s="44">
        <v>0.22054000000000001</v>
      </c>
      <c r="W44" s="74">
        <f t="shared" si="8"/>
        <v>15</v>
      </c>
      <c r="X44" s="47"/>
      <c r="Y44" s="47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0.47460922797806482</v>
      </c>
      <c r="E45" s="45">
        <f t="shared" si="2"/>
        <v>-2.5</v>
      </c>
      <c r="F45" s="46">
        <f t="shared" si="3"/>
        <v>-2.5</v>
      </c>
      <c r="G45" s="43">
        <v>20</v>
      </c>
      <c r="H45" s="68"/>
      <c r="I45" s="43">
        <f>'LV-HV_3a_2'!I45</f>
        <v>20</v>
      </c>
      <c r="J45" s="44">
        <v>0</v>
      </c>
      <c r="K45" s="65">
        <f t="shared" si="4"/>
        <v>0</v>
      </c>
      <c r="L45" s="43">
        <f>'LV-HV_3a_2'!L45</f>
        <v>20</v>
      </c>
      <c r="M45" s="44">
        <v>0</v>
      </c>
      <c r="N45" s="65">
        <f t="shared" si="5"/>
        <v>0</v>
      </c>
      <c r="O45" s="43">
        <f>'LV-HV_3a_2'!O45</f>
        <v>20</v>
      </c>
      <c r="P45" s="44">
        <v>0</v>
      </c>
      <c r="Q45" s="74">
        <f t="shared" si="6"/>
        <v>0</v>
      </c>
      <c r="R45" s="43">
        <v>15</v>
      </c>
      <c r="S45" s="44">
        <v>0.72382000000000002</v>
      </c>
      <c r="T45" s="74">
        <f t="shared" si="7"/>
        <v>25</v>
      </c>
      <c r="U45" s="43">
        <v>23</v>
      </c>
      <c r="V45" s="44">
        <v>0.20729</v>
      </c>
      <c r="W45" s="74">
        <f t="shared" si="8"/>
        <v>15</v>
      </c>
      <c r="X45" s="47"/>
      <c r="Y45" s="47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0.63811610244787698</v>
      </c>
      <c r="E46" s="45">
        <f t="shared" si="2"/>
        <v>-2.5</v>
      </c>
      <c r="F46" s="46">
        <f t="shared" si="3"/>
        <v>-2.5</v>
      </c>
      <c r="G46" s="43">
        <v>20</v>
      </c>
      <c r="H46" s="68"/>
      <c r="I46" s="43">
        <f>'LV-HV_3a_2'!I46</f>
        <v>20</v>
      </c>
      <c r="J46" s="44">
        <v>0</v>
      </c>
      <c r="K46" s="65">
        <f t="shared" si="4"/>
        <v>0</v>
      </c>
      <c r="L46" s="43">
        <f>'LV-HV_3a_2'!L46</f>
        <v>20</v>
      </c>
      <c r="M46" s="44">
        <v>0</v>
      </c>
      <c r="N46" s="65">
        <f t="shared" si="5"/>
        <v>0</v>
      </c>
      <c r="O46" s="43">
        <f>'LV-HV_3a_2'!O46</f>
        <v>20</v>
      </c>
      <c r="P46" s="44">
        <v>0</v>
      </c>
      <c r="Q46" s="74">
        <f t="shared" si="6"/>
        <v>0</v>
      </c>
      <c r="R46" s="43">
        <v>15</v>
      </c>
      <c r="S46" s="44">
        <v>0.72599000000000002</v>
      </c>
      <c r="T46" s="74">
        <f t="shared" si="7"/>
        <v>25</v>
      </c>
      <c r="U46" s="43">
        <v>23</v>
      </c>
      <c r="V46" s="44">
        <v>0.19778000000000001</v>
      </c>
      <c r="W46" s="74">
        <f t="shared" si="8"/>
        <v>15</v>
      </c>
      <c r="X46" s="47"/>
      <c r="Y46" s="47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0.76193821685387331</v>
      </c>
      <c r="E47" s="45">
        <f t="shared" si="2"/>
        <v>-2.5</v>
      </c>
      <c r="F47" s="46">
        <f t="shared" si="3"/>
        <v>-2.5</v>
      </c>
      <c r="G47" s="43">
        <v>20</v>
      </c>
      <c r="H47" s="68"/>
      <c r="I47" s="43">
        <f>'LV-HV_3a_2'!I47</f>
        <v>20</v>
      </c>
      <c r="J47" s="44">
        <v>0</v>
      </c>
      <c r="K47" s="65">
        <f t="shared" si="4"/>
        <v>0</v>
      </c>
      <c r="L47" s="43">
        <f>'LV-HV_3a_2'!L47</f>
        <v>20</v>
      </c>
      <c r="M47" s="44">
        <v>0</v>
      </c>
      <c r="N47" s="65">
        <f t="shared" si="5"/>
        <v>0</v>
      </c>
      <c r="O47" s="43">
        <f>'LV-HV_3a_2'!O47</f>
        <v>20</v>
      </c>
      <c r="P47" s="44">
        <v>0</v>
      </c>
      <c r="Q47" s="74">
        <f t="shared" si="6"/>
        <v>0</v>
      </c>
      <c r="R47" s="43">
        <v>15</v>
      </c>
      <c r="S47" s="44">
        <v>0.72763</v>
      </c>
      <c r="T47" s="74">
        <f t="shared" si="7"/>
        <v>25</v>
      </c>
      <c r="U47" s="43">
        <v>23</v>
      </c>
      <c r="V47" s="44">
        <v>0.19062000000000001</v>
      </c>
      <c r="W47" s="74">
        <f t="shared" si="8"/>
        <v>15</v>
      </c>
      <c r="X47" s="47"/>
      <c r="Y47" s="47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0.85895983559300426</v>
      </c>
      <c r="E48" s="45">
        <f t="shared" si="2"/>
        <v>-2.5</v>
      </c>
      <c r="F48" s="46">
        <f t="shared" si="3"/>
        <v>-2.5</v>
      </c>
      <c r="G48" s="43">
        <v>20</v>
      </c>
      <c r="H48" s="68"/>
      <c r="I48" s="43">
        <f>'LV-HV_3a_2'!I48</f>
        <v>20</v>
      </c>
      <c r="J48" s="44">
        <v>0</v>
      </c>
      <c r="K48" s="65">
        <f t="shared" si="4"/>
        <v>0</v>
      </c>
      <c r="L48" s="43">
        <f>'LV-HV_3a_2'!L48</f>
        <v>20</v>
      </c>
      <c r="M48" s="44">
        <v>0</v>
      </c>
      <c r="N48" s="65">
        <f t="shared" si="5"/>
        <v>0</v>
      </c>
      <c r="O48" s="43">
        <f>'LV-HV_3a_2'!O48</f>
        <v>20</v>
      </c>
      <c r="P48" s="44">
        <v>0</v>
      </c>
      <c r="Q48" s="74">
        <f t="shared" si="6"/>
        <v>0</v>
      </c>
      <c r="R48" s="43">
        <v>15</v>
      </c>
      <c r="S48" s="44">
        <v>0.72890999999999995</v>
      </c>
      <c r="T48" s="74">
        <f t="shared" si="7"/>
        <v>25</v>
      </c>
      <c r="U48" s="43">
        <v>23</v>
      </c>
      <c r="V48" s="44">
        <v>0.18504000000000001</v>
      </c>
      <c r="W48" s="74">
        <f t="shared" si="8"/>
        <v>15</v>
      </c>
      <c r="X48" s="47"/>
      <c r="Y48" s="47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0.11715237368903744</v>
      </c>
      <c r="E49" s="45">
        <f t="shared" si="2"/>
        <v>-5</v>
      </c>
      <c r="F49" s="46">
        <f t="shared" si="3"/>
        <v>-5</v>
      </c>
      <c r="G49" s="43">
        <v>17</v>
      </c>
      <c r="H49" s="68"/>
      <c r="I49" s="43">
        <f>'LV-HV_3a_2'!I49</f>
        <v>17</v>
      </c>
      <c r="J49" s="44">
        <v>0</v>
      </c>
      <c r="K49" s="65">
        <f t="shared" si="4"/>
        <v>0</v>
      </c>
      <c r="L49" s="43">
        <f>'LV-HV_3a_2'!L49</f>
        <v>17</v>
      </c>
      <c r="M49" s="44">
        <v>0</v>
      </c>
      <c r="N49" s="65">
        <f t="shared" si="5"/>
        <v>0</v>
      </c>
      <c r="O49" s="43">
        <f>'LV-HV_3a_2'!O49</f>
        <v>17</v>
      </c>
      <c r="P49" s="44">
        <v>0</v>
      </c>
      <c r="Q49" s="74">
        <f t="shared" si="6"/>
        <v>0</v>
      </c>
      <c r="R49" s="43">
        <v>15</v>
      </c>
      <c r="S49" s="44">
        <v>0.13503000000000001</v>
      </c>
      <c r="T49" s="74">
        <f t="shared" si="7"/>
        <v>11.764705882352928</v>
      </c>
      <c r="U49" s="43">
        <v>22</v>
      </c>
      <c r="V49" s="44">
        <v>0.58377999999999997</v>
      </c>
      <c r="W49" s="74">
        <f t="shared" si="8"/>
        <v>29.411764705882376</v>
      </c>
      <c r="X49" s="47"/>
      <c r="Y49" s="47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0.16234028473064105</v>
      </c>
      <c r="E50" s="45">
        <f t="shared" si="2"/>
        <v>-5</v>
      </c>
      <c r="F50" s="46">
        <f t="shared" si="3"/>
        <v>-5</v>
      </c>
      <c r="G50" s="43">
        <v>17</v>
      </c>
      <c r="H50" s="68"/>
      <c r="I50" s="43">
        <f>'LV-HV_3a_2'!I50</f>
        <v>17</v>
      </c>
      <c r="J50" s="44">
        <v>0</v>
      </c>
      <c r="K50" s="65">
        <f t="shared" si="4"/>
        <v>0</v>
      </c>
      <c r="L50" s="43">
        <f>'LV-HV_3a_2'!L50</f>
        <v>17</v>
      </c>
      <c r="M50" s="44">
        <v>0</v>
      </c>
      <c r="N50" s="65">
        <f t="shared" si="5"/>
        <v>0</v>
      </c>
      <c r="O50" s="43">
        <f>'LV-HV_3a_2'!O50</f>
        <v>17</v>
      </c>
      <c r="P50" s="44">
        <v>0</v>
      </c>
      <c r="Q50" s="74">
        <f t="shared" si="6"/>
        <v>0</v>
      </c>
      <c r="R50" s="43">
        <v>15</v>
      </c>
      <c r="S50" s="44">
        <v>0.13514999999999999</v>
      </c>
      <c r="T50" s="74">
        <f t="shared" si="7"/>
        <v>11.764705882352928</v>
      </c>
      <c r="U50" s="43">
        <v>22</v>
      </c>
      <c r="V50" s="44">
        <v>0.58077000000000001</v>
      </c>
      <c r="W50" s="74">
        <f t="shared" si="8"/>
        <v>29.411764705882376</v>
      </c>
      <c r="X50" s="47"/>
      <c r="Y50" s="47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0.23176972718546152</v>
      </c>
      <c r="E51" s="45">
        <f t="shared" si="2"/>
        <v>-5</v>
      </c>
      <c r="F51" s="46">
        <f t="shared" si="3"/>
        <v>-5</v>
      </c>
      <c r="G51" s="43">
        <v>17</v>
      </c>
      <c r="H51" s="68"/>
      <c r="I51" s="43">
        <f>'LV-HV_3a_2'!I51</f>
        <v>17</v>
      </c>
      <c r="J51" s="44">
        <v>0</v>
      </c>
      <c r="K51" s="65">
        <f t="shared" si="4"/>
        <v>0</v>
      </c>
      <c r="L51" s="43">
        <f>'LV-HV_3a_2'!L51</f>
        <v>17</v>
      </c>
      <c r="M51" s="44">
        <v>0</v>
      </c>
      <c r="N51" s="65">
        <f t="shared" si="5"/>
        <v>0</v>
      </c>
      <c r="O51" s="43">
        <f>'LV-HV_3a_2'!O51</f>
        <v>17</v>
      </c>
      <c r="P51" s="44">
        <v>0</v>
      </c>
      <c r="Q51" s="74">
        <f t="shared" si="6"/>
        <v>0</v>
      </c>
      <c r="R51" s="43">
        <v>15</v>
      </c>
      <c r="S51" s="44">
        <v>0.13533999999999999</v>
      </c>
      <c r="T51" s="74">
        <f t="shared" si="7"/>
        <v>11.764705882352928</v>
      </c>
      <c r="U51" s="43">
        <v>22</v>
      </c>
      <c r="V51" s="44">
        <v>0.57616000000000001</v>
      </c>
      <c r="W51" s="74">
        <f t="shared" si="8"/>
        <v>29.411764705882376</v>
      </c>
      <c r="X51" s="47"/>
      <c r="Y51" s="47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0.35209790895448129</v>
      </c>
      <c r="E52" s="45">
        <f t="shared" si="2"/>
        <v>-5</v>
      </c>
      <c r="F52" s="46">
        <f t="shared" si="3"/>
        <v>-5</v>
      </c>
      <c r="G52" s="43">
        <v>17</v>
      </c>
      <c r="H52" s="68"/>
      <c r="I52" s="43">
        <f>'LV-HV_3a_2'!I52</f>
        <v>17</v>
      </c>
      <c r="J52" s="44">
        <v>0</v>
      </c>
      <c r="K52" s="65">
        <f t="shared" si="4"/>
        <v>0</v>
      </c>
      <c r="L52" s="43">
        <f>'LV-HV_3a_2'!L52</f>
        <v>17</v>
      </c>
      <c r="M52" s="44">
        <v>0</v>
      </c>
      <c r="N52" s="65">
        <f t="shared" si="5"/>
        <v>0</v>
      </c>
      <c r="O52" s="43">
        <f>'LV-HV_3a_2'!O52</f>
        <v>17</v>
      </c>
      <c r="P52" s="44">
        <v>0</v>
      </c>
      <c r="Q52" s="74">
        <f t="shared" si="6"/>
        <v>0</v>
      </c>
      <c r="R52" s="43">
        <v>15</v>
      </c>
      <c r="S52" s="44">
        <v>0.13564999999999999</v>
      </c>
      <c r="T52" s="74">
        <f t="shared" si="7"/>
        <v>11.764705882352928</v>
      </c>
      <c r="U52" s="43">
        <v>22</v>
      </c>
      <c r="V52" s="44">
        <v>0.56818999999999997</v>
      </c>
      <c r="W52" s="74">
        <f t="shared" si="8"/>
        <v>29.411764705882376</v>
      </c>
      <c r="X52" s="47"/>
      <c r="Y52" s="47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0.61168353998198288</v>
      </c>
      <c r="E53" s="45">
        <f t="shared" si="2"/>
        <v>-5</v>
      </c>
      <c r="F53" s="46">
        <f t="shared" si="3"/>
        <v>-5</v>
      </c>
      <c r="G53" s="43">
        <v>17</v>
      </c>
      <c r="H53" s="68"/>
      <c r="I53" s="43">
        <f>'LV-HV_3a_2'!I53</f>
        <v>17</v>
      </c>
      <c r="J53" s="44">
        <v>0</v>
      </c>
      <c r="K53" s="65">
        <f t="shared" si="4"/>
        <v>0</v>
      </c>
      <c r="L53" s="43">
        <f>'LV-HV_3a_2'!L53</f>
        <v>17</v>
      </c>
      <c r="M53" s="44">
        <v>0</v>
      </c>
      <c r="N53" s="65">
        <f t="shared" si="5"/>
        <v>0</v>
      </c>
      <c r="O53" s="43">
        <f>'LV-HV_3a_2'!O53</f>
        <v>17</v>
      </c>
      <c r="P53" s="44">
        <v>0</v>
      </c>
      <c r="Q53" s="74">
        <f t="shared" si="6"/>
        <v>0</v>
      </c>
      <c r="R53" s="43">
        <v>15</v>
      </c>
      <c r="S53" s="44">
        <v>0.13633000000000001</v>
      </c>
      <c r="T53" s="74">
        <f t="shared" si="7"/>
        <v>11.764705882352928</v>
      </c>
      <c r="U53" s="43">
        <v>22</v>
      </c>
      <c r="V53" s="44">
        <v>0.55115000000000003</v>
      </c>
      <c r="W53" s="74">
        <f t="shared" si="8"/>
        <v>29.411764705882376</v>
      </c>
      <c r="X53" s="47"/>
      <c r="Y53" s="47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0.10035243804887592</v>
      </c>
      <c r="E54" s="45">
        <f t="shared" si="2"/>
        <v>-7.5</v>
      </c>
      <c r="F54" s="46">
        <f t="shared" si="3"/>
        <v>-7.5</v>
      </c>
      <c r="G54" s="43">
        <v>14</v>
      </c>
      <c r="H54" s="68"/>
      <c r="I54" s="43">
        <f>'LV-HV_3a_2'!I54</f>
        <v>14</v>
      </c>
      <c r="J54" s="44">
        <v>0</v>
      </c>
      <c r="K54" s="65">
        <f t="shared" si="4"/>
        <v>0</v>
      </c>
      <c r="L54" s="43">
        <f>'LV-HV_3a_2'!L54</f>
        <v>14</v>
      </c>
      <c r="M54" s="44">
        <v>0</v>
      </c>
      <c r="N54" s="65">
        <f t="shared" si="5"/>
        <v>0</v>
      </c>
      <c r="O54" s="43">
        <f>'LV-HV_3a_2'!O54</f>
        <v>14</v>
      </c>
      <c r="P54" s="44">
        <v>0</v>
      </c>
      <c r="Q54" s="74">
        <f t="shared" si="6"/>
        <v>0</v>
      </c>
      <c r="R54" s="43">
        <v>15</v>
      </c>
      <c r="S54" s="44">
        <v>5.7790999999999997E-3</v>
      </c>
      <c r="T54" s="74">
        <f t="shared" si="7"/>
        <v>7.142857142857153</v>
      </c>
      <c r="U54" s="43">
        <v>20</v>
      </c>
      <c r="V54" s="44">
        <v>0.79547999999999996</v>
      </c>
      <c r="W54" s="74">
        <f t="shared" si="8"/>
        <v>42.857142857142861</v>
      </c>
      <c r="X54" s="47"/>
      <c r="Y54" s="47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0.10135769496222342</v>
      </c>
      <c r="E55" s="45">
        <f t="shared" si="2"/>
        <v>-7.5</v>
      </c>
      <c r="F55" s="46">
        <f t="shared" si="3"/>
        <v>-7.5</v>
      </c>
      <c r="G55" s="43">
        <v>14</v>
      </c>
      <c r="H55" s="68"/>
      <c r="I55" s="43">
        <f>'LV-HV_3a_2'!I55</f>
        <v>14</v>
      </c>
      <c r="J55" s="44">
        <v>0</v>
      </c>
      <c r="K55" s="65">
        <f t="shared" si="4"/>
        <v>0</v>
      </c>
      <c r="L55" s="43">
        <f>'LV-HV_3a_2'!L55</f>
        <v>14</v>
      </c>
      <c r="M55" s="44">
        <v>0</v>
      </c>
      <c r="N55" s="65">
        <f t="shared" si="5"/>
        <v>0</v>
      </c>
      <c r="O55" s="43">
        <f>'LV-HV_3a_2'!O55</f>
        <v>14</v>
      </c>
      <c r="P55" s="44">
        <v>0</v>
      </c>
      <c r="Q55" s="74">
        <f t="shared" si="6"/>
        <v>0</v>
      </c>
      <c r="R55" s="43">
        <v>15</v>
      </c>
      <c r="S55" s="44">
        <v>5.7777999999999996E-3</v>
      </c>
      <c r="T55" s="74">
        <f t="shared" si="7"/>
        <v>7.142857142857153</v>
      </c>
      <c r="U55" s="43">
        <v>20</v>
      </c>
      <c r="V55" s="44">
        <v>0.79542999999999997</v>
      </c>
      <c r="W55" s="74">
        <f t="shared" si="8"/>
        <v>42.857142857142861</v>
      </c>
      <c r="X55" s="47"/>
      <c r="Y55" s="47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0.10316080256898059</v>
      </c>
      <c r="E56" s="45">
        <f t="shared" si="2"/>
        <v>-7.5</v>
      </c>
      <c r="F56" s="46">
        <f t="shared" si="3"/>
        <v>-7.5</v>
      </c>
      <c r="G56" s="43">
        <v>14</v>
      </c>
      <c r="H56" s="68"/>
      <c r="I56" s="43">
        <f>'LV-HV_3a_2'!I56</f>
        <v>14</v>
      </c>
      <c r="J56" s="44">
        <v>0</v>
      </c>
      <c r="K56" s="65">
        <f t="shared" si="4"/>
        <v>0</v>
      </c>
      <c r="L56" s="43">
        <f>'LV-HV_3a_2'!L56</f>
        <v>14</v>
      </c>
      <c r="M56" s="44">
        <v>0</v>
      </c>
      <c r="N56" s="65">
        <f t="shared" si="5"/>
        <v>0</v>
      </c>
      <c r="O56" s="43">
        <f>'LV-HV_3a_2'!O56</f>
        <v>14</v>
      </c>
      <c r="P56" s="44">
        <v>0</v>
      </c>
      <c r="Q56" s="74">
        <f t="shared" si="6"/>
        <v>0</v>
      </c>
      <c r="R56" s="43">
        <v>15</v>
      </c>
      <c r="S56" s="44">
        <v>5.7755000000000003E-3</v>
      </c>
      <c r="T56" s="74">
        <f t="shared" si="7"/>
        <v>7.142857142857153</v>
      </c>
      <c r="U56" s="43">
        <v>20</v>
      </c>
      <c r="V56" s="44">
        <v>0.79535</v>
      </c>
      <c r="W56" s="74">
        <f t="shared" si="8"/>
        <v>42.857142857142861</v>
      </c>
      <c r="X56" s="47"/>
      <c r="Y56" s="47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0.10733655698070126</v>
      </c>
      <c r="E57" s="45">
        <f t="shared" si="2"/>
        <v>-7.5</v>
      </c>
      <c r="F57" s="46">
        <f t="shared" si="3"/>
        <v>-7.5</v>
      </c>
      <c r="G57" s="43">
        <v>14</v>
      </c>
      <c r="H57" s="68"/>
      <c r="I57" s="43">
        <f>'LV-HV_3a_2'!I57</f>
        <v>14</v>
      </c>
      <c r="J57" s="44">
        <v>0</v>
      </c>
      <c r="K57" s="65">
        <f t="shared" si="4"/>
        <v>0</v>
      </c>
      <c r="L57" s="43">
        <f>'LV-HV_3a_2'!L57</f>
        <v>14</v>
      </c>
      <c r="M57" s="44">
        <v>0</v>
      </c>
      <c r="N57" s="65">
        <f t="shared" si="5"/>
        <v>0</v>
      </c>
      <c r="O57" s="43">
        <f>'LV-HV_3a_2'!O57</f>
        <v>14</v>
      </c>
      <c r="P57" s="44">
        <v>0</v>
      </c>
      <c r="Q57" s="74">
        <f t="shared" si="6"/>
        <v>0</v>
      </c>
      <c r="R57" s="43">
        <v>15</v>
      </c>
      <c r="S57" s="44">
        <v>5.7701999999999996E-3</v>
      </c>
      <c r="T57" s="74">
        <f t="shared" si="7"/>
        <v>7.142857142857153</v>
      </c>
      <c r="U57" s="43">
        <v>20</v>
      </c>
      <c r="V57" s="44">
        <v>0.79515999999999998</v>
      </c>
      <c r="W57" s="74">
        <f t="shared" si="8"/>
        <v>42.857142857142861</v>
      </c>
      <c r="X57" s="47"/>
      <c r="Y57" s="47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0.12757561245396831</v>
      </c>
      <c r="E58" s="45">
        <f t="shared" si="2"/>
        <v>-7.5</v>
      </c>
      <c r="F58" s="46">
        <f t="shared" si="3"/>
        <v>-7.5</v>
      </c>
      <c r="G58" s="43">
        <v>14</v>
      </c>
      <c r="H58" s="68"/>
      <c r="I58" s="43">
        <f>'LV-HV_3a_2'!I58</f>
        <v>14</v>
      </c>
      <c r="J58" s="44">
        <v>0</v>
      </c>
      <c r="K58" s="65">
        <f t="shared" si="4"/>
        <v>0</v>
      </c>
      <c r="L58" s="43">
        <f>'LV-HV_3a_2'!L58</f>
        <v>14</v>
      </c>
      <c r="M58" s="44">
        <v>0</v>
      </c>
      <c r="N58" s="65">
        <f t="shared" si="5"/>
        <v>0</v>
      </c>
      <c r="O58" s="43">
        <f>'LV-HV_3a_2'!O58</f>
        <v>14</v>
      </c>
      <c r="P58" s="44">
        <v>0</v>
      </c>
      <c r="Q58" s="74">
        <f t="shared" si="6"/>
        <v>0</v>
      </c>
      <c r="R58" s="43">
        <v>15</v>
      </c>
      <c r="S58" s="44">
        <v>5.7445999999999999E-3</v>
      </c>
      <c r="T58" s="74">
        <f t="shared" si="7"/>
        <v>7.142857142857153</v>
      </c>
      <c r="U58" s="43">
        <v>20</v>
      </c>
      <c r="V58" s="44">
        <v>0.79422999999999999</v>
      </c>
      <c r="W58" s="74">
        <f t="shared" si="8"/>
        <v>42.857142857142861</v>
      </c>
      <c r="X58" s="47"/>
      <c r="Y58" s="47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0.10000148670705669</v>
      </c>
      <c r="E59" s="45">
        <f t="shared" si="2"/>
        <v>-10</v>
      </c>
      <c r="F59" s="46">
        <f t="shared" si="3"/>
        <v>-10</v>
      </c>
      <c r="G59" s="43">
        <v>11</v>
      </c>
      <c r="H59" s="68"/>
      <c r="I59" s="43">
        <f>'LV-HV_3a_2'!I59</f>
        <v>11</v>
      </c>
      <c r="J59" s="44">
        <v>0</v>
      </c>
      <c r="K59" s="65">
        <f t="shared" si="4"/>
        <v>1.4210854715202004E-14</v>
      </c>
      <c r="L59" s="43">
        <f>'LV-HV_3a_2'!L59</f>
        <v>11</v>
      </c>
      <c r="M59" s="44">
        <v>0</v>
      </c>
      <c r="N59" s="65">
        <f t="shared" si="5"/>
        <v>1.4210854715202004E-14</v>
      </c>
      <c r="O59" s="43">
        <f>'LV-HV_3a_2'!O59</f>
        <v>11</v>
      </c>
      <c r="P59" s="44">
        <v>0</v>
      </c>
      <c r="Q59" s="74">
        <f t="shared" si="6"/>
        <v>1.4210854715202004E-14</v>
      </c>
      <c r="R59" s="43">
        <v>15</v>
      </c>
      <c r="S59" s="44">
        <v>0.30737999999999999</v>
      </c>
      <c r="T59" s="74">
        <f t="shared" si="7"/>
        <v>36.363636363636374</v>
      </c>
      <c r="U59" s="43">
        <v>19</v>
      </c>
      <c r="V59" s="44">
        <v>1.4041999999999999</v>
      </c>
      <c r="W59" s="74">
        <f t="shared" si="8"/>
        <v>72.727272727272748</v>
      </c>
      <c r="X59" s="47"/>
      <c r="Y59" s="47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0.10000573441105659</v>
      </c>
      <c r="E60" s="45">
        <f t="shared" si="2"/>
        <v>-10</v>
      </c>
      <c r="F60" s="46">
        <f t="shared" si="3"/>
        <v>-10</v>
      </c>
      <c r="G60" s="43">
        <v>11</v>
      </c>
      <c r="H60" s="68"/>
      <c r="I60" s="43">
        <f>'LV-HV_3a_2'!I60</f>
        <v>11</v>
      </c>
      <c r="J60" s="44">
        <v>0</v>
      </c>
      <c r="K60" s="65">
        <f t="shared" si="4"/>
        <v>1.4210854715202004E-14</v>
      </c>
      <c r="L60" s="43">
        <f>'LV-HV_3a_2'!L60</f>
        <v>11</v>
      </c>
      <c r="M60" s="44">
        <v>0</v>
      </c>
      <c r="N60" s="65">
        <f t="shared" si="5"/>
        <v>1.4210854715202004E-14</v>
      </c>
      <c r="O60" s="43">
        <f>'LV-HV_3a_2'!O60</f>
        <v>11</v>
      </c>
      <c r="P60" s="44">
        <v>0</v>
      </c>
      <c r="Q60" s="74">
        <f t="shared" si="6"/>
        <v>1.4210854715202004E-14</v>
      </c>
      <c r="R60" s="43">
        <v>15</v>
      </c>
      <c r="S60" s="44">
        <v>0.30737999999999999</v>
      </c>
      <c r="T60" s="74">
        <f t="shared" si="7"/>
        <v>36.363636363636374</v>
      </c>
      <c r="U60" s="43">
        <v>19</v>
      </c>
      <c r="V60" s="44">
        <v>1.4041999999999999</v>
      </c>
      <c r="W60" s="74">
        <f t="shared" si="8"/>
        <v>72.727272727272748</v>
      </c>
      <c r="X60" s="47"/>
      <c r="Y60" s="47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0.10001338016458647</v>
      </c>
      <c r="E61" s="45">
        <f t="shared" si="2"/>
        <v>-10</v>
      </c>
      <c r="F61" s="46">
        <f t="shared" si="3"/>
        <v>-10</v>
      </c>
      <c r="G61" s="43">
        <v>11</v>
      </c>
      <c r="H61" s="68"/>
      <c r="I61" s="43">
        <f>'LV-HV_3a_2'!I61</f>
        <v>11</v>
      </c>
      <c r="J61" s="44">
        <v>0</v>
      </c>
      <c r="K61" s="65">
        <f t="shared" si="4"/>
        <v>1.4210854715202004E-14</v>
      </c>
      <c r="L61" s="43">
        <f>'LV-HV_3a_2'!L61</f>
        <v>11</v>
      </c>
      <c r="M61" s="44">
        <v>0</v>
      </c>
      <c r="N61" s="65">
        <f t="shared" si="5"/>
        <v>1.4210854715202004E-14</v>
      </c>
      <c r="O61" s="43">
        <f>'LV-HV_3a_2'!O61</f>
        <v>11</v>
      </c>
      <c r="P61" s="44">
        <v>0</v>
      </c>
      <c r="Q61" s="74">
        <f t="shared" si="6"/>
        <v>1.4210854715202004E-14</v>
      </c>
      <c r="R61" s="43">
        <v>15</v>
      </c>
      <c r="S61" s="44">
        <v>0.30737999999999999</v>
      </c>
      <c r="T61" s="74">
        <f t="shared" si="7"/>
        <v>36.363636363636374</v>
      </c>
      <c r="U61" s="43">
        <v>19</v>
      </c>
      <c r="V61" s="44">
        <v>1.4041999999999999</v>
      </c>
      <c r="W61" s="74">
        <f t="shared" si="8"/>
        <v>72.727272727272748</v>
      </c>
      <c r="X61" s="47"/>
      <c r="Y61" s="47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0.10003121968782755</v>
      </c>
      <c r="E62" s="45">
        <f t="shared" si="2"/>
        <v>-10</v>
      </c>
      <c r="F62" s="46">
        <f t="shared" si="3"/>
        <v>-10</v>
      </c>
      <c r="G62" s="43">
        <v>11</v>
      </c>
      <c r="H62" s="68"/>
      <c r="I62" s="43">
        <f>'LV-HV_3a_2'!I62</f>
        <v>11</v>
      </c>
      <c r="J62" s="44">
        <v>0</v>
      </c>
      <c r="K62" s="65">
        <f t="shared" si="4"/>
        <v>1.4210854715202004E-14</v>
      </c>
      <c r="L62" s="43">
        <f>'LV-HV_3a_2'!L62</f>
        <v>11</v>
      </c>
      <c r="M62" s="44">
        <v>0</v>
      </c>
      <c r="N62" s="65">
        <f t="shared" si="5"/>
        <v>1.4210854715202004E-14</v>
      </c>
      <c r="O62" s="43">
        <f>'LV-HV_3a_2'!O62</f>
        <v>11</v>
      </c>
      <c r="P62" s="44">
        <v>0</v>
      </c>
      <c r="Q62" s="74">
        <f t="shared" si="6"/>
        <v>1.4210854715202004E-14</v>
      </c>
      <c r="R62" s="43">
        <v>15</v>
      </c>
      <c r="S62" s="44">
        <v>0.30737999999999999</v>
      </c>
      <c r="T62" s="74">
        <f t="shared" si="7"/>
        <v>36.363636363636374</v>
      </c>
      <c r="U62" s="43">
        <v>19</v>
      </c>
      <c r="V62" s="44">
        <v>1.4041999999999999</v>
      </c>
      <c r="W62" s="74">
        <f t="shared" si="8"/>
        <v>72.727272727272748</v>
      </c>
      <c r="X62" s="47"/>
      <c r="Y62" s="47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0.10012040537084167</v>
      </c>
      <c r="E63" s="45">
        <f t="shared" si="2"/>
        <v>-10</v>
      </c>
      <c r="F63" s="46">
        <f t="shared" si="3"/>
        <v>-10</v>
      </c>
      <c r="G63" s="69">
        <v>11</v>
      </c>
      <c r="H63" s="70"/>
      <c r="I63" s="43">
        <f>'LV-HV_3a_2'!I63</f>
        <v>11</v>
      </c>
      <c r="J63" s="44">
        <v>0</v>
      </c>
      <c r="K63" s="65">
        <f t="shared" si="4"/>
        <v>1.4210854715202004E-14</v>
      </c>
      <c r="L63" s="43">
        <f>'LV-HV_3a_2'!L63</f>
        <v>11</v>
      </c>
      <c r="M63" s="44">
        <v>0</v>
      </c>
      <c r="N63" s="65">
        <f t="shared" si="5"/>
        <v>1.4210854715202004E-14</v>
      </c>
      <c r="O63" s="43">
        <f>'LV-HV_3a_2'!O63</f>
        <v>11</v>
      </c>
      <c r="P63" s="44">
        <v>0</v>
      </c>
      <c r="Q63" s="74">
        <f t="shared" si="6"/>
        <v>1.4210854715202004E-14</v>
      </c>
      <c r="R63" s="43">
        <v>15</v>
      </c>
      <c r="S63" s="44">
        <v>0.30737999999999999</v>
      </c>
      <c r="T63" s="74">
        <f t="shared" si="7"/>
        <v>36.363636363636374</v>
      </c>
      <c r="U63" s="43">
        <v>19</v>
      </c>
      <c r="V63" s="44">
        <v>1.4041999999999999</v>
      </c>
      <c r="W63" s="74">
        <f t="shared" si="8"/>
        <v>72.727272727272748</v>
      </c>
      <c r="X63" s="47"/>
      <c r="Y63" s="47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4.643982222222222E-3</v>
      </c>
      <c r="K64" s="34"/>
      <c r="L64" s="33"/>
      <c r="M64" s="48">
        <f>AVERAGE(M19:M63)</f>
        <v>1.9315733333333331E-2</v>
      </c>
      <c r="N64" s="34"/>
      <c r="O64" s="33"/>
      <c r="P64" s="48">
        <f>AVERAGE(P19:P63)</f>
        <v>1.9572711111111108E-3</v>
      </c>
      <c r="Q64" s="34"/>
      <c r="R64" s="33"/>
      <c r="S64" s="48">
        <f>AVERAGE(S19:S63)</f>
        <v>3.6936241599999997</v>
      </c>
      <c r="T64" s="34"/>
      <c r="U64" s="33"/>
      <c r="V64" s="48">
        <f>AVERAGE(V19:V63)</f>
        <v>0.83692353333333358</v>
      </c>
      <c r="W64" s="34"/>
    </row>
    <row r="65" spans="2:23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1.5292757775723432E-2</v>
      </c>
      <c r="K65" s="36"/>
      <c r="L65" s="35"/>
      <c r="M65" s="49">
        <f>_xlfn.STDEV.S(M19:M63)</f>
        <v>2.9903841388539184E-2</v>
      </c>
      <c r="N65" s="36"/>
      <c r="O65" s="35"/>
      <c r="P65" s="49">
        <f>_xlfn.STDEV.S(P19:P63)</f>
        <v>6.1999747058363152E-3</v>
      </c>
      <c r="Q65" s="36"/>
      <c r="R65" s="35"/>
      <c r="S65" s="49">
        <f>_xlfn.STDEV.S(S19:S63)</f>
        <v>4.2309747124545147</v>
      </c>
      <c r="T65" s="36"/>
      <c r="U65" s="35"/>
      <c r="V65" s="49">
        <f>_xlfn.STDEV.S(V19:V63)</f>
        <v>0.82718902716273734</v>
      </c>
      <c r="W65" s="36"/>
    </row>
    <row r="66" spans="2:23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5.7445999999999999E-3</v>
      </c>
      <c r="T66" s="36"/>
      <c r="U66" s="35"/>
      <c r="V66" s="49">
        <f>MIN(V19:V63)</f>
        <v>0</v>
      </c>
      <c r="W66" s="36"/>
    </row>
    <row r="67" spans="2:23" ht="15.75" thickBot="1" x14ac:dyDescent="0.3">
      <c r="B67" s="5"/>
      <c r="C67" s="5"/>
      <c r="H67" s="29" t="s">
        <v>33</v>
      </c>
      <c r="I67" s="37"/>
      <c r="J67" s="50">
        <f>MAX(J19:J63)</f>
        <v>7.6196E-2</v>
      </c>
      <c r="K67" s="38"/>
      <c r="L67" s="41"/>
      <c r="M67" s="50">
        <f>MAX(M19:M63)</f>
        <v>7.6212000000000002E-2</v>
      </c>
      <c r="N67" s="38"/>
      <c r="O67" s="41"/>
      <c r="P67" s="50">
        <f>MAX(P19:P63)</f>
        <v>2.7164000000000001E-2</v>
      </c>
      <c r="Q67" s="38"/>
      <c r="R67" s="41"/>
      <c r="S67" s="50">
        <f>MAX(S19:S63)</f>
        <v>12.6661</v>
      </c>
      <c r="T67" s="38"/>
      <c r="U67" s="41"/>
      <c r="V67" s="50">
        <f>MAX(V19:V63)</f>
        <v>2.7987000000000002</v>
      </c>
      <c r="W67" s="38"/>
    </row>
    <row r="68" spans="2:23" x14ac:dyDescent="0.25">
      <c r="B68" s="5"/>
      <c r="C68" s="5"/>
    </row>
    <row r="69" spans="2:23" x14ac:dyDescent="0.25">
      <c r="B69" s="5"/>
      <c r="C69" s="5"/>
    </row>
    <row r="70" spans="2:23" x14ac:dyDescent="0.25">
      <c r="B70" s="5"/>
      <c r="C70" s="5"/>
    </row>
    <row r="71" spans="2:23" x14ac:dyDescent="0.25">
      <c r="B71" s="5"/>
      <c r="C71" s="5"/>
    </row>
    <row r="72" spans="2:23" x14ac:dyDescent="0.25">
      <c r="B72" s="5"/>
      <c r="C72" s="5"/>
    </row>
    <row r="73" spans="2:23" x14ac:dyDescent="0.25">
      <c r="B73" s="5"/>
      <c r="C73" s="5"/>
    </row>
    <row r="74" spans="2:23" x14ac:dyDescent="0.25">
      <c r="B74" s="5"/>
      <c r="C74" s="5"/>
    </row>
    <row r="75" spans="2:23" x14ac:dyDescent="0.25">
      <c r="B75" s="5"/>
      <c r="C75" s="5"/>
      <c r="E75" s="73" t="s">
        <v>44</v>
      </c>
    </row>
    <row r="76" spans="2:23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7" t="s">
        <v>69</v>
      </c>
      <c r="J76" s="58" t="s">
        <v>76</v>
      </c>
    </row>
    <row r="77" spans="2:23" x14ac:dyDescent="0.25">
      <c r="B77" s="5"/>
      <c r="C77" s="5"/>
      <c r="E77" s="93" t="s">
        <v>45</v>
      </c>
      <c r="F77" s="94">
        <f>J64</f>
        <v>4.643982222222222E-3</v>
      </c>
      <c r="G77" s="94">
        <f>M64</f>
        <v>1.9315733333333331E-2</v>
      </c>
      <c r="H77" s="94">
        <f>P64</f>
        <v>1.9572711111111108E-3</v>
      </c>
      <c r="I77" s="94">
        <f>S64</f>
        <v>3.6936241599999997</v>
      </c>
      <c r="J77" s="95">
        <f>V64</f>
        <v>0.83692353333333358</v>
      </c>
    </row>
    <row r="78" spans="2:23" x14ac:dyDescent="0.25">
      <c r="B78" s="5"/>
      <c r="C78" s="5"/>
      <c r="E78" s="60" t="s">
        <v>46</v>
      </c>
      <c r="F78" s="61">
        <f t="shared" ref="F78:F80" si="9">J65</f>
        <v>1.5292757775723432E-2</v>
      </c>
      <c r="G78" s="61">
        <f t="shared" ref="G78:G80" si="10">M65</f>
        <v>2.9903841388539184E-2</v>
      </c>
      <c r="H78" s="61">
        <f t="shared" ref="H78:H80" si="11">P65</f>
        <v>6.1999747058363152E-3</v>
      </c>
      <c r="I78" s="61">
        <f t="shared" ref="I78:I80" si="12">S65</f>
        <v>4.2309747124545147</v>
      </c>
      <c r="J78" s="62">
        <f>V65</f>
        <v>0.82718902716273734</v>
      </c>
    </row>
    <row r="79" spans="2:23" x14ac:dyDescent="0.25">
      <c r="B79" s="5"/>
      <c r="C79" s="5"/>
      <c r="E79" s="60" t="s">
        <v>47</v>
      </c>
      <c r="F79" s="61">
        <f t="shared" si="9"/>
        <v>0</v>
      </c>
      <c r="G79" s="61">
        <f t="shared" si="10"/>
        <v>0</v>
      </c>
      <c r="H79" s="61">
        <f t="shared" si="11"/>
        <v>0</v>
      </c>
      <c r="I79" s="61">
        <f t="shared" si="12"/>
        <v>5.7445999999999999E-3</v>
      </c>
      <c r="J79" s="62">
        <f>V66</f>
        <v>0</v>
      </c>
    </row>
    <row r="80" spans="2:23" x14ac:dyDescent="0.25">
      <c r="B80" s="5"/>
      <c r="C80" s="5"/>
      <c r="E80" s="60" t="s">
        <v>48</v>
      </c>
      <c r="F80" s="61">
        <f t="shared" si="9"/>
        <v>7.6196E-2</v>
      </c>
      <c r="G80" s="61">
        <f t="shared" si="10"/>
        <v>7.6212000000000002E-2</v>
      </c>
      <c r="H80" s="61">
        <f t="shared" si="11"/>
        <v>2.7164000000000001E-2</v>
      </c>
      <c r="I80" s="61">
        <f t="shared" si="12"/>
        <v>12.6661</v>
      </c>
      <c r="J80" s="62">
        <f>V67</f>
        <v>2.7987000000000002</v>
      </c>
    </row>
    <row r="81" spans="2:308" x14ac:dyDescent="0.25">
      <c r="B81" s="5"/>
      <c r="C81" s="5"/>
      <c r="E81" s="105">
        <v>0.25</v>
      </c>
      <c r="F81" s="61">
        <f>QUARTILE(J19:J63,1)</f>
        <v>0</v>
      </c>
      <c r="G81" s="61">
        <f>QUARTILE(M19:M63,1)</f>
        <v>0</v>
      </c>
      <c r="H81" s="106">
        <f>QUARTILE(P19:P63,1)</f>
        <v>0</v>
      </c>
      <c r="I81" s="106">
        <f>QUARTILE(S19:S63,1)</f>
        <v>0.30737999999999999</v>
      </c>
      <c r="J81" s="62">
        <f>QUARTILE(V19:V63,1)</f>
        <v>0.19062000000000001</v>
      </c>
    </row>
    <row r="82" spans="2:308" x14ac:dyDescent="0.25">
      <c r="B82" s="5"/>
      <c r="C82" s="5"/>
      <c r="E82" s="105">
        <v>0.75</v>
      </c>
      <c r="F82" s="106">
        <f>QUARTILE(J19:J63,3)</f>
        <v>0</v>
      </c>
      <c r="G82" s="106">
        <f>QUARTILE(M19:M63,3)</f>
        <v>3.8182000000000001E-2</v>
      </c>
      <c r="H82" s="106">
        <f>QUARTILE(P19:P63,3)</f>
        <v>0</v>
      </c>
      <c r="I82" s="106">
        <f>QUARTILE(S19:S63,3)</f>
        <v>5.6468999999999996</v>
      </c>
      <c r="J82" s="62">
        <f>QUARTILE(V19:V63,3)</f>
        <v>1.0824</v>
      </c>
    </row>
    <row r="83" spans="2:308" x14ac:dyDescent="0.25">
      <c r="C83" s="55"/>
      <c r="D83" s="55"/>
      <c r="E83" s="63" t="s">
        <v>73</v>
      </c>
      <c r="F83" s="56">
        <f>MEDIAN(J19:J63)</f>
        <v>0</v>
      </c>
      <c r="G83" s="56">
        <f>MEDIAN(M19:M63)</f>
        <v>0</v>
      </c>
      <c r="H83" s="56">
        <f>MEDIAN(P19:P63)</f>
        <v>0</v>
      </c>
      <c r="I83" s="56">
        <f>MEDIAN(S19:S63)</f>
        <v>1.8201000000000001</v>
      </c>
      <c r="J83" s="64">
        <f>MEDIAN(V19:V63)</f>
        <v>0.58377999999999997</v>
      </c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6">
    <mergeCell ref="U17:W17"/>
    <mergeCell ref="G17:H17"/>
    <mergeCell ref="I17:K17"/>
    <mergeCell ref="L17:N17"/>
    <mergeCell ref="O17:Q17"/>
    <mergeCell ref="R17:T17"/>
  </mergeCells>
  <conditionalFormatting sqref="E19:F63">
    <cfRule type="cellIs" dxfId="0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X13"/>
  <sheetViews>
    <sheetView showGridLines="0" topLeftCell="Y1" workbookViewId="0">
      <selection activeCell="AX5" sqref="AX5"/>
    </sheetView>
  </sheetViews>
  <sheetFormatPr defaultRowHeight="15" x14ac:dyDescent="0.25"/>
  <cols>
    <col min="2" max="2" width="13.5703125" customWidth="1"/>
    <col min="3" max="3" width="12.85546875" bestFit="1" customWidth="1"/>
    <col min="7" max="7" width="9.5703125" bestFit="1" customWidth="1"/>
    <col min="14" max="14" width="12" customWidth="1"/>
    <col min="20" max="20" width="12" customWidth="1"/>
    <col min="22" max="22" width="12.5703125" customWidth="1"/>
    <col min="28" max="28" width="12.7109375" customWidth="1"/>
    <col min="29" max="29" width="13.42578125" customWidth="1"/>
    <col min="35" max="35" width="14" customWidth="1"/>
    <col min="36" max="36" width="12.7109375" customWidth="1"/>
    <col min="43" max="43" width="13.85546875" customWidth="1"/>
  </cols>
  <sheetData>
    <row r="1" spans="2:50" ht="17.25" x14ac:dyDescent="0.25">
      <c r="J1" s="84" t="s">
        <v>63</v>
      </c>
    </row>
    <row r="2" spans="2:50" ht="17.25" x14ac:dyDescent="0.25">
      <c r="B2" s="55"/>
      <c r="E2" s="111" t="s">
        <v>70</v>
      </c>
      <c r="F2" s="112"/>
      <c r="G2" s="112"/>
      <c r="H2" s="112"/>
      <c r="I2" s="112"/>
      <c r="J2" s="113"/>
      <c r="K2" s="111" t="s">
        <v>71</v>
      </c>
      <c r="L2" s="112"/>
      <c r="M2" s="112"/>
      <c r="N2" s="112"/>
      <c r="O2" s="112"/>
      <c r="P2" s="113"/>
      <c r="AA2" s="84" t="s">
        <v>65</v>
      </c>
      <c r="AL2" s="84" t="s">
        <v>66</v>
      </c>
      <c r="AV2" s="84" t="s">
        <v>74</v>
      </c>
    </row>
    <row r="3" spans="2:50" x14ac:dyDescent="0.25">
      <c r="C3" s="71"/>
      <c r="E3" s="111" t="s">
        <v>61</v>
      </c>
      <c r="F3" s="112"/>
      <c r="G3" s="113"/>
      <c r="H3" s="111" t="s">
        <v>62</v>
      </c>
      <c r="I3" s="112"/>
      <c r="J3" s="113"/>
      <c r="K3" s="111" t="s">
        <v>61</v>
      </c>
      <c r="L3" s="112"/>
      <c r="M3" s="113"/>
      <c r="N3" s="111" t="s">
        <v>62</v>
      </c>
      <c r="O3" s="112"/>
      <c r="P3" s="113"/>
      <c r="V3" s="86"/>
      <c r="Y3" s="111" t="s">
        <v>61</v>
      </c>
      <c r="Z3" s="112"/>
      <c r="AA3" s="113"/>
      <c r="AB3" s="111" t="s">
        <v>62</v>
      </c>
      <c r="AC3" s="112"/>
      <c r="AD3" s="113"/>
      <c r="AE3" s="18"/>
      <c r="AF3" s="86"/>
      <c r="AG3" s="86"/>
      <c r="AI3" s="96" t="s">
        <v>61</v>
      </c>
      <c r="AJ3" s="97"/>
      <c r="AK3" s="98"/>
      <c r="AL3" s="96" t="s">
        <v>62</v>
      </c>
      <c r="AM3" s="97"/>
      <c r="AN3" s="98"/>
      <c r="AP3" s="86"/>
      <c r="AQ3" s="86"/>
      <c r="AS3" s="96" t="s">
        <v>61</v>
      </c>
      <c r="AT3" s="97"/>
      <c r="AU3" s="98"/>
      <c r="AV3" s="96" t="s">
        <v>62</v>
      </c>
      <c r="AW3" s="97"/>
      <c r="AX3" s="98"/>
    </row>
    <row r="4" spans="2:50" ht="45" x14ac:dyDescent="0.25">
      <c r="B4" s="72" t="s">
        <v>56</v>
      </c>
      <c r="C4" s="85" t="s">
        <v>54</v>
      </c>
      <c r="D4" s="83"/>
      <c r="E4" s="75" t="s">
        <v>60</v>
      </c>
      <c r="F4" s="75" t="s">
        <v>64</v>
      </c>
      <c r="G4" s="75" t="s">
        <v>59</v>
      </c>
      <c r="H4" s="75" t="s">
        <v>60</v>
      </c>
      <c r="I4" s="75" t="s">
        <v>64</v>
      </c>
      <c r="J4" s="75" t="s">
        <v>59</v>
      </c>
      <c r="K4" s="75" t="s">
        <v>60</v>
      </c>
      <c r="L4" s="75" t="s">
        <v>64</v>
      </c>
      <c r="M4" s="75" t="s">
        <v>59</v>
      </c>
      <c r="N4" s="75" t="s">
        <v>60</v>
      </c>
      <c r="O4" s="75" t="s">
        <v>64</v>
      </c>
      <c r="P4" s="75" t="s">
        <v>59</v>
      </c>
      <c r="V4" s="72" t="s">
        <v>56</v>
      </c>
      <c r="W4" s="72" t="s">
        <v>54</v>
      </c>
      <c r="X4" s="83"/>
      <c r="Y4" s="75" t="s">
        <v>60</v>
      </c>
      <c r="Z4" s="75" t="s">
        <v>64</v>
      </c>
      <c r="AA4" s="75" t="s">
        <v>59</v>
      </c>
      <c r="AB4" s="75" t="s">
        <v>60</v>
      </c>
      <c r="AC4" s="75" t="s">
        <v>64</v>
      </c>
      <c r="AD4" s="75" t="s">
        <v>59</v>
      </c>
      <c r="AF4" s="85" t="s">
        <v>56</v>
      </c>
      <c r="AG4" s="85" t="s">
        <v>54</v>
      </c>
      <c r="AH4" s="83"/>
      <c r="AI4" s="75" t="s">
        <v>60</v>
      </c>
      <c r="AJ4" s="75" t="s">
        <v>64</v>
      </c>
      <c r="AK4" s="75" t="s">
        <v>59</v>
      </c>
      <c r="AL4" s="75" t="s">
        <v>60</v>
      </c>
      <c r="AM4" s="75" t="s">
        <v>64</v>
      </c>
      <c r="AN4" s="75" t="s">
        <v>59</v>
      </c>
      <c r="AP4" s="85" t="s">
        <v>56</v>
      </c>
      <c r="AQ4" s="85" t="s">
        <v>54</v>
      </c>
      <c r="AR4" s="83"/>
      <c r="AS4" s="75" t="s">
        <v>60</v>
      </c>
      <c r="AT4" s="75" t="s">
        <v>64</v>
      </c>
      <c r="AU4" s="75" t="s">
        <v>59</v>
      </c>
      <c r="AV4" s="75" t="s">
        <v>60</v>
      </c>
      <c r="AW4" s="75" t="s">
        <v>64</v>
      </c>
      <c r="AX4" s="75" t="s">
        <v>59</v>
      </c>
    </row>
    <row r="5" spans="2:50" x14ac:dyDescent="0.25">
      <c r="B5" s="123" t="s">
        <v>53</v>
      </c>
      <c r="C5" s="126" t="s">
        <v>55</v>
      </c>
      <c r="D5" s="76" t="s">
        <v>45</v>
      </c>
      <c r="E5" s="79">
        <f>'LV-HV_3c'!F77</f>
        <v>6.6029622222222219E-3</v>
      </c>
      <c r="F5" s="79">
        <f>'LV-HV_3d'!F77</f>
        <v>1.0936555555555559E-2</v>
      </c>
      <c r="G5" s="79">
        <f>'LV-HV_3a'!F77</f>
        <v>1.5738130622222218E-2</v>
      </c>
      <c r="H5" s="79">
        <f>'LV-HV_3c_2'!F77</f>
        <v>3.1123444444444443E-3</v>
      </c>
      <c r="I5" s="79">
        <f>'LV-HV_3d_2'!F77</f>
        <v>4.643982222222222E-3</v>
      </c>
      <c r="J5" s="79">
        <f>'LV-HV_3a_2'!F77</f>
        <v>5.7238333333333325E-3</v>
      </c>
      <c r="K5" s="114" t="s">
        <v>72</v>
      </c>
      <c r="L5" s="115"/>
      <c r="M5" s="115"/>
      <c r="N5" s="115"/>
      <c r="O5" s="115"/>
      <c r="P5" s="116"/>
      <c r="V5" s="123" t="s">
        <v>53</v>
      </c>
      <c r="W5" s="126" t="s">
        <v>55</v>
      </c>
      <c r="X5" s="76" t="s">
        <v>45</v>
      </c>
      <c r="Y5" s="79">
        <f>'LV-HV_3c'!G77</f>
        <v>4.2422933333333322E-2</v>
      </c>
      <c r="Z5" s="79">
        <f>'LV-HV_3d'!G77</f>
        <v>5.7193907777777782E-2</v>
      </c>
      <c r="AA5" s="79">
        <f>'LV-HV_3a'!G77</f>
        <v>6.9996971111111111E-2</v>
      </c>
      <c r="AB5" s="79">
        <f>'LV-HV_3c_2'!G77</f>
        <v>1.4265288888888887E-2</v>
      </c>
      <c r="AC5" s="79">
        <f>'LV-HV_3d_2'!G77</f>
        <v>1.9315733333333331E-2</v>
      </c>
      <c r="AD5" s="79">
        <f>'LV-HV_3a_2'!G77</f>
        <v>2.2830088888888891E-2</v>
      </c>
      <c r="AF5" s="99" t="s">
        <v>53</v>
      </c>
      <c r="AG5" s="102" t="s">
        <v>55</v>
      </c>
      <c r="AH5" s="76" t="s">
        <v>45</v>
      </c>
      <c r="AI5" s="79">
        <f>'LV-HV_3c'!H77</f>
        <v>2.1799386666666663E-2</v>
      </c>
      <c r="AJ5" s="79">
        <f>'LV-HV_3d'!H77</f>
        <v>1.9895031111111114E-2</v>
      </c>
      <c r="AK5" s="79">
        <f>'LV-HV_3a'!H77</f>
        <v>1.9549273333333336E-2</v>
      </c>
      <c r="AL5" s="79">
        <f>'LV-HV_3c_2'!H77</f>
        <v>1.8090888888888889E-3</v>
      </c>
      <c r="AM5" s="79">
        <f>'LV-HV_3d_2'!H77</f>
        <v>1.9572711111111108E-3</v>
      </c>
      <c r="AN5" s="79">
        <f>'LV-HV_3a_2'!H77</f>
        <v>2.0475222222222224E-3</v>
      </c>
      <c r="AP5" s="99" t="s">
        <v>53</v>
      </c>
      <c r="AQ5" s="102" t="s">
        <v>55</v>
      </c>
      <c r="AR5" s="76" t="s">
        <v>45</v>
      </c>
      <c r="AS5" s="79">
        <f>'LV-HV_3c'!J77</f>
        <v>4.2958393333333333</v>
      </c>
      <c r="AT5" s="79">
        <f>'LV-HV_3d'!J77</f>
        <v>4.1828519744444455</v>
      </c>
      <c r="AU5" s="79">
        <f>'LV-HV_3a'!J77</f>
        <v>4.1066383177777794</v>
      </c>
      <c r="AV5" s="79">
        <f>'LV-HV_3c_2'!J77</f>
        <v>0.85034148888888916</v>
      </c>
      <c r="AW5" s="79">
        <f>'LV-HV_3d_2'!J77</f>
        <v>0.83692353333333358</v>
      </c>
      <c r="AX5" s="79">
        <f>'LV-HV_3a_2'!J77</f>
        <v>0.8284724</v>
      </c>
    </row>
    <row r="6" spans="2:50" x14ac:dyDescent="0.25">
      <c r="B6" s="124"/>
      <c r="C6" s="127"/>
      <c r="D6" s="77" t="s">
        <v>52</v>
      </c>
      <c r="E6" s="79">
        <f>'LV-HV_3c'!F78</f>
        <v>1.4370331576475838E-2</v>
      </c>
      <c r="F6" s="79">
        <f>'LV-HV_3d'!F78</f>
        <v>2.4258322333737866E-2</v>
      </c>
      <c r="G6" s="79">
        <f>'LV-HV_3a'!F78</f>
        <v>3.3566550313134609E-2</v>
      </c>
      <c r="H6" s="79">
        <f>'LV-HV_3c_2'!F78</f>
        <v>1.0592499290912405E-2</v>
      </c>
      <c r="I6" s="79">
        <f>'LV-HV_3d_2'!F78</f>
        <v>1.5292757775723432E-2</v>
      </c>
      <c r="J6" s="79">
        <f>'LV-HV_3a_2'!F78</f>
        <v>1.8691640765326086E-2</v>
      </c>
      <c r="K6" s="117"/>
      <c r="L6" s="118"/>
      <c r="M6" s="118"/>
      <c r="N6" s="118"/>
      <c r="O6" s="118"/>
      <c r="P6" s="119"/>
      <c r="V6" s="124"/>
      <c r="W6" s="127"/>
      <c r="X6" s="77" t="s">
        <v>52</v>
      </c>
      <c r="Y6" s="79">
        <f>'LV-HV_3c'!G78</f>
        <v>5.1885682412220614E-2</v>
      </c>
      <c r="Z6" s="79">
        <f>'LV-HV_3d'!G78</f>
        <v>7.4921069304201712E-2</v>
      </c>
      <c r="AA6" s="79">
        <f>'LV-HV_3a'!G78</f>
        <v>9.4914139502932315E-2</v>
      </c>
      <c r="AB6" s="79">
        <f>'LV-HV_3c_2'!G78</f>
        <v>2.1408017072648937E-2</v>
      </c>
      <c r="AC6" s="79">
        <f>'LV-HV_3d_2'!G78</f>
        <v>2.9903841388539184E-2</v>
      </c>
      <c r="AD6" s="79">
        <f>'LV-HV_3a_2'!G78</f>
        <v>3.594085650116554E-2</v>
      </c>
      <c r="AF6" s="100"/>
      <c r="AG6" s="103"/>
      <c r="AH6" s="77" t="s">
        <v>52</v>
      </c>
      <c r="AI6" s="79">
        <f>'LV-HV_3c'!H78</f>
        <v>3.40568039758751E-2</v>
      </c>
      <c r="AJ6" s="79">
        <f>'LV-HV_3d'!H78</f>
        <v>4.2406165958479451E-2</v>
      </c>
      <c r="AK6" s="79">
        <f>'LV-HV_3a'!H78</f>
        <v>5.0382408798979171E-2</v>
      </c>
      <c r="AL6" s="79">
        <f>'LV-HV_3c_2'!H78</f>
        <v>5.4233761072794966E-3</v>
      </c>
      <c r="AM6" s="79">
        <f>'LV-HV_3d_2'!H78</f>
        <v>6.1999747058363152E-3</v>
      </c>
      <c r="AN6" s="79">
        <f>'LV-HV_3a_2'!H78</f>
        <v>6.7278649709753219E-3</v>
      </c>
      <c r="AP6" s="100"/>
      <c r="AQ6" s="103"/>
      <c r="AR6" s="77" t="s">
        <v>52</v>
      </c>
      <c r="AS6" s="79">
        <f>'LV-HV_3c'!J78</f>
        <v>5.5937965304796675</v>
      </c>
      <c r="AT6" s="79">
        <f>'LV-HV_3d'!J78</f>
        <v>5.3853181436802071</v>
      </c>
      <c r="AU6" s="79">
        <f>'LV-HV_3a'!J78</f>
        <v>5.2428913939235988</v>
      </c>
      <c r="AV6" s="79">
        <f>'LV-HV_3c_2'!J78</f>
        <v>0.85451242677417061</v>
      </c>
      <c r="AW6" s="79">
        <f>'LV-HV_3d_2'!J78</f>
        <v>0.82718902716273734</v>
      </c>
      <c r="AX6" s="79">
        <f>'LV-HV_3a_2'!J78</f>
        <v>0.80972168143545076</v>
      </c>
    </row>
    <row r="7" spans="2:50" x14ac:dyDescent="0.25">
      <c r="B7" s="124"/>
      <c r="C7" s="127"/>
      <c r="D7" s="77" t="s">
        <v>47</v>
      </c>
      <c r="E7" s="79">
        <f>'LV-HV_3c'!F79</f>
        <v>0</v>
      </c>
      <c r="F7" s="79">
        <f>'LV-HV_3d'!F79</f>
        <v>0</v>
      </c>
      <c r="G7" s="79">
        <f>'LV-HV_3a'!F79</f>
        <v>0</v>
      </c>
      <c r="H7" s="79">
        <f>'LV-HV_3c_2'!F79</f>
        <v>0</v>
      </c>
      <c r="I7" s="79">
        <f>'LV-HV_3d_2'!F79</f>
        <v>0</v>
      </c>
      <c r="J7" s="79">
        <f>'LV-HV_3a_2'!F79</f>
        <v>0</v>
      </c>
      <c r="K7" s="117"/>
      <c r="L7" s="118"/>
      <c r="M7" s="118"/>
      <c r="N7" s="118"/>
      <c r="O7" s="118"/>
      <c r="P7" s="119"/>
      <c r="V7" s="124"/>
      <c r="W7" s="127"/>
      <c r="X7" s="77" t="s">
        <v>47</v>
      </c>
      <c r="Y7" s="79">
        <f>'LV-HV_3c'!G79</f>
        <v>0</v>
      </c>
      <c r="Z7" s="79">
        <f>'LV-HV_3d'!G79</f>
        <v>0</v>
      </c>
      <c r="AA7" s="79">
        <f>'LV-HV_3a'!G79</f>
        <v>0</v>
      </c>
      <c r="AB7" s="79">
        <f>'LV-HV_3c_2'!G79</f>
        <v>0</v>
      </c>
      <c r="AC7" s="79">
        <f>'LV-HV_3d_2'!G79</f>
        <v>0</v>
      </c>
      <c r="AD7" s="79">
        <f>'LV-HV_3a_2'!G79</f>
        <v>0</v>
      </c>
      <c r="AF7" s="100"/>
      <c r="AG7" s="103"/>
      <c r="AH7" s="77" t="s">
        <v>47</v>
      </c>
      <c r="AI7" s="79">
        <f>'LV-HV_3c'!H79</f>
        <v>0</v>
      </c>
      <c r="AJ7" s="79">
        <f>'LV-HV_3d'!H79</f>
        <v>0</v>
      </c>
      <c r="AK7" s="79">
        <f>'LV-HV_3a'!H79</f>
        <v>0</v>
      </c>
      <c r="AL7" s="79">
        <f>'LV-HV_3c_2'!H79</f>
        <v>0</v>
      </c>
      <c r="AM7" s="79">
        <f>'LV-HV_3d_2'!H79</f>
        <v>0</v>
      </c>
      <c r="AN7" s="79">
        <f>'LV-HV_3a_2'!H79</f>
        <v>0</v>
      </c>
      <c r="AP7" s="100"/>
      <c r="AQ7" s="103"/>
      <c r="AR7" s="77" t="s">
        <v>47</v>
      </c>
      <c r="AS7" s="79">
        <f>'LV-HV_3c'!J79</f>
        <v>0</v>
      </c>
      <c r="AT7" s="79">
        <f>'LV-HV_3d'!J79</f>
        <v>0</v>
      </c>
      <c r="AU7" s="79">
        <f>'LV-HV_3a'!J79</f>
        <v>0</v>
      </c>
      <c r="AV7" s="79">
        <f>'LV-HV_3c_2'!J79</f>
        <v>0</v>
      </c>
      <c r="AW7" s="79">
        <f>'LV-HV_3d_2'!J79</f>
        <v>0</v>
      </c>
      <c r="AX7" s="79">
        <f>'LV-HV_3a_2'!J79</f>
        <v>0</v>
      </c>
    </row>
    <row r="8" spans="2:50" x14ac:dyDescent="0.25">
      <c r="B8" s="124"/>
      <c r="C8" s="128"/>
      <c r="D8" s="78" t="s">
        <v>48</v>
      </c>
      <c r="E8" s="80">
        <f>'LV-HV_3c'!F80</f>
        <v>7.7419000000000002E-2</v>
      </c>
      <c r="F8" s="80">
        <f>'LV-HV_3d'!F80</f>
        <v>0.11801</v>
      </c>
      <c r="G8" s="80">
        <f>'LV-HV_3a'!F80</f>
        <v>0.15447</v>
      </c>
      <c r="H8" s="80">
        <f>'LV-HV_3c_2'!F80</f>
        <v>5.2322E-2</v>
      </c>
      <c r="I8" s="80">
        <f>'LV-HV_3d_2'!F80</f>
        <v>7.6196E-2</v>
      </c>
      <c r="J8" s="80">
        <f>'LV-HV_3a_2'!F80</f>
        <v>9.3366000000000005E-2</v>
      </c>
      <c r="K8" s="117"/>
      <c r="L8" s="118"/>
      <c r="M8" s="118"/>
      <c r="N8" s="118"/>
      <c r="O8" s="118"/>
      <c r="P8" s="119"/>
      <c r="V8" s="124"/>
      <c r="W8" s="128"/>
      <c r="X8" s="78" t="s">
        <v>48</v>
      </c>
      <c r="Y8" s="80">
        <f>'LV-HV_3c'!G80</f>
        <v>0.14685000000000001</v>
      </c>
      <c r="Z8" s="80">
        <f>'LV-HV_3d'!G80</f>
        <v>0.21240999999999999</v>
      </c>
      <c r="AA8" s="80">
        <f>'LV-HV_3a'!G80</f>
        <v>0.26774999999999999</v>
      </c>
      <c r="AB8" s="80">
        <f>'LV-HV_3c_2'!G80</f>
        <v>5.2331000000000003E-2</v>
      </c>
      <c r="AC8" s="80">
        <f>'LV-HV_3d_2'!G80</f>
        <v>7.6212000000000002E-2</v>
      </c>
      <c r="AD8" s="80">
        <f>'LV-HV_3a_2'!G80</f>
        <v>9.3387999999999999E-2</v>
      </c>
      <c r="AF8" s="100"/>
      <c r="AG8" s="104"/>
      <c r="AH8" s="78" t="s">
        <v>48</v>
      </c>
      <c r="AI8" s="80">
        <f>'LV-HV_3c'!H80</f>
        <v>0.12992999999999999</v>
      </c>
      <c r="AJ8" s="80">
        <f>'LV-HV_3d'!H80</f>
        <v>0.18936</v>
      </c>
      <c r="AK8" s="80">
        <f>'LV-HV_3a'!H80</f>
        <v>0.23583000000000001</v>
      </c>
      <c r="AL8" s="80">
        <f>'LV-HV_3c_2'!H80</f>
        <v>2.2117000000000001E-2</v>
      </c>
      <c r="AM8" s="80">
        <f>'LV-HV_3d_2'!H80</f>
        <v>2.7164000000000001E-2</v>
      </c>
      <c r="AN8" s="80">
        <f>'LV-HV_3a_2'!H80</f>
        <v>3.0275E-2</v>
      </c>
      <c r="AP8" s="100"/>
      <c r="AQ8" s="104"/>
      <c r="AR8" s="78" t="s">
        <v>48</v>
      </c>
      <c r="AS8" s="80">
        <f>'LV-HV_3c'!J80</f>
        <v>18.120799999999999</v>
      </c>
      <c r="AT8" s="80">
        <f>'LV-HV_3d'!J80</f>
        <v>17.5214</v>
      </c>
      <c r="AU8" s="80">
        <f>'LV-HV_3a'!J80</f>
        <v>17.108899999999998</v>
      </c>
      <c r="AV8" s="80">
        <f>'LV-HV_3c_2'!J80</f>
        <v>2.8984000000000001</v>
      </c>
      <c r="AW8" s="80">
        <f>'LV-HV_3d_2'!J80</f>
        <v>2.7987000000000002</v>
      </c>
      <c r="AX8" s="80">
        <f>'LV-HV_3a_2'!J80</f>
        <v>2.7338</v>
      </c>
    </row>
    <row r="9" spans="2:50" x14ac:dyDescent="0.25">
      <c r="B9" s="124"/>
      <c r="C9" s="126" t="s">
        <v>67</v>
      </c>
      <c r="D9" s="76" t="s">
        <v>45</v>
      </c>
      <c r="E9" s="90">
        <f>'LV-HV_1c'!F77</f>
        <v>7.0822222222222215E-3</v>
      </c>
      <c r="F9" s="90">
        <f>'LV-HV_1d'!F77</f>
        <v>1.1917111111111111E-2</v>
      </c>
      <c r="G9" s="79">
        <f>'LV-HV_1a'!F77</f>
        <v>1.5679999999999999E-2</v>
      </c>
      <c r="H9" s="79">
        <f>'LV-HV_1c_2'!F77</f>
        <v>0</v>
      </c>
      <c r="I9" s="79">
        <f>'LV-HV_1d_2'!F77</f>
        <v>0</v>
      </c>
      <c r="J9" s="79">
        <f>'LV-HV_1a_2'!F77</f>
        <v>0</v>
      </c>
      <c r="K9" s="117"/>
      <c r="L9" s="118"/>
      <c r="M9" s="118"/>
      <c r="N9" s="118"/>
      <c r="O9" s="118"/>
      <c r="P9" s="119"/>
      <c r="V9" s="124"/>
      <c r="W9" s="126" t="s">
        <v>67</v>
      </c>
      <c r="X9" s="76" t="s">
        <v>45</v>
      </c>
      <c r="Y9" s="91">
        <f>'LV-HV_1c'!G77</f>
        <v>0.17038533333333333</v>
      </c>
      <c r="Z9" s="90">
        <f>'LV-HV_1d'!G77</f>
        <v>0.20324199999999998</v>
      </c>
      <c r="AA9" s="91">
        <f>'LV-HV_1a'!G77</f>
        <v>0.23002748888888896</v>
      </c>
      <c r="AB9" s="90">
        <f>'LV-HV_1c_2'!G77</f>
        <v>0</v>
      </c>
      <c r="AC9" s="90">
        <f>'LV-HV_1d_2'!G77</f>
        <v>0</v>
      </c>
      <c r="AD9" s="79">
        <f>'LV-HV_1a_2'!G77</f>
        <v>0</v>
      </c>
      <c r="AF9" s="100"/>
      <c r="AG9" s="102" t="s">
        <v>67</v>
      </c>
      <c r="AH9" s="76" t="s">
        <v>45</v>
      </c>
      <c r="AI9" s="90">
        <f>'LV-HV_1c'!H77</f>
        <v>4.5004444444444449E-3</v>
      </c>
      <c r="AJ9" s="90">
        <f>'LV-HV_1d'!H77</f>
        <v>1.0739555555555556E-2</v>
      </c>
      <c r="AK9" s="79">
        <f>'LV-HV_1a'!H77</f>
        <v>1.5117333333333333E-2</v>
      </c>
      <c r="AL9" s="90">
        <f>'LV-HV_1c_2'!H77</f>
        <v>0</v>
      </c>
      <c r="AM9" s="90">
        <f>'LV-HV_1d_2'!H77</f>
        <v>0</v>
      </c>
      <c r="AN9" s="90">
        <f>'LV-HV_1a_2'!H77</f>
        <v>0</v>
      </c>
      <c r="AP9" s="100"/>
      <c r="AQ9" s="102" t="s">
        <v>67</v>
      </c>
      <c r="AR9" s="76" t="s">
        <v>45</v>
      </c>
      <c r="AS9" s="90">
        <f>'LV-HV_1c'!I77</f>
        <v>8.2806022222222229</v>
      </c>
      <c r="AT9" s="90">
        <f>'LV-HV_1d'!I77</f>
        <v>7.9397177777777781</v>
      </c>
      <c r="AU9" s="79">
        <f>'LV-HV_1a'!I77</f>
        <v>7.7067311111111101</v>
      </c>
      <c r="AV9" s="90">
        <f>'LV-HV_1c_2'!I77</f>
        <v>0.91962888888888905</v>
      </c>
      <c r="AW9" s="90">
        <f>'LV-HV_1d_2'!I77</f>
        <v>0.92253999999999992</v>
      </c>
      <c r="AX9" s="90">
        <f>'LV-HV_1a_2'!I77</f>
        <v>0.9246644444444444</v>
      </c>
    </row>
    <row r="10" spans="2:50" x14ac:dyDescent="0.25">
      <c r="B10" s="124"/>
      <c r="C10" s="127"/>
      <c r="D10" s="77" t="s">
        <v>52</v>
      </c>
      <c r="E10" s="91">
        <f>'LV-HV_1c'!F78</f>
        <v>4.7508990961945531E-2</v>
      </c>
      <c r="F10" s="91">
        <f>'LV-HV_1d'!F78</f>
        <v>7.9942411619587483E-2</v>
      </c>
      <c r="G10" s="79">
        <f>'LV-HV_1a'!F78</f>
        <v>0.1051846376615901</v>
      </c>
      <c r="H10" s="79">
        <f>'LV-HV_1c_2'!F78</f>
        <v>0</v>
      </c>
      <c r="I10" s="79">
        <f>'LV-HV_1d_2'!F78</f>
        <v>0</v>
      </c>
      <c r="J10" s="79">
        <f>'LV-HV_1a_2'!F78</f>
        <v>0</v>
      </c>
      <c r="K10" s="117"/>
      <c r="L10" s="118"/>
      <c r="M10" s="118"/>
      <c r="N10" s="118"/>
      <c r="O10" s="118"/>
      <c r="P10" s="119"/>
      <c r="V10" s="124"/>
      <c r="W10" s="127"/>
      <c r="X10" s="77" t="s">
        <v>52</v>
      </c>
      <c r="Y10" s="91">
        <f>'LV-HV_1c'!G78</f>
        <v>0.38391683982696989</v>
      </c>
      <c r="Z10" s="91">
        <f>'LV-HV_1d'!G78</f>
        <v>0.46804288917984666</v>
      </c>
      <c r="AA10" s="91">
        <f>'LV-HV_1a'!G78</f>
        <v>0.55619648097970742</v>
      </c>
      <c r="AB10" s="91">
        <f>'LV-HV_1c_2'!G78</f>
        <v>0</v>
      </c>
      <c r="AC10" s="91">
        <f>'LV-HV_1d_2'!G78</f>
        <v>0</v>
      </c>
      <c r="AD10" s="79">
        <f>'LV-HV_1a_2'!G78</f>
        <v>0</v>
      </c>
      <c r="AF10" s="100"/>
      <c r="AG10" s="103"/>
      <c r="AH10" s="77" t="s">
        <v>52</v>
      </c>
      <c r="AI10" s="91">
        <f>'LV-HV_1c'!H78</f>
        <v>3.0189899120217162E-2</v>
      </c>
      <c r="AJ10" s="91">
        <f>'LV-HV_1d'!H78</f>
        <v>7.204312881107322E-2</v>
      </c>
      <c r="AK10" s="79">
        <f>'LV-HV_1a'!H78</f>
        <v>0.10141015491557046</v>
      </c>
      <c r="AL10" s="91">
        <f>'LV-HV_1c_2'!H78</f>
        <v>0</v>
      </c>
      <c r="AM10" s="91">
        <f>'LV-HV_1d_2'!H78</f>
        <v>0</v>
      </c>
      <c r="AN10" s="79">
        <f>'LV-HV_1a_2'!H78</f>
        <v>0</v>
      </c>
      <c r="AP10" s="100"/>
      <c r="AQ10" s="103"/>
      <c r="AR10" s="77" t="s">
        <v>52</v>
      </c>
      <c r="AS10" s="91">
        <f>'LV-HV_1c'!I78</f>
        <v>14.055097116599386</v>
      </c>
      <c r="AT10" s="91">
        <f>'LV-HV_1d'!I78</f>
        <v>13.467083617477515</v>
      </c>
      <c r="AU10" s="79">
        <f>'LV-HV_1a'!I78</f>
        <v>13.062667043156761</v>
      </c>
      <c r="AV10" s="91">
        <f>'LV-HV_1c_2'!I78</f>
        <v>1.9841375277231144</v>
      </c>
      <c r="AW10" s="91">
        <f>'LV-HV_1d_2'!I78</f>
        <v>1.9905254972448405</v>
      </c>
      <c r="AX10" s="79">
        <f>'LV-HV_1a_2'!I78</f>
        <v>1.9951821208915368</v>
      </c>
    </row>
    <row r="11" spans="2:50" x14ac:dyDescent="0.25">
      <c r="B11" s="124"/>
      <c r="C11" s="127"/>
      <c r="D11" s="77" t="s">
        <v>47</v>
      </c>
      <c r="E11" s="91">
        <f>'LV-HV_1c'!F79</f>
        <v>0</v>
      </c>
      <c r="F11" s="91">
        <f>'LV-HV_1d'!F79</f>
        <v>0</v>
      </c>
      <c r="G11" s="79">
        <f>'LV-HV_1a'!F79</f>
        <v>0</v>
      </c>
      <c r="H11" s="79">
        <f>'LV-HV_1c_2'!F79</f>
        <v>0</v>
      </c>
      <c r="I11" s="79">
        <f>'LV-HV_1d_2'!F79</f>
        <v>0</v>
      </c>
      <c r="J11" s="79">
        <f>'LV-HV_1a_2'!F79</f>
        <v>0</v>
      </c>
      <c r="K11" s="117"/>
      <c r="L11" s="118"/>
      <c r="M11" s="118"/>
      <c r="N11" s="118"/>
      <c r="O11" s="118"/>
      <c r="P11" s="119"/>
      <c r="V11" s="124"/>
      <c r="W11" s="127"/>
      <c r="X11" s="77" t="s">
        <v>47</v>
      </c>
      <c r="Y11" s="91">
        <f>'LV-HV_1c'!G79</f>
        <v>0</v>
      </c>
      <c r="Z11" s="91">
        <f>'LV-HV_1d'!G79</f>
        <v>0</v>
      </c>
      <c r="AA11" s="91">
        <f>'LV-HV_1a'!G79</f>
        <v>0</v>
      </c>
      <c r="AB11" s="91">
        <f>'LV-HV_1c_2'!G79</f>
        <v>0</v>
      </c>
      <c r="AC11" s="91">
        <f>'LV-HV_1d_2'!G79</f>
        <v>0</v>
      </c>
      <c r="AD11" s="79">
        <f>'LV-HV_1a_2'!G79</f>
        <v>0</v>
      </c>
      <c r="AF11" s="100"/>
      <c r="AG11" s="103"/>
      <c r="AH11" s="77" t="s">
        <v>47</v>
      </c>
      <c r="AI11" s="91">
        <f>'LV-HV_1c'!H79</f>
        <v>0</v>
      </c>
      <c r="AJ11" s="91">
        <f>'LV-HV_1d'!H79</f>
        <v>0</v>
      </c>
      <c r="AK11" s="79">
        <f>'LV-HV_1a'!H79</f>
        <v>0</v>
      </c>
      <c r="AL11" s="91">
        <f>'LV-HV_1c_2'!H79</f>
        <v>0</v>
      </c>
      <c r="AM11" s="91">
        <f>'LV-HV_1d_2'!H79</f>
        <v>0</v>
      </c>
      <c r="AN11" s="79">
        <f>'LV-HV_1a_2'!H79</f>
        <v>0</v>
      </c>
      <c r="AP11" s="100"/>
      <c r="AQ11" s="103"/>
      <c r="AR11" s="77" t="s">
        <v>47</v>
      </c>
      <c r="AS11" s="91">
        <f>'LV-HV_1c'!I79</f>
        <v>0</v>
      </c>
      <c r="AT11" s="91">
        <f>'LV-HV_1d'!I79</f>
        <v>0</v>
      </c>
      <c r="AU11" s="79">
        <f>'LV-HV_1a'!I79</f>
        <v>0</v>
      </c>
      <c r="AV11" s="91">
        <f>'LV-HV_1c_2'!I79</f>
        <v>0</v>
      </c>
      <c r="AW11" s="91">
        <f>'LV-HV_1d_2'!I79</f>
        <v>0</v>
      </c>
      <c r="AX11" s="79">
        <f>'LV-HV_1a_2'!I79</f>
        <v>0</v>
      </c>
    </row>
    <row r="12" spans="2:50" x14ac:dyDescent="0.25">
      <c r="B12" s="125"/>
      <c r="C12" s="128"/>
      <c r="D12" s="78" t="s">
        <v>48</v>
      </c>
      <c r="E12" s="89">
        <f>'LV-HV_1c'!F80</f>
        <v>0.31869999999999998</v>
      </c>
      <c r="F12" s="89">
        <f>'LV-HV_1d'!F80</f>
        <v>0.53627000000000002</v>
      </c>
      <c r="G12" s="80">
        <f>'LV-HV_1a'!F80</f>
        <v>0.7056</v>
      </c>
      <c r="H12" s="80">
        <f>'LV-HV_1c_2'!F80</f>
        <v>0</v>
      </c>
      <c r="I12" s="80">
        <f>'LV-HV_1d_2'!F80</f>
        <v>0</v>
      </c>
      <c r="J12" s="80">
        <f>'LV-HV_1a_2'!F80</f>
        <v>0</v>
      </c>
      <c r="K12" s="120"/>
      <c r="L12" s="121"/>
      <c r="M12" s="121"/>
      <c r="N12" s="121"/>
      <c r="O12" s="121"/>
      <c r="P12" s="122"/>
      <c r="V12" s="125"/>
      <c r="W12" s="128"/>
      <c r="X12" s="78" t="s">
        <v>48</v>
      </c>
      <c r="Y12" s="89">
        <f>'LV-HV_1c'!G80</f>
        <v>1.6417999999999999</v>
      </c>
      <c r="Z12" s="89">
        <f>'LV-HV_1d'!G80</f>
        <v>1.9026000000000001</v>
      </c>
      <c r="AA12" s="89">
        <f>'LV-HV_1a'!G80</f>
        <v>2.0619000000000001</v>
      </c>
      <c r="AB12" s="89">
        <f>'LV-HV_1c_2'!G80</f>
        <v>0</v>
      </c>
      <c r="AC12" s="89">
        <f>'LV-HV_1d_2'!G80</f>
        <v>0</v>
      </c>
      <c r="AD12" s="80">
        <f>'LV-HV_1a_2'!G80</f>
        <v>0</v>
      </c>
      <c r="AF12" s="101"/>
      <c r="AG12" s="104"/>
      <c r="AH12" s="78" t="s">
        <v>48</v>
      </c>
      <c r="AI12" s="89">
        <f>'LV-HV_1c'!H80</f>
        <v>0.20252000000000001</v>
      </c>
      <c r="AJ12" s="89">
        <f>'LV-HV_1d'!H80</f>
        <v>0.48327999999999999</v>
      </c>
      <c r="AK12" s="80">
        <f>'LV-HV_1a'!H80</f>
        <v>0.68028</v>
      </c>
      <c r="AL12" s="89">
        <f>'LV-HV_1c_2'!H80</f>
        <v>0</v>
      </c>
      <c r="AM12" s="89">
        <f>'LV-HV_1d_2'!H80</f>
        <v>0</v>
      </c>
      <c r="AN12" s="80">
        <f>'LV-HV_1a_2'!H80</f>
        <v>0</v>
      </c>
      <c r="AP12" s="101"/>
      <c r="AQ12" s="104"/>
      <c r="AR12" s="78" t="s">
        <v>48</v>
      </c>
      <c r="AS12" s="89">
        <f>'LV-HV_1c'!I80</f>
        <v>42.606400000000001</v>
      </c>
      <c r="AT12" s="89">
        <f>'LV-HV_1d'!I80</f>
        <v>40.985900000000001</v>
      </c>
      <c r="AU12" s="80">
        <f>'LV-HV_1a'!I80</f>
        <v>39.866999999999997</v>
      </c>
      <c r="AV12" s="89">
        <f>'LV-HV_1c_2'!I80</f>
        <v>6.1387999999999998</v>
      </c>
      <c r="AW12" s="89">
        <f>'LV-HV_1d_2'!I80</f>
        <v>6.1586999999999996</v>
      </c>
      <c r="AX12" s="80">
        <f>'LV-HV_1a_2'!I80</f>
        <v>6.1731999999999996</v>
      </c>
    </row>
    <row r="13" spans="2:50" x14ac:dyDescent="0.25">
      <c r="AB13" s="92"/>
    </row>
  </sheetData>
  <mergeCells count="15">
    <mergeCell ref="B5:B12"/>
    <mergeCell ref="V5:V12"/>
    <mergeCell ref="W5:W8"/>
    <mergeCell ref="W9:W12"/>
    <mergeCell ref="C5:C8"/>
    <mergeCell ref="C9:C12"/>
    <mergeCell ref="E2:J2"/>
    <mergeCell ref="K2:P2"/>
    <mergeCell ref="K5:P12"/>
    <mergeCell ref="Y3:AA3"/>
    <mergeCell ref="AB3:AD3"/>
    <mergeCell ref="E3:G3"/>
    <mergeCell ref="H3:J3"/>
    <mergeCell ref="K3:M3"/>
    <mergeCell ref="N3:P3"/>
  </mergeCells>
  <pageMargins left="0.7" right="0.7" top="0.75" bottom="0.75" header="0.3" footer="0.3"/>
  <pageSetup paperSize="9" scale="3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V84"/>
  <sheetViews>
    <sheetView showGridLines="0" zoomScale="70" zoomScaleNormal="70" workbookViewId="0">
      <selection activeCell="J26" sqref="J26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54">
        <v>1</v>
      </c>
      <c r="F5" t="s">
        <v>37</v>
      </c>
    </row>
    <row r="6" spans="2:39" x14ac:dyDescent="0.25">
      <c r="C6" s="53" t="s">
        <v>18</v>
      </c>
      <c r="D6" s="54" t="s">
        <v>49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1</v>
      </c>
      <c r="W7" s="30">
        <v>0</v>
      </c>
      <c r="X7" s="30">
        <v>0</v>
      </c>
      <c r="Y7" s="30">
        <v>0</v>
      </c>
      <c r="Z7" s="30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7">
        <v>0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0</v>
      </c>
      <c r="H8" s="87">
        <f>SUM(G7:H7)</f>
        <v>0</v>
      </c>
      <c r="I8" s="87">
        <f>SUM(G7:I7)</f>
        <v>0</v>
      </c>
      <c r="J8" s="87">
        <f>SUM(G7:J7)</f>
        <v>0</v>
      </c>
      <c r="K8" s="87">
        <f>SUM(G7:K7)</f>
        <v>0</v>
      </c>
      <c r="L8" s="87">
        <f>SUM(G7:L7)</f>
        <v>0</v>
      </c>
      <c r="M8" s="87">
        <f>SUM(G7:M7)</f>
        <v>0</v>
      </c>
      <c r="N8" s="87">
        <f>SUM(G7:N7)</f>
        <v>0</v>
      </c>
      <c r="O8" s="87">
        <f>SUM(G7:O7)</f>
        <v>0</v>
      </c>
      <c r="P8" s="87">
        <f>SUM(G7:P7)</f>
        <v>0</v>
      </c>
      <c r="Q8" s="87">
        <f>SUM(G7:Q7)</f>
        <v>0</v>
      </c>
      <c r="R8" s="87">
        <f>SUM(G7:R7)</f>
        <v>0</v>
      </c>
      <c r="S8" s="87">
        <f>SUM(G7:S7)</f>
        <v>0</v>
      </c>
      <c r="T8" s="87">
        <f>SUM(G7:T7)</f>
        <v>0</v>
      </c>
      <c r="U8" s="87">
        <f>SUM(G7:U7)</f>
        <v>0</v>
      </c>
      <c r="V8" s="87">
        <f>SUM(G7:V7)</f>
        <v>1</v>
      </c>
      <c r="W8" s="87">
        <f>SUM(G7:W7)</f>
        <v>1</v>
      </c>
      <c r="X8" s="87">
        <f>SUM(G7:X7)</f>
        <v>1</v>
      </c>
      <c r="Y8" s="87">
        <f>SUM(G7:Y7)</f>
        <v>1</v>
      </c>
      <c r="Z8" s="87">
        <f>SUM(G7:Z7)</f>
        <v>1</v>
      </c>
      <c r="AA8" s="87">
        <f>SUM(G7:AA7)</f>
        <v>1</v>
      </c>
      <c r="AB8" s="87">
        <f>SUM(G7:AB7)</f>
        <v>1</v>
      </c>
      <c r="AC8" s="87">
        <f>SUM(G7:AC7)</f>
        <v>1</v>
      </c>
      <c r="AD8" s="87">
        <f>SUM(G7:AD7)</f>
        <v>1</v>
      </c>
      <c r="AE8" s="87">
        <f>SUM(G7:AE7)</f>
        <v>1</v>
      </c>
      <c r="AF8" s="87">
        <f>SUM(G7:AF7)</f>
        <v>1</v>
      </c>
      <c r="AG8" s="87">
        <f>SUM(G7:AG7)</f>
        <v>1</v>
      </c>
      <c r="AH8" s="87">
        <f>SUM(G7:AH7)</f>
        <v>1</v>
      </c>
      <c r="AI8" s="87">
        <f>SUM(G7:AI7)</f>
        <v>1</v>
      </c>
      <c r="AJ8" s="87">
        <f>SUM(G7:AJ7)</f>
        <v>1</v>
      </c>
      <c r="AK8" s="87">
        <f>SUM(G7:AK7)</f>
        <v>1</v>
      </c>
      <c r="AL8" s="87"/>
      <c r="AM8" s="32"/>
    </row>
    <row r="9" spans="2:39" x14ac:dyDescent="0.25">
      <c r="C9" s="53" t="s">
        <v>15</v>
      </c>
      <c r="D9" s="54">
        <v>0.49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0">1/9</f>
        <v>0.1111111111111111</v>
      </c>
      <c r="I13" s="87">
        <f t="shared" si="0"/>
        <v>0.1111111111111111</v>
      </c>
      <c r="J13" s="87">
        <f t="shared" si="0"/>
        <v>0.1111111111111111</v>
      </c>
      <c r="K13" s="87">
        <f t="shared" si="0"/>
        <v>0.1111111111111111</v>
      </c>
      <c r="L13" s="87">
        <f t="shared" si="0"/>
        <v>0.1111111111111111</v>
      </c>
      <c r="M13" s="87">
        <f t="shared" si="0"/>
        <v>0.1111111111111111</v>
      </c>
      <c r="N13" s="87">
        <f t="shared" si="0"/>
        <v>0.1111111111111111</v>
      </c>
      <c r="O13" s="87">
        <f t="shared" si="0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f>0.5+D9</f>
        <v>0.99</v>
      </c>
      <c r="C15" s="31">
        <f>0.5-D9</f>
        <v>1.0000000000000009E-2</v>
      </c>
    </row>
    <row r="16" spans="2:39" ht="15.75" thickBot="1" x14ac:dyDescent="0.3">
      <c r="B16" s="31">
        <f>0.5-D9</f>
        <v>1.0000000000000009E-2</v>
      </c>
      <c r="C16" s="31">
        <f>0.5+D9</f>
        <v>0.99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82"/>
      <c r="V18" s="82"/>
      <c r="W18" s="82"/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1.0001821216144473E-2</v>
      </c>
      <c r="E19" s="45">
        <f>D19*$C$12+(1-D19)*$C$13-C19</f>
        <v>10</v>
      </c>
      <c r="F19" s="46">
        <f>B19*$C$12+(1-B19)*$C$13-C19</f>
        <v>10</v>
      </c>
      <c r="G19" s="43">
        <v>60</v>
      </c>
      <c r="H19" s="68"/>
      <c r="I19" s="43">
        <v>60</v>
      </c>
      <c r="J19" s="44">
        <v>0</v>
      </c>
      <c r="K19" s="65">
        <f>ABS((100/$G19*I19)-100)</f>
        <v>0</v>
      </c>
      <c r="L19" s="43">
        <v>60</v>
      </c>
      <c r="M19" s="44">
        <v>0</v>
      </c>
      <c r="N19" s="65">
        <f>ABS((100/$G19*L19)-100)</f>
        <v>0</v>
      </c>
      <c r="O19" s="43">
        <v>60</v>
      </c>
      <c r="P19" s="44">
        <v>0</v>
      </c>
      <c r="Q19" s="74">
        <f>ABS((100/$G19*O19)-100)</f>
        <v>0</v>
      </c>
      <c r="R19" s="43">
        <v>15</v>
      </c>
      <c r="S19" s="44">
        <v>39.865499999999997</v>
      </c>
      <c r="T19" s="74">
        <f>ABS((100/$G19*R19)-100)</f>
        <v>75</v>
      </c>
      <c r="U19" s="81"/>
      <c r="V19" s="81"/>
      <c r="W19" s="81"/>
      <c r="X19" s="81"/>
      <c r="Y19" s="81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1.0007024653544363E-2</v>
      </c>
      <c r="E20" s="45">
        <f t="shared" ref="E20:E63" si="1">D20*$C$12+(1-D20)*$C$13-C20</f>
        <v>9.9999999999999964</v>
      </c>
      <c r="F20" s="46">
        <f t="shared" ref="F20:F63" si="2">B20*$C$12+(1-B20)*$C$13-C20</f>
        <v>10</v>
      </c>
      <c r="G20" s="43">
        <v>60</v>
      </c>
      <c r="H20" s="68"/>
      <c r="I20" s="43">
        <v>60</v>
      </c>
      <c r="J20" s="44">
        <v>0</v>
      </c>
      <c r="K20" s="65">
        <f t="shared" ref="K20:K63" si="3">ABS((100/$G20*I20)-100)</f>
        <v>0</v>
      </c>
      <c r="L20" s="43">
        <v>60</v>
      </c>
      <c r="M20" s="44">
        <v>0</v>
      </c>
      <c r="N20" s="65">
        <f t="shared" ref="N20:N63" si="4">ABS((100/$G20*L20)-100)</f>
        <v>0</v>
      </c>
      <c r="O20" s="43">
        <v>60</v>
      </c>
      <c r="P20" s="44">
        <v>0</v>
      </c>
      <c r="Q20" s="74">
        <f t="shared" ref="Q20:Q63" si="5">ABS((100/$G20*O20)-100)</f>
        <v>0</v>
      </c>
      <c r="R20" s="43">
        <v>15</v>
      </c>
      <c r="S20" s="44">
        <v>39.865499999999997</v>
      </c>
      <c r="T20" s="74">
        <f t="shared" ref="T20:T63" si="6">ABS((100/$G20*R20)-100)</f>
        <v>75</v>
      </c>
      <c r="U20" s="81"/>
      <c r="V20" s="81"/>
      <c r="W20" s="81"/>
      <c r="X20" s="81"/>
      <c r="Y20" s="81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1.0016390701618468E-2</v>
      </c>
      <c r="E21" s="45">
        <f t="shared" si="1"/>
        <v>10</v>
      </c>
      <c r="F21" s="46">
        <f t="shared" si="2"/>
        <v>10</v>
      </c>
      <c r="G21" s="43">
        <v>60</v>
      </c>
      <c r="H21" s="68"/>
      <c r="I21" s="43">
        <v>60</v>
      </c>
      <c r="J21" s="44">
        <v>0</v>
      </c>
      <c r="K21" s="65">
        <f t="shared" si="3"/>
        <v>0</v>
      </c>
      <c r="L21" s="43">
        <v>60</v>
      </c>
      <c r="M21" s="44">
        <v>0</v>
      </c>
      <c r="N21" s="65">
        <f t="shared" si="4"/>
        <v>0</v>
      </c>
      <c r="O21" s="43">
        <v>60</v>
      </c>
      <c r="P21" s="44">
        <v>0</v>
      </c>
      <c r="Q21" s="74">
        <f t="shared" si="5"/>
        <v>0</v>
      </c>
      <c r="R21" s="43">
        <v>15</v>
      </c>
      <c r="S21" s="44">
        <v>39.865600000000001</v>
      </c>
      <c r="T21" s="74">
        <f t="shared" si="6"/>
        <v>75</v>
      </c>
      <c r="U21" s="81"/>
      <c r="V21" s="81"/>
      <c r="W21" s="81"/>
      <c r="X21" s="81"/>
      <c r="Y21" s="81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1.003824411758877E-2</v>
      </c>
      <c r="E22" s="45">
        <f t="shared" si="1"/>
        <v>10</v>
      </c>
      <c r="F22" s="46">
        <f t="shared" si="2"/>
        <v>10</v>
      </c>
      <c r="G22" s="43">
        <v>60</v>
      </c>
      <c r="H22" s="68"/>
      <c r="I22" s="43">
        <v>60</v>
      </c>
      <c r="J22" s="44">
        <v>0</v>
      </c>
      <c r="K22" s="65">
        <f t="shared" si="3"/>
        <v>0</v>
      </c>
      <c r="L22" s="43">
        <v>60</v>
      </c>
      <c r="M22" s="44">
        <v>0</v>
      </c>
      <c r="N22" s="65">
        <f t="shared" si="4"/>
        <v>0</v>
      </c>
      <c r="O22" s="43">
        <v>60</v>
      </c>
      <c r="P22" s="44">
        <v>0</v>
      </c>
      <c r="Q22" s="74">
        <f t="shared" si="5"/>
        <v>0</v>
      </c>
      <c r="R22" s="43">
        <v>15</v>
      </c>
      <c r="S22" s="44">
        <v>39.865900000000003</v>
      </c>
      <c r="T22" s="74">
        <f t="shared" si="6"/>
        <v>75</v>
      </c>
      <c r="U22" s="81"/>
      <c r="V22" s="81"/>
      <c r="W22" s="81"/>
      <c r="X22" s="81"/>
      <c r="Y22" s="81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1.0147496579281084E-2</v>
      </c>
      <c r="E23" s="45">
        <f t="shared" si="1"/>
        <v>10</v>
      </c>
      <c r="F23" s="46">
        <f t="shared" si="2"/>
        <v>10</v>
      </c>
      <c r="G23" s="43">
        <v>60</v>
      </c>
      <c r="H23" s="68"/>
      <c r="I23" s="43">
        <v>60</v>
      </c>
      <c r="J23" s="44">
        <v>0</v>
      </c>
      <c r="K23" s="65">
        <f t="shared" si="3"/>
        <v>0</v>
      </c>
      <c r="L23" s="43">
        <v>60</v>
      </c>
      <c r="M23" s="44">
        <v>0</v>
      </c>
      <c r="N23" s="65">
        <f t="shared" si="4"/>
        <v>0</v>
      </c>
      <c r="O23" s="43">
        <v>60</v>
      </c>
      <c r="P23" s="44">
        <v>0</v>
      </c>
      <c r="Q23" s="74">
        <f t="shared" si="5"/>
        <v>0</v>
      </c>
      <c r="R23" s="43">
        <v>15</v>
      </c>
      <c r="S23" s="44">
        <v>39.866999999999997</v>
      </c>
      <c r="T23" s="74">
        <f t="shared" si="6"/>
        <v>75</v>
      </c>
      <c r="U23" s="81"/>
      <c r="V23" s="81"/>
      <c r="W23" s="81"/>
      <c r="X23" s="81"/>
      <c r="Y23" s="81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1.0431736609873047E-2</v>
      </c>
      <c r="E24" s="45">
        <f t="shared" si="1"/>
        <v>7.5</v>
      </c>
      <c r="F24" s="46">
        <f t="shared" si="2"/>
        <v>7.5</v>
      </c>
      <c r="G24" s="43">
        <v>60</v>
      </c>
      <c r="H24" s="68"/>
      <c r="I24" s="43">
        <v>60</v>
      </c>
      <c r="J24" s="44">
        <v>0</v>
      </c>
      <c r="K24" s="65">
        <f t="shared" si="3"/>
        <v>0</v>
      </c>
      <c r="L24" s="43">
        <v>60</v>
      </c>
      <c r="M24" s="44">
        <v>0</v>
      </c>
      <c r="N24" s="65">
        <f t="shared" si="4"/>
        <v>0</v>
      </c>
      <c r="O24" s="43">
        <v>60</v>
      </c>
      <c r="P24" s="44">
        <v>0</v>
      </c>
      <c r="Q24" s="74">
        <f t="shared" si="5"/>
        <v>0</v>
      </c>
      <c r="R24" s="43">
        <v>15</v>
      </c>
      <c r="S24" s="44">
        <v>19.357399999999998</v>
      </c>
      <c r="T24" s="74">
        <f t="shared" si="6"/>
        <v>75</v>
      </c>
      <c r="U24" s="81"/>
      <c r="V24" s="81"/>
      <c r="W24" s="81"/>
      <c r="X24" s="81"/>
      <c r="Y24" s="81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1.1663176328723754E-2</v>
      </c>
      <c r="E25" s="45">
        <f t="shared" si="1"/>
        <v>7.5</v>
      </c>
      <c r="F25" s="46">
        <f t="shared" si="2"/>
        <v>7.5</v>
      </c>
      <c r="G25" s="43">
        <v>60</v>
      </c>
      <c r="H25" s="68"/>
      <c r="I25" s="43">
        <v>60</v>
      </c>
      <c r="J25" s="44">
        <v>0</v>
      </c>
      <c r="K25" s="65">
        <f t="shared" si="3"/>
        <v>0</v>
      </c>
      <c r="L25" s="43">
        <v>60</v>
      </c>
      <c r="M25" s="44">
        <v>0</v>
      </c>
      <c r="N25" s="65">
        <f t="shared" si="4"/>
        <v>0</v>
      </c>
      <c r="O25" s="43">
        <v>60</v>
      </c>
      <c r="P25" s="44">
        <v>0</v>
      </c>
      <c r="Q25" s="74">
        <f t="shared" si="5"/>
        <v>0</v>
      </c>
      <c r="R25" s="43">
        <v>15</v>
      </c>
      <c r="S25" s="44">
        <v>19.367899999999999</v>
      </c>
      <c r="T25" s="74">
        <f t="shared" si="6"/>
        <v>75</v>
      </c>
      <c r="U25" s="81"/>
      <c r="V25" s="81"/>
      <c r="W25" s="81"/>
      <c r="X25" s="81"/>
      <c r="Y25" s="81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1.3871983147001256E-2</v>
      </c>
      <c r="E26" s="45">
        <f t="shared" si="1"/>
        <v>7.5</v>
      </c>
      <c r="F26" s="46">
        <f t="shared" si="2"/>
        <v>7.5</v>
      </c>
      <c r="G26" s="43">
        <v>60</v>
      </c>
      <c r="H26" s="68"/>
      <c r="I26" s="43">
        <v>60</v>
      </c>
      <c r="J26" s="44">
        <v>0</v>
      </c>
      <c r="K26" s="65">
        <f t="shared" si="3"/>
        <v>0</v>
      </c>
      <c r="L26" s="43">
        <v>60</v>
      </c>
      <c r="M26" s="44">
        <v>0</v>
      </c>
      <c r="N26" s="65">
        <f t="shared" si="4"/>
        <v>0</v>
      </c>
      <c r="O26" s="43">
        <v>60</v>
      </c>
      <c r="P26" s="44">
        <v>0</v>
      </c>
      <c r="Q26" s="74">
        <f t="shared" si="5"/>
        <v>0</v>
      </c>
      <c r="R26" s="43">
        <v>15</v>
      </c>
      <c r="S26" s="44">
        <v>19.386700000000001</v>
      </c>
      <c r="T26" s="74">
        <f t="shared" si="6"/>
        <v>75</v>
      </c>
      <c r="U26" s="81"/>
      <c r="V26" s="81"/>
      <c r="W26" s="81"/>
      <c r="X26" s="81"/>
      <c r="Y26" s="81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1.8987282301359099E-2</v>
      </c>
      <c r="E27" s="45">
        <f t="shared" si="1"/>
        <v>7.5</v>
      </c>
      <c r="F27" s="46">
        <f t="shared" si="2"/>
        <v>7.5</v>
      </c>
      <c r="G27" s="43">
        <v>60</v>
      </c>
      <c r="H27" s="68"/>
      <c r="I27" s="43">
        <v>60</v>
      </c>
      <c r="J27" s="44">
        <v>0</v>
      </c>
      <c r="K27" s="65">
        <f t="shared" si="3"/>
        <v>0</v>
      </c>
      <c r="L27" s="43">
        <v>60</v>
      </c>
      <c r="M27" s="51">
        <v>0</v>
      </c>
      <c r="N27" s="65">
        <f t="shared" si="4"/>
        <v>0</v>
      </c>
      <c r="O27" s="43">
        <v>60</v>
      </c>
      <c r="P27" s="51">
        <v>0</v>
      </c>
      <c r="Q27" s="74">
        <f t="shared" si="5"/>
        <v>0</v>
      </c>
      <c r="R27" s="43">
        <v>15</v>
      </c>
      <c r="S27" s="51">
        <v>19.430299999999999</v>
      </c>
      <c r="T27" s="74">
        <f t="shared" si="6"/>
        <v>75</v>
      </c>
      <c r="U27" s="81"/>
      <c r="V27" s="81"/>
      <c r="W27" s="81"/>
      <c r="X27" s="81"/>
      <c r="Y27" s="81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4.3780125256111205E-2</v>
      </c>
      <c r="E28" s="45">
        <f t="shared" si="1"/>
        <v>7.5</v>
      </c>
      <c r="F28" s="46">
        <f t="shared" si="2"/>
        <v>7.5</v>
      </c>
      <c r="G28" s="43">
        <v>60</v>
      </c>
      <c r="H28" s="68"/>
      <c r="I28" s="43">
        <v>60</v>
      </c>
      <c r="J28" s="44">
        <v>0</v>
      </c>
      <c r="K28" s="65">
        <f t="shared" si="3"/>
        <v>0</v>
      </c>
      <c r="L28" s="43">
        <v>60</v>
      </c>
      <c r="M28" s="44">
        <v>0</v>
      </c>
      <c r="N28" s="65">
        <f t="shared" si="4"/>
        <v>0</v>
      </c>
      <c r="O28" s="43">
        <v>60</v>
      </c>
      <c r="P28" s="44">
        <v>0</v>
      </c>
      <c r="Q28" s="74">
        <f t="shared" si="5"/>
        <v>0</v>
      </c>
      <c r="R28" s="43">
        <v>15</v>
      </c>
      <c r="S28" s="44">
        <v>19.641300000000001</v>
      </c>
      <c r="T28" s="74">
        <f t="shared" si="6"/>
        <v>75</v>
      </c>
      <c r="U28" s="81"/>
      <c r="V28" s="81"/>
      <c r="W28" s="81"/>
      <c r="X28" s="81"/>
      <c r="Y28" s="81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3.1011657769070885E-2</v>
      </c>
      <c r="E29" s="45">
        <f t="shared" si="1"/>
        <v>5</v>
      </c>
      <c r="F29" s="46">
        <f t="shared" si="2"/>
        <v>5</v>
      </c>
      <c r="G29" s="43">
        <v>45</v>
      </c>
      <c r="H29" s="68"/>
      <c r="I29" s="43">
        <v>45</v>
      </c>
      <c r="J29" s="44">
        <v>0</v>
      </c>
      <c r="K29" s="65">
        <f t="shared" si="3"/>
        <v>0</v>
      </c>
      <c r="L29" s="43">
        <v>60</v>
      </c>
      <c r="M29" s="44">
        <v>1.9893000000000001</v>
      </c>
      <c r="N29" s="65">
        <f t="shared" si="4"/>
        <v>33.333333333333343</v>
      </c>
      <c r="O29" s="43">
        <v>45</v>
      </c>
      <c r="P29" s="44">
        <v>0</v>
      </c>
      <c r="Q29" s="74">
        <f t="shared" si="5"/>
        <v>0</v>
      </c>
      <c r="R29" s="43">
        <v>15</v>
      </c>
      <c r="S29" s="44">
        <v>7.3023999999999996</v>
      </c>
      <c r="T29" s="74">
        <f t="shared" si="6"/>
        <v>66.666666666666657</v>
      </c>
      <c r="U29" s="81"/>
      <c r="V29" s="81"/>
      <c r="W29" s="81"/>
      <c r="X29" s="81"/>
      <c r="Y29" s="81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8.6366848795035284E-2</v>
      </c>
      <c r="E30" s="45">
        <f t="shared" si="1"/>
        <v>5</v>
      </c>
      <c r="F30" s="46">
        <f t="shared" si="2"/>
        <v>5</v>
      </c>
      <c r="G30" s="43">
        <v>45</v>
      </c>
      <c r="H30" s="68"/>
      <c r="I30" s="43">
        <v>45</v>
      </c>
      <c r="J30" s="44">
        <v>0</v>
      </c>
      <c r="K30" s="65">
        <f t="shared" si="3"/>
        <v>0</v>
      </c>
      <c r="L30" s="43">
        <v>60</v>
      </c>
      <c r="M30" s="44">
        <v>1.7399</v>
      </c>
      <c r="N30" s="65">
        <f t="shared" si="4"/>
        <v>33.333333333333343</v>
      </c>
      <c r="O30" s="43">
        <v>45</v>
      </c>
      <c r="P30" s="44">
        <v>0</v>
      </c>
      <c r="Q30" s="74">
        <f t="shared" si="5"/>
        <v>0</v>
      </c>
      <c r="R30" s="43">
        <v>15</v>
      </c>
      <c r="S30" s="44">
        <v>7.4466999999999999</v>
      </c>
      <c r="T30" s="74">
        <f t="shared" si="6"/>
        <v>66.666666666666657</v>
      </c>
      <c r="U30" s="81"/>
      <c r="V30" s="81"/>
      <c r="W30" s="81"/>
      <c r="X30" s="81"/>
      <c r="Y30" s="81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0.17141791580219035</v>
      </c>
      <c r="E31" s="45">
        <f t="shared" si="1"/>
        <v>5</v>
      </c>
      <c r="F31" s="46">
        <f t="shared" si="2"/>
        <v>5</v>
      </c>
      <c r="G31" s="43">
        <v>45</v>
      </c>
      <c r="H31" s="68"/>
      <c r="I31" s="43">
        <v>45</v>
      </c>
      <c r="J31" s="44">
        <v>0</v>
      </c>
      <c r="K31" s="65">
        <f t="shared" si="3"/>
        <v>0</v>
      </c>
      <c r="L31" s="43">
        <v>60</v>
      </c>
      <c r="M31" s="44">
        <v>1.359</v>
      </c>
      <c r="N31" s="65">
        <f t="shared" si="4"/>
        <v>33.333333333333343</v>
      </c>
      <c r="O31" s="43">
        <v>45</v>
      </c>
      <c r="P31" s="44">
        <v>0</v>
      </c>
      <c r="Q31" s="74">
        <f t="shared" si="5"/>
        <v>0</v>
      </c>
      <c r="R31" s="43">
        <v>15</v>
      </c>
      <c r="S31" s="44">
        <v>7.6670999999999996</v>
      </c>
      <c r="T31" s="74">
        <f t="shared" si="6"/>
        <v>66.666666666666657</v>
      </c>
      <c r="U31" s="81"/>
      <c r="V31" s="81"/>
      <c r="W31" s="81"/>
      <c r="X31" s="81"/>
      <c r="Y31" s="81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0.31881993846923956</v>
      </c>
      <c r="E32" s="45">
        <f t="shared" si="1"/>
        <v>5</v>
      </c>
      <c r="F32" s="46">
        <f t="shared" si="2"/>
        <v>5</v>
      </c>
      <c r="G32" s="43">
        <v>45</v>
      </c>
      <c r="H32" s="68"/>
      <c r="I32" s="43">
        <v>60</v>
      </c>
      <c r="J32" s="44">
        <v>0.7056</v>
      </c>
      <c r="K32" s="65">
        <f t="shared" si="3"/>
        <v>33.333333333333343</v>
      </c>
      <c r="L32" s="43">
        <v>60</v>
      </c>
      <c r="M32" s="44">
        <v>0.7056</v>
      </c>
      <c r="N32" s="65">
        <f t="shared" si="4"/>
        <v>33.333333333333343</v>
      </c>
      <c r="O32" s="43">
        <v>45</v>
      </c>
      <c r="P32" s="44">
        <v>0</v>
      </c>
      <c r="Q32" s="74">
        <f t="shared" si="5"/>
        <v>0</v>
      </c>
      <c r="R32" s="43">
        <v>15</v>
      </c>
      <c r="S32" s="44">
        <v>8.0450999999999997</v>
      </c>
      <c r="T32" s="74">
        <f t="shared" si="6"/>
        <v>66.666666666666657</v>
      </c>
      <c r="U32" s="81"/>
      <c r="V32" s="81"/>
      <c r="W32" s="81"/>
      <c r="X32" s="81"/>
      <c r="Y32" s="81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0.63681233647792901</v>
      </c>
      <c r="E33" s="45">
        <f t="shared" si="1"/>
        <v>5</v>
      </c>
      <c r="F33" s="46">
        <f t="shared" si="2"/>
        <v>5</v>
      </c>
      <c r="G33" s="43">
        <v>60</v>
      </c>
      <c r="H33" s="68"/>
      <c r="I33" s="43">
        <v>60</v>
      </c>
      <c r="J33" s="44">
        <v>0</v>
      </c>
      <c r="K33" s="65">
        <f t="shared" si="3"/>
        <v>0</v>
      </c>
      <c r="L33" s="43">
        <v>60</v>
      </c>
      <c r="M33" s="44">
        <v>0</v>
      </c>
      <c r="N33" s="65">
        <f t="shared" si="4"/>
        <v>0</v>
      </c>
      <c r="O33" s="43">
        <v>45</v>
      </c>
      <c r="P33" s="44">
        <v>0.68028</v>
      </c>
      <c r="Q33" s="74">
        <f t="shared" si="5"/>
        <v>25</v>
      </c>
      <c r="R33" s="43">
        <v>15</v>
      </c>
      <c r="S33" s="44">
        <v>9.5846</v>
      </c>
      <c r="T33" s="74">
        <f t="shared" si="6"/>
        <v>75</v>
      </c>
      <c r="U33" s="81"/>
      <c r="V33" s="81"/>
      <c r="W33" s="81"/>
      <c r="X33" s="81"/>
      <c r="Y33" s="81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0.19215572175429682</v>
      </c>
      <c r="E34" s="45">
        <f t="shared" si="1"/>
        <v>2.5</v>
      </c>
      <c r="F34" s="46">
        <f t="shared" si="2"/>
        <v>2.5</v>
      </c>
      <c r="G34" s="43">
        <v>30</v>
      </c>
      <c r="H34" s="68"/>
      <c r="I34" s="43">
        <v>30</v>
      </c>
      <c r="J34" s="44">
        <v>0</v>
      </c>
      <c r="K34" s="65">
        <f t="shared" si="3"/>
        <v>0</v>
      </c>
      <c r="L34" s="43">
        <v>45</v>
      </c>
      <c r="M34" s="44">
        <v>2.0619000000000001</v>
      </c>
      <c r="N34" s="65">
        <f t="shared" si="4"/>
        <v>50</v>
      </c>
      <c r="O34" s="43">
        <v>30</v>
      </c>
      <c r="P34" s="44">
        <v>0</v>
      </c>
      <c r="Q34" s="74">
        <f t="shared" si="5"/>
        <v>0</v>
      </c>
      <c r="R34" s="43">
        <v>15</v>
      </c>
      <c r="S34" s="44">
        <v>2.1065999999999998</v>
      </c>
      <c r="T34" s="74">
        <f t="shared" si="6"/>
        <v>50</v>
      </c>
      <c r="U34" s="81"/>
      <c r="V34" s="81"/>
      <c r="W34" s="81"/>
      <c r="X34" s="81"/>
      <c r="Y34" s="81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0.46889630427312934</v>
      </c>
      <c r="E35" s="45">
        <f t="shared" si="1"/>
        <v>2.5</v>
      </c>
      <c r="F35" s="46">
        <f t="shared" si="2"/>
        <v>2.5</v>
      </c>
      <c r="G35" s="43">
        <v>30</v>
      </c>
      <c r="H35" s="68"/>
      <c r="I35" s="43">
        <v>30</v>
      </c>
      <c r="J35" s="44">
        <v>0</v>
      </c>
      <c r="K35" s="65">
        <f t="shared" si="3"/>
        <v>0</v>
      </c>
      <c r="L35" s="43">
        <v>45</v>
      </c>
      <c r="M35" s="44">
        <v>1.2991999999999999</v>
      </c>
      <c r="N35" s="65">
        <f t="shared" si="4"/>
        <v>50</v>
      </c>
      <c r="O35" s="43">
        <v>30</v>
      </c>
      <c r="P35" s="44">
        <v>0</v>
      </c>
      <c r="Q35" s="74">
        <f t="shared" si="5"/>
        <v>0</v>
      </c>
      <c r="R35" s="43">
        <v>15</v>
      </c>
      <c r="S35" s="44">
        <v>2.0682</v>
      </c>
      <c r="T35" s="74">
        <f t="shared" si="6"/>
        <v>50</v>
      </c>
      <c r="U35" s="81"/>
      <c r="V35" s="81"/>
      <c r="W35" s="81"/>
      <c r="X35" s="81"/>
      <c r="Y35" s="81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0.66919222549864943</v>
      </c>
      <c r="E36" s="45">
        <f t="shared" si="1"/>
        <v>2.5</v>
      </c>
      <c r="F36" s="46">
        <f t="shared" si="2"/>
        <v>2.5</v>
      </c>
      <c r="G36" s="43">
        <v>30</v>
      </c>
      <c r="H36" s="68"/>
      <c r="I36" s="43">
        <v>30</v>
      </c>
      <c r="J36" s="44">
        <v>0</v>
      </c>
      <c r="K36" s="65">
        <f t="shared" si="3"/>
        <v>0</v>
      </c>
      <c r="L36" s="43">
        <v>45</v>
      </c>
      <c r="M36" s="44">
        <v>0.76434000000000002</v>
      </c>
      <c r="N36" s="65">
        <f t="shared" si="4"/>
        <v>50</v>
      </c>
      <c r="O36" s="43">
        <v>30</v>
      </c>
      <c r="P36" s="44">
        <v>0</v>
      </c>
      <c r="Q36" s="74">
        <f t="shared" si="5"/>
        <v>0</v>
      </c>
      <c r="R36" s="43">
        <v>15</v>
      </c>
      <c r="S36" s="44">
        <v>2.0413999999999999</v>
      </c>
      <c r="T36" s="74">
        <f t="shared" si="6"/>
        <v>50</v>
      </c>
      <c r="U36" s="81"/>
      <c r="V36" s="81"/>
      <c r="W36" s="81"/>
      <c r="X36" s="81"/>
      <c r="Y36" s="81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0.82087431564599478</v>
      </c>
      <c r="E37" s="45">
        <f t="shared" si="1"/>
        <v>2.5</v>
      </c>
      <c r="F37" s="46">
        <f t="shared" si="2"/>
        <v>2.5</v>
      </c>
      <c r="G37" s="43">
        <v>30</v>
      </c>
      <c r="H37" s="68"/>
      <c r="I37" s="43">
        <v>30</v>
      </c>
      <c r="J37" s="44">
        <v>0</v>
      </c>
      <c r="K37" s="65">
        <f t="shared" si="3"/>
        <v>0</v>
      </c>
      <c r="L37" s="43">
        <v>45</v>
      </c>
      <c r="M37" s="44">
        <v>0.36842999999999998</v>
      </c>
      <c r="N37" s="65">
        <f t="shared" si="4"/>
        <v>50</v>
      </c>
      <c r="O37" s="43">
        <v>30</v>
      </c>
      <c r="P37" s="44">
        <v>0</v>
      </c>
      <c r="Q37" s="74">
        <f t="shared" si="5"/>
        <v>0</v>
      </c>
      <c r="R37" s="43">
        <v>15</v>
      </c>
      <c r="S37" s="44">
        <v>2.0215000000000001</v>
      </c>
      <c r="T37" s="74">
        <f t="shared" si="6"/>
        <v>50</v>
      </c>
      <c r="U37" s="81"/>
      <c r="V37" s="81"/>
      <c r="W37" s="81"/>
      <c r="X37" s="81"/>
      <c r="Y37" s="81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0.93972579860143024</v>
      </c>
      <c r="E38" s="45">
        <f t="shared" si="1"/>
        <v>2.5</v>
      </c>
      <c r="F38" s="46">
        <f t="shared" si="2"/>
        <v>2.5</v>
      </c>
      <c r="G38" s="43">
        <v>30</v>
      </c>
      <c r="H38" s="68"/>
      <c r="I38" s="43">
        <v>30</v>
      </c>
      <c r="J38" s="44">
        <v>0</v>
      </c>
      <c r="K38" s="65">
        <f t="shared" si="3"/>
        <v>0</v>
      </c>
      <c r="L38" s="43">
        <v>45</v>
      </c>
      <c r="M38" s="44">
        <v>6.3566999999999999E-2</v>
      </c>
      <c r="N38" s="65">
        <f t="shared" si="4"/>
        <v>50</v>
      </c>
      <c r="O38" s="43">
        <v>30</v>
      </c>
      <c r="P38" s="44">
        <v>0</v>
      </c>
      <c r="Q38" s="74">
        <f t="shared" si="5"/>
        <v>0</v>
      </c>
      <c r="R38" s="43">
        <v>15</v>
      </c>
      <c r="S38" s="44">
        <v>2.0062000000000002</v>
      </c>
      <c r="T38" s="74">
        <f t="shared" si="6"/>
        <v>50</v>
      </c>
      <c r="U38" s="81"/>
      <c r="V38" s="81"/>
      <c r="W38" s="81"/>
      <c r="X38" s="81"/>
      <c r="Y38" s="81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0.33608887015522149</v>
      </c>
      <c r="E39" s="45">
        <f t="shared" si="1"/>
        <v>0</v>
      </c>
      <c r="F39" s="46">
        <f t="shared" si="2"/>
        <v>0</v>
      </c>
      <c r="G39" s="43">
        <v>15</v>
      </c>
      <c r="H39" s="68"/>
      <c r="I39" s="43">
        <v>15</v>
      </c>
      <c r="J39" s="44">
        <v>0</v>
      </c>
      <c r="K39" s="65">
        <f t="shared" si="3"/>
        <v>0</v>
      </c>
      <c r="L39" s="43">
        <v>15</v>
      </c>
      <c r="M39" s="44">
        <v>0</v>
      </c>
      <c r="N39" s="65">
        <f t="shared" si="4"/>
        <v>0</v>
      </c>
      <c r="O39" s="43">
        <v>15</v>
      </c>
      <c r="P39" s="44">
        <v>0</v>
      </c>
      <c r="Q39" s="74">
        <f t="shared" si="5"/>
        <v>0</v>
      </c>
      <c r="R39" s="43">
        <v>15</v>
      </c>
      <c r="S39" s="44">
        <v>0</v>
      </c>
      <c r="T39" s="74">
        <f t="shared" si="6"/>
        <v>0</v>
      </c>
      <c r="U39" s="81"/>
      <c r="V39" s="81"/>
      <c r="W39" s="81"/>
      <c r="X39" s="81"/>
      <c r="Y39" s="81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0.65478067781231242</v>
      </c>
      <c r="E40" s="45">
        <f t="shared" si="1"/>
        <v>0</v>
      </c>
      <c r="F40" s="46">
        <f t="shared" si="2"/>
        <v>0</v>
      </c>
      <c r="G40" s="43">
        <v>15</v>
      </c>
      <c r="H40" s="68"/>
      <c r="I40" s="43">
        <v>15</v>
      </c>
      <c r="J40" s="44">
        <v>0</v>
      </c>
      <c r="K40" s="65">
        <f t="shared" si="3"/>
        <v>0</v>
      </c>
      <c r="L40" s="43">
        <v>15</v>
      </c>
      <c r="M40" s="44">
        <v>0</v>
      </c>
      <c r="N40" s="65">
        <f t="shared" si="4"/>
        <v>0</v>
      </c>
      <c r="O40" s="43">
        <v>15</v>
      </c>
      <c r="P40" s="44">
        <v>0</v>
      </c>
      <c r="Q40" s="74">
        <f t="shared" si="5"/>
        <v>0</v>
      </c>
      <c r="R40" s="43">
        <v>15</v>
      </c>
      <c r="S40" s="44">
        <v>0</v>
      </c>
      <c r="T40" s="74">
        <f t="shared" si="6"/>
        <v>0</v>
      </c>
      <c r="U40" s="81"/>
      <c r="V40" s="81"/>
      <c r="W40" s="81"/>
      <c r="X40" s="81"/>
      <c r="Y40" s="81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0.81143089422109915</v>
      </c>
      <c r="E41" s="45">
        <f t="shared" si="1"/>
        <v>0</v>
      </c>
      <c r="F41" s="46">
        <f t="shared" si="2"/>
        <v>0</v>
      </c>
      <c r="G41" s="43">
        <v>15</v>
      </c>
      <c r="H41" s="68"/>
      <c r="I41" s="43">
        <v>15</v>
      </c>
      <c r="J41" s="44">
        <v>0</v>
      </c>
      <c r="K41" s="65">
        <f t="shared" si="3"/>
        <v>0</v>
      </c>
      <c r="L41" s="43">
        <v>15</v>
      </c>
      <c r="M41" s="44">
        <v>0</v>
      </c>
      <c r="N41" s="65">
        <f t="shared" si="4"/>
        <v>0</v>
      </c>
      <c r="O41" s="43">
        <v>15</v>
      </c>
      <c r="P41" s="44">
        <v>0</v>
      </c>
      <c r="Q41" s="74">
        <f t="shared" si="5"/>
        <v>0</v>
      </c>
      <c r="R41" s="43">
        <v>15</v>
      </c>
      <c r="S41" s="44">
        <v>0</v>
      </c>
      <c r="T41" s="74">
        <f t="shared" si="6"/>
        <v>0</v>
      </c>
      <c r="U41" s="81"/>
      <c r="V41" s="81"/>
      <c r="W41" s="81"/>
      <c r="X41" s="81"/>
      <c r="Y41" s="81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0.90457585678526142</v>
      </c>
      <c r="E42" s="45">
        <f t="shared" si="1"/>
        <v>0</v>
      </c>
      <c r="F42" s="46">
        <f t="shared" si="2"/>
        <v>0</v>
      </c>
      <c r="G42" s="43">
        <v>15</v>
      </c>
      <c r="H42" s="68"/>
      <c r="I42" s="43">
        <v>15</v>
      </c>
      <c r="J42" s="44">
        <v>0</v>
      </c>
      <c r="K42" s="65">
        <f t="shared" si="3"/>
        <v>0</v>
      </c>
      <c r="L42" s="43">
        <v>15</v>
      </c>
      <c r="M42" s="44">
        <v>0</v>
      </c>
      <c r="N42" s="65">
        <f t="shared" si="4"/>
        <v>0</v>
      </c>
      <c r="O42" s="43">
        <v>15</v>
      </c>
      <c r="P42" s="44">
        <v>0</v>
      </c>
      <c r="Q42" s="74">
        <f t="shared" si="5"/>
        <v>0</v>
      </c>
      <c r="R42" s="43">
        <v>15</v>
      </c>
      <c r="S42" s="44">
        <v>0</v>
      </c>
      <c r="T42" s="74">
        <f t="shared" si="6"/>
        <v>0</v>
      </c>
      <c r="U42" s="81"/>
      <c r="V42" s="81"/>
      <c r="W42" s="81"/>
      <c r="X42" s="81"/>
      <c r="Y42" s="81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0.96632429482038651</v>
      </c>
      <c r="E43" s="45">
        <f t="shared" si="1"/>
        <v>0</v>
      </c>
      <c r="F43" s="46">
        <f t="shared" si="2"/>
        <v>0</v>
      </c>
      <c r="G43" s="43">
        <v>15</v>
      </c>
      <c r="H43" s="68"/>
      <c r="I43" s="43">
        <v>15</v>
      </c>
      <c r="J43" s="44">
        <v>0</v>
      </c>
      <c r="K43" s="65">
        <f t="shared" si="3"/>
        <v>0</v>
      </c>
      <c r="L43" s="43">
        <v>15</v>
      </c>
      <c r="M43" s="44">
        <v>0</v>
      </c>
      <c r="N43" s="65">
        <f t="shared" si="4"/>
        <v>0</v>
      </c>
      <c r="O43" s="43">
        <v>15</v>
      </c>
      <c r="P43" s="44">
        <v>0</v>
      </c>
      <c r="Q43" s="74">
        <f t="shared" si="5"/>
        <v>0</v>
      </c>
      <c r="R43" s="43">
        <v>15</v>
      </c>
      <c r="S43" s="44">
        <v>0</v>
      </c>
      <c r="T43" s="74">
        <f t="shared" si="6"/>
        <v>0</v>
      </c>
      <c r="U43" s="81"/>
      <c r="V43" s="81"/>
      <c r="W43" s="81"/>
      <c r="X43" s="81"/>
      <c r="Y43" s="81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0.19215572175429682</v>
      </c>
      <c r="E44" s="45">
        <f t="shared" si="1"/>
        <v>-2.5</v>
      </c>
      <c r="F44" s="46">
        <f t="shared" si="2"/>
        <v>-2.5</v>
      </c>
      <c r="G44" s="43">
        <v>15</v>
      </c>
      <c r="H44" s="68"/>
      <c r="I44" s="43">
        <v>15</v>
      </c>
      <c r="J44" s="44">
        <v>0</v>
      </c>
      <c r="K44" s="65">
        <f t="shared" si="3"/>
        <v>0</v>
      </c>
      <c r="L44" s="43">
        <v>15</v>
      </c>
      <c r="M44" s="44">
        <v>0</v>
      </c>
      <c r="N44" s="65">
        <f t="shared" si="4"/>
        <v>0</v>
      </c>
      <c r="O44" s="43">
        <v>15</v>
      </c>
      <c r="P44" s="44">
        <v>0</v>
      </c>
      <c r="Q44" s="74">
        <f t="shared" si="5"/>
        <v>0</v>
      </c>
      <c r="R44" s="43">
        <v>15</v>
      </c>
      <c r="S44" s="44">
        <v>0</v>
      </c>
      <c r="T44" s="74">
        <f t="shared" si="6"/>
        <v>0</v>
      </c>
      <c r="U44" s="81"/>
      <c r="V44" s="81"/>
      <c r="W44" s="81"/>
      <c r="X44" s="81"/>
      <c r="Y44" s="81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0.46889630427312934</v>
      </c>
      <c r="E45" s="45">
        <f t="shared" si="1"/>
        <v>-2.5</v>
      </c>
      <c r="F45" s="46">
        <f t="shared" si="2"/>
        <v>-2.5</v>
      </c>
      <c r="G45" s="43">
        <v>15</v>
      </c>
      <c r="H45" s="68"/>
      <c r="I45" s="43">
        <v>15</v>
      </c>
      <c r="J45" s="44">
        <v>0</v>
      </c>
      <c r="K45" s="65">
        <f t="shared" si="3"/>
        <v>0</v>
      </c>
      <c r="L45" s="43">
        <v>15</v>
      </c>
      <c r="M45" s="44">
        <v>0</v>
      </c>
      <c r="N45" s="65">
        <f t="shared" si="4"/>
        <v>0</v>
      </c>
      <c r="O45" s="43">
        <v>15</v>
      </c>
      <c r="P45" s="44">
        <v>0</v>
      </c>
      <c r="Q45" s="74">
        <f t="shared" si="5"/>
        <v>0</v>
      </c>
      <c r="R45" s="43">
        <v>15</v>
      </c>
      <c r="S45" s="44">
        <v>0</v>
      </c>
      <c r="T45" s="74">
        <f t="shared" si="6"/>
        <v>0</v>
      </c>
      <c r="U45" s="81"/>
      <c r="V45" s="81"/>
      <c r="W45" s="81"/>
      <c r="X45" s="81"/>
      <c r="Y45" s="81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0.66919222549864943</v>
      </c>
      <c r="E46" s="45">
        <f t="shared" si="1"/>
        <v>-2.5</v>
      </c>
      <c r="F46" s="46">
        <f t="shared" si="2"/>
        <v>-2.5</v>
      </c>
      <c r="G46" s="43">
        <v>15</v>
      </c>
      <c r="H46" s="68"/>
      <c r="I46" s="43">
        <v>15</v>
      </c>
      <c r="J46" s="44">
        <v>0</v>
      </c>
      <c r="K46" s="65">
        <f t="shared" si="3"/>
        <v>0</v>
      </c>
      <c r="L46" s="43">
        <v>15</v>
      </c>
      <c r="M46" s="44">
        <v>0</v>
      </c>
      <c r="N46" s="65">
        <f t="shared" si="4"/>
        <v>0</v>
      </c>
      <c r="O46" s="43">
        <v>15</v>
      </c>
      <c r="P46" s="44">
        <v>0</v>
      </c>
      <c r="Q46" s="74">
        <f t="shared" si="5"/>
        <v>0</v>
      </c>
      <c r="R46" s="43">
        <v>15</v>
      </c>
      <c r="S46" s="44">
        <v>0</v>
      </c>
      <c r="T46" s="74">
        <f t="shared" si="6"/>
        <v>0</v>
      </c>
      <c r="U46" s="81"/>
      <c r="V46" s="81"/>
      <c r="W46" s="81"/>
      <c r="X46" s="81"/>
      <c r="Y46" s="81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0.82087431564599478</v>
      </c>
      <c r="E47" s="45">
        <f t="shared" si="1"/>
        <v>-2.5</v>
      </c>
      <c r="F47" s="46">
        <f t="shared" si="2"/>
        <v>-2.5</v>
      </c>
      <c r="G47" s="43">
        <v>15</v>
      </c>
      <c r="H47" s="68"/>
      <c r="I47" s="43">
        <v>15</v>
      </c>
      <c r="J47" s="44">
        <v>0</v>
      </c>
      <c r="K47" s="65">
        <f t="shared" si="3"/>
        <v>0</v>
      </c>
      <c r="L47" s="43">
        <v>15</v>
      </c>
      <c r="M47" s="44">
        <v>0</v>
      </c>
      <c r="N47" s="65">
        <f t="shared" si="4"/>
        <v>0</v>
      </c>
      <c r="O47" s="43">
        <v>15</v>
      </c>
      <c r="P47" s="44">
        <v>0</v>
      </c>
      <c r="Q47" s="74">
        <f t="shared" si="5"/>
        <v>0</v>
      </c>
      <c r="R47" s="43">
        <v>15</v>
      </c>
      <c r="S47" s="44">
        <v>0</v>
      </c>
      <c r="T47" s="74">
        <f t="shared" si="6"/>
        <v>0</v>
      </c>
      <c r="U47" s="81"/>
      <c r="V47" s="81"/>
      <c r="W47" s="81"/>
      <c r="X47" s="81"/>
      <c r="Y47" s="81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0.93972579860143024</v>
      </c>
      <c r="E48" s="45">
        <f t="shared" si="1"/>
        <v>-2.5</v>
      </c>
      <c r="F48" s="46">
        <f t="shared" si="2"/>
        <v>-2.5</v>
      </c>
      <c r="G48" s="43">
        <v>15</v>
      </c>
      <c r="H48" s="68"/>
      <c r="I48" s="43">
        <v>15</v>
      </c>
      <c r="J48" s="44">
        <v>0</v>
      </c>
      <c r="K48" s="65">
        <f t="shared" si="3"/>
        <v>0</v>
      </c>
      <c r="L48" s="43">
        <v>15</v>
      </c>
      <c r="M48" s="44">
        <v>0</v>
      </c>
      <c r="N48" s="65">
        <f t="shared" si="4"/>
        <v>0</v>
      </c>
      <c r="O48" s="43">
        <v>15</v>
      </c>
      <c r="P48" s="44">
        <v>0</v>
      </c>
      <c r="Q48" s="74">
        <f t="shared" si="5"/>
        <v>0</v>
      </c>
      <c r="R48" s="43">
        <v>15</v>
      </c>
      <c r="S48" s="44">
        <v>0</v>
      </c>
      <c r="T48" s="74">
        <f t="shared" si="6"/>
        <v>0</v>
      </c>
      <c r="U48" s="81"/>
      <c r="V48" s="81"/>
      <c r="W48" s="81"/>
      <c r="X48" s="81"/>
      <c r="Y48" s="81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3.1011657769070885E-2</v>
      </c>
      <c r="E49" s="45">
        <f t="shared" si="1"/>
        <v>-5</v>
      </c>
      <c r="F49" s="46">
        <f t="shared" si="2"/>
        <v>-5</v>
      </c>
      <c r="G49" s="43">
        <v>15</v>
      </c>
      <c r="H49" s="68"/>
      <c r="I49" s="43">
        <v>15</v>
      </c>
      <c r="J49" s="44">
        <v>0</v>
      </c>
      <c r="K49" s="65">
        <f t="shared" si="3"/>
        <v>0</v>
      </c>
      <c r="L49" s="43">
        <v>15</v>
      </c>
      <c r="M49" s="44">
        <v>0</v>
      </c>
      <c r="N49" s="65">
        <f t="shared" si="4"/>
        <v>0</v>
      </c>
      <c r="O49" s="43">
        <v>15</v>
      </c>
      <c r="P49" s="44">
        <v>0</v>
      </c>
      <c r="Q49" s="74">
        <f t="shared" si="5"/>
        <v>0</v>
      </c>
      <c r="R49" s="43">
        <v>15</v>
      </c>
      <c r="S49" s="44">
        <v>0</v>
      </c>
      <c r="T49" s="74">
        <f t="shared" si="6"/>
        <v>0</v>
      </c>
      <c r="U49" s="81"/>
      <c r="V49" s="81"/>
      <c r="W49" s="81"/>
      <c r="X49" s="81"/>
      <c r="Y49" s="81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8.6366848795035284E-2</v>
      </c>
      <c r="E50" s="45">
        <f t="shared" si="1"/>
        <v>-5</v>
      </c>
      <c r="F50" s="46">
        <f t="shared" si="2"/>
        <v>-5</v>
      </c>
      <c r="G50" s="43">
        <v>15</v>
      </c>
      <c r="H50" s="68"/>
      <c r="I50" s="43">
        <v>15</v>
      </c>
      <c r="J50" s="44">
        <v>0</v>
      </c>
      <c r="K50" s="65">
        <f t="shared" si="3"/>
        <v>0</v>
      </c>
      <c r="L50" s="43">
        <v>15</v>
      </c>
      <c r="M50" s="44">
        <v>0</v>
      </c>
      <c r="N50" s="65">
        <f t="shared" si="4"/>
        <v>0</v>
      </c>
      <c r="O50" s="43">
        <v>15</v>
      </c>
      <c r="P50" s="44">
        <v>0</v>
      </c>
      <c r="Q50" s="74">
        <f t="shared" si="5"/>
        <v>0</v>
      </c>
      <c r="R50" s="43">
        <v>15</v>
      </c>
      <c r="S50" s="44">
        <v>0</v>
      </c>
      <c r="T50" s="74">
        <f t="shared" si="6"/>
        <v>0</v>
      </c>
      <c r="U50" s="81"/>
      <c r="V50" s="81"/>
      <c r="W50" s="81"/>
      <c r="X50" s="81"/>
      <c r="Y50" s="81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0.17141791580219035</v>
      </c>
      <c r="E51" s="45">
        <f t="shared" si="1"/>
        <v>-5</v>
      </c>
      <c r="F51" s="46">
        <f t="shared" si="2"/>
        <v>-5</v>
      </c>
      <c r="G51" s="43">
        <v>15</v>
      </c>
      <c r="H51" s="68"/>
      <c r="I51" s="43">
        <v>15</v>
      </c>
      <c r="J51" s="44">
        <v>0</v>
      </c>
      <c r="K51" s="65">
        <f t="shared" si="3"/>
        <v>0</v>
      </c>
      <c r="L51" s="43">
        <v>15</v>
      </c>
      <c r="M51" s="44">
        <v>0</v>
      </c>
      <c r="N51" s="65">
        <f t="shared" si="4"/>
        <v>0</v>
      </c>
      <c r="O51" s="43">
        <v>15</v>
      </c>
      <c r="P51" s="44">
        <v>0</v>
      </c>
      <c r="Q51" s="74">
        <f t="shared" si="5"/>
        <v>0</v>
      </c>
      <c r="R51" s="43">
        <v>15</v>
      </c>
      <c r="S51" s="44">
        <v>0</v>
      </c>
      <c r="T51" s="74">
        <f t="shared" si="6"/>
        <v>0</v>
      </c>
      <c r="U51" s="81"/>
      <c r="V51" s="81"/>
      <c r="W51" s="81"/>
      <c r="X51" s="81"/>
      <c r="Y51" s="81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0.31881993846923956</v>
      </c>
      <c r="E52" s="45">
        <f t="shared" si="1"/>
        <v>-5</v>
      </c>
      <c r="F52" s="46">
        <f t="shared" si="2"/>
        <v>-5</v>
      </c>
      <c r="G52" s="43">
        <v>15</v>
      </c>
      <c r="H52" s="68"/>
      <c r="I52" s="43">
        <v>15</v>
      </c>
      <c r="J52" s="44">
        <v>0</v>
      </c>
      <c r="K52" s="65">
        <f t="shared" si="3"/>
        <v>0</v>
      </c>
      <c r="L52" s="43">
        <v>15</v>
      </c>
      <c r="M52" s="44">
        <v>0</v>
      </c>
      <c r="N52" s="65">
        <f t="shared" si="4"/>
        <v>0</v>
      </c>
      <c r="O52" s="43">
        <v>15</v>
      </c>
      <c r="P52" s="44">
        <v>0</v>
      </c>
      <c r="Q52" s="74">
        <f t="shared" si="5"/>
        <v>0</v>
      </c>
      <c r="R52" s="43">
        <v>15</v>
      </c>
      <c r="S52" s="44">
        <v>0</v>
      </c>
      <c r="T52" s="74">
        <f t="shared" si="6"/>
        <v>0</v>
      </c>
      <c r="U52" s="81"/>
      <c r="V52" s="81"/>
      <c r="W52" s="81"/>
      <c r="X52" s="81"/>
      <c r="Y52" s="81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0.63681233647792901</v>
      </c>
      <c r="E53" s="45">
        <f t="shared" si="1"/>
        <v>-5</v>
      </c>
      <c r="F53" s="46">
        <f t="shared" si="2"/>
        <v>-5</v>
      </c>
      <c r="G53" s="43">
        <v>15</v>
      </c>
      <c r="H53" s="68"/>
      <c r="I53" s="43">
        <v>15</v>
      </c>
      <c r="J53" s="44">
        <v>0</v>
      </c>
      <c r="K53" s="65">
        <f t="shared" si="3"/>
        <v>0</v>
      </c>
      <c r="L53" s="43">
        <v>15</v>
      </c>
      <c r="M53" s="44">
        <v>0</v>
      </c>
      <c r="N53" s="65">
        <f t="shared" si="4"/>
        <v>0</v>
      </c>
      <c r="O53" s="43">
        <v>15</v>
      </c>
      <c r="P53" s="44">
        <v>0</v>
      </c>
      <c r="Q53" s="74">
        <f t="shared" si="5"/>
        <v>0</v>
      </c>
      <c r="R53" s="43">
        <v>15</v>
      </c>
      <c r="S53" s="44">
        <v>0</v>
      </c>
      <c r="T53" s="74">
        <f t="shared" si="6"/>
        <v>0</v>
      </c>
      <c r="U53" s="81"/>
      <c r="V53" s="81"/>
      <c r="W53" s="81"/>
      <c r="X53" s="81"/>
      <c r="Y53" s="81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1.0431736609873047E-2</v>
      </c>
      <c r="E54" s="45">
        <f t="shared" si="1"/>
        <v>-7.5</v>
      </c>
      <c r="F54" s="46">
        <f t="shared" si="2"/>
        <v>-7.5</v>
      </c>
      <c r="G54" s="43">
        <v>15</v>
      </c>
      <c r="H54" s="68"/>
      <c r="I54" s="43">
        <v>15</v>
      </c>
      <c r="J54" s="44">
        <v>0</v>
      </c>
      <c r="K54" s="65">
        <f t="shared" si="3"/>
        <v>0</v>
      </c>
      <c r="L54" s="43">
        <v>15</v>
      </c>
      <c r="M54" s="44">
        <v>0</v>
      </c>
      <c r="N54" s="65">
        <f t="shared" si="4"/>
        <v>0</v>
      </c>
      <c r="O54" s="43">
        <v>15</v>
      </c>
      <c r="P54" s="44">
        <v>0</v>
      </c>
      <c r="Q54" s="74">
        <f t="shared" si="5"/>
        <v>0</v>
      </c>
      <c r="R54" s="43">
        <v>15</v>
      </c>
      <c r="S54" s="44">
        <v>0</v>
      </c>
      <c r="T54" s="74">
        <f t="shared" si="6"/>
        <v>0</v>
      </c>
      <c r="U54" s="81"/>
      <c r="V54" s="81"/>
      <c r="W54" s="81"/>
      <c r="X54" s="81"/>
      <c r="Y54" s="81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1.1663176328723754E-2</v>
      </c>
      <c r="E55" s="45">
        <f t="shared" si="1"/>
        <v>-7.5</v>
      </c>
      <c r="F55" s="46">
        <f t="shared" si="2"/>
        <v>-7.5</v>
      </c>
      <c r="G55" s="43">
        <v>15</v>
      </c>
      <c r="H55" s="68"/>
      <c r="I55" s="43">
        <v>15</v>
      </c>
      <c r="J55" s="44">
        <v>0</v>
      </c>
      <c r="K55" s="65">
        <f t="shared" si="3"/>
        <v>0</v>
      </c>
      <c r="L55" s="43">
        <v>15</v>
      </c>
      <c r="M55" s="44">
        <v>0</v>
      </c>
      <c r="N55" s="65">
        <f t="shared" si="4"/>
        <v>0</v>
      </c>
      <c r="O55" s="43">
        <v>15</v>
      </c>
      <c r="P55" s="44">
        <v>0</v>
      </c>
      <c r="Q55" s="74">
        <f t="shared" si="5"/>
        <v>0</v>
      </c>
      <c r="R55" s="43">
        <v>15</v>
      </c>
      <c r="S55" s="44">
        <v>0</v>
      </c>
      <c r="T55" s="74">
        <f t="shared" si="6"/>
        <v>0</v>
      </c>
      <c r="U55" s="81"/>
      <c r="V55" s="81"/>
      <c r="W55" s="81"/>
      <c r="X55" s="81"/>
      <c r="Y55" s="81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1.3871983147001256E-2</v>
      </c>
      <c r="E56" s="45">
        <f t="shared" si="1"/>
        <v>-7.5</v>
      </c>
      <c r="F56" s="46">
        <f t="shared" si="2"/>
        <v>-7.5</v>
      </c>
      <c r="G56" s="43">
        <v>15</v>
      </c>
      <c r="H56" s="68"/>
      <c r="I56" s="43">
        <v>15</v>
      </c>
      <c r="J56" s="44">
        <v>0</v>
      </c>
      <c r="K56" s="65">
        <f t="shared" si="3"/>
        <v>0</v>
      </c>
      <c r="L56" s="43">
        <v>15</v>
      </c>
      <c r="M56" s="44">
        <v>0</v>
      </c>
      <c r="N56" s="65">
        <f t="shared" si="4"/>
        <v>0</v>
      </c>
      <c r="O56" s="43">
        <v>15</v>
      </c>
      <c r="P56" s="44">
        <v>0</v>
      </c>
      <c r="Q56" s="74">
        <f t="shared" si="5"/>
        <v>0</v>
      </c>
      <c r="R56" s="43">
        <v>15</v>
      </c>
      <c r="S56" s="44">
        <v>0</v>
      </c>
      <c r="T56" s="74">
        <f t="shared" si="6"/>
        <v>0</v>
      </c>
      <c r="U56" s="81"/>
      <c r="V56" s="81"/>
      <c r="W56" s="81"/>
      <c r="X56" s="81"/>
      <c r="Y56" s="81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1.8987282301359099E-2</v>
      </c>
      <c r="E57" s="45">
        <f t="shared" si="1"/>
        <v>-7.5</v>
      </c>
      <c r="F57" s="46">
        <f t="shared" si="2"/>
        <v>-7.5</v>
      </c>
      <c r="G57" s="43">
        <v>15</v>
      </c>
      <c r="H57" s="68"/>
      <c r="I57" s="43">
        <v>15</v>
      </c>
      <c r="J57" s="44">
        <v>0</v>
      </c>
      <c r="K57" s="65">
        <f t="shared" si="3"/>
        <v>0</v>
      </c>
      <c r="L57" s="43">
        <v>15</v>
      </c>
      <c r="M57" s="44">
        <v>0</v>
      </c>
      <c r="N57" s="65">
        <f t="shared" si="4"/>
        <v>0</v>
      </c>
      <c r="O57" s="43">
        <v>15</v>
      </c>
      <c r="P57" s="44">
        <v>0</v>
      </c>
      <c r="Q57" s="74">
        <f t="shared" si="5"/>
        <v>0</v>
      </c>
      <c r="R57" s="43">
        <v>15</v>
      </c>
      <c r="S57" s="44">
        <v>0</v>
      </c>
      <c r="T57" s="74">
        <f t="shared" si="6"/>
        <v>0</v>
      </c>
      <c r="U57" s="81"/>
      <c r="V57" s="81"/>
      <c r="W57" s="81"/>
      <c r="X57" s="81"/>
      <c r="Y57" s="81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4.3780125256111205E-2</v>
      </c>
      <c r="E58" s="45">
        <f t="shared" si="1"/>
        <v>-7.5</v>
      </c>
      <c r="F58" s="46">
        <f t="shared" si="2"/>
        <v>-7.5</v>
      </c>
      <c r="G58" s="43">
        <v>15</v>
      </c>
      <c r="H58" s="68"/>
      <c r="I58" s="43">
        <v>15</v>
      </c>
      <c r="J58" s="44">
        <v>0</v>
      </c>
      <c r="K58" s="65">
        <f t="shared" si="3"/>
        <v>0</v>
      </c>
      <c r="L58" s="43">
        <v>15</v>
      </c>
      <c r="M58" s="44">
        <v>0</v>
      </c>
      <c r="N58" s="65">
        <f t="shared" si="4"/>
        <v>0</v>
      </c>
      <c r="O58" s="43">
        <v>15</v>
      </c>
      <c r="P58" s="44">
        <v>0</v>
      </c>
      <c r="Q58" s="74">
        <f t="shared" si="5"/>
        <v>0</v>
      </c>
      <c r="R58" s="43">
        <v>15</v>
      </c>
      <c r="S58" s="44">
        <v>0</v>
      </c>
      <c r="T58" s="74">
        <f t="shared" si="6"/>
        <v>0</v>
      </c>
      <c r="U58" s="81"/>
      <c r="V58" s="81"/>
      <c r="W58" s="81"/>
      <c r="X58" s="81"/>
      <c r="Y58" s="81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1.0001821216144473E-2</v>
      </c>
      <c r="E59" s="45">
        <f t="shared" si="1"/>
        <v>-10</v>
      </c>
      <c r="F59" s="46">
        <f t="shared" si="2"/>
        <v>-10</v>
      </c>
      <c r="G59" s="43">
        <v>15</v>
      </c>
      <c r="H59" s="68"/>
      <c r="I59" s="43">
        <v>15</v>
      </c>
      <c r="J59" s="44">
        <v>0</v>
      </c>
      <c r="K59" s="65">
        <f t="shared" si="3"/>
        <v>0</v>
      </c>
      <c r="L59" s="43">
        <v>15</v>
      </c>
      <c r="M59" s="44">
        <v>0</v>
      </c>
      <c r="N59" s="65">
        <f t="shared" si="4"/>
        <v>0</v>
      </c>
      <c r="O59" s="43">
        <v>15</v>
      </c>
      <c r="P59" s="44">
        <v>0</v>
      </c>
      <c r="Q59" s="74">
        <f t="shared" si="5"/>
        <v>0</v>
      </c>
      <c r="R59" s="43">
        <v>15</v>
      </c>
      <c r="S59" s="44">
        <v>0</v>
      </c>
      <c r="T59" s="74">
        <f t="shared" si="6"/>
        <v>0</v>
      </c>
      <c r="U59" s="81"/>
      <c r="V59" s="81"/>
      <c r="W59" s="81"/>
      <c r="X59" s="81"/>
      <c r="Y59" s="81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1.0007024653544363E-2</v>
      </c>
      <c r="E60" s="45">
        <f t="shared" si="1"/>
        <v>-10.000000000000004</v>
      </c>
      <c r="F60" s="46">
        <f t="shared" si="2"/>
        <v>-10</v>
      </c>
      <c r="G60" s="43">
        <v>15</v>
      </c>
      <c r="H60" s="68"/>
      <c r="I60" s="43">
        <v>15</v>
      </c>
      <c r="J60" s="44">
        <v>0</v>
      </c>
      <c r="K60" s="65">
        <f t="shared" si="3"/>
        <v>0</v>
      </c>
      <c r="L60" s="43">
        <v>15</v>
      </c>
      <c r="M60" s="44">
        <v>0</v>
      </c>
      <c r="N60" s="65">
        <f t="shared" si="4"/>
        <v>0</v>
      </c>
      <c r="O60" s="43">
        <v>15</v>
      </c>
      <c r="P60" s="44">
        <v>0</v>
      </c>
      <c r="Q60" s="74">
        <f t="shared" si="5"/>
        <v>0</v>
      </c>
      <c r="R60" s="43">
        <v>15</v>
      </c>
      <c r="S60" s="44">
        <v>0</v>
      </c>
      <c r="T60" s="74">
        <f t="shared" si="6"/>
        <v>0</v>
      </c>
      <c r="U60" s="81"/>
      <c r="V60" s="81"/>
      <c r="W60" s="81"/>
      <c r="X60" s="81"/>
      <c r="Y60" s="81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1.0016390701618468E-2</v>
      </c>
      <c r="E61" s="45">
        <f t="shared" si="1"/>
        <v>-10</v>
      </c>
      <c r="F61" s="46">
        <f t="shared" si="2"/>
        <v>-10</v>
      </c>
      <c r="G61" s="43">
        <v>15</v>
      </c>
      <c r="H61" s="68"/>
      <c r="I61" s="43">
        <v>15</v>
      </c>
      <c r="J61" s="44">
        <v>0</v>
      </c>
      <c r="K61" s="65">
        <f t="shared" si="3"/>
        <v>0</v>
      </c>
      <c r="L61" s="43">
        <v>15</v>
      </c>
      <c r="M61" s="44">
        <v>0</v>
      </c>
      <c r="N61" s="65">
        <f t="shared" si="4"/>
        <v>0</v>
      </c>
      <c r="O61" s="43">
        <v>15</v>
      </c>
      <c r="P61" s="44">
        <v>0</v>
      </c>
      <c r="Q61" s="74">
        <f t="shared" si="5"/>
        <v>0</v>
      </c>
      <c r="R61" s="43">
        <v>15</v>
      </c>
      <c r="S61" s="44">
        <v>0</v>
      </c>
      <c r="T61" s="74">
        <f t="shared" si="6"/>
        <v>0</v>
      </c>
      <c r="U61" s="81"/>
      <c r="V61" s="81"/>
      <c r="W61" s="81"/>
      <c r="X61" s="81"/>
      <c r="Y61" s="81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1.003824411758877E-2</v>
      </c>
      <c r="E62" s="45">
        <f t="shared" si="1"/>
        <v>-10</v>
      </c>
      <c r="F62" s="46">
        <f t="shared" si="2"/>
        <v>-10</v>
      </c>
      <c r="G62" s="43">
        <v>15</v>
      </c>
      <c r="H62" s="68"/>
      <c r="I62" s="43">
        <v>15</v>
      </c>
      <c r="J62" s="44">
        <v>0</v>
      </c>
      <c r="K62" s="65">
        <f t="shared" si="3"/>
        <v>0</v>
      </c>
      <c r="L62" s="43">
        <v>15</v>
      </c>
      <c r="M62" s="44">
        <v>0</v>
      </c>
      <c r="N62" s="65">
        <f t="shared" si="4"/>
        <v>0</v>
      </c>
      <c r="O62" s="43">
        <v>15</v>
      </c>
      <c r="P62" s="44">
        <v>0</v>
      </c>
      <c r="Q62" s="74">
        <f t="shared" si="5"/>
        <v>0</v>
      </c>
      <c r="R62" s="43">
        <v>15</v>
      </c>
      <c r="S62" s="44">
        <v>0</v>
      </c>
      <c r="T62" s="74">
        <f t="shared" si="6"/>
        <v>0</v>
      </c>
      <c r="U62" s="81"/>
      <c r="V62" s="81"/>
      <c r="W62" s="81"/>
      <c r="X62" s="81"/>
      <c r="Y62" s="81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1.0147496579281084E-2</v>
      </c>
      <c r="E63" s="45">
        <f t="shared" si="1"/>
        <v>-10</v>
      </c>
      <c r="F63" s="46">
        <f t="shared" si="2"/>
        <v>-10</v>
      </c>
      <c r="G63" s="69">
        <v>15</v>
      </c>
      <c r="H63" s="70"/>
      <c r="I63" s="43">
        <v>15</v>
      </c>
      <c r="J63" s="44">
        <v>0</v>
      </c>
      <c r="K63" s="65">
        <f t="shared" si="3"/>
        <v>0</v>
      </c>
      <c r="L63" s="43">
        <v>15</v>
      </c>
      <c r="M63" s="44">
        <v>0</v>
      </c>
      <c r="N63" s="65">
        <f t="shared" si="4"/>
        <v>0</v>
      </c>
      <c r="O63" s="43">
        <v>15</v>
      </c>
      <c r="P63" s="44">
        <v>0</v>
      </c>
      <c r="Q63" s="74">
        <f t="shared" si="5"/>
        <v>0</v>
      </c>
      <c r="R63" s="43">
        <v>15</v>
      </c>
      <c r="S63" s="44">
        <v>0</v>
      </c>
      <c r="T63" s="74">
        <f t="shared" si="6"/>
        <v>0</v>
      </c>
      <c r="U63" s="81"/>
      <c r="V63" s="81"/>
      <c r="W63" s="81"/>
      <c r="X63" s="81"/>
      <c r="Y63" s="81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1.5679999999999999E-2</v>
      </c>
      <c r="K64" s="34"/>
      <c r="L64" s="33"/>
      <c r="M64" s="48">
        <f>AVERAGE(M19:M63)</f>
        <v>0.23002748888888896</v>
      </c>
      <c r="N64" s="34"/>
      <c r="O64" s="33"/>
      <c r="P64" s="48">
        <f>AVERAGE(P19:P63)</f>
        <v>1.5117333333333333E-2</v>
      </c>
      <c r="Q64" s="34"/>
      <c r="R64" s="33"/>
      <c r="S64" s="48">
        <f>AVERAGE(S19:S63)</f>
        <v>7.7067311111111101</v>
      </c>
      <c r="T64" s="34"/>
      <c r="U64" s="15"/>
      <c r="V64" s="15"/>
      <c r="W64" s="15"/>
      <c r="X64" s="15"/>
      <c r="Y64" s="15"/>
    </row>
    <row r="65" spans="2:20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0.1051846376615901</v>
      </c>
      <c r="K65" s="36"/>
      <c r="L65" s="35"/>
      <c r="M65" s="49">
        <f>_xlfn.STDEV.S(M19:M63)</f>
        <v>0.55619648097970742</v>
      </c>
      <c r="N65" s="36"/>
      <c r="O65" s="35"/>
      <c r="P65" s="49">
        <f>_xlfn.STDEV.S(P19:P63)</f>
        <v>0.10141015491557046</v>
      </c>
      <c r="Q65" s="36"/>
      <c r="R65" s="35"/>
      <c r="S65" s="49">
        <f>_xlfn.STDEV.S(S19:S63)</f>
        <v>13.062667043156761</v>
      </c>
      <c r="T65" s="36"/>
    </row>
    <row r="66" spans="2:20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</row>
    <row r="67" spans="2:20" ht="15.75" thickBot="1" x14ac:dyDescent="0.3">
      <c r="B67" s="5"/>
      <c r="C67" s="5"/>
      <c r="H67" s="29" t="s">
        <v>33</v>
      </c>
      <c r="I67" s="37"/>
      <c r="J67" s="50">
        <f>MAX(J19:J63)</f>
        <v>0.7056</v>
      </c>
      <c r="K67" s="38"/>
      <c r="L67" s="41"/>
      <c r="M67" s="50">
        <f>MAX(M19:M63)</f>
        <v>2.0619000000000001</v>
      </c>
      <c r="N67" s="38"/>
      <c r="O67" s="41"/>
      <c r="P67" s="50">
        <f>MAX(P19:P63)</f>
        <v>0.68028</v>
      </c>
      <c r="Q67" s="38"/>
      <c r="R67" s="41"/>
      <c r="S67" s="50">
        <f>MAX(S19:S63)</f>
        <v>39.866999999999997</v>
      </c>
      <c r="T67" s="38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</row>
    <row r="74" spans="2:20" x14ac:dyDescent="0.25">
      <c r="B74" s="5"/>
      <c r="C74" s="5"/>
    </row>
    <row r="75" spans="2:20" x14ac:dyDescent="0.25">
      <c r="B75" s="5"/>
      <c r="C75" s="5"/>
      <c r="E75" s="73" t="s">
        <v>44</v>
      </c>
    </row>
    <row r="76" spans="2:20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8" t="s">
        <v>69</v>
      </c>
    </row>
    <row r="77" spans="2:20" x14ac:dyDescent="0.25">
      <c r="B77" s="5"/>
      <c r="C77" s="5"/>
      <c r="E77" s="93" t="s">
        <v>45</v>
      </c>
      <c r="F77" s="94">
        <f>J64</f>
        <v>1.5679999999999999E-2</v>
      </c>
      <c r="G77" s="94">
        <f>M64</f>
        <v>0.23002748888888896</v>
      </c>
      <c r="H77" s="94">
        <f>P64</f>
        <v>1.5117333333333333E-2</v>
      </c>
      <c r="I77" s="95">
        <f>S64</f>
        <v>7.7067311111111101</v>
      </c>
    </row>
    <row r="78" spans="2:20" x14ac:dyDescent="0.25">
      <c r="B78" s="5"/>
      <c r="C78" s="5"/>
      <c r="E78" s="60" t="s">
        <v>46</v>
      </c>
      <c r="F78" s="61">
        <f t="shared" ref="F78:F80" si="7">J65</f>
        <v>0.1051846376615901</v>
      </c>
      <c r="G78" s="61">
        <f t="shared" ref="G78:G80" si="8">M65</f>
        <v>0.55619648097970742</v>
      </c>
      <c r="H78" s="61">
        <f t="shared" ref="H78:H80" si="9">P65</f>
        <v>0.10141015491557046</v>
      </c>
      <c r="I78" s="62">
        <f t="shared" ref="I78:I80" si="10">S65</f>
        <v>13.062667043156761</v>
      </c>
    </row>
    <row r="79" spans="2:20" x14ac:dyDescent="0.25">
      <c r="B79" s="5"/>
      <c r="C79" s="5"/>
      <c r="E79" s="60" t="s">
        <v>47</v>
      </c>
      <c r="F79" s="61">
        <f t="shared" si="7"/>
        <v>0</v>
      </c>
      <c r="G79" s="61">
        <f t="shared" si="8"/>
        <v>0</v>
      </c>
      <c r="H79" s="61">
        <f t="shared" si="9"/>
        <v>0</v>
      </c>
      <c r="I79" s="62">
        <f t="shared" si="10"/>
        <v>0</v>
      </c>
    </row>
    <row r="80" spans="2:20" x14ac:dyDescent="0.25">
      <c r="B80" s="5"/>
      <c r="C80" s="5"/>
      <c r="E80" s="63" t="s">
        <v>48</v>
      </c>
      <c r="F80" s="56">
        <f t="shared" si="7"/>
        <v>0.7056</v>
      </c>
      <c r="G80" s="56">
        <f t="shared" si="8"/>
        <v>2.0619000000000001</v>
      </c>
      <c r="H80" s="56">
        <f t="shared" si="9"/>
        <v>0.68028</v>
      </c>
      <c r="I80" s="64">
        <f t="shared" si="10"/>
        <v>39.866999999999997</v>
      </c>
    </row>
    <row r="81" spans="2:308" x14ac:dyDescent="0.25">
      <c r="B81" s="5"/>
      <c r="C81" s="5"/>
      <c r="E81" s="105">
        <v>0.25</v>
      </c>
      <c r="F81" s="61">
        <f>QUARTILE(J19:J63,1)</f>
        <v>0</v>
      </c>
      <c r="G81" s="61">
        <f>QUARTILE(M19:M63,1)</f>
        <v>0</v>
      </c>
      <c r="H81" s="106">
        <f>QUARTILE(P19:P63,1)</f>
        <v>0</v>
      </c>
      <c r="I81" s="62">
        <f>QUARTILE(S19:S63,1)</f>
        <v>0</v>
      </c>
    </row>
    <row r="82" spans="2:308" x14ac:dyDescent="0.25">
      <c r="B82" s="5"/>
      <c r="C82" s="5"/>
      <c r="E82" s="105">
        <v>0.75</v>
      </c>
      <c r="F82" s="106">
        <f>QUARTILE(J19:J63,3)</f>
        <v>0</v>
      </c>
      <c r="G82" s="106">
        <f>QUARTILE(M19:M63,3)</f>
        <v>0</v>
      </c>
      <c r="H82" s="106">
        <f>QUARTILE(P19:P63,3)</f>
        <v>0</v>
      </c>
      <c r="I82" s="62">
        <f>QUARTILE(S19:S63,3)</f>
        <v>8.0450999999999997</v>
      </c>
    </row>
    <row r="83" spans="2:308" x14ac:dyDescent="0.25">
      <c r="C83" s="55"/>
      <c r="D83" s="55"/>
      <c r="E83" s="63" t="s">
        <v>73</v>
      </c>
      <c r="F83" s="56">
        <f>MEDIAN(J19:J63)</f>
        <v>0</v>
      </c>
      <c r="G83" s="56">
        <f>MEDIAN(M19:M63)</f>
        <v>0</v>
      </c>
      <c r="H83" s="56">
        <f>MEDIAN(P19:P63)</f>
        <v>0</v>
      </c>
      <c r="I83" s="64">
        <f>MEDIAN(S19:S63)</f>
        <v>0</v>
      </c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5">
    <mergeCell ref="L17:N17"/>
    <mergeCell ref="O17:Q17"/>
    <mergeCell ref="G17:H17"/>
    <mergeCell ref="I17:K17"/>
    <mergeCell ref="R17:T17"/>
  </mergeCells>
  <conditionalFormatting sqref="E19:F63">
    <cfRule type="cellIs" dxfId="15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Q8:AJ8 O8:P8 J8:N8 H8:I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V84"/>
  <sheetViews>
    <sheetView showGridLines="0" topLeftCell="A7" zoomScale="70" zoomScaleNormal="70" workbookViewId="0">
      <selection activeCell="S28" sqref="S2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88">
        <v>6</v>
      </c>
      <c r="F5" t="s">
        <v>37</v>
      </c>
    </row>
    <row r="6" spans="2:39" x14ac:dyDescent="0.25">
      <c r="C6" s="53" t="s">
        <v>18</v>
      </c>
      <c r="D6" s="54" t="s">
        <v>49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1</v>
      </c>
      <c r="W7" s="30">
        <v>0</v>
      </c>
      <c r="X7" s="30">
        <v>0</v>
      </c>
      <c r="Y7" s="30">
        <v>0</v>
      </c>
      <c r="Z7" s="30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7">
        <v>0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0</v>
      </c>
      <c r="H8" s="87">
        <f>SUM(G7:H7)</f>
        <v>0</v>
      </c>
      <c r="I8" s="87">
        <f>SUM(G7:I7)</f>
        <v>0</v>
      </c>
      <c r="J8" s="87">
        <f>SUM(G7:J7)</f>
        <v>0</v>
      </c>
      <c r="K8" s="87">
        <f>SUM(G7:K7)</f>
        <v>0</v>
      </c>
      <c r="L8" s="87">
        <f>SUM(G7:L7)</f>
        <v>0</v>
      </c>
      <c r="M8" s="87">
        <f>SUM(G7:M7)</f>
        <v>0</v>
      </c>
      <c r="N8" s="87">
        <f>SUM(G7:N7)</f>
        <v>0</v>
      </c>
      <c r="O8" s="87">
        <f>SUM(G7:O7)</f>
        <v>0</v>
      </c>
      <c r="P8" s="87">
        <f>SUM(G7:P7)</f>
        <v>0</v>
      </c>
      <c r="Q8" s="87">
        <f>SUM(G7:Q7)</f>
        <v>0</v>
      </c>
      <c r="R8" s="87">
        <f>SUM(G7:R7)</f>
        <v>0</v>
      </c>
      <c r="S8" s="87">
        <f>SUM(G7:S7)</f>
        <v>0</v>
      </c>
      <c r="T8" s="87">
        <f>SUM(G7:T7)</f>
        <v>0</v>
      </c>
      <c r="U8" s="87">
        <f>SUM(G7:U7)</f>
        <v>0</v>
      </c>
      <c r="V8" s="87">
        <f>SUM(G7:V7)</f>
        <v>1</v>
      </c>
      <c r="W8" s="87">
        <f>SUM(G7:W7)</f>
        <v>1</v>
      </c>
      <c r="X8" s="87">
        <f>SUM(G7:X7)</f>
        <v>1</v>
      </c>
      <c r="Y8" s="87">
        <f>SUM(G7:Y7)</f>
        <v>1</v>
      </c>
      <c r="Z8" s="87">
        <f>SUM(G7:Z7)</f>
        <v>1</v>
      </c>
      <c r="AA8" s="87">
        <f>SUM(G7:AA7)</f>
        <v>1</v>
      </c>
      <c r="AB8" s="87">
        <f>SUM(G7:AB7)</f>
        <v>1</v>
      </c>
      <c r="AC8" s="87">
        <f>SUM(G7:AC7)</f>
        <v>1</v>
      </c>
      <c r="AD8" s="87">
        <f>SUM(G7:AD7)</f>
        <v>1</v>
      </c>
      <c r="AE8" s="87">
        <f>SUM(G7:AE7)</f>
        <v>1</v>
      </c>
      <c r="AF8" s="87">
        <f>SUM(G7:AF7)</f>
        <v>1</v>
      </c>
      <c r="AG8" s="87">
        <f>SUM(G7:AG7)</f>
        <v>1</v>
      </c>
      <c r="AH8" s="87">
        <f>SUM(G7:AH7)</f>
        <v>1</v>
      </c>
      <c r="AI8" s="87">
        <f>SUM(G7:AI7)</f>
        <v>1</v>
      </c>
      <c r="AJ8" s="87">
        <f>SUM(G7:AJ7)</f>
        <v>1</v>
      </c>
      <c r="AK8" s="87">
        <f>SUM(G7:AK7)</f>
        <v>1</v>
      </c>
      <c r="AL8" s="87"/>
      <c r="AM8" s="32"/>
    </row>
    <row r="9" spans="2:39" x14ac:dyDescent="0.25">
      <c r="C9" s="53" t="s">
        <v>15</v>
      </c>
      <c r="D9" s="54">
        <v>0.49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0">1/9</f>
        <v>0.1111111111111111</v>
      </c>
      <c r="I13" s="87">
        <f t="shared" si="0"/>
        <v>0.1111111111111111</v>
      </c>
      <c r="J13" s="87">
        <f t="shared" si="0"/>
        <v>0.1111111111111111</v>
      </c>
      <c r="K13" s="87">
        <f t="shared" si="0"/>
        <v>0.1111111111111111</v>
      </c>
      <c r="L13" s="87">
        <f t="shared" si="0"/>
        <v>0.1111111111111111</v>
      </c>
      <c r="M13" s="87">
        <f t="shared" si="0"/>
        <v>0.1111111111111111</v>
      </c>
      <c r="N13" s="87">
        <f t="shared" si="0"/>
        <v>0.1111111111111111</v>
      </c>
      <c r="O13" s="87">
        <f t="shared" si="0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f>0.5+D9</f>
        <v>0.99</v>
      </c>
      <c r="C15" s="31">
        <f>0.5-D9</f>
        <v>1.0000000000000009E-2</v>
      </c>
    </row>
    <row r="16" spans="2:39" ht="15.75" thickBot="1" x14ac:dyDescent="0.3">
      <c r="B16" s="31">
        <f>0.5-D9</f>
        <v>1.0000000000000009E-2</v>
      </c>
      <c r="C16" s="31">
        <f>0.5+D9</f>
        <v>0.99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82"/>
      <c r="V18" s="82"/>
      <c r="W18" s="82"/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1.0001821216144473E-2</v>
      </c>
      <c r="E19" s="45">
        <f>D19*$C$12+(1-D19)*$C$13-C19</f>
        <v>10</v>
      </c>
      <c r="F19" s="46">
        <f>B19*$C$12+(1-B19)*$C$13-C19</f>
        <v>10</v>
      </c>
      <c r="G19" s="43">
        <v>30</v>
      </c>
      <c r="H19" s="68"/>
      <c r="I19" s="43">
        <v>30</v>
      </c>
      <c r="J19" s="44">
        <v>0</v>
      </c>
      <c r="K19" s="65">
        <f>ABS((100/$G19*I19)-100)</f>
        <v>0</v>
      </c>
      <c r="L19" s="43">
        <v>30</v>
      </c>
      <c r="M19" s="44">
        <v>0</v>
      </c>
      <c r="N19" s="65">
        <f>ABS((100/$G19*L19)-100)</f>
        <v>0</v>
      </c>
      <c r="O19" s="43">
        <v>30</v>
      </c>
      <c r="P19" s="44">
        <v>0</v>
      </c>
      <c r="Q19" s="74">
        <f>ABS((100/$G19*O19)-100)</f>
        <v>0</v>
      </c>
      <c r="R19" s="43">
        <v>15</v>
      </c>
      <c r="S19" s="44">
        <v>6.1731999999999996</v>
      </c>
      <c r="T19" s="74">
        <f>ABS((100/$G19*R19)-100)</f>
        <v>50</v>
      </c>
      <c r="U19" s="81"/>
      <c r="V19" s="81"/>
      <c r="W19" s="81"/>
      <c r="X19" s="81"/>
      <c r="Y19" s="81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1.0007024653544363E-2</v>
      </c>
      <c r="E20" s="45">
        <f t="shared" ref="E20:E63" si="1">D20*$C$12+(1-D20)*$C$13-C20</f>
        <v>9.9999999999999964</v>
      </c>
      <c r="F20" s="46">
        <f t="shared" ref="F20:F63" si="2">B20*$C$12+(1-B20)*$C$13-C20</f>
        <v>10</v>
      </c>
      <c r="G20" s="43">
        <v>30</v>
      </c>
      <c r="H20" s="68"/>
      <c r="I20" s="43">
        <v>30</v>
      </c>
      <c r="J20" s="44">
        <v>0</v>
      </c>
      <c r="K20" s="65">
        <f t="shared" ref="K20:K63" si="3">ABS((100/$G20*I20)-100)</f>
        <v>0</v>
      </c>
      <c r="L20" s="43">
        <v>30</v>
      </c>
      <c r="M20" s="44">
        <v>0</v>
      </c>
      <c r="N20" s="65">
        <f t="shared" ref="N20:N63" si="4">ABS((100/$G20*L20)-100)</f>
        <v>0</v>
      </c>
      <c r="O20" s="43">
        <v>30</v>
      </c>
      <c r="P20" s="44">
        <v>0</v>
      </c>
      <c r="Q20" s="74">
        <f t="shared" ref="Q20:Q63" si="5">ABS((100/$G20*O20)-100)</f>
        <v>0</v>
      </c>
      <c r="R20" s="43">
        <v>15</v>
      </c>
      <c r="S20" s="44">
        <v>6.1731999999999996</v>
      </c>
      <c r="T20" s="74">
        <f t="shared" ref="T20:T63" si="6">ABS((100/$G20*R20)-100)</f>
        <v>50</v>
      </c>
      <c r="U20" s="81"/>
      <c r="V20" s="81"/>
      <c r="W20" s="81"/>
      <c r="X20" s="81"/>
      <c r="Y20" s="81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1.0016390701618468E-2</v>
      </c>
      <c r="E21" s="45">
        <f t="shared" si="1"/>
        <v>10</v>
      </c>
      <c r="F21" s="46">
        <f t="shared" si="2"/>
        <v>10</v>
      </c>
      <c r="G21" s="43">
        <v>30</v>
      </c>
      <c r="H21" s="68"/>
      <c r="I21" s="43">
        <v>30</v>
      </c>
      <c r="J21" s="44">
        <v>0</v>
      </c>
      <c r="K21" s="65">
        <f t="shared" si="3"/>
        <v>0</v>
      </c>
      <c r="L21" s="43">
        <v>30</v>
      </c>
      <c r="M21" s="44">
        <v>0</v>
      </c>
      <c r="N21" s="65">
        <f t="shared" si="4"/>
        <v>0</v>
      </c>
      <c r="O21" s="43">
        <v>30</v>
      </c>
      <c r="P21" s="44">
        <v>0</v>
      </c>
      <c r="Q21" s="74">
        <f t="shared" si="5"/>
        <v>0</v>
      </c>
      <c r="R21" s="43">
        <v>15</v>
      </c>
      <c r="S21" s="44">
        <v>6.1731999999999996</v>
      </c>
      <c r="T21" s="74">
        <f t="shared" si="6"/>
        <v>50</v>
      </c>
      <c r="U21" s="81"/>
      <c r="V21" s="81"/>
      <c r="W21" s="81"/>
      <c r="X21" s="81"/>
      <c r="Y21" s="81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1.003824411758877E-2</v>
      </c>
      <c r="E22" s="45">
        <f t="shared" si="1"/>
        <v>10</v>
      </c>
      <c r="F22" s="46">
        <f t="shared" si="2"/>
        <v>10</v>
      </c>
      <c r="G22" s="43">
        <v>30</v>
      </c>
      <c r="H22" s="68"/>
      <c r="I22" s="43">
        <v>30</v>
      </c>
      <c r="J22" s="44">
        <v>0</v>
      </c>
      <c r="K22" s="65">
        <f t="shared" si="3"/>
        <v>0</v>
      </c>
      <c r="L22" s="43">
        <v>30</v>
      </c>
      <c r="M22" s="44">
        <v>0</v>
      </c>
      <c r="N22" s="65">
        <f t="shared" si="4"/>
        <v>0</v>
      </c>
      <c r="O22" s="43">
        <v>30</v>
      </c>
      <c r="P22" s="44">
        <v>0</v>
      </c>
      <c r="Q22" s="74">
        <f t="shared" si="5"/>
        <v>0</v>
      </c>
      <c r="R22" s="43">
        <v>15</v>
      </c>
      <c r="S22" s="44">
        <v>6.1731999999999996</v>
      </c>
      <c r="T22" s="74">
        <f t="shared" si="6"/>
        <v>50</v>
      </c>
      <c r="U22" s="81"/>
      <c r="V22" s="81"/>
      <c r="W22" s="81"/>
      <c r="X22" s="81"/>
      <c r="Y22" s="81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1.0147496579281084E-2</v>
      </c>
      <c r="E23" s="45">
        <f t="shared" si="1"/>
        <v>10</v>
      </c>
      <c r="F23" s="46">
        <f t="shared" si="2"/>
        <v>10</v>
      </c>
      <c r="G23" s="43">
        <v>30</v>
      </c>
      <c r="H23" s="68"/>
      <c r="I23" s="43">
        <v>30</v>
      </c>
      <c r="J23" s="44">
        <v>0</v>
      </c>
      <c r="K23" s="65">
        <f t="shared" si="3"/>
        <v>0</v>
      </c>
      <c r="L23" s="43">
        <v>30</v>
      </c>
      <c r="M23" s="44">
        <v>0</v>
      </c>
      <c r="N23" s="65">
        <f t="shared" si="4"/>
        <v>0</v>
      </c>
      <c r="O23" s="43">
        <v>30</v>
      </c>
      <c r="P23" s="44">
        <v>0</v>
      </c>
      <c r="Q23" s="74">
        <f t="shared" si="5"/>
        <v>0</v>
      </c>
      <c r="R23" s="43">
        <v>15</v>
      </c>
      <c r="S23" s="44">
        <v>6.1731999999999996</v>
      </c>
      <c r="T23" s="74">
        <f t="shared" si="6"/>
        <v>50</v>
      </c>
      <c r="U23" s="81"/>
      <c r="V23" s="81"/>
      <c r="W23" s="81"/>
      <c r="X23" s="81"/>
      <c r="Y23" s="81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1.0431736609873047E-2</v>
      </c>
      <c r="E24" s="45">
        <f t="shared" si="1"/>
        <v>7.5</v>
      </c>
      <c r="F24" s="46">
        <f t="shared" si="2"/>
        <v>7.5</v>
      </c>
      <c r="G24" s="43">
        <v>30</v>
      </c>
      <c r="H24" s="68"/>
      <c r="I24" s="43">
        <v>30</v>
      </c>
      <c r="J24" s="44">
        <v>0</v>
      </c>
      <c r="K24" s="65">
        <f t="shared" si="3"/>
        <v>0</v>
      </c>
      <c r="L24" s="43">
        <v>30</v>
      </c>
      <c r="M24" s="44">
        <v>0</v>
      </c>
      <c r="N24" s="65">
        <f t="shared" si="4"/>
        <v>0</v>
      </c>
      <c r="O24" s="43">
        <v>30</v>
      </c>
      <c r="P24" s="44">
        <v>0</v>
      </c>
      <c r="Q24" s="74">
        <f t="shared" si="5"/>
        <v>0</v>
      </c>
      <c r="R24" s="43">
        <v>15</v>
      </c>
      <c r="S24" s="44">
        <v>2.1490999999999998</v>
      </c>
      <c r="T24" s="74">
        <f t="shared" si="6"/>
        <v>50</v>
      </c>
      <c r="U24" s="81"/>
      <c r="V24" s="81"/>
      <c r="W24" s="81"/>
      <c r="X24" s="81"/>
      <c r="Y24" s="81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1.1663176328723754E-2</v>
      </c>
      <c r="E25" s="45">
        <f t="shared" si="1"/>
        <v>7.5</v>
      </c>
      <c r="F25" s="46">
        <f t="shared" si="2"/>
        <v>7.5</v>
      </c>
      <c r="G25" s="43">
        <v>30</v>
      </c>
      <c r="H25" s="68"/>
      <c r="I25" s="43">
        <v>30</v>
      </c>
      <c r="J25" s="44">
        <v>0</v>
      </c>
      <c r="K25" s="65">
        <f t="shared" si="3"/>
        <v>0</v>
      </c>
      <c r="L25" s="43">
        <v>30</v>
      </c>
      <c r="M25" s="44">
        <v>0</v>
      </c>
      <c r="N25" s="65">
        <f t="shared" si="4"/>
        <v>0</v>
      </c>
      <c r="O25" s="43">
        <v>30</v>
      </c>
      <c r="P25" s="44">
        <v>0</v>
      </c>
      <c r="Q25" s="74">
        <f t="shared" si="5"/>
        <v>0</v>
      </c>
      <c r="R25" s="43">
        <v>15</v>
      </c>
      <c r="S25" s="44">
        <v>2.1490999999999998</v>
      </c>
      <c r="T25" s="74">
        <f t="shared" si="6"/>
        <v>50</v>
      </c>
      <c r="U25" s="81"/>
      <c r="V25" s="81"/>
      <c r="W25" s="81"/>
      <c r="X25" s="81"/>
      <c r="Y25" s="81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1.3871983147001256E-2</v>
      </c>
      <c r="E26" s="45">
        <f t="shared" si="1"/>
        <v>7.5</v>
      </c>
      <c r="F26" s="46">
        <f t="shared" si="2"/>
        <v>7.5</v>
      </c>
      <c r="G26" s="43">
        <v>30</v>
      </c>
      <c r="H26" s="68"/>
      <c r="I26" s="43">
        <v>30</v>
      </c>
      <c r="J26" s="44">
        <v>0</v>
      </c>
      <c r="K26" s="65">
        <f t="shared" si="3"/>
        <v>0</v>
      </c>
      <c r="L26" s="43">
        <v>30</v>
      </c>
      <c r="M26" s="44">
        <v>0</v>
      </c>
      <c r="N26" s="65">
        <f t="shared" si="4"/>
        <v>0</v>
      </c>
      <c r="O26" s="43">
        <v>30</v>
      </c>
      <c r="P26" s="44">
        <v>0</v>
      </c>
      <c r="Q26" s="74">
        <f t="shared" si="5"/>
        <v>0</v>
      </c>
      <c r="R26" s="43">
        <v>15</v>
      </c>
      <c r="S26" s="44">
        <v>2.149</v>
      </c>
      <c r="T26" s="74">
        <f t="shared" si="6"/>
        <v>50</v>
      </c>
      <c r="U26" s="81"/>
      <c r="V26" s="81"/>
      <c r="W26" s="81"/>
      <c r="X26" s="81"/>
      <c r="Y26" s="81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1.8987282301359099E-2</v>
      </c>
      <c r="E27" s="45">
        <f t="shared" si="1"/>
        <v>7.5</v>
      </c>
      <c r="F27" s="46">
        <f t="shared" si="2"/>
        <v>7.5</v>
      </c>
      <c r="G27" s="43">
        <v>30</v>
      </c>
      <c r="H27" s="68"/>
      <c r="I27" s="43">
        <v>30</v>
      </c>
      <c r="J27" s="44">
        <v>0</v>
      </c>
      <c r="K27" s="65">
        <f t="shared" si="3"/>
        <v>0</v>
      </c>
      <c r="L27" s="43">
        <v>30</v>
      </c>
      <c r="M27" s="44">
        <v>0</v>
      </c>
      <c r="N27" s="65">
        <f t="shared" si="4"/>
        <v>0</v>
      </c>
      <c r="O27" s="43">
        <v>30</v>
      </c>
      <c r="P27" s="44">
        <v>0</v>
      </c>
      <c r="Q27" s="74">
        <f t="shared" si="5"/>
        <v>0</v>
      </c>
      <c r="R27" s="43">
        <v>15</v>
      </c>
      <c r="S27" s="51">
        <v>2.1488</v>
      </c>
      <c r="T27" s="74">
        <f t="shared" si="6"/>
        <v>50</v>
      </c>
      <c r="U27" s="81"/>
      <c r="V27" s="81"/>
      <c r="W27" s="81"/>
      <c r="X27" s="81"/>
      <c r="Y27" s="81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4.3780125256111205E-2</v>
      </c>
      <c r="E28" s="45">
        <f t="shared" si="1"/>
        <v>7.5</v>
      </c>
      <c r="F28" s="46">
        <f t="shared" si="2"/>
        <v>7.5</v>
      </c>
      <c r="G28" s="43">
        <v>30</v>
      </c>
      <c r="H28" s="68"/>
      <c r="I28" s="43">
        <v>30</v>
      </c>
      <c r="J28" s="44">
        <v>0</v>
      </c>
      <c r="K28" s="65">
        <f t="shared" si="3"/>
        <v>0</v>
      </c>
      <c r="L28" s="43">
        <v>30</v>
      </c>
      <c r="M28" s="44">
        <v>0</v>
      </c>
      <c r="N28" s="65">
        <f t="shared" si="4"/>
        <v>0</v>
      </c>
      <c r="O28" s="43">
        <v>30</v>
      </c>
      <c r="P28" s="44">
        <v>0</v>
      </c>
      <c r="Q28" s="74">
        <f t="shared" si="5"/>
        <v>0</v>
      </c>
      <c r="R28" s="43">
        <v>15</v>
      </c>
      <c r="S28" s="44">
        <v>2.1478999999999999</v>
      </c>
      <c r="T28" s="74">
        <f t="shared" si="6"/>
        <v>50</v>
      </c>
      <c r="U28" s="81"/>
      <c r="V28" s="81"/>
      <c r="W28" s="81"/>
      <c r="X28" s="81"/>
      <c r="Y28" s="81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3.1011657769070885E-2</v>
      </c>
      <c r="E29" s="45">
        <f t="shared" si="1"/>
        <v>5</v>
      </c>
      <c r="F29" s="46">
        <f t="shared" si="2"/>
        <v>5</v>
      </c>
      <c r="G29" s="43">
        <v>15</v>
      </c>
      <c r="H29" s="68"/>
      <c r="I29" s="43">
        <v>15</v>
      </c>
      <c r="J29" s="44">
        <v>0</v>
      </c>
      <c r="K29" s="65">
        <f t="shared" si="3"/>
        <v>0</v>
      </c>
      <c r="L29" s="43">
        <v>15</v>
      </c>
      <c r="M29" s="44">
        <v>0</v>
      </c>
      <c r="N29" s="65">
        <f t="shared" si="4"/>
        <v>0</v>
      </c>
      <c r="O29" s="43">
        <v>15</v>
      </c>
      <c r="P29" s="44">
        <v>0</v>
      </c>
      <c r="Q29" s="74">
        <f t="shared" si="5"/>
        <v>0</v>
      </c>
      <c r="R29" s="43">
        <v>15</v>
      </c>
      <c r="S29" s="44">
        <v>0</v>
      </c>
      <c r="T29" s="74">
        <f t="shared" si="6"/>
        <v>0</v>
      </c>
      <c r="U29" s="81"/>
      <c r="V29" s="81"/>
      <c r="W29" s="81"/>
      <c r="X29" s="81"/>
      <c r="Y29" s="81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8.6366848795035284E-2</v>
      </c>
      <c r="E30" s="45">
        <f t="shared" si="1"/>
        <v>5</v>
      </c>
      <c r="F30" s="46">
        <f t="shared" si="2"/>
        <v>5</v>
      </c>
      <c r="G30" s="43">
        <v>15</v>
      </c>
      <c r="H30" s="68"/>
      <c r="I30" s="43">
        <v>15</v>
      </c>
      <c r="J30" s="44">
        <v>0</v>
      </c>
      <c r="K30" s="65">
        <f t="shared" si="3"/>
        <v>0</v>
      </c>
      <c r="L30" s="43">
        <v>15</v>
      </c>
      <c r="M30" s="44">
        <v>0</v>
      </c>
      <c r="N30" s="65">
        <f t="shared" si="4"/>
        <v>0</v>
      </c>
      <c r="O30" s="43">
        <v>15</v>
      </c>
      <c r="P30" s="44">
        <v>0</v>
      </c>
      <c r="Q30" s="74">
        <f t="shared" si="5"/>
        <v>0</v>
      </c>
      <c r="R30" s="43">
        <v>15</v>
      </c>
      <c r="S30" s="44">
        <v>0</v>
      </c>
      <c r="T30" s="74">
        <f t="shared" si="6"/>
        <v>0</v>
      </c>
      <c r="U30" s="81"/>
      <c r="V30" s="81"/>
      <c r="W30" s="81"/>
      <c r="X30" s="81"/>
      <c r="Y30" s="81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0.17141791580219035</v>
      </c>
      <c r="E31" s="45">
        <f t="shared" si="1"/>
        <v>5</v>
      </c>
      <c r="F31" s="46">
        <f t="shared" si="2"/>
        <v>5</v>
      </c>
      <c r="G31" s="43">
        <v>15</v>
      </c>
      <c r="H31" s="68"/>
      <c r="I31" s="43">
        <v>15</v>
      </c>
      <c r="J31" s="44">
        <v>0</v>
      </c>
      <c r="K31" s="65">
        <f t="shared" si="3"/>
        <v>0</v>
      </c>
      <c r="L31" s="43">
        <v>15</v>
      </c>
      <c r="M31" s="44">
        <v>0</v>
      </c>
      <c r="N31" s="65">
        <f t="shared" si="4"/>
        <v>0</v>
      </c>
      <c r="O31" s="43">
        <v>15</v>
      </c>
      <c r="P31" s="44">
        <v>0</v>
      </c>
      <c r="Q31" s="74">
        <f t="shared" si="5"/>
        <v>0</v>
      </c>
      <c r="R31" s="43">
        <v>15</v>
      </c>
      <c r="S31" s="44">
        <v>0</v>
      </c>
      <c r="T31" s="74">
        <f t="shared" si="6"/>
        <v>0</v>
      </c>
      <c r="U31" s="81"/>
      <c r="V31" s="81"/>
      <c r="W31" s="81"/>
      <c r="X31" s="81"/>
      <c r="Y31" s="81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0.31881993846923956</v>
      </c>
      <c r="E32" s="45">
        <f t="shared" si="1"/>
        <v>5</v>
      </c>
      <c r="F32" s="46">
        <f t="shared" si="2"/>
        <v>5</v>
      </c>
      <c r="G32" s="43">
        <v>15</v>
      </c>
      <c r="H32" s="68"/>
      <c r="I32" s="43">
        <v>15</v>
      </c>
      <c r="J32" s="44">
        <v>0</v>
      </c>
      <c r="K32" s="65">
        <f t="shared" si="3"/>
        <v>0</v>
      </c>
      <c r="L32" s="43">
        <v>15</v>
      </c>
      <c r="M32" s="44">
        <v>0</v>
      </c>
      <c r="N32" s="65">
        <f t="shared" si="4"/>
        <v>0</v>
      </c>
      <c r="O32" s="43">
        <v>15</v>
      </c>
      <c r="P32" s="44">
        <v>0</v>
      </c>
      <c r="Q32" s="74">
        <f t="shared" si="5"/>
        <v>0</v>
      </c>
      <c r="R32" s="43">
        <v>15</v>
      </c>
      <c r="S32" s="44">
        <v>0</v>
      </c>
      <c r="T32" s="74">
        <f t="shared" si="6"/>
        <v>0</v>
      </c>
      <c r="U32" s="81"/>
      <c r="V32" s="81"/>
      <c r="W32" s="81"/>
      <c r="X32" s="81"/>
      <c r="Y32" s="81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0.63681233647792901</v>
      </c>
      <c r="E33" s="45">
        <f t="shared" si="1"/>
        <v>5</v>
      </c>
      <c r="F33" s="46">
        <f t="shared" si="2"/>
        <v>5</v>
      </c>
      <c r="G33" s="43">
        <v>15</v>
      </c>
      <c r="H33" s="68"/>
      <c r="I33" s="43">
        <v>15</v>
      </c>
      <c r="J33" s="44">
        <v>0</v>
      </c>
      <c r="K33" s="65">
        <f t="shared" si="3"/>
        <v>0</v>
      </c>
      <c r="L33" s="43">
        <v>15</v>
      </c>
      <c r="M33" s="44">
        <v>0</v>
      </c>
      <c r="N33" s="65">
        <f t="shared" si="4"/>
        <v>0</v>
      </c>
      <c r="O33" s="43">
        <v>15</v>
      </c>
      <c r="P33" s="44">
        <v>0</v>
      </c>
      <c r="Q33" s="74">
        <f t="shared" si="5"/>
        <v>0</v>
      </c>
      <c r="R33" s="43">
        <v>15</v>
      </c>
      <c r="S33" s="44">
        <v>0</v>
      </c>
      <c r="T33" s="74">
        <f t="shared" si="6"/>
        <v>0</v>
      </c>
      <c r="U33" s="81"/>
      <c r="V33" s="81"/>
      <c r="W33" s="81"/>
      <c r="X33" s="81"/>
      <c r="Y33" s="81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0.19215572175429682</v>
      </c>
      <c r="E34" s="45">
        <f t="shared" si="1"/>
        <v>2.5</v>
      </c>
      <c r="F34" s="46">
        <f t="shared" si="2"/>
        <v>2.5</v>
      </c>
      <c r="G34" s="43">
        <v>15</v>
      </c>
      <c r="H34" s="68"/>
      <c r="I34" s="43">
        <v>15</v>
      </c>
      <c r="J34" s="44">
        <v>0</v>
      </c>
      <c r="K34" s="65">
        <f t="shared" si="3"/>
        <v>0</v>
      </c>
      <c r="L34" s="43">
        <v>15</v>
      </c>
      <c r="M34" s="44">
        <v>0</v>
      </c>
      <c r="N34" s="65">
        <f t="shared" si="4"/>
        <v>0</v>
      </c>
      <c r="O34" s="43">
        <v>15</v>
      </c>
      <c r="P34" s="44">
        <v>0</v>
      </c>
      <c r="Q34" s="74">
        <f t="shared" si="5"/>
        <v>0</v>
      </c>
      <c r="R34" s="43">
        <v>15</v>
      </c>
      <c r="S34" s="44">
        <v>0</v>
      </c>
      <c r="T34" s="74">
        <f t="shared" si="6"/>
        <v>0</v>
      </c>
      <c r="U34" s="81"/>
      <c r="V34" s="81"/>
      <c r="W34" s="81"/>
      <c r="X34" s="81"/>
      <c r="Y34" s="81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0.46889630427312934</v>
      </c>
      <c r="E35" s="45">
        <f t="shared" si="1"/>
        <v>2.5</v>
      </c>
      <c r="F35" s="46">
        <f t="shared" si="2"/>
        <v>2.5</v>
      </c>
      <c r="G35" s="43">
        <v>15</v>
      </c>
      <c r="H35" s="68"/>
      <c r="I35" s="43">
        <v>15</v>
      </c>
      <c r="J35" s="44">
        <v>0</v>
      </c>
      <c r="K35" s="65">
        <f t="shared" si="3"/>
        <v>0</v>
      </c>
      <c r="L35" s="43">
        <v>15</v>
      </c>
      <c r="M35" s="44">
        <v>0</v>
      </c>
      <c r="N35" s="65">
        <f t="shared" si="4"/>
        <v>0</v>
      </c>
      <c r="O35" s="43">
        <v>15</v>
      </c>
      <c r="P35" s="44">
        <v>0</v>
      </c>
      <c r="Q35" s="74">
        <f t="shared" si="5"/>
        <v>0</v>
      </c>
      <c r="R35" s="43">
        <v>15</v>
      </c>
      <c r="S35" s="44">
        <v>0</v>
      </c>
      <c r="T35" s="74">
        <f t="shared" si="6"/>
        <v>0</v>
      </c>
      <c r="U35" s="81"/>
      <c r="V35" s="81"/>
      <c r="W35" s="81"/>
      <c r="X35" s="81"/>
      <c r="Y35" s="81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0.66919222549864943</v>
      </c>
      <c r="E36" s="45">
        <f t="shared" si="1"/>
        <v>2.5</v>
      </c>
      <c r="F36" s="46">
        <f t="shared" si="2"/>
        <v>2.5</v>
      </c>
      <c r="G36" s="43">
        <v>15</v>
      </c>
      <c r="H36" s="68"/>
      <c r="I36" s="43">
        <v>15</v>
      </c>
      <c r="J36" s="44">
        <v>0</v>
      </c>
      <c r="K36" s="65">
        <f t="shared" si="3"/>
        <v>0</v>
      </c>
      <c r="L36" s="43">
        <v>15</v>
      </c>
      <c r="M36" s="44">
        <v>0</v>
      </c>
      <c r="N36" s="65">
        <f t="shared" si="4"/>
        <v>0</v>
      </c>
      <c r="O36" s="43">
        <v>15</v>
      </c>
      <c r="P36" s="44">
        <v>0</v>
      </c>
      <c r="Q36" s="74">
        <f t="shared" si="5"/>
        <v>0</v>
      </c>
      <c r="R36" s="43">
        <v>15</v>
      </c>
      <c r="S36" s="44">
        <v>0</v>
      </c>
      <c r="T36" s="74">
        <f t="shared" si="6"/>
        <v>0</v>
      </c>
      <c r="U36" s="81"/>
      <c r="V36" s="81"/>
      <c r="W36" s="81"/>
      <c r="X36" s="81"/>
      <c r="Y36" s="81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0.82087431564599478</v>
      </c>
      <c r="E37" s="45">
        <f t="shared" si="1"/>
        <v>2.5</v>
      </c>
      <c r="F37" s="46">
        <f t="shared" si="2"/>
        <v>2.5</v>
      </c>
      <c r="G37" s="43">
        <v>15</v>
      </c>
      <c r="H37" s="68"/>
      <c r="I37" s="43">
        <v>15</v>
      </c>
      <c r="J37" s="44">
        <v>0</v>
      </c>
      <c r="K37" s="65">
        <f t="shared" si="3"/>
        <v>0</v>
      </c>
      <c r="L37" s="43">
        <v>15</v>
      </c>
      <c r="M37" s="44">
        <v>0</v>
      </c>
      <c r="N37" s="65">
        <f t="shared" si="4"/>
        <v>0</v>
      </c>
      <c r="O37" s="43">
        <v>15</v>
      </c>
      <c r="P37" s="44">
        <v>0</v>
      </c>
      <c r="Q37" s="74">
        <f t="shared" si="5"/>
        <v>0</v>
      </c>
      <c r="R37" s="43">
        <v>15</v>
      </c>
      <c r="S37" s="44">
        <v>0</v>
      </c>
      <c r="T37" s="74">
        <f t="shared" si="6"/>
        <v>0</v>
      </c>
      <c r="U37" s="81"/>
      <c r="V37" s="81"/>
      <c r="W37" s="81"/>
      <c r="X37" s="81"/>
      <c r="Y37" s="81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0.93972579860143024</v>
      </c>
      <c r="E38" s="45">
        <f t="shared" si="1"/>
        <v>2.5</v>
      </c>
      <c r="F38" s="46">
        <f t="shared" si="2"/>
        <v>2.5</v>
      </c>
      <c r="G38" s="43">
        <v>15</v>
      </c>
      <c r="H38" s="68"/>
      <c r="I38" s="43">
        <v>15</v>
      </c>
      <c r="J38" s="44">
        <v>0</v>
      </c>
      <c r="K38" s="65">
        <f t="shared" si="3"/>
        <v>0</v>
      </c>
      <c r="L38" s="43">
        <v>15</v>
      </c>
      <c r="M38" s="44">
        <v>0</v>
      </c>
      <c r="N38" s="65">
        <f t="shared" si="4"/>
        <v>0</v>
      </c>
      <c r="O38" s="43">
        <v>15</v>
      </c>
      <c r="P38" s="44">
        <v>0</v>
      </c>
      <c r="Q38" s="74">
        <f t="shared" si="5"/>
        <v>0</v>
      </c>
      <c r="R38" s="43">
        <v>15</v>
      </c>
      <c r="S38" s="44">
        <v>0</v>
      </c>
      <c r="T38" s="74">
        <f t="shared" si="6"/>
        <v>0</v>
      </c>
      <c r="U38" s="81"/>
      <c r="V38" s="81"/>
      <c r="W38" s="81"/>
      <c r="X38" s="81"/>
      <c r="Y38" s="81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0.33608887015522149</v>
      </c>
      <c r="E39" s="45">
        <f t="shared" si="1"/>
        <v>0</v>
      </c>
      <c r="F39" s="46">
        <f t="shared" si="2"/>
        <v>0</v>
      </c>
      <c r="G39" s="43">
        <v>15</v>
      </c>
      <c r="H39" s="68"/>
      <c r="I39" s="43">
        <v>15</v>
      </c>
      <c r="J39" s="44">
        <v>0</v>
      </c>
      <c r="K39" s="65">
        <f t="shared" si="3"/>
        <v>0</v>
      </c>
      <c r="L39" s="43">
        <v>15</v>
      </c>
      <c r="M39" s="44">
        <v>0</v>
      </c>
      <c r="N39" s="65">
        <f t="shared" si="4"/>
        <v>0</v>
      </c>
      <c r="O39" s="43">
        <v>15</v>
      </c>
      <c r="P39" s="44">
        <v>0</v>
      </c>
      <c r="Q39" s="74">
        <f t="shared" si="5"/>
        <v>0</v>
      </c>
      <c r="R39" s="43">
        <v>15</v>
      </c>
      <c r="S39" s="44">
        <v>0</v>
      </c>
      <c r="T39" s="74">
        <f t="shared" si="6"/>
        <v>0</v>
      </c>
      <c r="U39" s="81"/>
      <c r="V39" s="81"/>
      <c r="W39" s="81"/>
      <c r="X39" s="81"/>
      <c r="Y39" s="81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0.65478067781231242</v>
      </c>
      <c r="E40" s="45">
        <f t="shared" si="1"/>
        <v>0</v>
      </c>
      <c r="F40" s="46">
        <f t="shared" si="2"/>
        <v>0</v>
      </c>
      <c r="G40" s="43">
        <v>15</v>
      </c>
      <c r="H40" s="68"/>
      <c r="I40" s="43">
        <v>15</v>
      </c>
      <c r="J40" s="44">
        <v>0</v>
      </c>
      <c r="K40" s="65">
        <f t="shared" si="3"/>
        <v>0</v>
      </c>
      <c r="L40" s="43">
        <v>15</v>
      </c>
      <c r="M40" s="44">
        <v>0</v>
      </c>
      <c r="N40" s="65">
        <f t="shared" si="4"/>
        <v>0</v>
      </c>
      <c r="O40" s="43">
        <v>15</v>
      </c>
      <c r="P40" s="44">
        <v>0</v>
      </c>
      <c r="Q40" s="74">
        <f t="shared" si="5"/>
        <v>0</v>
      </c>
      <c r="R40" s="43">
        <v>15</v>
      </c>
      <c r="S40" s="44">
        <v>0</v>
      </c>
      <c r="T40" s="74">
        <f t="shared" si="6"/>
        <v>0</v>
      </c>
      <c r="U40" s="81"/>
      <c r="V40" s="81"/>
      <c r="W40" s="81"/>
      <c r="X40" s="81"/>
      <c r="Y40" s="81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0.81143089422109915</v>
      </c>
      <c r="E41" s="45">
        <f t="shared" si="1"/>
        <v>0</v>
      </c>
      <c r="F41" s="46">
        <f t="shared" si="2"/>
        <v>0</v>
      </c>
      <c r="G41" s="43">
        <v>15</v>
      </c>
      <c r="H41" s="68"/>
      <c r="I41" s="43">
        <v>15</v>
      </c>
      <c r="J41" s="44">
        <v>0</v>
      </c>
      <c r="K41" s="65">
        <f t="shared" si="3"/>
        <v>0</v>
      </c>
      <c r="L41" s="43">
        <v>15</v>
      </c>
      <c r="M41" s="44">
        <v>0</v>
      </c>
      <c r="N41" s="65">
        <f t="shared" si="4"/>
        <v>0</v>
      </c>
      <c r="O41" s="43">
        <v>15</v>
      </c>
      <c r="P41" s="44">
        <v>0</v>
      </c>
      <c r="Q41" s="74">
        <f t="shared" si="5"/>
        <v>0</v>
      </c>
      <c r="R41" s="43">
        <v>15</v>
      </c>
      <c r="S41" s="44">
        <v>0</v>
      </c>
      <c r="T41" s="74">
        <f t="shared" si="6"/>
        <v>0</v>
      </c>
      <c r="U41" s="81"/>
      <c r="V41" s="81"/>
      <c r="W41" s="81"/>
      <c r="X41" s="81"/>
      <c r="Y41" s="81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0.90457585678526142</v>
      </c>
      <c r="E42" s="45">
        <f t="shared" si="1"/>
        <v>0</v>
      </c>
      <c r="F42" s="46">
        <f t="shared" si="2"/>
        <v>0</v>
      </c>
      <c r="G42" s="43">
        <v>15</v>
      </c>
      <c r="H42" s="68"/>
      <c r="I42" s="43">
        <v>15</v>
      </c>
      <c r="J42" s="44">
        <v>0</v>
      </c>
      <c r="K42" s="65">
        <f t="shared" si="3"/>
        <v>0</v>
      </c>
      <c r="L42" s="43">
        <v>15</v>
      </c>
      <c r="M42" s="44">
        <v>0</v>
      </c>
      <c r="N42" s="65">
        <f t="shared" si="4"/>
        <v>0</v>
      </c>
      <c r="O42" s="43">
        <v>15</v>
      </c>
      <c r="P42" s="44">
        <v>0</v>
      </c>
      <c r="Q42" s="74">
        <f t="shared" si="5"/>
        <v>0</v>
      </c>
      <c r="R42" s="43">
        <v>15</v>
      </c>
      <c r="S42" s="44">
        <v>0</v>
      </c>
      <c r="T42" s="74">
        <f t="shared" si="6"/>
        <v>0</v>
      </c>
      <c r="U42" s="81"/>
      <c r="V42" s="81"/>
      <c r="W42" s="81"/>
      <c r="X42" s="81"/>
      <c r="Y42" s="81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0.96632429482038651</v>
      </c>
      <c r="E43" s="45">
        <f t="shared" si="1"/>
        <v>0</v>
      </c>
      <c r="F43" s="46">
        <f t="shared" si="2"/>
        <v>0</v>
      </c>
      <c r="G43" s="43">
        <v>15</v>
      </c>
      <c r="H43" s="68"/>
      <c r="I43" s="43">
        <v>15</v>
      </c>
      <c r="J43" s="44">
        <v>0</v>
      </c>
      <c r="K43" s="65">
        <f t="shared" si="3"/>
        <v>0</v>
      </c>
      <c r="L43" s="43">
        <v>15</v>
      </c>
      <c r="M43" s="44">
        <v>0</v>
      </c>
      <c r="N43" s="65">
        <f t="shared" si="4"/>
        <v>0</v>
      </c>
      <c r="O43" s="43">
        <v>15</v>
      </c>
      <c r="P43" s="44">
        <v>0</v>
      </c>
      <c r="Q43" s="74">
        <f t="shared" si="5"/>
        <v>0</v>
      </c>
      <c r="R43" s="43">
        <v>15</v>
      </c>
      <c r="S43" s="44">
        <v>0</v>
      </c>
      <c r="T43" s="74">
        <f t="shared" si="6"/>
        <v>0</v>
      </c>
      <c r="U43" s="81"/>
      <c r="V43" s="81"/>
      <c r="W43" s="81"/>
      <c r="X43" s="81"/>
      <c r="Y43" s="81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0.19215572175429682</v>
      </c>
      <c r="E44" s="45">
        <f t="shared" si="1"/>
        <v>-2.5</v>
      </c>
      <c r="F44" s="46">
        <f t="shared" si="2"/>
        <v>-2.5</v>
      </c>
      <c r="G44" s="43">
        <v>15</v>
      </c>
      <c r="H44" s="68"/>
      <c r="I44" s="43">
        <v>15</v>
      </c>
      <c r="J44" s="44">
        <v>0</v>
      </c>
      <c r="K44" s="65">
        <f t="shared" si="3"/>
        <v>0</v>
      </c>
      <c r="L44" s="43">
        <v>15</v>
      </c>
      <c r="M44" s="44">
        <v>0</v>
      </c>
      <c r="N44" s="65">
        <f t="shared" si="4"/>
        <v>0</v>
      </c>
      <c r="O44" s="43">
        <v>15</v>
      </c>
      <c r="P44" s="44">
        <v>0</v>
      </c>
      <c r="Q44" s="74">
        <f t="shared" si="5"/>
        <v>0</v>
      </c>
      <c r="R44" s="43">
        <v>15</v>
      </c>
      <c r="S44" s="44">
        <v>0</v>
      </c>
      <c r="T44" s="74">
        <f t="shared" si="6"/>
        <v>0</v>
      </c>
      <c r="U44" s="81"/>
      <c r="V44" s="81"/>
      <c r="W44" s="81"/>
      <c r="X44" s="81"/>
      <c r="Y44" s="81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0.46889630427312934</v>
      </c>
      <c r="E45" s="45">
        <f t="shared" si="1"/>
        <v>-2.5</v>
      </c>
      <c r="F45" s="46">
        <f t="shared" si="2"/>
        <v>-2.5</v>
      </c>
      <c r="G45" s="43">
        <v>15</v>
      </c>
      <c r="H45" s="68"/>
      <c r="I45" s="43">
        <v>15</v>
      </c>
      <c r="J45" s="44">
        <v>0</v>
      </c>
      <c r="K45" s="65">
        <f t="shared" si="3"/>
        <v>0</v>
      </c>
      <c r="L45" s="43">
        <v>15</v>
      </c>
      <c r="M45" s="44">
        <v>0</v>
      </c>
      <c r="N45" s="65">
        <f t="shared" si="4"/>
        <v>0</v>
      </c>
      <c r="O45" s="43">
        <v>15</v>
      </c>
      <c r="P45" s="44">
        <v>0</v>
      </c>
      <c r="Q45" s="74">
        <f t="shared" si="5"/>
        <v>0</v>
      </c>
      <c r="R45" s="43">
        <v>15</v>
      </c>
      <c r="S45" s="44">
        <v>0</v>
      </c>
      <c r="T45" s="74">
        <f t="shared" si="6"/>
        <v>0</v>
      </c>
      <c r="U45" s="81"/>
      <c r="V45" s="81"/>
      <c r="W45" s="81"/>
      <c r="X45" s="81"/>
      <c r="Y45" s="81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0.66919222549864943</v>
      </c>
      <c r="E46" s="45">
        <f t="shared" si="1"/>
        <v>-2.5</v>
      </c>
      <c r="F46" s="46">
        <f t="shared" si="2"/>
        <v>-2.5</v>
      </c>
      <c r="G46" s="43">
        <v>15</v>
      </c>
      <c r="H46" s="68"/>
      <c r="I46" s="43">
        <v>15</v>
      </c>
      <c r="J46" s="44">
        <v>0</v>
      </c>
      <c r="K46" s="65">
        <f t="shared" si="3"/>
        <v>0</v>
      </c>
      <c r="L46" s="43">
        <v>15</v>
      </c>
      <c r="M46" s="44">
        <v>0</v>
      </c>
      <c r="N46" s="65">
        <f t="shared" si="4"/>
        <v>0</v>
      </c>
      <c r="O46" s="43">
        <v>15</v>
      </c>
      <c r="P46" s="44">
        <v>0</v>
      </c>
      <c r="Q46" s="74">
        <f t="shared" si="5"/>
        <v>0</v>
      </c>
      <c r="R46" s="43">
        <v>15</v>
      </c>
      <c r="S46" s="44">
        <v>0</v>
      </c>
      <c r="T46" s="74">
        <f t="shared" si="6"/>
        <v>0</v>
      </c>
      <c r="U46" s="81"/>
      <c r="V46" s="81"/>
      <c r="W46" s="81"/>
      <c r="X46" s="81"/>
      <c r="Y46" s="81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0.82087431564599478</v>
      </c>
      <c r="E47" s="45">
        <f t="shared" si="1"/>
        <v>-2.5</v>
      </c>
      <c r="F47" s="46">
        <f t="shared" si="2"/>
        <v>-2.5</v>
      </c>
      <c r="G47" s="43">
        <v>15</v>
      </c>
      <c r="H47" s="68"/>
      <c r="I47" s="43">
        <v>15</v>
      </c>
      <c r="J47" s="44">
        <v>0</v>
      </c>
      <c r="K47" s="65">
        <f t="shared" si="3"/>
        <v>0</v>
      </c>
      <c r="L47" s="43">
        <v>15</v>
      </c>
      <c r="M47" s="44">
        <v>0</v>
      </c>
      <c r="N47" s="65">
        <f t="shared" si="4"/>
        <v>0</v>
      </c>
      <c r="O47" s="43">
        <v>15</v>
      </c>
      <c r="P47" s="44">
        <v>0</v>
      </c>
      <c r="Q47" s="74">
        <f t="shared" si="5"/>
        <v>0</v>
      </c>
      <c r="R47" s="43">
        <v>15</v>
      </c>
      <c r="S47" s="44">
        <v>0</v>
      </c>
      <c r="T47" s="74">
        <f t="shared" si="6"/>
        <v>0</v>
      </c>
      <c r="U47" s="81"/>
      <c r="V47" s="81"/>
      <c r="W47" s="81"/>
      <c r="X47" s="81"/>
      <c r="Y47" s="81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0.93972579860143024</v>
      </c>
      <c r="E48" s="45">
        <f t="shared" si="1"/>
        <v>-2.5</v>
      </c>
      <c r="F48" s="46">
        <f t="shared" si="2"/>
        <v>-2.5</v>
      </c>
      <c r="G48" s="43">
        <v>15</v>
      </c>
      <c r="H48" s="68"/>
      <c r="I48" s="43">
        <v>15</v>
      </c>
      <c r="J48" s="44">
        <v>0</v>
      </c>
      <c r="K48" s="65">
        <f t="shared" si="3"/>
        <v>0</v>
      </c>
      <c r="L48" s="43">
        <v>15</v>
      </c>
      <c r="M48" s="44">
        <v>0</v>
      </c>
      <c r="N48" s="65">
        <f t="shared" si="4"/>
        <v>0</v>
      </c>
      <c r="O48" s="43">
        <v>15</v>
      </c>
      <c r="P48" s="44">
        <v>0</v>
      </c>
      <c r="Q48" s="74">
        <f t="shared" si="5"/>
        <v>0</v>
      </c>
      <c r="R48" s="43">
        <v>15</v>
      </c>
      <c r="S48" s="44">
        <v>0</v>
      </c>
      <c r="T48" s="74">
        <f t="shared" si="6"/>
        <v>0</v>
      </c>
      <c r="U48" s="81"/>
      <c r="V48" s="81"/>
      <c r="W48" s="81"/>
      <c r="X48" s="81"/>
      <c r="Y48" s="81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3.1011657769070885E-2</v>
      </c>
      <c r="E49" s="45">
        <f t="shared" si="1"/>
        <v>-5</v>
      </c>
      <c r="F49" s="46">
        <f t="shared" si="2"/>
        <v>-5</v>
      </c>
      <c r="G49" s="43">
        <v>15</v>
      </c>
      <c r="H49" s="68"/>
      <c r="I49" s="43">
        <v>15</v>
      </c>
      <c r="J49" s="44">
        <v>0</v>
      </c>
      <c r="K49" s="65">
        <f t="shared" si="3"/>
        <v>0</v>
      </c>
      <c r="L49" s="43">
        <v>15</v>
      </c>
      <c r="M49" s="44">
        <v>0</v>
      </c>
      <c r="N49" s="65">
        <f t="shared" si="4"/>
        <v>0</v>
      </c>
      <c r="O49" s="43">
        <v>15</v>
      </c>
      <c r="P49" s="44">
        <v>0</v>
      </c>
      <c r="Q49" s="74">
        <f t="shared" si="5"/>
        <v>0</v>
      </c>
      <c r="R49" s="43">
        <v>15</v>
      </c>
      <c r="S49" s="44">
        <v>0</v>
      </c>
      <c r="T49" s="74">
        <f t="shared" si="6"/>
        <v>0</v>
      </c>
      <c r="U49" s="81"/>
      <c r="V49" s="81"/>
      <c r="W49" s="81"/>
      <c r="X49" s="81"/>
      <c r="Y49" s="81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8.6366848795035284E-2</v>
      </c>
      <c r="E50" s="45">
        <f t="shared" si="1"/>
        <v>-5</v>
      </c>
      <c r="F50" s="46">
        <f t="shared" si="2"/>
        <v>-5</v>
      </c>
      <c r="G50" s="43">
        <v>15</v>
      </c>
      <c r="H50" s="68"/>
      <c r="I50" s="43">
        <v>15</v>
      </c>
      <c r="J50" s="44">
        <v>0</v>
      </c>
      <c r="K50" s="65">
        <f t="shared" si="3"/>
        <v>0</v>
      </c>
      <c r="L50" s="43">
        <v>15</v>
      </c>
      <c r="M50" s="44">
        <v>0</v>
      </c>
      <c r="N50" s="65">
        <f t="shared" si="4"/>
        <v>0</v>
      </c>
      <c r="O50" s="43">
        <v>15</v>
      </c>
      <c r="P50" s="44">
        <v>0</v>
      </c>
      <c r="Q50" s="74">
        <f t="shared" si="5"/>
        <v>0</v>
      </c>
      <c r="R50" s="43">
        <v>15</v>
      </c>
      <c r="S50" s="44">
        <v>0</v>
      </c>
      <c r="T50" s="74">
        <f t="shared" si="6"/>
        <v>0</v>
      </c>
      <c r="U50" s="81"/>
      <c r="V50" s="81"/>
      <c r="W50" s="81"/>
      <c r="X50" s="81"/>
      <c r="Y50" s="81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0.17141791580219035</v>
      </c>
      <c r="E51" s="45">
        <f t="shared" si="1"/>
        <v>-5</v>
      </c>
      <c r="F51" s="46">
        <f t="shared" si="2"/>
        <v>-5</v>
      </c>
      <c r="G51" s="43">
        <v>15</v>
      </c>
      <c r="H51" s="68"/>
      <c r="I51" s="43">
        <v>15</v>
      </c>
      <c r="J51" s="44">
        <v>0</v>
      </c>
      <c r="K51" s="65">
        <f t="shared" si="3"/>
        <v>0</v>
      </c>
      <c r="L51" s="43">
        <v>15</v>
      </c>
      <c r="M51" s="44">
        <v>0</v>
      </c>
      <c r="N51" s="65">
        <f t="shared" si="4"/>
        <v>0</v>
      </c>
      <c r="O51" s="43">
        <v>15</v>
      </c>
      <c r="P51" s="44">
        <v>0</v>
      </c>
      <c r="Q51" s="74">
        <f t="shared" si="5"/>
        <v>0</v>
      </c>
      <c r="R51" s="43">
        <v>15</v>
      </c>
      <c r="S51" s="44">
        <v>0</v>
      </c>
      <c r="T51" s="74">
        <f t="shared" si="6"/>
        <v>0</v>
      </c>
      <c r="U51" s="81"/>
      <c r="V51" s="81"/>
      <c r="W51" s="81"/>
      <c r="X51" s="81"/>
      <c r="Y51" s="81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0.31881993846923956</v>
      </c>
      <c r="E52" s="45">
        <f t="shared" si="1"/>
        <v>-5</v>
      </c>
      <c r="F52" s="46">
        <f t="shared" si="2"/>
        <v>-5</v>
      </c>
      <c r="G52" s="43">
        <v>15</v>
      </c>
      <c r="H52" s="68"/>
      <c r="I52" s="43">
        <v>15</v>
      </c>
      <c r="J52" s="44">
        <v>0</v>
      </c>
      <c r="K52" s="65">
        <f t="shared" si="3"/>
        <v>0</v>
      </c>
      <c r="L52" s="43">
        <v>15</v>
      </c>
      <c r="M52" s="44">
        <v>0</v>
      </c>
      <c r="N52" s="65">
        <f t="shared" si="4"/>
        <v>0</v>
      </c>
      <c r="O52" s="43">
        <v>15</v>
      </c>
      <c r="P52" s="44">
        <v>0</v>
      </c>
      <c r="Q52" s="74">
        <f t="shared" si="5"/>
        <v>0</v>
      </c>
      <c r="R52" s="43">
        <v>15</v>
      </c>
      <c r="S52" s="44">
        <v>0</v>
      </c>
      <c r="T52" s="74">
        <f t="shared" si="6"/>
        <v>0</v>
      </c>
      <c r="U52" s="81"/>
      <c r="V52" s="81"/>
      <c r="W52" s="81"/>
      <c r="X52" s="81"/>
      <c r="Y52" s="81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0.63681233647792901</v>
      </c>
      <c r="E53" s="45">
        <f t="shared" si="1"/>
        <v>-5</v>
      </c>
      <c r="F53" s="46">
        <f t="shared" si="2"/>
        <v>-5</v>
      </c>
      <c r="G53" s="43">
        <v>15</v>
      </c>
      <c r="H53" s="68"/>
      <c r="I53" s="43">
        <v>15</v>
      </c>
      <c r="J53" s="44">
        <v>0</v>
      </c>
      <c r="K53" s="65">
        <f t="shared" si="3"/>
        <v>0</v>
      </c>
      <c r="L53" s="43">
        <v>15</v>
      </c>
      <c r="M53" s="44">
        <v>0</v>
      </c>
      <c r="N53" s="65">
        <f t="shared" si="4"/>
        <v>0</v>
      </c>
      <c r="O53" s="43">
        <v>15</v>
      </c>
      <c r="P53" s="44">
        <v>0</v>
      </c>
      <c r="Q53" s="74">
        <f t="shared" si="5"/>
        <v>0</v>
      </c>
      <c r="R53" s="43">
        <v>15</v>
      </c>
      <c r="S53" s="44">
        <v>0</v>
      </c>
      <c r="T53" s="74">
        <f t="shared" si="6"/>
        <v>0</v>
      </c>
      <c r="U53" s="81"/>
      <c r="V53" s="81"/>
      <c r="W53" s="81"/>
      <c r="X53" s="81"/>
      <c r="Y53" s="81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1.0431736609873047E-2</v>
      </c>
      <c r="E54" s="45">
        <f t="shared" si="1"/>
        <v>-7.5</v>
      </c>
      <c r="F54" s="46">
        <f t="shared" si="2"/>
        <v>-7.5</v>
      </c>
      <c r="G54" s="43">
        <v>15</v>
      </c>
      <c r="H54" s="68"/>
      <c r="I54" s="43">
        <v>15</v>
      </c>
      <c r="J54" s="44">
        <v>0</v>
      </c>
      <c r="K54" s="65">
        <f t="shared" si="3"/>
        <v>0</v>
      </c>
      <c r="L54" s="43">
        <v>15</v>
      </c>
      <c r="M54" s="44">
        <v>0</v>
      </c>
      <c r="N54" s="65">
        <f t="shared" si="4"/>
        <v>0</v>
      </c>
      <c r="O54" s="43">
        <v>15</v>
      </c>
      <c r="P54" s="44">
        <v>0</v>
      </c>
      <c r="Q54" s="74">
        <f t="shared" si="5"/>
        <v>0</v>
      </c>
      <c r="R54" s="43">
        <v>15</v>
      </c>
      <c r="S54" s="44">
        <v>0</v>
      </c>
      <c r="T54" s="74">
        <f t="shared" si="6"/>
        <v>0</v>
      </c>
      <c r="U54" s="81"/>
      <c r="V54" s="81"/>
      <c r="W54" s="81"/>
      <c r="X54" s="81"/>
      <c r="Y54" s="81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1.1663176328723754E-2</v>
      </c>
      <c r="E55" s="45">
        <f t="shared" si="1"/>
        <v>-7.5</v>
      </c>
      <c r="F55" s="46">
        <f t="shared" si="2"/>
        <v>-7.5</v>
      </c>
      <c r="G55" s="43">
        <v>15</v>
      </c>
      <c r="H55" s="68"/>
      <c r="I55" s="43">
        <v>15</v>
      </c>
      <c r="J55" s="44">
        <v>0</v>
      </c>
      <c r="K55" s="65">
        <f t="shared" si="3"/>
        <v>0</v>
      </c>
      <c r="L55" s="43">
        <v>15</v>
      </c>
      <c r="M55" s="44">
        <v>0</v>
      </c>
      <c r="N55" s="65">
        <f t="shared" si="4"/>
        <v>0</v>
      </c>
      <c r="O55" s="43">
        <v>15</v>
      </c>
      <c r="P55" s="44">
        <v>0</v>
      </c>
      <c r="Q55" s="74">
        <f t="shared" si="5"/>
        <v>0</v>
      </c>
      <c r="R55" s="43">
        <v>15</v>
      </c>
      <c r="S55" s="44">
        <v>0</v>
      </c>
      <c r="T55" s="74">
        <f t="shared" si="6"/>
        <v>0</v>
      </c>
      <c r="U55" s="81"/>
      <c r="V55" s="81"/>
      <c r="W55" s="81"/>
      <c r="X55" s="81"/>
      <c r="Y55" s="81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1.3871983147001256E-2</v>
      </c>
      <c r="E56" s="45">
        <f t="shared" si="1"/>
        <v>-7.5</v>
      </c>
      <c r="F56" s="46">
        <f t="shared" si="2"/>
        <v>-7.5</v>
      </c>
      <c r="G56" s="43">
        <v>15</v>
      </c>
      <c r="H56" s="68"/>
      <c r="I56" s="43">
        <v>15</v>
      </c>
      <c r="J56" s="44">
        <v>0</v>
      </c>
      <c r="K56" s="65">
        <f t="shared" si="3"/>
        <v>0</v>
      </c>
      <c r="L56" s="43">
        <v>15</v>
      </c>
      <c r="M56" s="44">
        <v>0</v>
      </c>
      <c r="N56" s="65">
        <f t="shared" si="4"/>
        <v>0</v>
      </c>
      <c r="O56" s="43">
        <v>15</v>
      </c>
      <c r="P56" s="44">
        <v>0</v>
      </c>
      <c r="Q56" s="74">
        <f t="shared" si="5"/>
        <v>0</v>
      </c>
      <c r="R56" s="43">
        <v>15</v>
      </c>
      <c r="S56" s="44">
        <v>0</v>
      </c>
      <c r="T56" s="74">
        <f t="shared" si="6"/>
        <v>0</v>
      </c>
      <c r="U56" s="81"/>
      <c r="V56" s="81"/>
      <c r="W56" s="81"/>
      <c r="X56" s="81"/>
      <c r="Y56" s="81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1.8987282301359099E-2</v>
      </c>
      <c r="E57" s="45">
        <f t="shared" si="1"/>
        <v>-7.5</v>
      </c>
      <c r="F57" s="46">
        <f t="shared" si="2"/>
        <v>-7.5</v>
      </c>
      <c r="G57" s="43">
        <v>15</v>
      </c>
      <c r="H57" s="68"/>
      <c r="I57" s="43">
        <v>15</v>
      </c>
      <c r="J57" s="44">
        <v>0</v>
      </c>
      <c r="K57" s="65">
        <f t="shared" si="3"/>
        <v>0</v>
      </c>
      <c r="L57" s="43">
        <v>15</v>
      </c>
      <c r="M57" s="44">
        <v>0</v>
      </c>
      <c r="N57" s="65">
        <f t="shared" si="4"/>
        <v>0</v>
      </c>
      <c r="O57" s="43">
        <v>15</v>
      </c>
      <c r="P57" s="44">
        <v>0</v>
      </c>
      <c r="Q57" s="74">
        <f t="shared" si="5"/>
        <v>0</v>
      </c>
      <c r="R57" s="43">
        <v>15</v>
      </c>
      <c r="S57" s="44">
        <v>0</v>
      </c>
      <c r="T57" s="74">
        <f t="shared" si="6"/>
        <v>0</v>
      </c>
      <c r="U57" s="81"/>
      <c r="V57" s="81"/>
      <c r="W57" s="81"/>
      <c r="X57" s="81"/>
      <c r="Y57" s="81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4.3780125256111205E-2</v>
      </c>
      <c r="E58" s="45">
        <f t="shared" si="1"/>
        <v>-7.5</v>
      </c>
      <c r="F58" s="46">
        <f t="shared" si="2"/>
        <v>-7.5</v>
      </c>
      <c r="G58" s="43">
        <v>15</v>
      </c>
      <c r="H58" s="68"/>
      <c r="I58" s="43">
        <v>15</v>
      </c>
      <c r="J58" s="44">
        <v>0</v>
      </c>
      <c r="K58" s="65">
        <f t="shared" si="3"/>
        <v>0</v>
      </c>
      <c r="L58" s="43">
        <v>15</v>
      </c>
      <c r="M58" s="44">
        <v>0</v>
      </c>
      <c r="N58" s="65">
        <f t="shared" si="4"/>
        <v>0</v>
      </c>
      <c r="O58" s="43">
        <v>15</v>
      </c>
      <c r="P58" s="44">
        <v>0</v>
      </c>
      <c r="Q58" s="74">
        <f t="shared" si="5"/>
        <v>0</v>
      </c>
      <c r="R58" s="43">
        <v>15</v>
      </c>
      <c r="S58" s="44">
        <v>0</v>
      </c>
      <c r="T58" s="74">
        <f t="shared" si="6"/>
        <v>0</v>
      </c>
      <c r="U58" s="81"/>
      <c r="V58" s="81"/>
      <c r="W58" s="81"/>
      <c r="X58" s="81"/>
      <c r="Y58" s="81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1.0001821216144473E-2</v>
      </c>
      <c r="E59" s="45">
        <f t="shared" si="1"/>
        <v>-10</v>
      </c>
      <c r="F59" s="46">
        <f t="shared" si="2"/>
        <v>-10</v>
      </c>
      <c r="G59" s="43">
        <v>15</v>
      </c>
      <c r="H59" s="68"/>
      <c r="I59" s="43">
        <v>15</v>
      </c>
      <c r="J59" s="44">
        <v>0</v>
      </c>
      <c r="K59" s="65">
        <f t="shared" si="3"/>
        <v>0</v>
      </c>
      <c r="L59" s="43">
        <v>15</v>
      </c>
      <c r="M59" s="44">
        <v>0</v>
      </c>
      <c r="N59" s="65">
        <f t="shared" si="4"/>
        <v>0</v>
      </c>
      <c r="O59" s="43">
        <v>15</v>
      </c>
      <c r="P59" s="44">
        <v>0</v>
      </c>
      <c r="Q59" s="74">
        <f t="shared" si="5"/>
        <v>0</v>
      </c>
      <c r="R59" s="43">
        <v>15</v>
      </c>
      <c r="S59" s="44">
        <v>0</v>
      </c>
      <c r="T59" s="74">
        <f t="shared" si="6"/>
        <v>0</v>
      </c>
      <c r="U59" s="81"/>
      <c r="V59" s="81"/>
      <c r="W59" s="81"/>
      <c r="X59" s="81"/>
      <c r="Y59" s="81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1.0007024653544363E-2</v>
      </c>
      <c r="E60" s="45">
        <f t="shared" si="1"/>
        <v>-10.000000000000004</v>
      </c>
      <c r="F60" s="46">
        <f t="shared" si="2"/>
        <v>-10</v>
      </c>
      <c r="G60" s="43">
        <v>15</v>
      </c>
      <c r="H60" s="68"/>
      <c r="I60" s="43">
        <v>15</v>
      </c>
      <c r="J60" s="44">
        <v>0</v>
      </c>
      <c r="K60" s="65">
        <f t="shared" si="3"/>
        <v>0</v>
      </c>
      <c r="L60" s="43">
        <v>15</v>
      </c>
      <c r="M60" s="44">
        <v>0</v>
      </c>
      <c r="N60" s="65">
        <f t="shared" si="4"/>
        <v>0</v>
      </c>
      <c r="O60" s="43">
        <v>15</v>
      </c>
      <c r="P60" s="44">
        <v>0</v>
      </c>
      <c r="Q60" s="74">
        <f t="shared" si="5"/>
        <v>0</v>
      </c>
      <c r="R60" s="43">
        <v>15</v>
      </c>
      <c r="S60" s="44">
        <v>0</v>
      </c>
      <c r="T60" s="74">
        <f t="shared" si="6"/>
        <v>0</v>
      </c>
      <c r="U60" s="81"/>
      <c r="V60" s="81"/>
      <c r="W60" s="81"/>
      <c r="X60" s="81"/>
      <c r="Y60" s="81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1.0016390701618468E-2</v>
      </c>
      <c r="E61" s="45">
        <f t="shared" si="1"/>
        <v>-10</v>
      </c>
      <c r="F61" s="46">
        <f t="shared" si="2"/>
        <v>-10</v>
      </c>
      <c r="G61" s="43">
        <v>15</v>
      </c>
      <c r="H61" s="68"/>
      <c r="I61" s="43">
        <v>15</v>
      </c>
      <c r="J61" s="44">
        <v>0</v>
      </c>
      <c r="K61" s="65">
        <f t="shared" si="3"/>
        <v>0</v>
      </c>
      <c r="L61" s="43">
        <v>15</v>
      </c>
      <c r="M61" s="44">
        <v>0</v>
      </c>
      <c r="N61" s="65">
        <f t="shared" si="4"/>
        <v>0</v>
      </c>
      <c r="O61" s="43">
        <v>15</v>
      </c>
      <c r="P61" s="44">
        <v>0</v>
      </c>
      <c r="Q61" s="74">
        <f t="shared" si="5"/>
        <v>0</v>
      </c>
      <c r="R61" s="43">
        <v>15</v>
      </c>
      <c r="S61" s="44">
        <v>0</v>
      </c>
      <c r="T61" s="74">
        <f t="shared" si="6"/>
        <v>0</v>
      </c>
      <c r="U61" s="81"/>
      <c r="V61" s="81"/>
      <c r="W61" s="81"/>
      <c r="X61" s="81"/>
      <c r="Y61" s="81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1.003824411758877E-2</v>
      </c>
      <c r="E62" s="45">
        <f t="shared" si="1"/>
        <v>-10</v>
      </c>
      <c r="F62" s="46">
        <f t="shared" si="2"/>
        <v>-10</v>
      </c>
      <c r="G62" s="43">
        <v>15</v>
      </c>
      <c r="H62" s="68"/>
      <c r="I62" s="43">
        <v>15</v>
      </c>
      <c r="J62" s="44">
        <v>0</v>
      </c>
      <c r="K62" s="65">
        <f t="shared" si="3"/>
        <v>0</v>
      </c>
      <c r="L62" s="43">
        <v>15</v>
      </c>
      <c r="M62" s="44">
        <v>0</v>
      </c>
      <c r="N62" s="65">
        <f t="shared" si="4"/>
        <v>0</v>
      </c>
      <c r="O62" s="43">
        <v>15</v>
      </c>
      <c r="P62" s="44">
        <v>0</v>
      </c>
      <c r="Q62" s="74">
        <f t="shared" si="5"/>
        <v>0</v>
      </c>
      <c r="R62" s="43">
        <v>15</v>
      </c>
      <c r="S62" s="44">
        <v>0</v>
      </c>
      <c r="T62" s="74">
        <f t="shared" si="6"/>
        <v>0</v>
      </c>
      <c r="U62" s="81"/>
      <c r="V62" s="81"/>
      <c r="W62" s="81"/>
      <c r="X62" s="81"/>
      <c r="Y62" s="81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1.0147496579281084E-2</v>
      </c>
      <c r="E63" s="45">
        <f t="shared" si="1"/>
        <v>-10</v>
      </c>
      <c r="F63" s="46">
        <f t="shared" si="2"/>
        <v>-10</v>
      </c>
      <c r="G63" s="43">
        <v>15</v>
      </c>
      <c r="H63" s="70"/>
      <c r="I63" s="43">
        <v>15</v>
      </c>
      <c r="J63" s="44">
        <v>0</v>
      </c>
      <c r="K63" s="65">
        <f t="shared" si="3"/>
        <v>0</v>
      </c>
      <c r="L63" s="43">
        <v>15</v>
      </c>
      <c r="M63" s="44">
        <v>0</v>
      </c>
      <c r="N63" s="65">
        <f t="shared" si="4"/>
        <v>0</v>
      </c>
      <c r="O63" s="43">
        <v>15</v>
      </c>
      <c r="P63" s="44">
        <v>0</v>
      </c>
      <c r="Q63" s="74">
        <f t="shared" si="5"/>
        <v>0</v>
      </c>
      <c r="R63" s="43">
        <v>15</v>
      </c>
      <c r="S63" s="44">
        <v>0</v>
      </c>
      <c r="T63" s="74">
        <f t="shared" si="6"/>
        <v>0</v>
      </c>
      <c r="U63" s="81"/>
      <c r="V63" s="81"/>
      <c r="W63" s="81"/>
      <c r="X63" s="81"/>
      <c r="Y63" s="81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0</v>
      </c>
      <c r="K64" s="34"/>
      <c r="L64" s="33"/>
      <c r="M64" s="48">
        <f>AVERAGE(M19:M63)</f>
        <v>0</v>
      </c>
      <c r="N64" s="34"/>
      <c r="O64" s="33"/>
      <c r="P64" s="48">
        <f>AVERAGE(P19:P63)</f>
        <v>0</v>
      </c>
      <c r="Q64" s="34"/>
      <c r="R64" s="33"/>
      <c r="S64" s="48">
        <f>AVERAGE(S19:S63)</f>
        <v>0.9246644444444444</v>
      </c>
      <c r="T64" s="34"/>
      <c r="U64" s="15"/>
      <c r="V64" s="15"/>
      <c r="W64" s="15"/>
      <c r="X64" s="15"/>
      <c r="Y64" s="15"/>
    </row>
    <row r="65" spans="2:20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0</v>
      </c>
      <c r="K65" s="36"/>
      <c r="L65" s="35"/>
      <c r="M65" s="49">
        <f>_xlfn.STDEV.S(M19:M63)</f>
        <v>0</v>
      </c>
      <c r="N65" s="36"/>
      <c r="O65" s="35"/>
      <c r="P65" s="49">
        <f>_xlfn.STDEV.S(P19:P63)</f>
        <v>0</v>
      </c>
      <c r="Q65" s="36"/>
      <c r="R65" s="35"/>
      <c r="S65" s="49">
        <f>_xlfn.STDEV.S(S19:S63)</f>
        <v>1.9951821208915368</v>
      </c>
      <c r="T65" s="36"/>
    </row>
    <row r="66" spans="2:20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</row>
    <row r="67" spans="2:20" ht="15.75" thickBot="1" x14ac:dyDescent="0.3">
      <c r="B67" s="5"/>
      <c r="C67" s="5"/>
      <c r="H67" s="29" t="s">
        <v>33</v>
      </c>
      <c r="I67" s="37"/>
      <c r="J67" s="50">
        <f>MAX(J19:J63)</f>
        <v>0</v>
      </c>
      <c r="K67" s="38"/>
      <c r="L67" s="41"/>
      <c r="M67" s="50">
        <f>MAX(M19:M63)</f>
        <v>0</v>
      </c>
      <c r="N67" s="38"/>
      <c r="O67" s="41"/>
      <c r="P67" s="50">
        <f>MAX(P19:P63)</f>
        <v>0</v>
      </c>
      <c r="Q67" s="38"/>
      <c r="R67" s="41"/>
      <c r="S67" s="50">
        <f>MAX(S19:S63)</f>
        <v>6.1731999999999996</v>
      </c>
      <c r="T67" s="38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</row>
    <row r="74" spans="2:20" x14ac:dyDescent="0.25">
      <c r="B74" s="5"/>
      <c r="C74" s="5"/>
    </row>
    <row r="75" spans="2:20" x14ac:dyDescent="0.25">
      <c r="B75" s="5"/>
      <c r="C75" s="5"/>
      <c r="E75" s="73" t="s">
        <v>44</v>
      </c>
    </row>
    <row r="76" spans="2:20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8" t="s">
        <v>69</v>
      </c>
    </row>
    <row r="77" spans="2:20" x14ac:dyDescent="0.25">
      <c r="B77" s="5"/>
      <c r="C77" s="5"/>
      <c r="E77" s="60" t="s">
        <v>45</v>
      </c>
      <c r="F77" s="61">
        <f>J64</f>
        <v>0</v>
      </c>
      <c r="G77" s="61">
        <f>M64</f>
        <v>0</v>
      </c>
      <c r="H77" s="94">
        <f>P64</f>
        <v>0</v>
      </c>
      <c r="I77" s="95">
        <f>S64</f>
        <v>0.9246644444444444</v>
      </c>
    </row>
    <row r="78" spans="2:20" x14ac:dyDescent="0.25">
      <c r="B78" s="5"/>
      <c r="C78" s="5"/>
      <c r="E78" s="60" t="s">
        <v>46</v>
      </c>
      <c r="F78" s="61">
        <f t="shared" ref="F78:F80" si="7">J65</f>
        <v>0</v>
      </c>
      <c r="G78" s="61">
        <f t="shared" ref="G78:G80" si="8">M65</f>
        <v>0</v>
      </c>
      <c r="H78" s="61">
        <f t="shared" ref="H78:H80" si="9">P65</f>
        <v>0</v>
      </c>
      <c r="I78" s="62">
        <f t="shared" ref="I78:I80" si="10">S65</f>
        <v>1.9951821208915368</v>
      </c>
    </row>
    <row r="79" spans="2:20" x14ac:dyDescent="0.25">
      <c r="B79" s="5"/>
      <c r="C79" s="5"/>
      <c r="E79" s="60" t="s">
        <v>47</v>
      </c>
      <c r="F79" s="61">
        <f t="shared" si="7"/>
        <v>0</v>
      </c>
      <c r="G79" s="61">
        <f t="shared" si="8"/>
        <v>0</v>
      </c>
      <c r="H79" s="61">
        <f t="shared" si="9"/>
        <v>0</v>
      </c>
      <c r="I79" s="62">
        <f t="shared" si="10"/>
        <v>0</v>
      </c>
    </row>
    <row r="80" spans="2:20" x14ac:dyDescent="0.25">
      <c r="B80" s="5"/>
      <c r="C80" s="5"/>
      <c r="E80" s="63" t="s">
        <v>48</v>
      </c>
      <c r="F80" s="56">
        <f t="shared" si="7"/>
        <v>0</v>
      </c>
      <c r="G80" s="56">
        <f t="shared" si="8"/>
        <v>0</v>
      </c>
      <c r="H80" s="56">
        <f t="shared" si="9"/>
        <v>0</v>
      </c>
      <c r="I80" s="64">
        <f t="shared" si="10"/>
        <v>6.1731999999999996</v>
      </c>
    </row>
    <row r="81" spans="2:308" x14ac:dyDescent="0.25">
      <c r="B81" s="5"/>
      <c r="C81" s="5"/>
    </row>
    <row r="82" spans="2:308" x14ac:dyDescent="0.25">
      <c r="B82" s="5"/>
      <c r="C82" s="5"/>
    </row>
    <row r="83" spans="2:308" x14ac:dyDescent="0.25"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5">
    <mergeCell ref="G17:H17"/>
    <mergeCell ref="I17:K17"/>
    <mergeCell ref="L17:N17"/>
    <mergeCell ref="O17:Q17"/>
    <mergeCell ref="R17:T17"/>
  </mergeCells>
  <conditionalFormatting sqref="E19:F63">
    <cfRule type="cellIs" dxfId="14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V84"/>
  <sheetViews>
    <sheetView showGridLines="0" zoomScale="70" zoomScaleNormal="70" workbookViewId="0">
      <selection activeCell="H27" sqref="H27:H44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54">
        <v>1</v>
      </c>
      <c r="F5" t="s">
        <v>37</v>
      </c>
    </row>
    <row r="6" spans="2:39" x14ac:dyDescent="0.25">
      <c r="C6" s="53" t="s">
        <v>18</v>
      </c>
      <c r="D6" s="54" t="s">
        <v>49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1</v>
      </c>
      <c r="W7" s="30">
        <v>0</v>
      </c>
      <c r="X7" s="30">
        <v>0</v>
      </c>
      <c r="Y7" s="30">
        <v>0</v>
      </c>
      <c r="Z7" s="30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7">
        <v>0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0</v>
      </c>
      <c r="H8" s="87">
        <f>SUM(G7:H7)</f>
        <v>0</v>
      </c>
      <c r="I8" s="87">
        <f>SUM(G7:I7)</f>
        <v>0</v>
      </c>
      <c r="J8" s="87">
        <f>SUM(G7:J7)</f>
        <v>0</v>
      </c>
      <c r="K8" s="87">
        <f>SUM(G7:K7)</f>
        <v>0</v>
      </c>
      <c r="L8" s="87">
        <f>SUM(G7:L7)</f>
        <v>0</v>
      </c>
      <c r="M8" s="87">
        <f>SUM(G7:M7)</f>
        <v>0</v>
      </c>
      <c r="N8" s="87">
        <f>SUM(G7:N7)</f>
        <v>0</v>
      </c>
      <c r="O8" s="87">
        <f>SUM(G7:O7)</f>
        <v>0</v>
      </c>
      <c r="P8" s="87">
        <f>SUM(G7:P7)</f>
        <v>0</v>
      </c>
      <c r="Q8" s="87">
        <f>SUM(G7:Q7)</f>
        <v>0</v>
      </c>
      <c r="R8" s="87">
        <f>SUM(G7:R7)</f>
        <v>0</v>
      </c>
      <c r="S8" s="87">
        <f>SUM(G7:S7)</f>
        <v>0</v>
      </c>
      <c r="T8" s="87">
        <f>SUM(G7:T7)</f>
        <v>0</v>
      </c>
      <c r="U8" s="87">
        <f>SUM(G7:U7)</f>
        <v>0</v>
      </c>
      <c r="V8" s="87">
        <f>SUM(G7:V7)</f>
        <v>1</v>
      </c>
      <c r="W8" s="87">
        <f>SUM(G7:W7)</f>
        <v>1</v>
      </c>
      <c r="X8" s="87">
        <f>SUM(G7:X7)</f>
        <v>1</v>
      </c>
      <c r="Y8" s="87">
        <f>SUM(G7:Y7)</f>
        <v>1</v>
      </c>
      <c r="Z8" s="87">
        <f>SUM(G7:Z7)</f>
        <v>1</v>
      </c>
      <c r="AA8" s="87">
        <f>SUM(G7:AA7)</f>
        <v>1</v>
      </c>
      <c r="AB8" s="87">
        <f>SUM(G7:AB7)</f>
        <v>1</v>
      </c>
      <c r="AC8" s="87">
        <f>SUM(G7:AC7)</f>
        <v>1</v>
      </c>
      <c r="AD8" s="87">
        <f>SUM(G7:AD7)</f>
        <v>1</v>
      </c>
      <c r="AE8" s="87">
        <f>SUM(G7:AE7)</f>
        <v>1</v>
      </c>
      <c r="AF8" s="87">
        <f>SUM(G7:AF7)</f>
        <v>1</v>
      </c>
      <c r="AG8" s="87">
        <f>SUM(G7:AG7)</f>
        <v>1</v>
      </c>
      <c r="AH8" s="87">
        <f>SUM(G7:AH7)</f>
        <v>1</v>
      </c>
      <c r="AI8" s="87">
        <f>SUM(G7:AI7)</f>
        <v>1</v>
      </c>
      <c r="AJ8" s="87">
        <f>SUM(G7:AJ7)</f>
        <v>1</v>
      </c>
      <c r="AK8" s="87">
        <f>SUM(G7:AK7)</f>
        <v>1</v>
      </c>
      <c r="AL8" s="87"/>
      <c r="AM8" s="32"/>
    </row>
    <row r="9" spans="2:39" x14ac:dyDescent="0.25">
      <c r="C9" s="53" t="s">
        <v>15</v>
      </c>
      <c r="D9" s="54">
        <v>0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0">1/9</f>
        <v>0.1111111111111111</v>
      </c>
      <c r="I13" s="87">
        <f t="shared" si="0"/>
        <v>0.1111111111111111</v>
      </c>
      <c r="J13" s="87">
        <f t="shared" si="0"/>
        <v>0.1111111111111111</v>
      </c>
      <c r="K13" s="87">
        <f t="shared" si="0"/>
        <v>0.1111111111111111</v>
      </c>
      <c r="L13" s="87">
        <f t="shared" si="0"/>
        <v>0.1111111111111111</v>
      </c>
      <c r="M13" s="87">
        <f t="shared" si="0"/>
        <v>0.1111111111111111</v>
      </c>
      <c r="N13" s="87">
        <f t="shared" si="0"/>
        <v>0.1111111111111111</v>
      </c>
      <c r="O13" s="87">
        <f t="shared" si="0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v>0.5</v>
      </c>
      <c r="C15" s="31">
        <v>0.5</v>
      </c>
    </row>
    <row r="16" spans="2:39" ht="15.75" thickBot="1" x14ac:dyDescent="0.3">
      <c r="B16" s="31">
        <v>0.5</v>
      </c>
      <c r="C16" s="31">
        <v>0.5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82"/>
      <c r="V18" s="82"/>
      <c r="W18" s="82"/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0.5</v>
      </c>
      <c r="E19" s="45">
        <f>D19*$C$12+(1-D19)*$C$13-C19</f>
        <v>10</v>
      </c>
      <c r="F19" s="46">
        <f>B19*$C$12+(1-B19)*$C$13-C19</f>
        <v>10</v>
      </c>
      <c r="G19" s="43">
        <v>60</v>
      </c>
      <c r="H19" s="68"/>
      <c r="I19" s="43">
        <f>'LV-HV_1a'!I19</f>
        <v>60</v>
      </c>
      <c r="J19" s="44">
        <v>0</v>
      </c>
      <c r="K19" s="65">
        <f>ABS((100/$G19*I19)-100)</f>
        <v>0</v>
      </c>
      <c r="L19" s="43">
        <f>'LV-HV_1a'!L19</f>
        <v>60</v>
      </c>
      <c r="M19" s="44">
        <v>0</v>
      </c>
      <c r="N19" s="65">
        <f>ABS((100/$G19*L19)-100)</f>
        <v>0</v>
      </c>
      <c r="O19" s="43">
        <v>60</v>
      </c>
      <c r="P19" s="44">
        <v>0</v>
      </c>
      <c r="Q19" s="74">
        <f>ABS((100/$G19*O19)-100)</f>
        <v>0</v>
      </c>
      <c r="R19" s="43">
        <v>15</v>
      </c>
      <c r="S19" s="44">
        <v>44.628100000000003</v>
      </c>
      <c r="T19" s="74">
        <f>ABS((100/$G19*R19)-100)</f>
        <v>75</v>
      </c>
      <c r="U19" s="81"/>
      <c r="V19" s="81"/>
      <c r="W19" s="81"/>
      <c r="X19" s="81"/>
      <c r="Y19" s="81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0.5</v>
      </c>
      <c r="E20" s="45">
        <f t="shared" ref="E20:E63" si="1">D20*$C$12+(1-D20)*$C$13-C20</f>
        <v>10</v>
      </c>
      <c r="F20" s="46">
        <f t="shared" ref="F20:F63" si="2">B20*$C$12+(1-B20)*$C$13-C20</f>
        <v>10</v>
      </c>
      <c r="G20" s="43">
        <v>60</v>
      </c>
      <c r="H20" s="68"/>
      <c r="I20" s="43">
        <f>'LV-HV_1a'!I20</f>
        <v>60</v>
      </c>
      <c r="J20" s="44">
        <v>0</v>
      </c>
      <c r="K20" s="65">
        <f t="shared" ref="K20:K63" si="3">ABS((100/$G20*I20)-100)</f>
        <v>0</v>
      </c>
      <c r="L20" s="43">
        <f>'LV-HV_1a'!L20</f>
        <v>60</v>
      </c>
      <c r="M20" s="44">
        <v>0</v>
      </c>
      <c r="N20" s="65">
        <f t="shared" ref="N20:N63" si="4">ABS((100/$G20*L20)-100)</f>
        <v>0</v>
      </c>
      <c r="O20" s="43">
        <v>60</v>
      </c>
      <c r="P20" s="44">
        <v>0</v>
      </c>
      <c r="Q20" s="74">
        <f t="shared" ref="Q20:Q63" si="5">ABS((100/$G20*O20)-100)</f>
        <v>0</v>
      </c>
      <c r="R20" s="43">
        <v>15</v>
      </c>
      <c r="S20" s="44">
        <v>44.628100000000003</v>
      </c>
      <c r="T20" s="74">
        <f t="shared" ref="T20:T63" si="6">ABS((100/$G20*R20)-100)</f>
        <v>75</v>
      </c>
      <c r="U20" s="81"/>
      <c r="V20" s="81"/>
      <c r="W20" s="81"/>
      <c r="X20" s="81"/>
      <c r="Y20" s="81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0.5</v>
      </c>
      <c r="E21" s="45">
        <f t="shared" si="1"/>
        <v>10</v>
      </c>
      <c r="F21" s="46">
        <f t="shared" si="2"/>
        <v>10</v>
      </c>
      <c r="G21" s="43">
        <v>60</v>
      </c>
      <c r="H21" s="68"/>
      <c r="I21" s="43">
        <f>'LV-HV_1a'!I21</f>
        <v>60</v>
      </c>
      <c r="J21" s="44">
        <v>0</v>
      </c>
      <c r="K21" s="65">
        <f t="shared" si="3"/>
        <v>0</v>
      </c>
      <c r="L21" s="43">
        <f>'LV-HV_1a'!L21</f>
        <v>60</v>
      </c>
      <c r="M21" s="44">
        <v>0</v>
      </c>
      <c r="N21" s="65">
        <f t="shared" si="4"/>
        <v>0</v>
      </c>
      <c r="O21" s="43">
        <v>60</v>
      </c>
      <c r="P21" s="44">
        <v>0</v>
      </c>
      <c r="Q21" s="74">
        <f t="shared" si="5"/>
        <v>0</v>
      </c>
      <c r="R21" s="43">
        <v>15</v>
      </c>
      <c r="S21" s="44">
        <v>44.628100000000003</v>
      </c>
      <c r="T21" s="74">
        <f t="shared" si="6"/>
        <v>75</v>
      </c>
      <c r="U21" s="81"/>
      <c r="V21" s="81"/>
      <c r="W21" s="81"/>
      <c r="X21" s="81"/>
      <c r="Y21" s="81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0.5</v>
      </c>
      <c r="E22" s="45">
        <f t="shared" si="1"/>
        <v>10</v>
      </c>
      <c r="F22" s="46">
        <f t="shared" si="2"/>
        <v>10</v>
      </c>
      <c r="G22" s="43">
        <v>60</v>
      </c>
      <c r="H22" s="68"/>
      <c r="I22" s="43">
        <f>'LV-HV_1a'!I22</f>
        <v>60</v>
      </c>
      <c r="J22" s="44">
        <v>0</v>
      </c>
      <c r="K22" s="65">
        <f t="shared" si="3"/>
        <v>0</v>
      </c>
      <c r="L22" s="43">
        <f>'LV-HV_1a'!L22</f>
        <v>60</v>
      </c>
      <c r="M22" s="44">
        <v>0</v>
      </c>
      <c r="N22" s="65">
        <f t="shared" si="4"/>
        <v>0</v>
      </c>
      <c r="O22" s="43">
        <v>60</v>
      </c>
      <c r="P22" s="44">
        <v>0</v>
      </c>
      <c r="Q22" s="74">
        <f t="shared" si="5"/>
        <v>0</v>
      </c>
      <c r="R22" s="43">
        <v>15</v>
      </c>
      <c r="S22" s="44">
        <v>44.628100000000003</v>
      </c>
      <c r="T22" s="74">
        <f t="shared" si="6"/>
        <v>75</v>
      </c>
      <c r="U22" s="81"/>
      <c r="V22" s="81"/>
      <c r="W22" s="81"/>
      <c r="X22" s="81"/>
      <c r="Y22" s="81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0.5</v>
      </c>
      <c r="E23" s="45">
        <f t="shared" si="1"/>
        <v>10</v>
      </c>
      <c r="F23" s="46">
        <f t="shared" si="2"/>
        <v>10</v>
      </c>
      <c r="G23" s="43">
        <v>60</v>
      </c>
      <c r="H23" s="68"/>
      <c r="I23" s="43">
        <f>'LV-HV_1a'!I23</f>
        <v>60</v>
      </c>
      <c r="J23" s="44">
        <v>0</v>
      </c>
      <c r="K23" s="65">
        <f t="shared" si="3"/>
        <v>0</v>
      </c>
      <c r="L23" s="43">
        <f>'LV-HV_1a'!L23</f>
        <v>60</v>
      </c>
      <c r="M23" s="44">
        <v>0</v>
      </c>
      <c r="N23" s="65">
        <f t="shared" si="4"/>
        <v>0</v>
      </c>
      <c r="O23" s="43">
        <v>60</v>
      </c>
      <c r="P23" s="44">
        <v>0</v>
      </c>
      <c r="Q23" s="74">
        <f t="shared" si="5"/>
        <v>0</v>
      </c>
      <c r="R23" s="43">
        <v>15</v>
      </c>
      <c r="S23" s="44">
        <v>44.628100000000003</v>
      </c>
      <c r="T23" s="74">
        <f t="shared" si="6"/>
        <v>75</v>
      </c>
      <c r="U23" s="81"/>
      <c r="V23" s="81"/>
      <c r="W23" s="81"/>
      <c r="X23" s="81"/>
      <c r="Y23" s="81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0.5</v>
      </c>
      <c r="E24" s="45">
        <f t="shared" si="1"/>
        <v>7.5</v>
      </c>
      <c r="F24" s="46">
        <f t="shared" si="2"/>
        <v>7.5</v>
      </c>
      <c r="G24" s="43">
        <v>60</v>
      </c>
      <c r="H24" s="68"/>
      <c r="I24" s="43">
        <f>'LV-HV_1a'!I24</f>
        <v>60</v>
      </c>
      <c r="J24" s="44">
        <v>0</v>
      </c>
      <c r="K24" s="65">
        <f t="shared" si="3"/>
        <v>0</v>
      </c>
      <c r="L24" s="43">
        <f>'LV-HV_1a'!L24</f>
        <v>60</v>
      </c>
      <c r="M24" s="44">
        <v>0</v>
      </c>
      <c r="N24" s="65">
        <f t="shared" si="4"/>
        <v>0</v>
      </c>
      <c r="O24" s="43">
        <v>60</v>
      </c>
      <c r="P24" s="44">
        <v>0</v>
      </c>
      <c r="Q24" s="74">
        <f t="shared" si="5"/>
        <v>0</v>
      </c>
      <c r="R24" s="43">
        <v>15</v>
      </c>
      <c r="S24" s="44">
        <v>23.265899999999998</v>
      </c>
      <c r="T24" s="74">
        <f t="shared" si="6"/>
        <v>75</v>
      </c>
      <c r="U24" s="81"/>
      <c r="V24" s="81"/>
      <c r="W24" s="81"/>
      <c r="X24" s="81"/>
      <c r="Y24" s="81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0.5</v>
      </c>
      <c r="E25" s="45">
        <f t="shared" si="1"/>
        <v>7.5</v>
      </c>
      <c r="F25" s="46">
        <f t="shared" si="2"/>
        <v>7.5</v>
      </c>
      <c r="G25" s="43">
        <v>60</v>
      </c>
      <c r="H25" s="68"/>
      <c r="I25" s="43">
        <f>'LV-HV_1a'!I25</f>
        <v>60</v>
      </c>
      <c r="J25" s="44">
        <v>0</v>
      </c>
      <c r="K25" s="65">
        <f t="shared" si="3"/>
        <v>0</v>
      </c>
      <c r="L25" s="43">
        <f>'LV-HV_1a'!L25</f>
        <v>60</v>
      </c>
      <c r="M25" s="44">
        <v>0</v>
      </c>
      <c r="N25" s="65">
        <f t="shared" si="4"/>
        <v>0</v>
      </c>
      <c r="O25" s="43">
        <v>60</v>
      </c>
      <c r="P25" s="44">
        <v>0</v>
      </c>
      <c r="Q25" s="74">
        <f t="shared" si="5"/>
        <v>0</v>
      </c>
      <c r="R25" s="43">
        <v>15</v>
      </c>
      <c r="S25" s="44">
        <v>23.265899999999998</v>
      </c>
      <c r="T25" s="74">
        <f t="shared" si="6"/>
        <v>75</v>
      </c>
      <c r="U25" s="81"/>
      <c r="V25" s="81"/>
      <c r="W25" s="81"/>
      <c r="X25" s="81"/>
      <c r="Y25" s="81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0.5</v>
      </c>
      <c r="E26" s="45">
        <f t="shared" si="1"/>
        <v>7.5</v>
      </c>
      <c r="F26" s="46">
        <f t="shared" si="2"/>
        <v>7.5</v>
      </c>
      <c r="G26" s="43">
        <v>60</v>
      </c>
      <c r="H26" s="68"/>
      <c r="I26" s="43">
        <f>'LV-HV_1a'!I26</f>
        <v>60</v>
      </c>
      <c r="J26" s="44">
        <v>0</v>
      </c>
      <c r="K26" s="65">
        <f t="shared" si="3"/>
        <v>0</v>
      </c>
      <c r="L26" s="43">
        <f>'LV-HV_1a'!L26</f>
        <v>60</v>
      </c>
      <c r="M26" s="44">
        <v>0</v>
      </c>
      <c r="N26" s="65">
        <f t="shared" si="4"/>
        <v>0</v>
      </c>
      <c r="O26" s="43">
        <v>60</v>
      </c>
      <c r="P26" s="44">
        <v>0</v>
      </c>
      <c r="Q26" s="74">
        <f t="shared" si="5"/>
        <v>0</v>
      </c>
      <c r="R26" s="43">
        <v>15</v>
      </c>
      <c r="S26" s="44">
        <v>23.265899999999998</v>
      </c>
      <c r="T26" s="74">
        <f t="shared" si="6"/>
        <v>75</v>
      </c>
      <c r="U26" s="81"/>
      <c r="V26" s="81"/>
      <c r="W26" s="81"/>
      <c r="X26" s="81"/>
      <c r="Y26" s="81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0.5</v>
      </c>
      <c r="E27" s="45">
        <f t="shared" si="1"/>
        <v>7.5</v>
      </c>
      <c r="F27" s="46">
        <f t="shared" si="2"/>
        <v>7.5</v>
      </c>
      <c r="G27" s="43">
        <v>60</v>
      </c>
      <c r="H27" s="68"/>
      <c r="I27" s="43">
        <f>'LV-HV_1a'!I27</f>
        <v>60</v>
      </c>
      <c r="J27" s="44">
        <v>0</v>
      </c>
      <c r="K27" s="65">
        <f t="shared" si="3"/>
        <v>0</v>
      </c>
      <c r="L27" s="43">
        <f>'LV-HV_1a'!L27</f>
        <v>60</v>
      </c>
      <c r="M27" s="51">
        <v>0</v>
      </c>
      <c r="N27" s="65">
        <f t="shared" si="4"/>
        <v>0</v>
      </c>
      <c r="O27" s="43">
        <v>60</v>
      </c>
      <c r="P27" s="51">
        <v>0</v>
      </c>
      <c r="Q27" s="74">
        <f t="shared" si="5"/>
        <v>0</v>
      </c>
      <c r="R27" s="43">
        <v>15</v>
      </c>
      <c r="S27" s="51">
        <v>23.265899999999998</v>
      </c>
      <c r="T27" s="74">
        <f t="shared" si="6"/>
        <v>75</v>
      </c>
      <c r="U27" s="81"/>
      <c r="V27" s="81"/>
      <c r="W27" s="81"/>
      <c r="X27" s="81"/>
      <c r="Y27" s="81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0.5</v>
      </c>
      <c r="E28" s="45">
        <f t="shared" si="1"/>
        <v>7.5</v>
      </c>
      <c r="F28" s="46">
        <f t="shared" si="2"/>
        <v>7.5</v>
      </c>
      <c r="G28" s="43">
        <v>60</v>
      </c>
      <c r="H28" s="68"/>
      <c r="I28" s="43">
        <f>'LV-HV_1a'!I28</f>
        <v>60</v>
      </c>
      <c r="J28" s="44">
        <v>0</v>
      </c>
      <c r="K28" s="65">
        <f t="shared" si="3"/>
        <v>0</v>
      </c>
      <c r="L28" s="43">
        <f>'LV-HV_1a'!L28</f>
        <v>60</v>
      </c>
      <c r="M28" s="44">
        <v>0</v>
      </c>
      <c r="N28" s="65">
        <f t="shared" si="4"/>
        <v>0</v>
      </c>
      <c r="O28" s="43">
        <v>60</v>
      </c>
      <c r="P28" s="44">
        <v>0</v>
      </c>
      <c r="Q28" s="74">
        <f t="shared" si="5"/>
        <v>0</v>
      </c>
      <c r="R28" s="43">
        <v>15</v>
      </c>
      <c r="S28" s="44">
        <v>23.265899999999998</v>
      </c>
      <c r="T28" s="74">
        <f t="shared" si="6"/>
        <v>75</v>
      </c>
      <c r="U28" s="81"/>
      <c r="V28" s="81"/>
      <c r="W28" s="81"/>
      <c r="X28" s="81"/>
      <c r="Y28" s="81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0.5</v>
      </c>
      <c r="E29" s="45">
        <f t="shared" si="1"/>
        <v>5</v>
      </c>
      <c r="F29" s="46">
        <f t="shared" si="2"/>
        <v>5</v>
      </c>
      <c r="G29" s="43">
        <v>45</v>
      </c>
      <c r="H29" s="68"/>
      <c r="I29" s="43">
        <f>'LV-HV_1a'!I29</f>
        <v>45</v>
      </c>
      <c r="J29" s="44">
        <v>0</v>
      </c>
      <c r="K29" s="65">
        <f t="shared" si="3"/>
        <v>0</v>
      </c>
      <c r="L29" s="43">
        <f>'LV-HV_1a'!L29</f>
        <v>60</v>
      </c>
      <c r="M29" s="44">
        <v>0.13339999999999999</v>
      </c>
      <c r="N29" s="65">
        <f t="shared" si="4"/>
        <v>33.333333333333343</v>
      </c>
      <c r="O29" s="43">
        <v>45</v>
      </c>
      <c r="P29" s="44">
        <v>0</v>
      </c>
      <c r="Q29" s="74">
        <f t="shared" si="5"/>
        <v>0</v>
      </c>
      <c r="R29" s="43">
        <v>15</v>
      </c>
      <c r="S29" s="44">
        <v>8.5216999999999992</v>
      </c>
      <c r="T29" s="74">
        <f t="shared" si="6"/>
        <v>66.666666666666657</v>
      </c>
      <c r="U29" s="81"/>
      <c r="V29" s="81"/>
      <c r="W29" s="81"/>
      <c r="X29" s="81"/>
      <c r="Y29" s="81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0.5</v>
      </c>
      <c r="E30" s="45">
        <f t="shared" si="1"/>
        <v>5</v>
      </c>
      <c r="F30" s="46">
        <f t="shared" si="2"/>
        <v>5</v>
      </c>
      <c r="G30" s="43">
        <v>45</v>
      </c>
      <c r="H30" s="68"/>
      <c r="I30" s="43">
        <f>'LV-HV_1a'!I30</f>
        <v>45</v>
      </c>
      <c r="J30" s="44">
        <v>0</v>
      </c>
      <c r="K30" s="65">
        <f t="shared" si="3"/>
        <v>0</v>
      </c>
      <c r="L30" s="43">
        <f>'LV-HV_1a'!L30</f>
        <v>60</v>
      </c>
      <c r="M30" s="44">
        <v>0.13339999999999999</v>
      </c>
      <c r="N30" s="65">
        <f t="shared" si="4"/>
        <v>33.333333333333343</v>
      </c>
      <c r="O30" s="43">
        <v>45</v>
      </c>
      <c r="P30" s="44">
        <v>0</v>
      </c>
      <c r="Q30" s="74">
        <f t="shared" si="5"/>
        <v>0</v>
      </c>
      <c r="R30" s="43">
        <v>15</v>
      </c>
      <c r="S30" s="44">
        <v>8.5216999999999992</v>
      </c>
      <c r="T30" s="74">
        <f t="shared" si="6"/>
        <v>66.666666666666657</v>
      </c>
      <c r="U30" s="81"/>
      <c r="V30" s="81"/>
      <c r="W30" s="81"/>
      <c r="X30" s="81"/>
      <c r="Y30" s="81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0.5</v>
      </c>
      <c r="E31" s="45">
        <f t="shared" si="1"/>
        <v>5</v>
      </c>
      <c r="F31" s="46">
        <f t="shared" si="2"/>
        <v>5</v>
      </c>
      <c r="G31" s="43">
        <v>45</v>
      </c>
      <c r="H31" s="68"/>
      <c r="I31" s="43">
        <f>'LV-HV_1a'!I31</f>
        <v>45</v>
      </c>
      <c r="J31" s="44">
        <v>0</v>
      </c>
      <c r="K31" s="65">
        <f t="shared" si="3"/>
        <v>0</v>
      </c>
      <c r="L31" s="43">
        <f>'LV-HV_1a'!L31</f>
        <v>60</v>
      </c>
      <c r="M31" s="44">
        <v>0.13339999999999999</v>
      </c>
      <c r="N31" s="65">
        <f t="shared" si="4"/>
        <v>33.333333333333343</v>
      </c>
      <c r="O31" s="43">
        <v>45</v>
      </c>
      <c r="P31" s="44">
        <v>0</v>
      </c>
      <c r="Q31" s="74">
        <f t="shared" si="5"/>
        <v>0</v>
      </c>
      <c r="R31" s="43">
        <v>15</v>
      </c>
      <c r="S31" s="44">
        <v>8.5216999999999992</v>
      </c>
      <c r="T31" s="74">
        <f t="shared" si="6"/>
        <v>66.666666666666657</v>
      </c>
      <c r="U31" s="81"/>
      <c r="V31" s="81"/>
      <c r="W31" s="81"/>
      <c r="X31" s="81"/>
      <c r="Y31" s="81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0.5</v>
      </c>
      <c r="E32" s="45">
        <f t="shared" si="1"/>
        <v>5</v>
      </c>
      <c r="F32" s="46">
        <f t="shared" si="2"/>
        <v>5</v>
      </c>
      <c r="G32" s="43">
        <v>45</v>
      </c>
      <c r="H32" s="68"/>
      <c r="I32" s="43">
        <f>'LV-HV_1a'!I32</f>
        <v>60</v>
      </c>
      <c r="J32" s="44">
        <v>0.13339999999999999</v>
      </c>
      <c r="K32" s="65">
        <f t="shared" si="3"/>
        <v>33.333333333333343</v>
      </c>
      <c r="L32" s="43">
        <f>'LV-HV_1a'!L32</f>
        <v>60</v>
      </c>
      <c r="M32" s="44">
        <v>0.13339999999999999</v>
      </c>
      <c r="N32" s="65">
        <f t="shared" si="4"/>
        <v>33.333333333333343</v>
      </c>
      <c r="O32" s="43">
        <v>45</v>
      </c>
      <c r="P32" s="44">
        <v>0</v>
      </c>
      <c r="Q32" s="74">
        <f t="shared" si="5"/>
        <v>0</v>
      </c>
      <c r="R32" s="43">
        <v>15</v>
      </c>
      <c r="S32" s="44">
        <v>8.5216999999999992</v>
      </c>
      <c r="T32" s="74">
        <f t="shared" si="6"/>
        <v>66.666666666666657</v>
      </c>
      <c r="U32" s="81"/>
      <c r="V32" s="81"/>
      <c r="W32" s="81"/>
      <c r="X32" s="81"/>
      <c r="Y32" s="81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0.5</v>
      </c>
      <c r="E33" s="45">
        <f t="shared" si="1"/>
        <v>5</v>
      </c>
      <c r="F33" s="46">
        <f t="shared" si="2"/>
        <v>5</v>
      </c>
      <c r="G33" s="43">
        <v>45</v>
      </c>
      <c r="H33" s="68"/>
      <c r="I33" s="43">
        <f>'LV-HV_1a'!I33</f>
        <v>60</v>
      </c>
      <c r="J33" s="44">
        <v>0.13339999999999999</v>
      </c>
      <c r="K33" s="65">
        <f t="shared" si="3"/>
        <v>33.333333333333343</v>
      </c>
      <c r="L33" s="43">
        <f>'LV-HV_1a'!L33</f>
        <v>60</v>
      </c>
      <c r="M33" s="44">
        <v>0.13339999999999999</v>
      </c>
      <c r="N33" s="65">
        <f t="shared" si="4"/>
        <v>33.333333333333343</v>
      </c>
      <c r="O33" s="43">
        <v>45</v>
      </c>
      <c r="P33" s="44">
        <v>0</v>
      </c>
      <c r="Q33" s="74">
        <f t="shared" si="5"/>
        <v>0</v>
      </c>
      <c r="R33" s="43">
        <v>15</v>
      </c>
      <c r="S33" s="44">
        <v>8.5216999999999992</v>
      </c>
      <c r="T33" s="74">
        <f t="shared" si="6"/>
        <v>66.666666666666657</v>
      </c>
      <c r="U33" s="81"/>
      <c r="V33" s="81"/>
      <c r="W33" s="81"/>
      <c r="X33" s="81"/>
      <c r="Y33" s="81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0.5</v>
      </c>
      <c r="E34" s="45">
        <f t="shared" si="1"/>
        <v>2.5</v>
      </c>
      <c r="F34" s="46">
        <f t="shared" si="2"/>
        <v>2.5</v>
      </c>
      <c r="G34" s="43">
        <v>30</v>
      </c>
      <c r="H34" s="68"/>
      <c r="I34" s="43">
        <f>'LV-HV_1a'!I34</f>
        <v>30</v>
      </c>
      <c r="J34" s="44">
        <v>0</v>
      </c>
      <c r="K34" s="65">
        <f t="shared" si="3"/>
        <v>0</v>
      </c>
      <c r="L34" s="43">
        <f>'LV-HV_1a'!L34</f>
        <v>45</v>
      </c>
      <c r="M34" s="44">
        <v>1.2177</v>
      </c>
      <c r="N34" s="65">
        <f t="shared" si="4"/>
        <v>50</v>
      </c>
      <c r="O34" s="43">
        <v>30</v>
      </c>
      <c r="P34" s="44">
        <v>0</v>
      </c>
      <c r="Q34" s="74">
        <f t="shared" si="5"/>
        <v>0</v>
      </c>
      <c r="R34" s="43">
        <v>15</v>
      </c>
      <c r="S34" s="44">
        <v>2.0680999999999998</v>
      </c>
      <c r="T34" s="74">
        <f t="shared" si="6"/>
        <v>50</v>
      </c>
      <c r="U34" s="81"/>
      <c r="V34" s="81"/>
      <c r="W34" s="81"/>
      <c r="X34" s="81"/>
      <c r="Y34" s="81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0.5</v>
      </c>
      <c r="E35" s="45">
        <f t="shared" si="1"/>
        <v>2.5</v>
      </c>
      <c r="F35" s="46">
        <f t="shared" si="2"/>
        <v>2.5</v>
      </c>
      <c r="G35" s="43">
        <v>30</v>
      </c>
      <c r="H35" s="68"/>
      <c r="I35" s="43">
        <f>'LV-HV_1a'!I35</f>
        <v>30</v>
      </c>
      <c r="J35" s="44">
        <v>0</v>
      </c>
      <c r="K35" s="65">
        <f t="shared" si="3"/>
        <v>0</v>
      </c>
      <c r="L35" s="43">
        <f>'LV-HV_1a'!L35</f>
        <v>45</v>
      </c>
      <c r="M35" s="44">
        <v>1.2177</v>
      </c>
      <c r="N35" s="65">
        <f t="shared" si="4"/>
        <v>50</v>
      </c>
      <c r="O35" s="43">
        <v>30</v>
      </c>
      <c r="P35" s="44">
        <v>0</v>
      </c>
      <c r="Q35" s="74">
        <f t="shared" si="5"/>
        <v>0</v>
      </c>
      <c r="R35" s="43">
        <v>15</v>
      </c>
      <c r="S35" s="44">
        <v>2.0680999999999998</v>
      </c>
      <c r="T35" s="74">
        <f t="shared" si="6"/>
        <v>50</v>
      </c>
      <c r="U35" s="81"/>
      <c r="V35" s="81"/>
      <c r="W35" s="81"/>
      <c r="X35" s="81"/>
      <c r="Y35" s="81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0.5</v>
      </c>
      <c r="E36" s="45">
        <f t="shared" si="1"/>
        <v>2.5</v>
      </c>
      <c r="F36" s="46">
        <f t="shared" si="2"/>
        <v>2.5</v>
      </c>
      <c r="G36" s="43">
        <v>30</v>
      </c>
      <c r="H36" s="68"/>
      <c r="I36" s="43">
        <f>'LV-HV_1a'!I36</f>
        <v>30</v>
      </c>
      <c r="J36" s="44">
        <v>0</v>
      </c>
      <c r="K36" s="65">
        <f t="shared" si="3"/>
        <v>0</v>
      </c>
      <c r="L36" s="43">
        <f>'LV-HV_1a'!L36</f>
        <v>45</v>
      </c>
      <c r="M36" s="44">
        <v>1.2177</v>
      </c>
      <c r="N36" s="65">
        <f t="shared" si="4"/>
        <v>50</v>
      </c>
      <c r="O36" s="43">
        <v>30</v>
      </c>
      <c r="P36" s="44">
        <v>0</v>
      </c>
      <c r="Q36" s="74">
        <f t="shared" si="5"/>
        <v>0</v>
      </c>
      <c r="R36" s="43">
        <v>15</v>
      </c>
      <c r="S36" s="44">
        <v>2.0680999999999998</v>
      </c>
      <c r="T36" s="74">
        <f t="shared" si="6"/>
        <v>50</v>
      </c>
      <c r="U36" s="81"/>
      <c r="V36" s="81"/>
      <c r="W36" s="81"/>
      <c r="X36" s="81"/>
      <c r="Y36" s="81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0.5</v>
      </c>
      <c r="E37" s="45">
        <f t="shared" si="1"/>
        <v>2.5</v>
      </c>
      <c r="F37" s="46">
        <f t="shared" si="2"/>
        <v>2.5</v>
      </c>
      <c r="G37" s="43">
        <v>30</v>
      </c>
      <c r="H37" s="68"/>
      <c r="I37" s="43">
        <f>'LV-HV_1a'!I37</f>
        <v>30</v>
      </c>
      <c r="J37" s="44">
        <v>0</v>
      </c>
      <c r="K37" s="65">
        <f t="shared" si="3"/>
        <v>0</v>
      </c>
      <c r="L37" s="43">
        <f>'LV-HV_1a'!L37</f>
        <v>45</v>
      </c>
      <c r="M37" s="44">
        <v>1.2177</v>
      </c>
      <c r="N37" s="65">
        <f t="shared" si="4"/>
        <v>50</v>
      </c>
      <c r="O37" s="43">
        <v>30</v>
      </c>
      <c r="P37" s="44">
        <v>0</v>
      </c>
      <c r="Q37" s="74">
        <f t="shared" si="5"/>
        <v>0</v>
      </c>
      <c r="R37" s="43">
        <v>15</v>
      </c>
      <c r="S37" s="44">
        <v>2.0680999999999998</v>
      </c>
      <c r="T37" s="74">
        <f t="shared" si="6"/>
        <v>50</v>
      </c>
      <c r="U37" s="81"/>
      <c r="V37" s="81"/>
      <c r="W37" s="81"/>
      <c r="X37" s="81"/>
      <c r="Y37" s="81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0.5</v>
      </c>
      <c r="E38" s="45">
        <f t="shared" si="1"/>
        <v>2.5</v>
      </c>
      <c r="F38" s="46">
        <f t="shared" si="2"/>
        <v>2.5</v>
      </c>
      <c r="G38" s="43">
        <v>30</v>
      </c>
      <c r="H38" s="68"/>
      <c r="I38" s="43">
        <f>'LV-HV_1a'!I38</f>
        <v>30</v>
      </c>
      <c r="J38" s="44">
        <v>0</v>
      </c>
      <c r="K38" s="65">
        <f t="shared" si="3"/>
        <v>0</v>
      </c>
      <c r="L38" s="43">
        <f>'LV-HV_1a'!L38</f>
        <v>45</v>
      </c>
      <c r="M38" s="44">
        <v>1.2177</v>
      </c>
      <c r="N38" s="65">
        <f t="shared" si="4"/>
        <v>50</v>
      </c>
      <c r="O38" s="43">
        <v>30</v>
      </c>
      <c r="P38" s="44">
        <v>0</v>
      </c>
      <c r="Q38" s="74">
        <f t="shared" si="5"/>
        <v>0</v>
      </c>
      <c r="R38" s="43">
        <v>15</v>
      </c>
      <c r="S38" s="44">
        <v>2.0680999999999998</v>
      </c>
      <c r="T38" s="74">
        <f t="shared" si="6"/>
        <v>50</v>
      </c>
      <c r="U38" s="81"/>
      <c r="V38" s="81"/>
      <c r="W38" s="81"/>
      <c r="X38" s="81"/>
      <c r="Y38" s="81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0.5</v>
      </c>
      <c r="E39" s="45">
        <f t="shared" si="1"/>
        <v>0</v>
      </c>
      <c r="F39" s="46">
        <f t="shared" si="2"/>
        <v>0</v>
      </c>
      <c r="G39" s="43">
        <v>15</v>
      </c>
      <c r="H39" s="68"/>
      <c r="I39" s="43">
        <f>'LV-HV_1a'!I39</f>
        <v>15</v>
      </c>
      <c r="J39" s="44">
        <v>0</v>
      </c>
      <c r="K39" s="65">
        <f t="shared" si="3"/>
        <v>0</v>
      </c>
      <c r="L39" s="43">
        <f>'LV-HV_1a'!L39</f>
        <v>15</v>
      </c>
      <c r="M39" s="44">
        <v>0</v>
      </c>
      <c r="N39" s="65">
        <f t="shared" si="4"/>
        <v>0</v>
      </c>
      <c r="O39" s="43">
        <v>15</v>
      </c>
      <c r="P39" s="44">
        <v>0</v>
      </c>
      <c r="Q39" s="74">
        <f t="shared" si="5"/>
        <v>0</v>
      </c>
      <c r="R39" s="43">
        <v>15</v>
      </c>
      <c r="S39" s="44">
        <v>0</v>
      </c>
      <c r="T39" s="74">
        <f t="shared" si="6"/>
        <v>0</v>
      </c>
      <c r="U39" s="81"/>
      <c r="V39" s="81"/>
      <c r="W39" s="81"/>
      <c r="X39" s="81"/>
      <c r="Y39" s="81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0.5</v>
      </c>
      <c r="E40" s="45">
        <f t="shared" si="1"/>
        <v>0</v>
      </c>
      <c r="F40" s="46">
        <f t="shared" si="2"/>
        <v>0</v>
      </c>
      <c r="G40" s="43">
        <v>15</v>
      </c>
      <c r="H40" s="68"/>
      <c r="I40" s="43">
        <f>'LV-HV_1a'!I40</f>
        <v>15</v>
      </c>
      <c r="J40" s="44">
        <v>0</v>
      </c>
      <c r="K40" s="65">
        <f t="shared" si="3"/>
        <v>0</v>
      </c>
      <c r="L40" s="43">
        <f>'LV-HV_1a'!L40</f>
        <v>15</v>
      </c>
      <c r="M40" s="44">
        <v>0</v>
      </c>
      <c r="N40" s="65">
        <f t="shared" si="4"/>
        <v>0</v>
      </c>
      <c r="O40" s="43">
        <v>15</v>
      </c>
      <c r="P40" s="44">
        <v>0</v>
      </c>
      <c r="Q40" s="74">
        <f t="shared" si="5"/>
        <v>0</v>
      </c>
      <c r="R40" s="43">
        <v>15</v>
      </c>
      <c r="S40" s="44">
        <v>0</v>
      </c>
      <c r="T40" s="74">
        <f t="shared" si="6"/>
        <v>0</v>
      </c>
      <c r="U40" s="81"/>
      <c r="V40" s="81"/>
      <c r="W40" s="81"/>
      <c r="X40" s="81"/>
      <c r="Y40" s="81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0.5</v>
      </c>
      <c r="E41" s="45">
        <f t="shared" si="1"/>
        <v>0</v>
      </c>
      <c r="F41" s="46">
        <f t="shared" si="2"/>
        <v>0</v>
      </c>
      <c r="G41" s="43">
        <v>15</v>
      </c>
      <c r="H41" s="68"/>
      <c r="I41" s="43">
        <f>'LV-HV_1a'!I41</f>
        <v>15</v>
      </c>
      <c r="J41" s="44">
        <v>0</v>
      </c>
      <c r="K41" s="65">
        <f t="shared" si="3"/>
        <v>0</v>
      </c>
      <c r="L41" s="43">
        <f>'LV-HV_1a'!L41</f>
        <v>15</v>
      </c>
      <c r="M41" s="44">
        <v>0</v>
      </c>
      <c r="N41" s="65">
        <f t="shared" si="4"/>
        <v>0</v>
      </c>
      <c r="O41" s="43">
        <v>15</v>
      </c>
      <c r="P41" s="44">
        <v>0</v>
      </c>
      <c r="Q41" s="74">
        <f t="shared" si="5"/>
        <v>0</v>
      </c>
      <c r="R41" s="43">
        <v>15</v>
      </c>
      <c r="S41" s="44">
        <v>0</v>
      </c>
      <c r="T41" s="74">
        <f t="shared" si="6"/>
        <v>0</v>
      </c>
      <c r="U41" s="81"/>
      <c r="V41" s="81"/>
      <c r="W41" s="81"/>
      <c r="X41" s="81"/>
      <c r="Y41" s="81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0.5</v>
      </c>
      <c r="E42" s="45">
        <f t="shared" si="1"/>
        <v>0</v>
      </c>
      <c r="F42" s="46">
        <f t="shared" si="2"/>
        <v>0</v>
      </c>
      <c r="G42" s="43">
        <v>15</v>
      </c>
      <c r="H42" s="68"/>
      <c r="I42" s="43">
        <f>'LV-HV_1a'!I42</f>
        <v>15</v>
      </c>
      <c r="J42" s="44">
        <v>0</v>
      </c>
      <c r="K42" s="65">
        <f t="shared" si="3"/>
        <v>0</v>
      </c>
      <c r="L42" s="43">
        <f>'LV-HV_1a'!L42</f>
        <v>15</v>
      </c>
      <c r="M42" s="44">
        <v>0</v>
      </c>
      <c r="N42" s="65">
        <f t="shared" si="4"/>
        <v>0</v>
      </c>
      <c r="O42" s="43">
        <v>15</v>
      </c>
      <c r="P42" s="44">
        <v>0</v>
      </c>
      <c r="Q42" s="74">
        <f t="shared" si="5"/>
        <v>0</v>
      </c>
      <c r="R42" s="43">
        <v>15</v>
      </c>
      <c r="S42" s="44">
        <v>0</v>
      </c>
      <c r="T42" s="74">
        <f t="shared" si="6"/>
        <v>0</v>
      </c>
      <c r="U42" s="81"/>
      <c r="V42" s="81"/>
      <c r="W42" s="81"/>
      <c r="X42" s="81"/>
      <c r="Y42" s="81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0.5</v>
      </c>
      <c r="E43" s="45">
        <f t="shared" si="1"/>
        <v>0</v>
      </c>
      <c r="F43" s="46">
        <f t="shared" si="2"/>
        <v>0</v>
      </c>
      <c r="G43" s="43">
        <v>15</v>
      </c>
      <c r="H43" s="68"/>
      <c r="I43" s="43">
        <f>'LV-HV_1a'!I43</f>
        <v>15</v>
      </c>
      <c r="J43" s="44">
        <v>0</v>
      </c>
      <c r="K43" s="65">
        <f t="shared" si="3"/>
        <v>0</v>
      </c>
      <c r="L43" s="43">
        <f>'LV-HV_1a'!L43</f>
        <v>15</v>
      </c>
      <c r="M43" s="44">
        <v>0</v>
      </c>
      <c r="N43" s="65">
        <f t="shared" si="4"/>
        <v>0</v>
      </c>
      <c r="O43" s="43">
        <v>15</v>
      </c>
      <c r="P43" s="44">
        <v>0</v>
      </c>
      <c r="Q43" s="74">
        <f t="shared" si="5"/>
        <v>0</v>
      </c>
      <c r="R43" s="43">
        <v>15</v>
      </c>
      <c r="S43" s="44">
        <v>0</v>
      </c>
      <c r="T43" s="74">
        <f t="shared" si="6"/>
        <v>0</v>
      </c>
      <c r="U43" s="81"/>
      <c r="V43" s="81"/>
      <c r="W43" s="81"/>
      <c r="X43" s="81"/>
      <c r="Y43" s="81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0.5</v>
      </c>
      <c r="E44" s="45">
        <f t="shared" si="1"/>
        <v>-2.5</v>
      </c>
      <c r="F44" s="46">
        <f t="shared" si="2"/>
        <v>-2.5</v>
      </c>
      <c r="G44" s="43">
        <v>15</v>
      </c>
      <c r="H44" s="68"/>
      <c r="I44" s="43">
        <f>'LV-HV_1a'!I44</f>
        <v>15</v>
      </c>
      <c r="J44" s="44">
        <v>0</v>
      </c>
      <c r="K44" s="65">
        <f t="shared" si="3"/>
        <v>0</v>
      </c>
      <c r="L44" s="43">
        <f>'LV-HV_1a'!L44</f>
        <v>15</v>
      </c>
      <c r="M44" s="44">
        <v>0</v>
      </c>
      <c r="N44" s="65">
        <f t="shared" si="4"/>
        <v>0</v>
      </c>
      <c r="O44" s="43">
        <v>15</v>
      </c>
      <c r="P44" s="44">
        <v>0</v>
      </c>
      <c r="Q44" s="74">
        <f t="shared" si="5"/>
        <v>0</v>
      </c>
      <c r="R44" s="43">
        <v>15</v>
      </c>
      <c r="S44" s="44">
        <v>0</v>
      </c>
      <c r="T44" s="74">
        <f t="shared" si="6"/>
        <v>0</v>
      </c>
      <c r="U44" s="81"/>
      <c r="V44" s="81"/>
      <c r="W44" s="81"/>
      <c r="X44" s="81"/>
      <c r="Y44" s="81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0.5</v>
      </c>
      <c r="E45" s="45">
        <f t="shared" si="1"/>
        <v>-2.5</v>
      </c>
      <c r="F45" s="46">
        <f t="shared" si="2"/>
        <v>-2.5</v>
      </c>
      <c r="G45" s="43">
        <v>15</v>
      </c>
      <c r="H45" s="68"/>
      <c r="I45" s="43">
        <f>'LV-HV_1a'!I45</f>
        <v>15</v>
      </c>
      <c r="J45" s="44">
        <v>0</v>
      </c>
      <c r="K45" s="65">
        <f t="shared" si="3"/>
        <v>0</v>
      </c>
      <c r="L45" s="43">
        <f>'LV-HV_1a'!L45</f>
        <v>15</v>
      </c>
      <c r="M45" s="44">
        <v>0</v>
      </c>
      <c r="N45" s="65">
        <f t="shared" si="4"/>
        <v>0</v>
      </c>
      <c r="O45" s="43">
        <v>15</v>
      </c>
      <c r="P45" s="44">
        <v>0</v>
      </c>
      <c r="Q45" s="74">
        <f t="shared" si="5"/>
        <v>0</v>
      </c>
      <c r="R45" s="43">
        <v>15</v>
      </c>
      <c r="S45" s="44">
        <v>0</v>
      </c>
      <c r="T45" s="74">
        <f t="shared" si="6"/>
        <v>0</v>
      </c>
      <c r="U45" s="81"/>
      <c r="V45" s="81"/>
      <c r="W45" s="81"/>
      <c r="X45" s="81"/>
      <c r="Y45" s="81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0.5</v>
      </c>
      <c r="E46" s="45">
        <f t="shared" si="1"/>
        <v>-2.5</v>
      </c>
      <c r="F46" s="46">
        <f t="shared" si="2"/>
        <v>-2.5</v>
      </c>
      <c r="G46" s="43">
        <v>15</v>
      </c>
      <c r="H46" s="68"/>
      <c r="I46" s="43">
        <f>'LV-HV_1a'!I46</f>
        <v>15</v>
      </c>
      <c r="J46" s="44">
        <v>0</v>
      </c>
      <c r="K46" s="65">
        <f t="shared" si="3"/>
        <v>0</v>
      </c>
      <c r="L46" s="43">
        <f>'LV-HV_1a'!L46</f>
        <v>15</v>
      </c>
      <c r="M46" s="44">
        <v>0</v>
      </c>
      <c r="N46" s="65">
        <f t="shared" si="4"/>
        <v>0</v>
      </c>
      <c r="O46" s="43">
        <v>15</v>
      </c>
      <c r="P46" s="44">
        <v>0</v>
      </c>
      <c r="Q46" s="74">
        <f t="shared" si="5"/>
        <v>0</v>
      </c>
      <c r="R46" s="43">
        <v>15</v>
      </c>
      <c r="S46" s="44">
        <v>0</v>
      </c>
      <c r="T46" s="74">
        <f t="shared" si="6"/>
        <v>0</v>
      </c>
      <c r="U46" s="81"/>
      <c r="V46" s="81"/>
      <c r="W46" s="81"/>
      <c r="X46" s="81"/>
      <c r="Y46" s="81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0.5</v>
      </c>
      <c r="E47" s="45">
        <f t="shared" si="1"/>
        <v>-2.5</v>
      </c>
      <c r="F47" s="46">
        <f t="shared" si="2"/>
        <v>-2.5</v>
      </c>
      <c r="G47" s="43">
        <v>15</v>
      </c>
      <c r="H47" s="68"/>
      <c r="I47" s="43">
        <f>'LV-HV_1a'!I47</f>
        <v>15</v>
      </c>
      <c r="J47" s="44">
        <v>0</v>
      </c>
      <c r="K47" s="65">
        <f t="shared" si="3"/>
        <v>0</v>
      </c>
      <c r="L47" s="43">
        <f>'LV-HV_1a'!L47</f>
        <v>15</v>
      </c>
      <c r="M47" s="44">
        <v>0</v>
      </c>
      <c r="N47" s="65">
        <f t="shared" si="4"/>
        <v>0</v>
      </c>
      <c r="O47" s="43">
        <v>15</v>
      </c>
      <c r="P47" s="44">
        <v>0</v>
      </c>
      <c r="Q47" s="74">
        <f t="shared" si="5"/>
        <v>0</v>
      </c>
      <c r="R47" s="43">
        <v>15</v>
      </c>
      <c r="S47" s="44">
        <v>0</v>
      </c>
      <c r="T47" s="74">
        <f t="shared" si="6"/>
        <v>0</v>
      </c>
      <c r="U47" s="81"/>
      <c r="V47" s="81"/>
      <c r="W47" s="81"/>
      <c r="X47" s="81"/>
      <c r="Y47" s="81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0.5</v>
      </c>
      <c r="E48" s="45">
        <f t="shared" si="1"/>
        <v>-2.5</v>
      </c>
      <c r="F48" s="46">
        <f t="shared" si="2"/>
        <v>-2.5</v>
      </c>
      <c r="G48" s="43">
        <v>15</v>
      </c>
      <c r="H48" s="68"/>
      <c r="I48" s="43">
        <f>'LV-HV_1a'!I48</f>
        <v>15</v>
      </c>
      <c r="J48" s="44">
        <v>0</v>
      </c>
      <c r="K48" s="65">
        <f t="shared" si="3"/>
        <v>0</v>
      </c>
      <c r="L48" s="43">
        <f>'LV-HV_1a'!L48</f>
        <v>15</v>
      </c>
      <c r="M48" s="44">
        <v>0</v>
      </c>
      <c r="N48" s="65">
        <f t="shared" si="4"/>
        <v>0</v>
      </c>
      <c r="O48" s="43">
        <v>15</v>
      </c>
      <c r="P48" s="44">
        <v>0</v>
      </c>
      <c r="Q48" s="74">
        <f t="shared" si="5"/>
        <v>0</v>
      </c>
      <c r="R48" s="43">
        <v>15</v>
      </c>
      <c r="S48" s="44">
        <v>0</v>
      </c>
      <c r="T48" s="74">
        <f t="shared" si="6"/>
        <v>0</v>
      </c>
      <c r="U48" s="81"/>
      <c r="V48" s="81"/>
      <c r="W48" s="81"/>
      <c r="X48" s="81"/>
      <c r="Y48" s="81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0.5</v>
      </c>
      <c r="E49" s="45">
        <f t="shared" si="1"/>
        <v>-5</v>
      </c>
      <c r="F49" s="46">
        <f t="shared" si="2"/>
        <v>-5</v>
      </c>
      <c r="G49" s="43">
        <v>15</v>
      </c>
      <c r="H49" s="68"/>
      <c r="I49" s="43">
        <f>'LV-HV_1a'!I49</f>
        <v>15</v>
      </c>
      <c r="J49" s="44">
        <v>0</v>
      </c>
      <c r="K49" s="65">
        <f t="shared" si="3"/>
        <v>0</v>
      </c>
      <c r="L49" s="43">
        <f>'LV-HV_1a'!L49</f>
        <v>15</v>
      </c>
      <c r="M49" s="44">
        <v>0</v>
      </c>
      <c r="N49" s="65">
        <f t="shared" si="4"/>
        <v>0</v>
      </c>
      <c r="O49" s="43">
        <v>15</v>
      </c>
      <c r="P49" s="44">
        <v>0</v>
      </c>
      <c r="Q49" s="74">
        <f t="shared" si="5"/>
        <v>0</v>
      </c>
      <c r="R49" s="43">
        <v>15</v>
      </c>
      <c r="S49" s="44">
        <v>0</v>
      </c>
      <c r="T49" s="74">
        <f t="shared" si="6"/>
        <v>0</v>
      </c>
      <c r="U49" s="81"/>
      <c r="V49" s="81"/>
      <c r="W49" s="81"/>
      <c r="X49" s="81"/>
      <c r="Y49" s="81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0.5</v>
      </c>
      <c r="E50" s="45">
        <f t="shared" si="1"/>
        <v>-5</v>
      </c>
      <c r="F50" s="46">
        <f t="shared" si="2"/>
        <v>-5</v>
      </c>
      <c r="G50" s="43">
        <v>15</v>
      </c>
      <c r="H50" s="68"/>
      <c r="I50" s="43">
        <f>'LV-HV_1a'!I50</f>
        <v>15</v>
      </c>
      <c r="J50" s="44">
        <v>0</v>
      </c>
      <c r="K50" s="65">
        <f t="shared" si="3"/>
        <v>0</v>
      </c>
      <c r="L50" s="43">
        <f>'LV-HV_1a'!L50</f>
        <v>15</v>
      </c>
      <c r="M50" s="44">
        <v>0</v>
      </c>
      <c r="N50" s="65">
        <f t="shared" si="4"/>
        <v>0</v>
      </c>
      <c r="O50" s="43">
        <v>15</v>
      </c>
      <c r="P50" s="44">
        <v>0</v>
      </c>
      <c r="Q50" s="74">
        <f t="shared" si="5"/>
        <v>0</v>
      </c>
      <c r="R50" s="43">
        <v>15</v>
      </c>
      <c r="S50" s="44">
        <v>0</v>
      </c>
      <c r="T50" s="74">
        <f t="shared" si="6"/>
        <v>0</v>
      </c>
      <c r="U50" s="81"/>
      <c r="V50" s="81"/>
      <c r="W50" s="81"/>
      <c r="X50" s="81"/>
      <c r="Y50" s="81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0.5</v>
      </c>
      <c r="E51" s="45">
        <f t="shared" si="1"/>
        <v>-5</v>
      </c>
      <c r="F51" s="46">
        <f t="shared" si="2"/>
        <v>-5</v>
      </c>
      <c r="G51" s="43">
        <v>15</v>
      </c>
      <c r="H51" s="68"/>
      <c r="I51" s="43">
        <f>'LV-HV_1a'!I51</f>
        <v>15</v>
      </c>
      <c r="J51" s="44">
        <v>0</v>
      </c>
      <c r="K51" s="65">
        <f t="shared" si="3"/>
        <v>0</v>
      </c>
      <c r="L51" s="43">
        <f>'LV-HV_1a'!L51</f>
        <v>15</v>
      </c>
      <c r="M51" s="44">
        <v>0</v>
      </c>
      <c r="N51" s="65">
        <f t="shared" si="4"/>
        <v>0</v>
      </c>
      <c r="O51" s="43">
        <v>15</v>
      </c>
      <c r="P51" s="44">
        <v>0</v>
      </c>
      <c r="Q51" s="74">
        <f t="shared" si="5"/>
        <v>0</v>
      </c>
      <c r="R51" s="43">
        <v>15</v>
      </c>
      <c r="S51" s="44">
        <v>0</v>
      </c>
      <c r="T51" s="74">
        <f t="shared" si="6"/>
        <v>0</v>
      </c>
      <c r="U51" s="81"/>
      <c r="V51" s="81"/>
      <c r="W51" s="81"/>
      <c r="X51" s="81"/>
      <c r="Y51" s="81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0.5</v>
      </c>
      <c r="E52" s="45">
        <f t="shared" si="1"/>
        <v>-5</v>
      </c>
      <c r="F52" s="46">
        <f t="shared" si="2"/>
        <v>-5</v>
      </c>
      <c r="G52" s="43">
        <v>15</v>
      </c>
      <c r="H52" s="68"/>
      <c r="I52" s="43">
        <f>'LV-HV_1a'!I52</f>
        <v>15</v>
      </c>
      <c r="J52" s="44">
        <v>0</v>
      </c>
      <c r="K52" s="65">
        <f t="shared" si="3"/>
        <v>0</v>
      </c>
      <c r="L52" s="43">
        <f>'LV-HV_1a'!L52</f>
        <v>15</v>
      </c>
      <c r="M52" s="44">
        <v>0</v>
      </c>
      <c r="N52" s="65">
        <f t="shared" si="4"/>
        <v>0</v>
      </c>
      <c r="O52" s="43">
        <v>15</v>
      </c>
      <c r="P52" s="44">
        <v>0</v>
      </c>
      <c r="Q52" s="74">
        <f t="shared" si="5"/>
        <v>0</v>
      </c>
      <c r="R52" s="43">
        <v>15</v>
      </c>
      <c r="S52" s="44">
        <v>0</v>
      </c>
      <c r="T52" s="74">
        <f t="shared" si="6"/>
        <v>0</v>
      </c>
      <c r="U52" s="81"/>
      <c r="V52" s="81"/>
      <c r="W52" s="81"/>
      <c r="X52" s="81"/>
      <c r="Y52" s="81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0.5</v>
      </c>
      <c r="E53" s="45">
        <f t="shared" si="1"/>
        <v>-5</v>
      </c>
      <c r="F53" s="46">
        <f t="shared" si="2"/>
        <v>-5</v>
      </c>
      <c r="G53" s="43">
        <v>15</v>
      </c>
      <c r="H53" s="68"/>
      <c r="I53" s="43">
        <f>'LV-HV_1a'!I53</f>
        <v>15</v>
      </c>
      <c r="J53" s="44">
        <v>0</v>
      </c>
      <c r="K53" s="65">
        <f t="shared" si="3"/>
        <v>0</v>
      </c>
      <c r="L53" s="43">
        <f>'LV-HV_1a'!L53</f>
        <v>15</v>
      </c>
      <c r="M53" s="44">
        <v>0</v>
      </c>
      <c r="N53" s="65">
        <f t="shared" si="4"/>
        <v>0</v>
      </c>
      <c r="O53" s="43">
        <v>15</v>
      </c>
      <c r="P53" s="44">
        <v>0</v>
      </c>
      <c r="Q53" s="74">
        <f t="shared" si="5"/>
        <v>0</v>
      </c>
      <c r="R53" s="43">
        <v>15</v>
      </c>
      <c r="S53" s="44">
        <v>0</v>
      </c>
      <c r="T53" s="74">
        <f t="shared" si="6"/>
        <v>0</v>
      </c>
      <c r="U53" s="81"/>
      <c r="V53" s="81"/>
      <c r="W53" s="81"/>
      <c r="X53" s="81"/>
      <c r="Y53" s="81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0.5</v>
      </c>
      <c r="E54" s="45">
        <f t="shared" si="1"/>
        <v>-7.5</v>
      </c>
      <c r="F54" s="46">
        <f t="shared" si="2"/>
        <v>-7.5</v>
      </c>
      <c r="G54" s="43">
        <v>15</v>
      </c>
      <c r="H54" s="68"/>
      <c r="I54" s="43">
        <f>'LV-HV_1a'!I54</f>
        <v>15</v>
      </c>
      <c r="J54" s="44">
        <v>0</v>
      </c>
      <c r="K54" s="65">
        <f t="shared" si="3"/>
        <v>0</v>
      </c>
      <c r="L54" s="43">
        <f>'LV-HV_1a'!L54</f>
        <v>15</v>
      </c>
      <c r="M54" s="44">
        <v>0</v>
      </c>
      <c r="N54" s="65">
        <f t="shared" si="4"/>
        <v>0</v>
      </c>
      <c r="O54" s="43">
        <v>15</v>
      </c>
      <c r="P54" s="44">
        <v>0</v>
      </c>
      <c r="Q54" s="74">
        <f t="shared" si="5"/>
        <v>0</v>
      </c>
      <c r="R54" s="43">
        <v>15</v>
      </c>
      <c r="S54" s="44">
        <v>0</v>
      </c>
      <c r="T54" s="74">
        <f t="shared" si="6"/>
        <v>0</v>
      </c>
      <c r="U54" s="81"/>
      <c r="V54" s="81"/>
      <c r="W54" s="81"/>
      <c r="X54" s="81"/>
      <c r="Y54" s="81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0.5</v>
      </c>
      <c r="E55" s="45">
        <f t="shared" si="1"/>
        <v>-7.5</v>
      </c>
      <c r="F55" s="46">
        <f t="shared" si="2"/>
        <v>-7.5</v>
      </c>
      <c r="G55" s="43">
        <v>15</v>
      </c>
      <c r="H55" s="68"/>
      <c r="I55" s="43">
        <f>'LV-HV_1a'!I55</f>
        <v>15</v>
      </c>
      <c r="J55" s="44">
        <v>0</v>
      </c>
      <c r="K55" s="65">
        <f t="shared" si="3"/>
        <v>0</v>
      </c>
      <c r="L55" s="43">
        <f>'LV-HV_1a'!L55</f>
        <v>15</v>
      </c>
      <c r="M55" s="44">
        <v>0</v>
      </c>
      <c r="N55" s="65">
        <f t="shared" si="4"/>
        <v>0</v>
      </c>
      <c r="O55" s="43">
        <v>15</v>
      </c>
      <c r="P55" s="44">
        <v>0</v>
      </c>
      <c r="Q55" s="74">
        <f t="shared" si="5"/>
        <v>0</v>
      </c>
      <c r="R55" s="43">
        <v>15</v>
      </c>
      <c r="S55" s="44">
        <v>0</v>
      </c>
      <c r="T55" s="74">
        <f t="shared" si="6"/>
        <v>0</v>
      </c>
      <c r="U55" s="81"/>
      <c r="V55" s="81"/>
      <c r="W55" s="81"/>
      <c r="X55" s="81"/>
      <c r="Y55" s="81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0.5</v>
      </c>
      <c r="E56" s="45">
        <f t="shared" si="1"/>
        <v>-7.5</v>
      </c>
      <c r="F56" s="46">
        <f t="shared" si="2"/>
        <v>-7.5</v>
      </c>
      <c r="G56" s="43">
        <v>15</v>
      </c>
      <c r="H56" s="68"/>
      <c r="I56" s="43">
        <f>'LV-HV_1a'!I56</f>
        <v>15</v>
      </c>
      <c r="J56" s="44">
        <v>0</v>
      </c>
      <c r="K56" s="65">
        <f t="shared" si="3"/>
        <v>0</v>
      </c>
      <c r="L56" s="43">
        <f>'LV-HV_1a'!L56</f>
        <v>15</v>
      </c>
      <c r="M56" s="44">
        <v>0</v>
      </c>
      <c r="N56" s="65">
        <f t="shared" si="4"/>
        <v>0</v>
      </c>
      <c r="O56" s="43">
        <v>15</v>
      </c>
      <c r="P56" s="44">
        <v>0</v>
      </c>
      <c r="Q56" s="74">
        <f t="shared" si="5"/>
        <v>0</v>
      </c>
      <c r="R56" s="43">
        <v>15</v>
      </c>
      <c r="S56" s="44">
        <v>0</v>
      </c>
      <c r="T56" s="74">
        <f t="shared" si="6"/>
        <v>0</v>
      </c>
      <c r="U56" s="81"/>
      <c r="V56" s="81"/>
      <c r="W56" s="81"/>
      <c r="X56" s="81"/>
      <c r="Y56" s="81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0.5</v>
      </c>
      <c r="E57" s="45">
        <f t="shared" si="1"/>
        <v>-7.5</v>
      </c>
      <c r="F57" s="46">
        <f t="shared" si="2"/>
        <v>-7.5</v>
      </c>
      <c r="G57" s="43">
        <v>15</v>
      </c>
      <c r="H57" s="68"/>
      <c r="I57" s="43">
        <f>'LV-HV_1a'!I57</f>
        <v>15</v>
      </c>
      <c r="J57" s="44">
        <v>0</v>
      </c>
      <c r="K57" s="65">
        <f t="shared" si="3"/>
        <v>0</v>
      </c>
      <c r="L57" s="43">
        <f>'LV-HV_1a'!L57</f>
        <v>15</v>
      </c>
      <c r="M57" s="44">
        <v>0</v>
      </c>
      <c r="N57" s="65">
        <f t="shared" si="4"/>
        <v>0</v>
      </c>
      <c r="O57" s="43">
        <v>15</v>
      </c>
      <c r="P57" s="44">
        <v>0</v>
      </c>
      <c r="Q57" s="74">
        <f t="shared" si="5"/>
        <v>0</v>
      </c>
      <c r="R57" s="43">
        <v>15</v>
      </c>
      <c r="S57" s="44">
        <v>0</v>
      </c>
      <c r="T57" s="74">
        <f t="shared" si="6"/>
        <v>0</v>
      </c>
      <c r="U57" s="81"/>
      <c r="V57" s="81"/>
      <c r="W57" s="81"/>
      <c r="X57" s="81"/>
      <c r="Y57" s="81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0.5</v>
      </c>
      <c r="E58" s="45">
        <f t="shared" si="1"/>
        <v>-7.5</v>
      </c>
      <c r="F58" s="46">
        <f t="shared" si="2"/>
        <v>-7.5</v>
      </c>
      <c r="G58" s="43">
        <v>15</v>
      </c>
      <c r="H58" s="68"/>
      <c r="I58" s="43">
        <f>'LV-HV_1a'!I58</f>
        <v>15</v>
      </c>
      <c r="J58" s="44">
        <v>0</v>
      </c>
      <c r="K58" s="65">
        <f t="shared" si="3"/>
        <v>0</v>
      </c>
      <c r="L58" s="43">
        <f>'LV-HV_1a'!L58</f>
        <v>15</v>
      </c>
      <c r="M58" s="44">
        <v>0</v>
      </c>
      <c r="N58" s="65">
        <f t="shared" si="4"/>
        <v>0</v>
      </c>
      <c r="O58" s="43">
        <v>15</v>
      </c>
      <c r="P58" s="44">
        <v>0</v>
      </c>
      <c r="Q58" s="74">
        <f t="shared" si="5"/>
        <v>0</v>
      </c>
      <c r="R58" s="43">
        <v>15</v>
      </c>
      <c r="S58" s="44">
        <v>0</v>
      </c>
      <c r="T58" s="74">
        <f t="shared" si="6"/>
        <v>0</v>
      </c>
      <c r="U58" s="81"/>
      <c r="V58" s="81"/>
      <c r="W58" s="81"/>
      <c r="X58" s="81"/>
      <c r="Y58" s="81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0.5</v>
      </c>
      <c r="E59" s="45">
        <f t="shared" si="1"/>
        <v>-10</v>
      </c>
      <c r="F59" s="46">
        <f t="shared" si="2"/>
        <v>-10</v>
      </c>
      <c r="G59" s="43">
        <v>15</v>
      </c>
      <c r="H59" s="68"/>
      <c r="I59" s="43">
        <f>'LV-HV_1a'!I59</f>
        <v>15</v>
      </c>
      <c r="J59" s="44">
        <v>0</v>
      </c>
      <c r="K59" s="65">
        <f t="shared" si="3"/>
        <v>0</v>
      </c>
      <c r="L59" s="43">
        <f>'LV-HV_1a'!L59</f>
        <v>15</v>
      </c>
      <c r="M59" s="44">
        <v>0</v>
      </c>
      <c r="N59" s="65">
        <f t="shared" si="4"/>
        <v>0</v>
      </c>
      <c r="O59" s="43">
        <v>15</v>
      </c>
      <c r="P59" s="44">
        <v>0</v>
      </c>
      <c r="Q59" s="74">
        <f t="shared" si="5"/>
        <v>0</v>
      </c>
      <c r="R59" s="43">
        <v>15</v>
      </c>
      <c r="S59" s="44">
        <v>0</v>
      </c>
      <c r="T59" s="74">
        <f t="shared" si="6"/>
        <v>0</v>
      </c>
      <c r="U59" s="81"/>
      <c r="V59" s="81"/>
      <c r="W59" s="81"/>
      <c r="X59" s="81"/>
      <c r="Y59" s="81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0.5</v>
      </c>
      <c r="E60" s="45">
        <f t="shared" si="1"/>
        <v>-10</v>
      </c>
      <c r="F60" s="46">
        <f t="shared" si="2"/>
        <v>-10</v>
      </c>
      <c r="G60" s="43">
        <v>15</v>
      </c>
      <c r="H60" s="68"/>
      <c r="I60" s="43">
        <f>'LV-HV_1a'!I60</f>
        <v>15</v>
      </c>
      <c r="J60" s="44">
        <v>0</v>
      </c>
      <c r="K60" s="65">
        <f t="shared" si="3"/>
        <v>0</v>
      </c>
      <c r="L60" s="43">
        <f>'LV-HV_1a'!L60</f>
        <v>15</v>
      </c>
      <c r="M60" s="44">
        <v>0</v>
      </c>
      <c r="N60" s="65">
        <f t="shared" si="4"/>
        <v>0</v>
      </c>
      <c r="O60" s="43">
        <v>15</v>
      </c>
      <c r="P60" s="44">
        <v>0</v>
      </c>
      <c r="Q60" s="74">
        <f t="shared" si="5"/>
        <v>0</v>
      </c>
      <c r="R60" s="43">
        <v>15</v>
      </c>
      <c r="S60" s="44">
        <v>0</v>
      </c>
      <c r="T60" s="74">
        <f t="shared" si="6"/>
        <v>0</v>
      </c>
      <c r="U60" s="81"/>
      <c r="V60" s="81"/>
      <c r="W60" s="81"/>
      <c r="X60" s="81"/>
      <c r="Y60" s="81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0.5</v>
      </c>
      <c r="E61" s="45">
        <f t="shared" si="1"/>
        <v>-10</v>
      </c>
      <c r="F61" s="46">
        <f t="shared" si="2"/>
        <v>-10</v>
      </c>
      <c r="G61" s="43">
        <v>15</v>
      </c>
      <c r="H61" s="68"/>
      <c r="I61" s="43">
        <f>'LV-HV_1a'!I61</f>
        <v>15</v>
      </c>
      <c r="J61" s="44">
        <v>0</v>
      </c>
      <c r="K61" s="65">
        <f t="shared" si="3"/>
        <v>0</v>
      </c>
      <c r="L61" s="43">
        <f>'LV-HV_1a'!L61</f>
        <v>15</v>
      </c>
      <c r="M61" s="44">
        <v>0</v>
      </c>
      <c r="N61" s="65">
        <f t="shared" si="4"/>
        <v>0</v>
      </c>
      <c r="O61" s="43">
        <v>15</v>
      </c>
      <c r="P61" s="44">
        <v>0</v>
      </c>
      <c r="Q61" s="74">
        <f t="shared" si="5"/>
        <v>0</v>
      </c>
      <c r="R61" s="43">
        <v>15</v>
      </c>
      <c r="S61" s="44">
        <v>0</v>
      </c>
      <c r="T61" s="74">
        <f t="shared" si="6"/>
        <v>0</v>
      </c>
      <c r="U61" s="81"/>
      <c r="V61" s="81"/>
      <c r="W61" s="81"/>
      <c r="X61" s="81"/>
      <c r="Y61" s="81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0.5</v>
      </c>
      <c r="E62" s="45">
        <f t="shared" si="1"/>
        <v>-10</v>
      </c>
      <c r="F62" s="46">
        <f t="shared" si="2"/>
        <v>-10</v>
      </c>
      <c r="G62" s="43">
        <v>15</v>
      </c>
      <c r="H62" s="68"/>
      <c r="I62" s="43">
        <f>'LV-HV_1a'!I62</f>
        <v>15</v>
      </c>
      <c r="J62" s="44">
        <v>0</v>
      </c>
      <c r="K62" s="65">
        <f t="shared" si="3"/>
        <v>0</v>
      </c>
      <c r="L62" s="43">
        <f>'LV-HV_1a'!L62</f>
        <v>15</v>
      </c>
      <c r="M62" s="44">
        <v>0</v>
      </c>
      <c r="N62" s="65">
        <f t="shared" si="4"/>
        <v>0</v>
      </c>
      <c r="O62" s="43">
        <v>15</v>
      </c>
      <c r="P62" s="44">
        <v>0</v>
      </c>
      <c r="Q62" s="74">
        <f t="shared" si="5"/>
        <v>0</v>
      </c>
      <c r="R62" s="43">
        <v>15</v>
      </c>
      <c r="S62" s="44">
        <v>0</v>
      </c>
      <c r="T62" s="74">
        <f t="shared" si="6"/>
        <v>0</v>
      </c>
      <c r="U62" s="81"/>
      <c r="V62" s="81"/>
      <c r="W62" s="81"/>
      <c r="X62" s="81"/>
      <c r="Y62" s="81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0.5</v>
      </c>
      <c r="E63" s="45">
        <f t="shared" si="1"/>
        <v>-10</v>
      </c>
      <c r="F63" s="46">
        <f t="shared" si="2"/>
        <v>-10</v>
      </c>
      <c r="G63" s="69">
        <v>15</v>
      </c>
      <c r="H63" s="70"/>
      <c r="I63" s="43">
        <f>'LV-HV_1a'!I63</f>
        <v>15</v>
      </c>
      <c r="J63" s="44">
        <v>0</v>
      </c>
      <c r="K63" s="65">
        <f t="shared" si="3"/>
        <v>0</v>
      </c>
      <c r="L63" s="43">
        <f>'LV-HV_1a'!L63</f>
        <v>15</v>
      </c>
      <c r="M63" s="44">
        <v>0</v>
      </c>
      <c r="N63" s="65">
        <f t="shared" si="4"/>
        <v>0</v>
      </c>
      <c r="O63" s="43">
        <v>15</v>
      </c>
      <c r="P63" s="44">
        <v>0</v>
      </c>
      <c r="Q63" s="74">
        <f t="shared" si="5"/>
        <v>0</v>
      </c>
      <c r="R63" s="43">
        <v>15</v>
      </c>
      <c r="S63" s="44">
        <v>0</v>
      </c>
      <c r="T63" s="74">
        <f t="shared" si="6"/>
        <v>0</v>
      </c>
      <c r="U63" s="81"/>
      <c r="V63" s="81"/>
      <c r="W63" s="81"/>
      <c r="X63" s="81"/>
      <c r="Y63" s="81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5.9288888888888881E-3</v>
      </c>
      <c r="K64" s="34"/>
      <c r="L64" s="33"/>
      <c r="M64" s="48">
        <f>AVERAGE(M19:M63)</f>
        <v>0.15012222222222221</v>
      </c>
      <c r="N64" s="34"/>
      <c r="O64" s="33"/>
      <c r="P64" s="48">
        <f>AVERAGE(P19:P63)</f>
        <v>0</v>
      </c>
      <c r="Q64" s="34"/>
      <c r="R64" s="33"/>
      <c r="S64" s="48">
        <f>AVERAGE(S19:S63)</f>
        <v>8.7204222222222239</v>
      </c>
      <c r="T64" s="34"/>
      <c r="U64" s="15"/>
      <c r="V64" s="15"/>
      <c r="W64" s="15"/>
      <c r="X64" s="15"/>
      <c r="Y64" s="15"/>
    </row>
    <row r="65" spans="2:20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2.7801770890475027E-2</v>
      </c>
      <c r="K65" s="36"/>
      <c r="L65" s="35"/>
      <c r="M65" s="49">
        <f>_xlfn.STDEV.S(M19:M63)</f>
        <v>0.38402158964455546</v>
      </c>
      <c r="N65" s="36"/>
      <c r="O65" s="35"/>
      <c r="P65" s="49">
        <f>_xlfn.STDEV.S(P19:P63)</f>
        <v>0</v>
      </c>
      <c r="Q65" s="36"/>
      <c r="R65" s="35"/>
      <c r="S65" s="49">
        <f>_xlfn.STDEV.S(S19:S63)</f>
        <v>14.791943243611435</v>
      </c>
      <c r="T65" s="36"/>
    </row>
    <row r="66" spans="2:20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</row>
    <row r="67" spans="2:20" ht="15.75" thickBot="1" x14ac:dyDescent="0.3">
      <c r="B67" s="5"/>
      <c r="C67" s="5"/>
      <c r="H67" s="29" t="s">
        <v>33</v>
      </c>
      <c r="I67" s="37"/>
      <c r="J67" s="50">
        <f>MAX(J19:J63)</f>
        <v>0.13339999999999999</v>
      </c>
      <c r="K67" s="38"/>
      <c r="L67" s="41"/>
      <c r="M67" s="50">
        <f>MAX(M19:M63)</f>
        <v>1.2177</v>
      </c>
      <c r="N67" s="38"/>
      <c r="O67" s="41"/>
      <c r="P67" s="50">
        <f>MAX(P19:P63)</f>
        <v>0</v>
      </c>
      <c r="Q67" s="38"/>
      <c r="R67" s="41"/>
      <c r="S67" s="50">
        <f>MAX(S19:S63)</f>
        <v>44.628100000000003</v>
      </c>
      <c r="T67" s="38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</row>
    <row r="74" spans="2:20" x14ac:dyDescent="0.25">
      <c r="B74" s="5"/>
      <c r="C74" s="5"/>
    </row>
    <row r="75" spans="2:20" x14ac:dyDescent="0.25">
      <c r="B75" s="5"/>
      <c r="C75" s="5"/>
      <c r="E75" s="73" t="s">
        <v>44</v>
      </c>
    </row>
    <row r="76" spans="2:20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8" t="s">
        <v>69</v>
      </c>
    </row>
    <row r="77" spans="2:20" x14ac:dyDescent="0.25">
      <c r="B77" s="5"/>
      <c r="C77" s="5"/>
      <c r="E77" s="60" t="s">
        <v>45</v>
      </c>
      <c r="F77" s="61">
        <f>J64</f>
        <v>5.9288888888888881E-3</v>
      </c>
      <c r="G77" s="61">
        <f>M64</f>
        <v>0.15012222222222221</v>
      </c>
      <c r="H77" s="94">
        <f>P64</f>
        <v>0</v>
      </c>
      <c r="I77" s="95">
        <f>S64</f>
        <v>8.7204222222222239</v>
      </c>
    </row>
    <row r="78" spans="2:20" x14ac:dyDescent="0.25">
      <c r="B78" s="5"/>
      <c r="C78" s="5"/>
      <c r="E78" s="60" t="s">
        <v>46</v>
      </c>
      <c r="F78" s="61">
        <f t="shared" ref="F78:F80" si="7">J65</f>
        <v>2.7801770890475027E-2</v>
      </c>
      <c r="G78" s="61">
        <f t="shared" ref="G78:G80" si="8">M65</f>
        <v>0.38402158964455546</v>
      </c>
      <c r="H78" s="61">
        <f t="shared" ref="H78:H80" si="9">P65</f>
        <v>0</v>
      </c>
      <c r="I78" s="62">
        <f t="shared" ref="I78:I80" si="10">S65</f>
        <v>14.791943243611435</v>
      </c>
    </row>
    <row r="79" spans="2:20" x14ac:dyDescent="0.25">
      <c r="B79" s="5"/>
      <c r="C79" s="5"/>
      <c r="E79" s="60" t="s">
        <v>47</v>
      </c>
      <c r="F79" s="61">
        <f t="shared" si="7"/>
        <v>0</v>
      </c>
      <c r="G79" s="61">
        <f t="shared" si="8"/>
        <v>0</v>
      </c>
      <c r="H79" s="61">
        <f t="shared" si="9"/>
        <v>0</v>
      </c>
      <c r="I79" s="62">
        <f t="shared" si="10"/>
        <v>0</v>
      </c>
    </row>
    <row r="80" spans="2:20" x14ac:dyDescent="0.25">
      <c r="B80" s="5"/>
      <c r="C80" s="5"/>
      <c r="E80" s="63" t="s">
        <v>48</v>
      </c>
      <c r="F80" s="56">
        <f t="shared" si="7"/>
        <v>0.13339999999999999</v>
      </c>
      <c r="G80" s="56">
        <f t="shared" si="8"/>
        <v>1.2177</v>
      </c>
      <c r="H80" s="56">
        <f t="shared" si="9"/>
        <v>0</v>
      </c>
      <c r="I80" s="64">
        <f t="shared" si="10"/>
        <v>44.628100000000003</v>
      </c>
    </row>
    <row r="81" spans="2:308" x14ac:dyDescent="0.25">
      <c r="B81" s="5"/>
      <c r="C81" s="5"/>
    </row>
    <row r="82" spans="2:308" x14ac:dyDescent="0.25">
      <c r="B82" s="5"/>
      <c r="C82" s="5"/>
    </row>
    <row r="83" spans="2:308" x14ac:dyDescent="0.25"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5">
    <mergeCell ref="G17:H17"/>
    <mergeCell ref="I17:K17"/>
    <mergeCell ref="L17:N17"/>
    <mergeCell ref="O17:Q17"/>
    <mergeCell ref="R17:T17"/>
  </mergeCells>
  <conditionalFormatting sqref="E19:F63">
    <cfRule type="cellIs" dxfId="13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V84"/>
  <sheetViews>
    <sheetView showGridLines="0" topLeftCell="A19" zoomScale="70" zoomScaleNormal="70" workbookViewId="0">
      <selection activeCell="S28" sqref="S2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88">
        <v>6</v>
      </c>
      <c r="F5" t="s">
        <v>37</v>
      </c>
    </row>
    <row r="6" spans="2:39" x14ac:dyDescent="0.25">
      <c r="C6" s="53" t="s">
        <v>18</v>
      </c>
      <c r="D6" s="54" t="s">
        <v>49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1</v>
      </c>
      <c r="W7" s="30">
        <v>0</v>
      </c>
      <c r="X7" s="30">
        <v>0</v>
      </c>
      <c r="Y7" s="30">
        <v>0</v>
      </c>
      <c r="Z7" s="30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7">
        <v>0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0</v>
      </c>
      <c r="H8" s="87">
        <f>SUM(G7:H7)</f>
        <v>0</v>
      </c>
      <c r="I8" s="87">
        <f>SUM(G7:I7)</f>
        <v>0</v>
      </c>
      <c r="J8" s="87">
        <f>SUM(G7:J7)</f>
        <v>0</v>
      </c>
      <c r="K8" s="87">
        <f>SUM(G7:K7)</f>
        <v>0</v>
      </c>
      <c r="L8" s="87">
        <f>SUM(G7:L7)</f>
        <v>0</v>
      </c>
      <c r="M8" s="87">
        <f>SUM(G7:M7)</f>
        <v>0</v>
      </c>
      <c r="N8" s="87">
        <f>SUM(G7:N7)</f>
        <v>0</v>
      </c>
      <c r="O8" s="87">
        <f>SUM(G7:O7)</f>
        <v>0</v>
      </c>
      <c r="P8" s="87">
        <f>SUM(G7:P7)</f>
        <v>0</v>
      </c>
      <c r="Q8" s="87">
        <f>SUM(G7:Q7)</f>
        <v>0</v>
      </c>
      <c r="R8" s="87">
        <f>SUM(G7:R7)</f>
        <v>0</v>
      </c>
      <c r="S8" s="87">
        <f>SUM(G7:S7)</f>
        <v>0</v>
      </c>
      <c r="T8" s="87">
        <f>SUM(G7:T7)</f>
        <v>0</v>
      </c>
      <c r="U8" s="87">
        <f>SUM(G7:U7)</f>
        <v>0</v>
      </c>
      <c r="V8" s="87">
        <f>SUM(G7:V7)</f>
        <v>1</v>
      </c>
      <c r="W8" s="87">
        <f>SUM(G7:W7)</f>
        <v>1</v>
      </c>
      <c r="X8" s="87">
        <f>SUM(G7:X7)</f>
        <v>1</v>
      </c>
      <c r="Y8" s="87">
        <f>SUM(G7:Y7)</f>
        <v>1</v>
      </c>
      <c r="Z8" s="87">
        <f>SUM(G7:Z7)</f>
        <v>1</v>
      </c>
      <c r="AA8" s="87">
        <f>SUM(G7:AA7)</f>
        <v>1</v>
      </c>
      <c r="AB8" s="87">
        <f>SUM(G7:AB7)</f>
        <v>1</v>
      </c>
      <c r="AC8" s="87">
        <f>SUM(G7:AC7)</f>
        <v>1</v>
      </c>
      <c r="AD8" s="87">
        <f>SUM(G7:AD7)</f>
        <v>1</v>
      </c>
      <c r="AE8" s="87">
        <f>SUM(G7:AE7)</f>
        <v>1</v>
      </c>
      <c r="AF8" s="87">
        <f>SUM(G7:AF7)</f>
        <v>1</v>
      </c>
      <c r="AG8" s="87">
        <f>SUM(G7:AG7)</f>
        <v>1</v>
      </c>
      <c r="AH8" s="87">
        <f>SUM(G7:AH7)</f>
        <v>1</v>
      </c>
      <c r="AI8" s="87">
        <f>SUM(G7:AI7)</f>
        <v>1</v>
      </c>
      <c r="AJ8" s="87">
        <f>SUM(G7:AJ7)</f>
        <v>1</v>
      </c>
      <c r="AK8" s="87">
        <f>SUM(G7:AK7)</f>
        <v>1</v>
      </c>
      <c r="AL8" s="87"/>
      <c r="AM8" s="32"/>
    </row>
    <row r="9" spans="2:39" x14ac:dyDescent="0.25">
      <c r="C9" s="53" t="s">
        <v>15</v>
      </c>
      <c r="D9" s="54">
        <v>0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0">1/9</f>
        <v>0.1111111111111111</v>
      </c>
      <c r="I13" s="87">
        <f t="shared" si="0"/>
        <v>0.1111111111111111</v>
      </c>
      <c r="J13" s="87">
        <f t="shared" si="0"/>
        <v>0.1111111111111111</v>
      </c>
      <c r="K13" s="87">
        <f t="shared" si="0"/>
        <v>0.1111111111111111</v>
      </c>
      <c r="L13" s="87">
        <f t="shared" si="0"/>
        <v>0.1111111111111111</v>
      </c>
      <c r="M13" s="87">
        <f t="shared" si="0"/>
        <v>0.1111111111111111</v>
      </c>
      <c r="N13" s="87">
        <f t="shared" si="0"/>
        <v>0.1111111111111111</v>
      </c>
      <c r="O13" s="87">
        <f t="shared" si="0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v>0.5</v>
      </c>
      <c r="C15" s="31">
        <v>0.5</v>
      </c>
    </row>
    <row r="16" spans="2:39" ht="15.75" thickBot="1" x14ac:dyDescent="0.3">
      <c r="B16" s="31">
        <v>0.5</v>
      </c>
      <c r="C16" s="31">
        <v>0.5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82"/>
      <c r="V18" s="82"/>
      <c r="W18" s="82"/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0.5</v>
      </c>
      <c r="E19" s="45">
        <f>D19*$C$12+(1-D19)*$C$13-C19</f>
        <v>10</v>
      </c>
      <c r="F19" s="46">
        <f>B19*$C$12+(1-B19)*$C$13-C19</f>
        <v>10</v>
      </c>
      <c r="G19" s="43">
        <f>'LV-HV_1a_2'!G19</f>
        <v>30</v>
      </c>
      <c r="H19" s="68"/>
      <c r="I19" s="43">
        <f>'LV-HV_1a_2'!I19</f>
        <v>30</v>
      </c>
      <c r="J19" s="44">
        <v>0</v>
      </c>
      <c r="K19" s="65">
        <f>ABS((100/$G19*I19)-100)</f>
        <v>0</v>
      </c>
      <c r="L19" s="43">
        <f>'LV-HV_1a_2'!L19</f>
        <v>30</v>
      </c>
      <c r="M19" s="44">
        <v>0</v>
      </c>
      <c r="N19" s="65">
        <f>ABS((100/$G19*L19)-100)</f>
        <v>0</v>
      </c>
      <c r="O19" s="43">
        <f>'LV-HV_1a_2'!O19</f>
        <v>30</v>
      </c>
      <c r="P19" s="44">
        <v>0</v>
      </c>
      <c r="Q19" s="74">
        <f>ABS((100/$G19*O19)-100)</f>
        <v>0</v>
      </c>
      <c r="R19" s="43">
        <v>15</v>
      </c>
      <c r="S19" s="44">
        <v>6.1173000000000002</v>
      </c>
      <c r="T19" s="74">
        <f>ABS((100/$G19*R19)-100)</f>
        <v>50</v>
      </c>
      <c r="U19" s="81"/>
      <c r="V19" s="81"/>
      <c r="W19" s="81"/>
      <c r="X19" s="81"/>
      <c r="Y19" s="81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0.5</v>
      </c>
      <c r="E20" s="45">
        <f t="shared" ref="E20:E63" si="1">D20*$C$12+(1-D20)*$C$13-C20</f>
        <v>10</v>
      </c>
      <c r="F20" s="46">
        <f t="shared" ref="F20:F63" si="2">B20*$C$12+(1-B20)*$C$13-C20</f>
        <v>10</v>
      </c>
      <c r="G20" s="43">
        <f>'LV-HV_1a_2'!G20</f>
        <v>30</v>
      </c>
      <c r="H20" s="68"/>
      <c r="I20" s="43">
        <f>'LV-HV_1a_2'!I20</f>
        <v>30</v>
      </c>
      <c r="J20" s="44">
        <v>0</v>
      </c>
      <c r="K20" s="65">
        <f t="shared" ref="K20:K63" si="3">ABS((100/$G20*I20)-100)</f>
        <v>0</v>
      </c>
      <c r="L20" s="43">
        <f>'LV-HV_1a_2'!L20</f>
        <v>30</v>
      </c>
      <c r="M20" s="44">
        <v>0</v>
      </c>
      <c r="N20" s="65">
        <f t="shared" ref="N20:N63" si="4">ABS((100/$G20*L20)-100)</f>
        <v>0</v>
      </c>
      <c r="O20" s="43">
        <f>'LV-HV_1a_2'!O20</f>
        <v>30</v>
      </c>
      <c r="P20" s="44">
        <v>0</v>
      </c>
      <c r="Q20" s="74">
        <f t="shared" ref="Q20:Q63" si="5">ABS((100/$G20*O20)-100)</f>
        <v>0</v>
      </c>
      <c r="R20" s="43">
        <v>15</v>
      </c>
      <c r="S20" s="44">
        <v>6.1173000000000002</v>
      </c>
      <c r="T20" s="74">
        <f t="shared" ref="T20:T63" si="6">ABS((100/$G20*R20)-100)</f>
        <v>50</v>
      </c>
      <c r="U20" s="81"/>
      <c r="V20" s="81"/>
      <c r="W20" s="81"/>
      <c r="X20" s="81"/>
      <c r="Y20" s="81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0.5</v>
      </c>
      <c r="E21" s="45">
        <f t="shared" si="1"/>
        <v>10</v>
      </c>
      <c r="F21" s="46">
        <f t="shared" si="2"/>
        <v>10</v>
      </c>
      <c r="G21" s="43">
        <f>'LV-HV_1a_2'!G21</f>
        <v>30</v>
      </c>
      <c r="H21" s="68"/>
      <c r="I21" s="43">
        <f>'LV-HV_1a_2'!I21</f>
        <v>30</v>
      </c>
      <c r="J21" s="44">
        <v>0</v>
      </c>
      <c r="K21" s="65">
        <f t="shared" si="3"/>
        <v>0</v>
      </c>
      <c r="L21" s="43">
        <f>'LV-HV_1a_2'!L21</f>
        <v>30</v>
      </c>
      <c r="M21" s="44">
        <v>0</v>
      </c>
      <c r="N21" s="65">
        <f t="shared" si="4"/>
        <v>0</v>
      </c>
      <c r="O21" s="43">
        <f>'LV-HV_1a_2'!O21</f>
        <v>30</v>
      </c>
      <c r="P21" s="44">
        <v>0</v>
      </c>
      <c r="Q21" s="74">
        <f t="shared" si="5"/>
        <v>0</v>
      </c>
      <c r="R21" s="43">
        <v>15</v>
      </c>
      <c r="S21" s="44">
        <v>6.1173000000000002</v>
      </c>
      <c r="T21" s="74">
        <f t="shared" si="6"/>
        <v>50</v>
      </c>
      <c r="U21" s="81"/>
      <c r="V21" s="81"/>
      <c r="W21" s="81"/>
      <c r="X21" s="81"/>
      <c r="Y21" s="81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0.5</v>
      </c>
      <c r="E22" s="45">
        <f t="shared" si="1"/>
        <v>10</v>
      </c>
      <c r="F22" s="46">
        <f t="shared" si="2"/>
        <v>10</v>
      </c>
      <c r="G22" s="43">
        <f>'LV-HV_1a_2'!G22</f>
        <v>30</v>
      </c>
      <c r="H22" s="68"/>
      <c r="I22" s="43">
        <f>'LV-HV_1a_2'!I22</f>
        <v>30</v>
      </c>
      <c r="J22" s="44">
        <v>0</v>
      </c>
      <c r="K22" s="65">
        <f t="shared" si="3"/>
        <v>0</v>
      </c>
      <c r="L22" s="43">
        <f>'LV-HV_1a_2'!L22</f>
        <v>30</v>
      </c>
      <c r="M22" s="44">
        <v>0</v>
      </c>
      <c r="N22" s="65">
        <f t="shared" si="4"/>
        <v>0</v>
      </c>
      <c r="O22" s="43">
        <f>'LV-HV_1a_2'!O22</f>
        <v>30</v>
      </c>
      <c r="P22" s="44">
        <v>0</v>
      </c>
      <c r="Q22" s="74">
        <f t="shared" si="5"/>
        <v>0</v>
      </c>
      <c r="R22" s="43">
        <v>15</v>
      </c>
      <c r="S22" s="44">
        <v>6.1173000000000002</v>
      </c>
      <c r="T22" s="74">
        <f t="shared" si="6"/>
        <v>50</v>
      </c>
      <c r="U22" s="81"/>
      <c r="V22" s="81"/>
      <c r="W22" s="81"/>
      <c r="X22" s="81"/>
      <c r="Y22" s="81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0.5</v>
      </c>
      <c r="E23" s="45">
        <f t="shared" si="1"/>
        <v>10</v>
      </c>
      <c r="F23" s="46">
        <f t="shared" si="2"/>
        <v>10</v>
      </c>
      <c r="G23" s="43">
        <f>'LV-HV_1a_2'!G23</f>
        <v>30</v>
      </c>
      <c r="H23" s="68"/>
      <c r="I23" s="43">
        <f>'LV-HV_1a_2'!I23</f>
        <v>30</v>
      </c>
      <c r="J23" s="44">
        <v>0</v>
      </c>
      <c r="K23" s="65">
        <f t="shared" si="3"/>
        <v>0</v>
      </c>
      <c r="L23" s="43">
        <f>'LV-HV_1a_2'!L23</f>
        <v>30</v>
      </c>
      <c r="M23" s="44">
        <v>0</v>
      </c>
      <c r="N23" s="65">
        <f t="shared" si="4"/>
        <v>0</v>
      </c>
      <c r="O23" s="43">
        <f>'LV-HV_1a_2'!O23</f>
        <v>30</v>
      </c>
      <c r="P23" s="44">
        <v>0</v>
      </c>
      <c r="Q23" s="74">
        <f t="shared" si="5"/>
        <v>0</v>
      </c>
      <c r="R23" s="43">
        <v>15</v>
      </c>
      <c r="S23" s="44">
        <v>6.1173000000000002</v>
      </c>
      <c r="T23" s="74">
        <f t="shared" si="6"/>
        <v>50</v>
      </c>
      <c r="U23" s="81"/>
      <c r="V23" s="81"/>
      <c r="W23" s="81"/>
      <c r="X23" s="81"/>
      <c r="Y23" s="81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0.5</v>
      </c>
      <c r="E24" s="45">
        <f t="shared" si="1"/>
        <v>7.5</v>
      </c>
      <c r="F24" s="46">
        <f t="shared" si="2"/>
        <v>7.5</v>
      </c>
      <c r="G24" s="43">
        <f>'LV-HV_1a_2'!G24</f>
        <v>30</v>
      </c>
      <c r="H24" s="68"/>
      <c r="I24" s="43">
        <f>'LV-HV_1a_2'!I24</f>
        <v>30</v>
      </c>
      <c r="J24" s="44">
        <v>0</v>
      </c>
      <c r="K24" s="65">
        <f t="shared" si="3"/>
        <v>0</v>
      </c>
      <c r="L24" s="43">
        <f>'LV-HV_1a_2'!L24</f>
        <v>30</v>
      </c>
      <c r="M24" s="44">
        <v>0</v>
      </c>
      <c r="N24" s="65">
        <f t="shared" si="4"/>
        <v>0</v>
      </c>
      <c r="O24" s="43">
        <f>'LV-HV_1a_2'!O24</f>
        <v>30</v>
      </c>
      <c r="P24" s="44">
        <v>0</v>
      </c>
      <c r="Q24" s="74">
        <f t="shared" si="5"/>
        <v>0</v>
      </c>
      <c r="R24" s="43">
        <v>15</v>
      </c>
      <c r="S24" s="44">
        <v>2.1309999999999998</v>
      </c>
      <c r="T24" s="74">
        <f t="shared" si="6"/>
        <v>50</v>
      </c>
      <c r="U24" s="81"/>
      <c r="V24" s="81"/>
      <c r="W24" s="81"/>
      <c r="X24" s="81"/>
      <c r="Y24" s="81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0.5</v>
      </c>
      <c r="E25" s="45">
        <f t="shared" si="1"/>
        <v>7.5</v>
      </c>
      <c r="F25" s="46">
        <f t="shared" si="2"/>
        <v>7.5</v>
      </c>
      <c r="G25" s="43">
        <f>'LV-HV_1a_2'!G25</f>
        <v>30</v>
      </c>
      <c r="H25" s="68"/>
      <c r="I25" s="43">
        <f>'LV-HV_1a_2'!I25</f>
        <v>30</v>
      </c>
      <c r="J25" s="44">
        <v>0</v>
      </c>
      <c r="K25" s="65">
        <f t="shared" si="3"/>
        <v>0</v>
      </c>
      <c r="L25" s="43">
        <f>'LV-HV_1a_2'!L25</f>
        <v>30</v>
      </c>
      <c r="M25" s="44">
        <v>0</v>
      </c>
      <c r="N25" s="65">
        <f t="shared" si="4"/>
        <v>0</v>
      </c>
      <c r="O25" s="43">
        <f>'LV-HV_1a_2'!O25</f>
        <v>30</v>
      </c>
      <c r="P25" s="44">
        <v>0</v>
      </c>
      <c r="Q25" s="74">
        <f t="shared" si="5"/>
        <v>0</v>
      </c>
      <c r="R25" s="43">
        <v>15</v>
      </c>
      <c r="S25" s="44">
        <v>2.1309999999999998</v>
      </c>
      <c r="T25" s="74">
        <f t="shared" si="6"/>
        <v>50</v>
      </c>
      <c r="U25" s="81"/>
      <c r="V25" s="81"/>
      <c r="W25" s="81"/>
      <c r="X25" s="81"/>
      <c r="Y25" s="81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0.5</v>
      </c>
      <c r="E26" s="45">
        <f t="shared" si="1"/>
        <v>7.5</v>
      </c>
      <c r="F26" s="46">
        <f t="shared" si="2"/>
        <v>7.5</v>
      </c>
      <c r="G26" s="43">
        <f>'LV-HV_1a_2'!G26</f>
        <v>30</v>
      </c>
      <c r="H26" s="68"/>
      <c r="I26" s="43">
        <f>'LV-HV_1a_2'!I26</f>
        <v>30</v>
      </c>
      <c r="J26" s="44">
        <v>0</v>
      </c>
      <c r="K26" s="65">
        <f t="shared" si="3"/>
        <v>0</v>
      </c>
      <c r="L26" s="43">
        <f>'LV-HV_1a_2'!L26</f>
        <v>30</v>
      </c>
      <c r="M26" s="44">
        <v>0</v>
      </c>
      <c r="N26" s="65">
        <f t="shared" si="4"/>
        <v>0</v>
      </c>
      <c r="O26" s="43">
        <f>'LV-HV_1a_2'!O26</f>
        <v>30</v>
      </c>
      <c r="P26" s="44">
        <v>0</v>
      </c>
      <c r="Q26" s="74">
        <f t="shared" si="5"/>
        <v>0</v>
      </c>
      <c r="R26" s="43">
        <v>15</v>
      </c>
      <c r="S26" s="44">
        <v>2.1309999999999998</v>
      </c>
      <c r="T26" s="74">
        <f t="shared" si="6"/>
        <v>50</v>
      </c>
      <c r="U26" s="81"/>
      <c r="V26" s="81"/>
      <c r="W26" s="81"/>
      <c r="X26" s="81"/>
      <c r="Y26" s="81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0.5</v>
      </c>
      <c r="E27" s="45">
        <f t="shared" si="1"/>
        <v>7.5</v>
      </c>
      <c r="F27" s="46">
        <f t="shared" si="2"/>
        <v>7.5</v>
      </c>
      <c r="G27" s="43">
        <f>'LV-HV_1a_2'!G27</f>
        <v>30</v>
      </c>
      <c r="H27" s="68"/>
      <c r="I27" s="43">
        <f>'LV-HV_1a_2'!I27</f>
        <v>30</v>
      </c>
      <c r="J27" s="44">
        <v>0</v>
      </c>
      <c r="K27" s="65">
        <f t="shared" si="3"/>
        <v>0</v>
      </c>
      <c r="L27" s="43">
        <f>'LV-HV_1a_2'!L27</f>
        <v>30</v>
      </c>
      <c r="M27" s="44">
        <v>0</v>
      </c>
      <c r="N27" s="65">
        <f t="shared" si="4"/>
        <v>0</v>
      </c>
      <c r="O27" s="43">
        <f>'LV-HV_1a_2'!O27</f>
        <v>30</v>
      </c>
      <c r="P27" s="44">
        <v>0</v>
      </c>
      <c r="Q27" s="74">
        <f t="shared" si="5"/>
        <v>0</v>
      </c>
      <c r="R27" s="43">
        <v>15</v>
      </c>
      <c r="S27" s="51">
        <v>2.1309999999999998</v>
      </c>
      <c r="T27" s="74">
        <f t="shared" si="6"/>
        <v>50</v>
      </c>
      <c r="U27" s="81"/>
      <c r="V27" s="81"/>
      <c r="W27" s="81"/>
      <c r="X27" s="81"/>
      <c r="Y27" s="81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0.5</v>
      </c>
      <c r="E28" s="45">
        <f t="shared" si="1"/>
        <v>7.5</v>
      </c>
      <c r="F28" s="46">
        <f t="shared" si="2"/>
        <v>7.5</v>
      </c>
      <c r="G28" s="43">
        <f>'LV-HV_1a_2'!G28</f>
        <v>30</v>
      </c>
      <c r="H28" s="68"/>
      <c r="I28" s="43">
        <f>'LV-HV_1a_2'!I28</f>
        <v>30</v>
      </c>
      <c r="J28" s="44">
        <v>0</v>
      </c>
      <c r="K28" s="65">
        <f t="shared" si="3"/>
        <v>0</v>
      </c>
      <c r="L28" s="43">
        <f>'LV-HV_1a_2'!L28</f>
        <v>30</v>
      </c>
      <c r="M28" s="44">
        <v>0</v>
      </c>
      <c r="N28" s="65">
        <f t="shared" si="4"/>
        <v>0</v>
      </c>
      <c r="O28" s="43">
        <f>'LV-HV_1a_2'!O28</f>
        <v>30</v>
      </c>
      <c r="P28" s="44">
        <v>0</v>
      </c>
      <c r="Q28" s="74">
        <f t="shared" si="5"/>
        <v>0</v>
      </c>
      <c r="R28" s="43">
        <v>15</v>
      </c>
      <c r="S28" s="44">
        <v>2.1309999999999998</v>
      </c>
      <c r="T28" s="74">
        <f t="shared" si="6"/>
        <v>50</v>
      </c>
      <c r="U28" s="81"/>
      <c r="V28" s="81"/>
      <c r="W28" s="81"/>
      <c r="X28" s="81"/>
      <c r="Y28" s="81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0.5</v>
      </c>
      <c r="E29" s="45">
        <f t="shared" si="1"/>
        <v>5</v>
      </c>
      <c r="F29" s="46">
        <f t="shared" si="2"/>
        <v>5</v>
      </c>
      <c r="G29" s="43">
        <f>'LV-HV_1a_2'!G29</f>
        <v>15</v>
      </c>
      <c r="H29" s="68"/>
      <c r="I29" s="43">
        <f>'LV-HV_1a_2'!I29</f>
        <v>15</v>
      </c>
      <c r="J29" s="44">
        <v>0</v>
      </c>
      <c r="K29" s="65">
        <f t="shared" si="3"/>
        <v>0</v>
      </c>
      <c r="L29" s="43">
        <f>'LV-HV_1a_2'!L29</f>
        <v>15</v>
      </c>
      <c r="M29" s="44">
        <v>0</v>
      </c>
      <c r="N29" s="65">
        <f t="shared" si="4"/>
        <v>0</v>
      </c>
      <c r="O29" s="43">
        <f>'LV-HV_1a_2'!O29</f>
        <v>15</v>
      </c>
      <c r="P29" s="44">
        <v>0</v>
      </c>
      <c r="Q29" s="74">
        <f t="shared" si="5"/>
        <v>0</v>
      </c>
      <c r="R29" s="43">
        <v>15</v>
      </c>
      <c r="S29" s="44">
        <v>0</v>
      </c>
      <c r="T29" s="74">
        <f t="shared" si="6"/>
        <v>0</v>
      </c>
      <c r="U29" s="81"/>
      <c r="V29" s="81"/>
      <c r="W29" s="81"/>
      <c r="X29" s="81"/>
      <c r="Y29" s="81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0.5</v>
      </c>
      <c r="E30" s="45">
        <f t="shared" si="1"/>
        <v>5</v>
      </c>
      <c r="F30" s="46">
        <f t="shared" si="2"/>
        <v>5</v>
      </c>
      <c r="G30" s="43">
        <f>'LV-HV_1a_2'!G30</f>
        <v>15</v>
      </c>
      <c r="H30" s="68"/>
      <c r="I30" s="43">
        <f>'LV-HV_1a_2'!I30</f>
        <v>15</v>
      </c>
      <c r="J30" s="44">
        <v>0</v>
      </c>
      <c r="K30" s="65">
        <f t="shared" si="3"/>
        <v>0</v>
      </c>
      <c r="L30" s="43">
        <f>'LV-HV_1a_2'!L30</f>
        <v>15</v>
      </c>
      <c r="M30" s="44">
        <v>0</v>
      </c>
      <c r="N30" s="65">
        <f t="shared" si="4"/>
        <v>0</v>
      </c>
      <c r="O30" s="43">
        <f>'LV-HV_1a_2'!O30</f>
        <v>15</v>
      </c>
      <c r="P30" s="44">
        <v>0</v>
      </c>
      <c r="Q30" s="74">
        <f t="shared" si="5"/>
        <v>0</v>
      </c>
      <c r="R30" s="43">
        <v>15</v>
      </c>
      <c r="S30" s="44">
        <v>0</v>
      </c>
      <c r="T30" s="74">
        <f t="shared" si="6"/>
        <v>0</v>
      </c>
      <c r="U30" s="81"/>
      <c r="V30" s="81"/>
      <c r="W30" s="81"/>
      <c r="X30" s="81"/>
      <c r="Y30" s="81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0.5</v>
      </c>
      <c r="E31" s="45">
        <f t="shared" si="1"/>
        <v>5</v>
      </c>
      <c r="F31" s="46">
        <f t="shared" si="2"/>
        <v>5</v>
      </c>
      <c r="G31" s="43">
        <f>'LV-HV_1a_2'!G31</f>
        <v>15</v>
      </c>
      <c r="H31" s="68"/>
      <c r="I31" s="43">
        <f>'LV-HV_1a_2'!I31</f>
        <v>15</v>
      </c>
      <c r="J31" s="44">
        <v>0</v>
      </c>
      <c r="K31" s="65">
        <f t="shared" si="3"/>
        <v>0</v>
      </c>
      <c r="L31" s="43">
        <f>'LV-HV_1a_2'!L31</f>
        <v>15</v>
      </c>
      <c r="M31" s="44">
        <v>0</v>
      </c>
      <c r="N31" s="65">
        <f t="shared" si="4"/>
        <v>0</v>
      </c>
      <c r="O31" s="43">
        <f>'LV-HV_1a_2'!O31</f>
        <v>15</v>
      </c>
      <c r="P31" s="44">
        <v>0</v>
      </c>
      <c r="Q31" s="74">
        <f t="shared" si="5"/>
        <v>0</v>
      </c>
      <c r="R31" s="43">
        <v>15</v>
      </c>
      <c r="S31" s="44">
        <v>0</v>
      </c>
      <c r="T31" s="74">
        <f t="shared" si="6"/>
        <v>0</v>
      </c>
      <c r="U31" s="81"/>
      <c r="V31" s="81"/>
      <c r="W31" s="81"/>
      <c r="X31" s="81"/>
      <c r="Y31" s="81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0.5</v>
      </c>
      <c r="E32" s="45">
        <f t="shared" si="1"/>
        <v>5</v>
      </c>
      <c r="F32" s="46">
        <f t="shared" si="2"/>
        <v>5</v>
      </c>
      <c r="G32" s="43">
        <f>'LV-HV_1a_2'!G32</f>
        <v>15</v>
      </c>
      <c r="H32" s="68"/>
      <c r="I32" s="43">
        <f>'LV-HV_1a_2'!I32</f>
        <v>15</v>
      </c>
      <c r="J32" s="44">
        <v>0</v>
      </c>
      <c r="K32" s="65">
        <f t="shared" si="3"/>
        <v>0</v>
      </c>
      <c r="L32" s="43">
        <f>'LV-HV_1a_2'!L32</f>
        <v>15</v>
      </c>
      <c r="M32" s="44">
        <v>0</v>
      </c>
      <c r="N32" s="65">
        <f t="shared" si="4"/>
        <v>0</v>
      </c>
      <c r="O32" s="43">
        <f>'LV-HV_1a_2'!O32</f>
        <v>15</v>
      </c>
      <c r="P32" s="44">
        <v>0</v>
      </c>
      <c r="Q32" s="74">
        <f t="shared" si="5"/>
        <v>0</v>
      </c>
      <c r="R32" s="43">
        <v>15</v>
      </c>
      <c r="S32" s="44">
        <v>0</v>
      </c>
      <c r="T32" s="74">
        <f t="shared" si="6"/>
        <v>0</v>
      </c>
      <c r="U32" s="81"/>
      <c r="V32" s="81"/>
      <c r="W32" s="81"/>
      <c r="X32" s="81"/>
      <c r="Y32" s="81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0.5</v>
      </c>
      <c r="E33" s="45">
        <f t="shared" si="1"/>
        <v>5</v>
      </c>
      <c r="F33" s="46">
        <f t="shared" si="2"/>
        <v>5</v>
      </c>
      <c r="G33" s="43">
        <f>'LV-HV_1a_2'!G33</f>
        <v>15</v>
      </c>
      <c r="H33" s="68"/>
      <c r="I33" s="43">
        <f>'LV-HV_1a_2'!I33</f>
        <v>15</v>
      </c>
      <c r="J33" s="44">
        <v>0</v>
      </c>
      <c r="K33" s="65">
        <f t="shared" si="3"/>
        <v>0</v>
      </c>
      <c r="L33" s="43">
        <f>'LV-HV_1a_2'!L33</f>
        <v>15</v>
      </c>
      <c r="M33" s="44">
        <v>0</v>
      </c>
      <c r="N33" s="65">
        <f t="shared" si="4"/>
        <v>0</v>
      </c>
      <c r="O33" s="43">
        <f>'LV-HV_1a_2'!O33</f>
        <v>15</v>
      </c>
      <c r="P33" s="44">
        <v>0</v>
      </c>
      <c r="Q33" s="74">
        <f t="shared" si="5"/>
        <v>0</v>
      </c>
      <c r="R33" s="43">
        <v>15</v>
      </c>
      <c r="S33" s="44">
        <v>0</v>
      </c>
      <c r="T33" s="74">
        <f t="shared" si="6"/>
        <v>0</v>
      </c>
      <c r="U33" s="81"/>
      <c r="V33" s="81"/>
      <c r="W33" s="81"/>
      <c r="X33" s="81"/>
      <c r="Y33" s="81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0.5</v>
      </c>
      <c r="E34" s="45">
        <f t="shared" si="1"/>
        <v>2.5</v>
      </c>
      <c r="F34" s="46">
        <f t="shared" si="2"/>
        <v>2.5</v>
      </c>
      <c r="G34" s="43">
        <f>'LV-HV_1a_2'!G34</f>
        <v>15</v>
      </c>
      <c r="H34" s="68"/>
      <c r="I34" s="43">
        <f>'LV-HV_1a_2'!I34</f>
        <v>15</v>
      </c>
      <c r="J34" s="44">
        <v>0</v>
      </c>
      <c r="K34" s="65">
        <f t="shared" si="3"/>
        <v>0</v>
      </c>
      <c r="L34" s="43">
        <f>'LV-HV_1a_2'!L34</f>
        <v>15</v>
      </c>
      <c r="M34" s="44">
        <v>0</v>
      </c>
      <c r="N34" s="65">
        <f t="shared" si="4"/>
        <v>0</v>
      </c>
      <c r="O34" s="43">
        <f>'LV-HV_1a_2'!O34</f>
        <v>15</v>
      </c>
      <c r="P34" s="44">
        <v>0</v>
      </c>
      <c r="Q34" s="74">
        <f t="shared" si="5"/>
        <v>0</v>
      </c>
      <c r="R34" s="43">
        <v>15</v>
      </c>
      <c r="S34" s="44">
        <v>0</v>
      </c>
      <c r="T34" s="74">
        <f t="shared" si="6"/>
        <v>0</v>
      </c>
      <c r="U34" s="81"/>
      <c r="V34" s="81"/>
      <c r="W34" s="81"/>
      <c r="X34" s="81"/>
      <c r="Y34" s="81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0.5</v>
      </c>
      <c r="E35" s="45">
        <f t="shared" si="1"/>
        <v>2.5</v>
      </c>
      <c r="F35" s="46">
        <f t="shared" si="2"/>
        <v>2.5</v>
      </c>
      <c r="G35" s="43">
        <f>'LV-HV_1a_2'!G35</f>
        <v>15</v>
      </c>
      <c r="H35" s="68"/>
      <c r="I35" s="43">
        <f>'LV-HV_1a_2'!I35</f>
        <v>15</v>
      </c>
      <c r="J35" s="44">
        <v>0</v>
      </c>
      <c r="K35" s="65">
        <f t="shared" si="3"/>
        <v>0</v>
      </c>
      <c r="L35" s="43">
        <f>'LV-HV_1a_2'!L35</f>
        <v>15</v>
      </c>
      <c r="M35" s="44">
        <v>0</v>
      </c>
      <c r="N35" s="65">
        <f t="shared" si="4"/>
        <v>0</v>
      </c>
      <c r="O35" s="43">
        <f>'LV-HV_1a_2'!O35</f>
        <v>15</v>
      </c>
      <c r="P35" s="44">
        <v>0</v>
      </c>
      <c r="Q35" s="74">
        <f t="shared" si="5"/>
        <v>0</v>
      </c>
      <c r="R35" s="43">
        <v>15</v>
      </c>
      <c r="S35" s="44">
        <v>0</v>
      </c>
      <c r="T35" s="74">
        <f t="shared" si="6"/>
        <v>0</v>
      </c>
      <c r="U35" s="81"/>
      <c r="V35" s="81"/>
      <c r="W35" s="81"/>
      <c r="X35" s="81"/>
      <c r="Y35" s="81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0.5</v>
      </c>
      <c r="E36" s="45">
        <f t="shared" si="1"/>
        <v>2.5</v>
      </c>
      <c r="F36" s="46">
        <f t="shared" si="2"/>
        <v>2.5</v>
      </c>
      <c r="G36" s="43">
        <f>'LV-HV_1a_2'!G36</f>
        <v>15</v>
      </c>
      <c r="H36" s="68"/>
      <c r="I36" s="43">
        <f>'LV-HV_1a_2'!I36</f>
        <v>15</v>
      </c>
      <c r="J36" s="44">
        <v>0</v>
      </c>
      <c r="K36" s="65">
        <f t="shared" si="3"/>
        <v>0</v>
      </c>
      <c r="L36" s="43">
        <f>'LV-HV_1a_2'!L36</f>
        <v>15</v>
      </c>
      <c r="M36" s="44">
        <v>0</v>
      </c>
      <c r="N36" s="65">
        <f t="shared" si="4"/>
        <v>0</v>
      </c>
      <c r="O36" s="43">
        <f>'LV-HV_1a_2'!O36</f>
        <v>15</v>
      </c>
      <c r="P36" s="44">
        <v>0</v>
      </c>
      <c r="Q36" s="74">
        <f t="shared" si="5"/>
        <v>0</v>
      </c>
      <c r="R36" s="43">
        <v>15</v>
      </c>
      <c r="S36" s="44">
        <v>0</v>
      </c>
      <c r="T36" s="74">
        <f t="shared" si="6"/>
        <v>0</v>
      </c>
      <c r="U36" s="81"/>
      <c r="V36" s="81"/>
      <c r="W36" s="81"/>
      <c r="X36" s="81"/>
      <c r="Y36" s="81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0.5</v>
      </c>
      <c r="E37" s="45">
        <f t="shared" si="1"/>
        <v>2.5</v>
      </c>
      <c r="F37" s="46">
        <f t="shared" si="2"/>
        <v>2.5</v>
      </c>
      <c r="G37" s="43">
        <f>'LV-HV_1a_2'!G37</f>
        <v>15</v>
      </c>
      <c r="H37" s="68"/>
      <c r="I37" s="43">
        <f>'LV-HV_1a_2'!I37</f>
        <v>15</v>
      </c>
      <c r="J37" s="44">
        <v>0</v>
      </c>
      <c r="K37" s="65">
        <f t="shared" si="3"/>
        <v>0</v>
      </c>
      <c r="L37" s="43">
        <f>'LV-HV_1a_2'!L37</f>
        <v>15</v>
      </c>
      <c r="M37" s="44">
        <v>0</v>
      </c>
      <c r="N37" s="65">
        <f t="shared" si="4"/>
        <v>0</v>
      </c>
      <c r="O37" s="43">
        <f>'LV-HV_1a_2'!O37</f>
        <v>15</v>
      </c>
      <c r="P37" s="44">
        <v>0</v>
      </c>
      <c r="Q37" s="74">
        <f t="shared" si="5"/>
        <v>0</v>
      </c>
      <c r="R37" s="43">
        <v>15</v>
      </c>
      <c r="S37" s="44">
        <v>0</v>
      </c>
      <c r="T37" s="74">
        <f t="shared" si="6"/>
        <v>0</v>
      </c>
      <c r="U37" s="81"/>
      <c r="V37" s="81"/>
      <c r="W37" s="81"/>
      <c r="X37" s="81"/>
      <c r="Y37" s="81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0.5</v>
      </c>
      <c r="E38" s="45">
        <f t="shared" si="1"/>
        <v>2.5</v>
      </c>
      <c r="F38" s="46">
        <f t="shared" si="2"/>
        <v>2.5</v>
      </c>
      <c r="G38" s="43">
        <f>'LV-HV_1a_2'!G38</f>
        <v>15</v>
      </c>
      <c r="H38" s="68"/>
      <c r="I38" s="43">
        <f>'LV-HV_1a_2'!I38</f>
        <v>15</v>
      </c>
      <c r="J38" s="44">
        <v>0</v>
      </c>
      <c r="K38" s="65">
        <f t="shared" si="3"/>
        <v>0</v>
      </c>
      <c r="L38" s="43">
        <f>'LV-HV_1a_2'!L38</f>
        <v>15</v>
      </c>
      <c r="M38" s="44">
        <v>0</v>
      </c>
      <c r="N38" s="65">
        <f t="shared" si="4"/>
        <v>0</v>
      </c>
      <c r="O38" s="43">
        <f>'LV-HV_1a_2'!O38</f>
        <v>15</v>
      </c>
      <c r="P38" s="44">
        <v>0</v>
      </c>
      <c r="Q38" s="74">
        <f t="shared" si="5"/>
        <v>0</v>
      </c>
      <c r="R38" s="43">
        <v>15</v>
      </c>
      <c r="S38" s="44">
        <v>0</v>
      </c>
      <c r="T38" s="74">
        <f t="shared" si="6"/>
        <v>0</v>
      </c>
      <c r="U38" s="81"/>
      <c r="V38" s="81"/>
      <c r="W38" s="81"/>
      <c r="X38" s="81"/>
      <c r="Y38" s="81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0.5</v>
      </c>
      <c r="E39" s="45">
        <f t="shared" si="1"/>
        <v>0</v>
      </c>
      <c r="F39" s="46">
        <f t="shared" si="2"/>
        <v>0</v>
      </c>
      <c r="G39" s="43">
        <f>'LV-HV_1a_2'!G39</f>
        <v>15</v>
      </c>
      <c r="H39" s="68"/>
      <c r="I39" s="43">
        <f>'LV-HV_1a_2'!I39</f>
        <v>15</v>
      </c>
      <c r="J39" s="44">
        <v>0</v>
      </c>
      <c r="K39" s="65">
        <f t="shared" si="3"/>
        <v>0</v>
      </c>
      <c r="L39" s="43">
        <f>'LV-HV_1a_2'!L39</f>
        <v>15</v>
      </c>
      <c r="M39" s="44">
        <v>0</v>
      </c>
      <c r="N39" s="65">
        <f t="shared" si="4"/>
        <v>0</v>
      </c>
      <c r="O39" s="43">
        <f>'LV-HV_1a_2'!O39</f>
        <v>15</v>
      </c>
      <c r="P39" s="44">
        <v>0</v>
      </c>
      <c r="Q39" s="74">
        <f t="shared" si="5"/>
        <v>0</v>
      </c>
      <c r="R39" s="43">
        <v>15</v>
      </c>
      <c r="S39" s="44">
        <v>0</v>
      </c>
      <c r="T39" s="74">
        <f t="shared" si="6"/>
        <v>0</v>
      </c>
      <c r="U39" s="81"/>
      <c r="V39" s="81"/>
      <c r="W39" s="81"/>
      <c r="X39" s="81"/>
      <c r="Y39" s="81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0.5</v>
      </c>
      <c r="E40" s="45">
        <f t="shared" si="1"/>
        <v>0</v>
      </c>
      <c r="F40" s="46">
        <f t="shared" si="2"/>
        <v>0</v>
      </c>
      <c r="G40" s="43">
        <f>'LV-HV_1a_2'!G40</f>
        <v>15</v>
      </c>
      <c r="H40" s="68"/>
      <c r="I40" s="43">
        <f>'LV-HV_1a_2'!I40</f>
        <v>15</v>
      </c>
      <c r="J40" s="44">
        <v>0</v>
      </c>
      <c r="K40" s="65">
        <f t="shared" si="3"/>
        <v>0</v>
      </c>
      <c r="L40" s="43">
        <f>'LV-HV_1a_2'!L40</f>
        <v>15</v>
      </c>
      <c r="M40" s="44">
        <v>0</v>
      </c>
      <c r="N40" s="65">
        <f t="shared" si="4"/>
        <v>0</v>
      </c>
      <c r="O40" s="43">
        <f>'LV-HV_1a_2'!O40</f>
        <v>15</v>
      </c>
      <c r="P40" s="44">
        <v>0</v>
      </c>
      <c r="Q40" s="74">
        <f t="shared" si="5"/>
        <v>0</v>
      </c>
      <c r="R40" s="43">
        <v>15</v>
      </c>
      <c r="S40" s="44">
        <v>0</v>
      </c>
      <c r="T40" s="74">
        <f t="shared" si="6"/>
        <v>0</v>
      </c>
      <c r="U40" s="81"/>
      <c r="V40" s="81"/>
      <c r="W40" s="81"/>
      <c r="X40" s="81"/>
      <c r="Y40" s="81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0.5</v>
      </c>
      <c r="E41" s="45">
        <f t="shared" si="1"/>
        <v>0</v>
      </c>
      <c r="F41" s="46">
        <f t="shared" si="2"/>
        <v>0</v>
      </c>
      <c r="G41" s="43">
        <f>'LV-HV_1a_2'!G41</f>
        <v>15</v>
      </c>
      <c r="H41" s="68"/>
      <c r="I41" s="43">
        <f>'LV-HV_1a_2'!I41</f>
        <v>15</v>
      </c>
      <c r="J41" s="44">
        <v>0</v>
      </c>
      <c r="K41" s="65">
        <f t="shared" si="3"/>
        <v>0</v>
      </c>
      <c r="L41" s="43">
        <f>'LV-HV_1a_2'!L41</f>
        <v>15</v>
      </c>
      <c r="M41" s="44">
        <v>0</v>
      </c>
      <c r="N41" s="65">
        <f t="shared" si="4"/>
        <v>0</v>
      </c>
      <c r="O41" s="43">
        <f>'LV-HV_1a_2'!O41</f>
        <v>15</v>
      </c>
      <c r="P41" s="44">
        <v>0</v>
      </c>
      <c r="Q41" s="74">
        <f t="shared" si="5"/>
        <v>0</v>
      </c>
      <c r="R41" s="43">
        <v>15</v>
      </c>
      <c r="S41" s="44">
        <v>0</v>
      </c>
      <c r="T41" s="74">
        <f t="shared" si="6"/>
        <v>0</v>
      </c>
      <c r="U41" s="81"/>
      <c r="V41" s="81"/>
      <c r="W41" s="81"/>
      <c r="X41" s="81"/>
      <c r="Y41" s="81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0.5</v>
      </c>
      <c r="E42" s="45">
        <f t="shared" si="1"/>
        <v>0</v>
      </c>
      <c r="F42" s="46">
        <f t="shared" si="2"/>
        <v>0</v>
      </c>
      <c r="G42" s="43">
        <f>'LV-HV_1a_2'!G42</f>
        <v>15</v>
      </c>
      <c r="H42" s="68"/>
      <c r="I42" s="43">
        <f>'LV-HV_1a_2'!I42</f>
        <v>15</v>
      </c>
      <c r="J42" s="44">
        <v>0</v>
      </c>
      <c r="K42" s="65">
        <f t="shared" si="3"/>
        <v>0</v>
      </c>
      <c r="L42" s="43">
        <f>'LV-HV_1a_2'!L42</f>
        <v>15</v>
      </c>
      <c r="M42" s="44">
        <v>0</v>
      </c>
      <c r="N42" s="65">
        <f t="shared" si="4"/>
        <v>0</v>
      </c>
      <c r="O42" s="43">
        <f>'LV-HV_1a_2'!O42</f>
        <v>15</v>
      </c>
      <c r="P42" s="44">
        <v>0</v>
      </c>
      <c r="Q42" s="74">
        <f t="shared" si="5"/>
        <v>0</v>
      </c>
      <c r="R42" s="43">
        <v>15</v>
      </c>
      <c r="S42" s="44">
        <v>0</v>
      </c>
      <c r="T42" s="74">
        <f t="shared" si="6"/>
        <v>0</v>
      </c>
      <c r="U42" s="81"/>
      <c r="V42" s="81"/>
      <c r="W42" s="81"/>
      <c r="X42" s="81"/>
      <c r="Y42" s="81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0.5</v>
      </c>
      <c r="E43" s="45">
        <f t="shared" si="1"/>
        <v>0</v>
      </c>
      <c r="F43" s="46">
        <f t="shared" si="2"/>
        <v>0</v>
      </c>
      <c r="G43" s="43">
        <f>'LV-HV_1a_2'!G43</f>
        <v>15</v>
      </c>
      <c r="H43" s="68"/>
      <c r="I43" s="43">
        <f>'LV-HV_1a_2'!I43</f>
        <v>15</v>
      </c>
      <c r="J43" s="44">
        <v>0</v>
      </c>
      <c r="K43" s="65">
        <f t="shared" si="3"/>
        <v>0</v>
      </c>
      <c r="L43" s="43">
        <f>'LV-HV_1a_2'!L43</f>
        <v>15</v>
      </c>
      <c r="M43" s="44">
        <v>0</v>
      </c>
      <c r="N43" s="65">
        <f t="shared" si="4"/>
        <v>0</v>
      </c>
      <c r="O43" s="43">
        <f>'LV-HV_1a_2'!O43</f>
        <v>15</v>
      </c>
      <c r="P43" s="44">
        <v>0</v>
      </c>
      <c r="Q43" s="74">
        <f t="shared" si="5"/>
        <v>0</v>
      </c>
      <c r="R43" s="43">
        <v>15</v>
      </c>
      <c r="S43" s="44">
        <v>0</v>
      </c>
      <c r="T43" s="74">
        <f t="shared" si="6"/>
        <v>0</v>
      </c>
      <c r="U43" s="81"/>
      <c r="V43" s="81"/>
      <c r="W43" s="81"/>
      <c r="X43" s="81"/>
      <c r="Y43" s="81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0.5</v>
      </c>
      <c r="E44" s="45">
        <f t="shared" si="1"/>
        <v>-2.5</v>
      </c>
      <c r="F44" s="46">
        <f t="shared" si="2"/>
        <v>-2.5</v>
      </c>
      <c r="G44" s="43">
        <f>'LV-HV_1a_2'!G44</f>
        <v>15</v>
      </c>
      <c r="H44" s="68"/>
      <c r="I44" s="43">
        <f>'LV-HV_1a_2'!I44</f>
        <v>15</v>
      </c>
      <c r="J44" s="44">
        <v>0</v>
      </c>
      <c r="K44" s="65">
        <f t="shared" si="3"/>
        <v>0</v>
      </c>
      <c r="L44" s="43">
        <f>'LV-HV_1a_2'!L44</f>
        <v>15</v>
      </c>
      <c r="M44" s="44">
        <v>0</v>
      </c>
      <c r="N44" s="65">
        <f t="shared" si="4"/>
        <v>0</v>
      </c>
      <c r="O44" s="43">
        <f>'LV-HV_1a_2'!O44</f>
        <v>15</v>
      </c>
      <c r="P44" s="44">
        <v>0</v>
      </c>
      <c r="Q44" s="74">
        <f t="shared" si="5"/>
        <v>0</v>
      </c>
      <c r="R44" s="43">
        <v>15</v>
      </c>
      <c r="S44" s="44">
        <v>0</v>
      </c>
      <c r="T44" s="74">
        <f t="shared" si="6"/>
        <v>0</v>
      </c>
      <c r="U44" s="81"/>
      <c r="V44" s="81"/>
      <c r="W44" s="81"/>
      <c r="X44" s="81"/>
      <c r="Y44" s="81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0.5</v>
      </c>
      <c r="E45" s="45">
        <f t="shared" si="1"/>
        <v>-2.5</v>
      </c>
      <c r="F45" s="46">
        <f t="shared" si="2"/>
        <v>-2.5</v>
      </c>
      <c r="G45" s="43">
        <f>'LV-HV_1a_2'!G45</f>
        <v>15</v>
      </c>
      <c r="H45" s="68"/>
      <c r="I45" s="43">
        <f>'LV-HV_1a_2'!I45</f>
        <v>15</v>
      </c>
      <c r="J45" s="44">
        <v>0</v>
      </c>
      <c r="K45" s="65">
        <f t="shared" si="3"/>
        <v>0</v>
      </c>
      <c r="L45" s="43">
        <f>'LV-HV_1a_2'!L45</f>
        <v>15</v>
      </c>
      <c r="M45" s="44">
        <v>0</v>
      </c>
      <c r="N45" s="65">
        <f t="shared" si="4"/>
        <v>0</v>
      </c>
      <c r="O45" s="43">
        <f>'LV-HV_1a_2'!O45</f>
        <v>15</v>
      </c>
      <c r="P45" s="44">
        <v>0</v>
      </c>
      <c r="Q45" s="74">
        <f t="shared" si="5"/>
        <v>0</v>
      </c>
      <c r="R45" s="43">
        <v>15</v>
      </c>
      <c r="S45" s="44">
        <v>0</v>
      </c>
      <c r="T45" s="74">
        <f t="shared" si="6"/>
        <v>0</v>
      </c>
      <c r="U45" s="81"/>
      <c r="V45" s="81"/>
      <c r="W45" s="81"/>
      <c r="X45" s="81"/>
      <c r="Y45" s="81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0.5</v>
      </c>
      <c r="E46" s="45">
        <f t="shared" si="1"/>
        <v>-2.5</v>
      </c>
      <c r="F46" s="46">
        <f t="shared" si="2"/>
        <v>-2.5</v>
      </c>
      <c r="G46" s="43">
        <f>'LV-HV_1a_2'!G46</f>
        <v>15</v>
      </c>
      <c r="H46" s="68"/>
      <c r="I46" s="43">
        <f>'LV-HV_1a_2'!I46</f>
        <v>15</v>
      </c>
      <c r="J46" s="44">
        <v>0</v>
      </c>
      <c r="K46" s="65">
        <f t="shared" si="3"/>
        <v>0</v>
      </c>
      <c r="L46" s="43">
        <f>'LV-HV_1a_2'!L46</f>
        <v>15</v>
      </c>
      <c r="M46" s="44">
        <v>0</v>
      </c>
      <c r="N46" s="65">
        <f t="shared" si="4"/>
        <v>0</v>
      </c>
      <c r="O46" s="43">
        <f>'LV-HV_1a_2'!O46</f>
        <v>15</v>
      </c>
      <c r="P46" s="44">
        <v>0</v>
      </c>
      <c r="Q46" s="74">
        <f t="shared" si="5"/>
        <v>0</v>
      </c>
      <c r="R46" s="43">
        <v>15</v>
      </c>
      <c r="S46" s="44">
        <v>0</v>
      </c>
      <c r="T46" s="74">
        <f t="shared" si="6"/>
        <v>0</v>
      </c>
      <c r="U46" s="81"/>
      <c r="V46" s="81"/>
      <c r="W46" s="81"/>
      <c r="X46" s="81"/>
      <c r="Y46" s="81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0.5</v>
      </c>
      <c r="E47" s="45">
        <f t="shared" si="1"/>
        <v>-2.5</v>
      </c>
      <c r="F47" s="46">
        <f t="shared" si="2"/>
        <v>-2.5</v>
      </c>
      <c r="G47" s="43">
        <f>'LV-HV_1a_2'!G47</f>
        <v>15</v>
      </c>
      <c r="H47" s="68"/>
      <c r="I47" s="43">
        <f>'LV-HV_1a_2'!I47</f>
        <v>15</v>
      </c>
      <c r="J47" s="44">
        <v>0</v>
      </c>
      <c r="K47" s="65">
        <f t="shared" si="3"/>
        <v>0</v>
      </c>
      <c r="L47" s="43">
        <f>'LV-HV_1a_2'!L47</f>
        <v>15</v>
      </c>
      <c r="M47" s="44">
        <v>0</v>
      </c>
      <c r="N47" s="65">
        <f t="shared" si="4"/>
        <v>0</v>
      </c>
      <c r="O47" s="43">
        <f>'LV-HV_1a_2'!O47</f>
        <v>15</v>
      </c>
      <c r="P47" s="44">
        <v>0</v>
      </c>
      <c r="Q47" s="74">
        <f t="shared" si="5"/>
        <v>0</v>
      </c>
      <c r="R47" s="43">
        <v>15</v>
      </c>
      <c r="S47" s="44">
        <v>0</v>
      </c>
      <c r="T47" s="74">
        <f t="shared" si="6"/>
        <v>0</v>
      </c>
      <c r="U47" s="81"/>
      <c r="V47" s="81"/>
      <c r="W47" s="81"/>
      <c r="X47" s="81"/>
      <c r="Y47" s="81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0.5</v>
      </c>
      <c r="E48" s="45">
        <f t="shared" si="1"/>
        <v>-2.5</v>
      </c>
      <c r="F48" s="46">
        <f t="shared" si="2"/>
        <v>-2.5</v>
      </c>
      <c r="G48" s="43">
        <f>'LV-HV_1a_2'!G48</f>
        <v>15</v>
      </c>
      <c r="H48" s="68"/>
      <c r="I48" s="43">
        <f>'LV-HV_1a_2'!I48</f>
        <v>15</v>
      </c>
      <c r="J48" s="44">
        <v>0</v>
      </c>
      <c r="K48" s="65">
        <f t="shared" si="3"/>
        <v>0</v>
      </c>
      <c r="L48" s="43">
        <f>'LV-HV_1a_2'!L48</f>
        <v>15</v>
      </c>
      <c r="M48" s="44">
        <v>0</v>
      </c>
      <c r="N48" s="65">
        <f t="shared" si="4"/>
        <v>0</v>
      </c>
      <c r="O48" s="43">
        <f>'LV-HV_1a_2'!O48</f>
        <v>15</v>
      </c>
      <c r="P48" s="44">
        <v>0</v>
      </c>
      <c r="Q48" s="74">
        <f t="shared" si="5"/>
        <v>0</v>
      </c>
      <c r="R48" s="43">
        <v>15</v>
      </c>
      <c r="S48" s="44">
        <v>0</v>
      </c>
      <c r="T48" s="74">
        <f t="shared" si="6"/>
        <v>0</v>
      </c>
      <c r="U48" s="81"/>
      <c r="V48" s="81"/>
      <c r="W48" s="81"/>
      <c r="X48" s="81"/>
      <c r="Y48" s="81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0.5</v>
      </c>
      <c r="E49" s="45">
        <f t="shared" si="1"/>
        <v>-5</v>
      </c>
      <c r="F49" s="46">
        <f t="shared" si="2"/>
        <v>-5</v>
      </c>
      <c r="G49" s="43">
        <f>'LV-HV_1a_2'!G49</f>
        <v>15</v>
      </c>
      <c r="H49" s="68"/>
      <c r="I49" s="43">
        <f>'LV-HV_1a_2'!I49</f>
        <v>15</v>
      </c>
      <c r="J49" s="44">
        <v>0</v>
      </c>
      <c r="K49" s="65">
        <f t="shared" si="3"/>
        <v>0</v>
      </c>
      <c r="L49" s="43">
        <f>'LV-HV_1a_2'!L49</f>
        <v>15</v>
      </c>
      <c r="M49" s="44">
        <v>0</v>
      </c>
      <c r="N49" s="65">
        <f t="shared" si="4"/>
        <v>0</v>
      </c>
      <c r="O49" s="43">
        <f>'LV-HV_1a_2'!O49</f>
        <v>15</v>
      </c>
      <c r="P49" s="44">
        <v>0</v>
      </c>
      <c r="Q49" s="74">
        <f t="shared" si="5"/>
        <v>0</v>
      </c>
      <c r="R49" s="43">
        <v>15</v>
      </c>
      <c r="S49" s="44">
        <v>0</v>
      </c>
      <c r="T49" s="74">
        <f t="shared" si="6"/>
        <v>0</v>
      </c>
      <c r="U49" s="81"/>
      <c r="V49" s="81"/>
      <c r="W49" s="81"/>
      <c r="X49" s="81"/>
      <c r="Y49" s="81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0.5</v>
      </c>
      <c r="E50" s="45">
        <f t="shared" si="1"/>
        <v>-5</v>
      </c>
      <c r="F50" s="46">
        <f t="shared" si="2"/>
        <v>-5</v>
      </c>
      <c r="G50" s="43">
        <f>'LV-HV_1a_2'!G50</f>
        <v>15</v>
      </c>
      <c r="H50" s="68"/>
      <c r="I50" s="43">
        <f>'LV-HV_1a_2'!I50</f>
        <v>15</v>
      </c>
      <c r="J50" s="44">
        <v>0</v>
      </c>
      <c r="K50" s="65">
        <f t="shared" si="3"/>
        <v>0</v>
      </c>
      <c r="L50" s="43">
        <f>'LV-HV_1a_2'!L50</f>
        <v>15</v>
      </c>
      <c r="M50" s="44">
        <v>0</v>
      </c>
      <c r="N50" s="65">
        <f t="shared" si="4"/>
        <v>0</v>
      </c>
      <c r="O50" s="43">
        <f>'LV-HV_1a_2'!O50</f>
        <v>15</v>
      </c>
      <c r="P50" s="44">
        <v>0</v>
      </c>
      <c r="Q50" s="74">
        <f t="shared" si="5"/>
        <v>0</v>
      </c>
      <c r="R50" s="43">
        <v>15</v>
      </c>
      <c r="S50" s="44">
        <v>0</v>
      </c>
      <c r="T50" s="74">
        <f t="shared" si="6"/>
        <v>0</v>
      </c>
      <c r="U50" s="81"/>
      <c r="V50" s="81"/>
      <c r="W50" s="81"/>
      <c r="X50" s="81"/>
      <c r="Y50" s="81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0.5</v>
      </c>
      <c r="E51" s="45">
        <f t="shared" si="1"/>
        <v>-5</v>
      </c>
      <c r="F51" s="46">
        <f t="shared" si="2"/>
        <v>-5</v>
      </c>
      <c r="G51" s="43">
        <f>'LV-HV_1a_2'!G51</f>
        <v>15</v>
      </c>
      <c r="H51" s="68"/>
      <c r="I51" s="43">
        <f>'LV-HV_1a_2'!I51</f>
        <v>15</v>
      </c>
      <c r="J51" s="44">
        <v>0</v>
      </c>
      <c r="K51" s="65">
        <f t="shared" si="3"/>
        <v>0</v>
      </c>
      <c r="L51" s="43">
        <f>'LV-HV_1a_2'!L51</f>
        <v>15</v>
      </c>
      <c r="M51" s="44">
        <v>0</v>
      </c>
      <c r="N51" s="65">
        <f t="shared" si="4"/>
        <v>0</v>
      </c>
      <c r="O51" s="43">
        <f>'LV-HV_1a_2'!O51</f>
        <v>15</v>
      </c>
      <c r="P51" s="44">
        <v>0</v>
      </c>
      <c r="Q51" s="74">
        <f t="shared" si="5"/>
        <v>0</v>
      </c>
      <c r="R51" s="43">
        <v>15</v>
      </c>
      <c r="S51" s="44">
        <v>0</v>
      </c>
      <c r="T51" s="74">
        <f t="shared" si="6"/>
        <v>0</v>
      </c>
      <c r="U51" s="81"/>
      <c r="V51" s="81"/>
      <c r="W51" s="81"/>
      <c r="X51" s="81"/>
      <c r="Y51" s="81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0.5</v>
      </c>
      <c r="E52" s="45">
        <f t="shared" si="1"/>
        <v>-5</v>
      </c>
      <c r="F52" s="46">
        <f t="shared" si="2"/>
        <v>-5</v>
      </c>
      <c r="G52" s="43">
        <f>'LV-HV_1a_2'!G52</f>
        <v>15</v>
      </c>
      <c r="H52" s="68"/>
      <c r="I52" s="43">
        <f>'LV-HV_1a_2'!I52</f>
        <v>15</v>
      </c>
      <c r="J52" s="44">
        <v>0</v>
      </c>
      <c r="K52" s="65">
        <f t="shared" si="3"/>
        <v>0</v>
      </c>
      <c r="L52" s="43">
        <f>'LV-HV_1a_2'!L52</f>
        <v>15</v>
      </c>
      <c r="M52" s="44">
        <v>0</v>
      </c>
      <c r="N52" s="65">
        <f t="shared" si="4"/>
        <v>0</v>
      </c>
      <c r="O52" s="43">
        <f>'LV-HV_1a_2'!O52</f>
        <v>15</v>
      </c>
      <c r="P52" s="44">
        <v>0</v>
      </c>
      <c r="Q52" s="74">
        <f t="shared" si="5"/>
        <v>0</v>
      </c>
      <c r="R52" s="43">
        <v>15</v>
      </c>
      <c r="S52" s="44">
        <v>0</v>
      </c>
      <c r="T52" s="74">
        <f t="shared" si="6"/>
        <v>0</v>
      </c>
      <c r="U52" s="81"/>
      <c r="V52" s="81"/>
      <c r="W52" s="81"/>
      <c r="X52" s="81"/>
      <c r="Y52" s="81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0.5</v>
      </c>
      <c r="E53" s="45">
        <f t="shared" si="1"/>
        <v>-5</v>
      </c>
      <c r="F53" s="46">
        <f t="shared" si="2"/>
        <v>-5</v>
      </c>
      <c r="G53" s="43">
        <f>'LV-HV_1a_2'!G53</f>
        <v>15</v>
      </c>
      <c r="H53" s="68"/>
      <c r="I53" s="43">
        <f>'LV-HV_1a_2'!I53</f>
        <v>15</v>
      </c>
      <c r="J53" s="44">
        <v>0</v>
      </c>
      <c r="K53" s="65">
        <f t="shared" si="3"/>
        <v>0</v>
      </c>
      <c r="L53" s="43">
        <f>'LV-HV_1a_2'!L53</f>
        <v>15</v>
      </c>
      <c r="M53" s="44">
        <v>0</v>
      </c>
      <c r="N53" s="65">
        <f t="shared" si="4"/>
        <v>0</v>
      </c>
      <c r="O53" s="43">
        <f>'LV-HV_1a_2'!O53</f>
        <v>15</v>
      </c>
      <c r="P53" s="44">
        <v>0</v>
      </c>
      <c r="Q53" s="74">
        <f t="shared" si="5"/>
        <v>0</v>
      </c>
      <c r="R53" s="43">
        <v>15</v>
      </c>
      <c r="S53" s="44">
        <v>0</v>
      </c>
      <c r="T53" s="74">
        <f t="shared" si="6"/>
        <v>0</v>
      </c>
      <c r="U53" s="81"/>
      <c r="V53" s="81"/>
      <c r="W53" s="81"/>
      <c r="X53" s="81"/>
      <c r="Y53" s="81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0.5</v>
      </c>
      <c r="E54" s="45">
        <f t="shared" si="1"/>
        <v>-7.5</v>
      </c>
      <c r="F54" s="46">
        <f t="shared" si="2"/>
        <v>-7.5</v>
      </c>
      <c r="G54" s="43">
        <f>'LV-HV_1a_2'!G54</f>
        <v>15</v>
      </c>
      <c r="H54" s="68"/>
      <c r="I54" s="43">
        <f>'LV-HV_1a_2'!I54</f>
        <v>15</v>
      </c>
      <c r="J54" s="44">
        <v>0</v>
      </c>
      <c r="K54" s="65">
        <f t="shared" si="3"/>
        <v>0</v>
      </c>
      <c r="L54" s="43">
        <f>'LV-HV_1a_2'!L54</f>
        <v>15</v>
      </c>
      <c r="M54" s="44">
        <v>0</v>
      </c>
      <c r="N54" s="65">
        <f t="shared" si="4"/>
        <v>0</v>
      </c>
      <c r="O54" s="43">
        <f>'LV-HV_1a_2'!O54</f>
        <v>15</v>
      </c>
      <c r="P54" s="44">
        <v>0</v>
      </c>
      <c r="Q54" s="74">
        <f t="shared" si="5"/>
        <v>0</v>
      </c>
      <c r="R54" s="43">
        <v>15</v>
      </c>
      <c r="S54" s="44">
        <v>0</v>
      </c>
      <c r="T54" s="74">
        <f t="shared" si="6"/>
        <v>0</v>
      </c>
      <c r="U54" s="81"/>
      <c r="V54" s="81"/>
      <c r="W54" s="81"/>
      <c r="X54" s="81"/>
      <c r="Y54" s="81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0.5</v>
      </c>
      <c r="E55" s="45">
        <f t="shared" si="1"/>
        <v>-7.5</v>
      </c>
      <c r="F55" s="46">
        <f t="shared" si="2"/>
        <v>-7.5</v>
      </c>
      <c r="G55" s="43">
        <f>'LV-HV_1a_2'!G55</f>
        <v>15</v>
      </c>
      <c r="H55" s="68"/>
      <c r="I55" s="43">
        <f>'LV-HV_1a_2'!I55</f>
        <v>15</v>
      </c>
      <c r="J55" s="44">
        <v>0</v>
      </c>
      <c r="K55" s="65">
        <f t="shared" si="3"/>
        <v>0</v>
      </c>
      <c r="L55" s="43">
        <f>'LV-HV_1a_2'!L55</f>
        <v>15</v>
      </c>
      <c r="M55" s="44">
        <v>0</v>
      </c>
      <c r="N55" s="65">
        <f t="shared" si="4"/>
        <v>0</v>
      </c>
      <c r="O55" s="43">
        <f>'LV-HV_1a_2'!O55</f>
        <v>15</v>
      </c>
      <c r="P55" s="44">
        <v>0</v>
      </c>
      <c r="Q55" s="74">
        <f t="shared" si="5"/>
        <v>0</v>
      </c>
      <c r="R55" s="43">
        <v>15</v>
      </c>
      <c r="S55" s="44">
        <v>0</v>
      </c>
      <c r="T55" s="74">
        <f t="shared" si="6"/>
        <v>0</v>
      </c>
      <c r="U55" s="81"/>
      <c r="V55" s="81"/>
      <c r="W55" s="81"/>
      <c r="X55" s="81"/>
      <c r="Y55" s="81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0.5</v>
      </c>
      <c r="E56" s="45">
        <f t="shared" si="1"/>
        <v>-7.5</v>
      </c>
      <c r="F56" s="46">
        <f t="shared" si="2"/>
        <v>-7.5</v>
      </c>
      <c r="G56" s="43">
        <f>'LV-HV_1a_2'!G56</f>
        <v>15</v>
      </c>
      <c r="H56" s="68"/>
      <c r="I56" s="43">
        <f>'LV-HV_1a_2'!I56</f>
        <v>15</v>
      </c>
      <c r="J56" s="44">
        <v>0</v>
      </c>
      <c r="K56" s="65">
        <f t="shared" si="3"/>
        <v>0</v>
      </c>
      <c r="L56" s="43">
        <f>'LV-HV_1a_2'!L56</f>
        <v>15</v>
      </c>
      <c r="M56" s="44">
        <v>0</v>
      </c>
      <c r="N56" s="65">
        <f t="shared" si="4"/>
        <v>0</v>
      </c>
      <c r="O56" s="43">
        <f>'LV-HV_1a_2'!O56</f>
        <v>15</v>
      </c>
      <c r="P56" s="44">
        <v>0</v>
      </c>
      <c r="Q56" s="74">
        <f t="shared" si="5"/>
        <v>0</v>
      </c>
      <c r="R56" s="43">
        <v>15</v>
      </c>
      <c r="S56" s="44">
        <v>0</v>
      </c>
      <c r="T56" s="74">
        <f t="shared" si="6"/>
        <v>0</v>
      </c>
      <c r="U56" s="81"/>
      <c r="V56" s="81"/>
      <c r="W56" s="81"/>
      <c r="X56" s="81"/>
      <c r="Y56" s="81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0.5</v>
      </c>
      <c r="E57" s="45">
        <f t="shared" si="1"/>
        <v>-7.5</v>
      </c>
      <c r="F57" s="46">
        <f t="shared" si="2"/>
        <v>-7.5</v>
      </c>
      <c r="G57" s="43">
        <f>'LV-HV_1a_2'!G57</f>
        <v>15</v>
      </c>
      <c r="H57" s="68"/>
      <c r="I57" s="43">
        <f>'LV-HV_1a_2'!I57</f>
        <v>15</v>
      </c>
      <c r="J57" s="44">
        <v>0</v>
      </c>
      <c r="K57" s="65">
        <f t="shared" si="3"/>
        <v>0</v>
      </c>
      <c r="L57" s="43">
        <f>'LV-HV_1a_2'!L57</f>
        <v>15</v>
      </c>
      <c r="M57" s="44">
        <v>0</v>
      </c>
      <c r="N57" s="65">
        <f t="shared" si="4"/>
        <v>0</v>
      </c>
      <c r="O57" s="43">
        <f>'LV-HV_1a_2'!O57</f>
        <v>15</v>
      </c>
      <c r="P57" s="44">
        <v>0</v>
      </c>
      <c r="Q57" s="74">
        <f t="shared" si="5"/>
        <v>0</v>
      </c>
      <c r="R57" s="43">
        <v>15</v>
      </c>
      <c r="S57" s="44">
        <v>0</v>
      </c>
      <c r="T57" s="74">
        <f t="shared" si="6"/>
        <v>0</v>
      </c>
      <c r="U57" s="81"/>
      <c r="V57" s="81"/>
      <c r="W57" s="81"/>
      <c r="X57" s="81"/>
      <c r="Y57" s="81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0.5</v>
      </c>
      <c r="E58" s="45">
        <f t="shared" si="1"/>
        <v>-7.5</v>
      </c>
      <c r="F58" s="46">
        <f t="shared" si="2"/>
        <v>-7.5</v>
      </c>
      <c r="G58" s="43">
        <f>'LV-HV_1a_2'!G58</f>
        <v>15</v>
      </c>
      <c r="H58" s="68"/>
      <c r="I58" s="43">
        <f>'LV-HV_1a_2'!I58</f>
        <v>15</v>
      </c>
      <c r="J58" s="44">
        <v>0</v>
      </c>
      <c r="K58" s="65">
        <f t="shared" si="3"/>
        <v>0</v>
      </c>
      <c r="L58" s="43">
        <f>'LV-HV_1a_2'!L58</f>
        <v>15</v>
      </c>
      <c r="M58" s="44">
        <v>0</v>
      </c>
      <c r="N58" s="65">
        <f t="shared" si="4"/>
        <v>0</v>
      </c>
      <c r="O58" s="43">
        <f>'LV-HV_1a_2'!O58</f>
        <v>15</v>
      </c>
      <c r="P58" s="44">
        <v>0</v>
      </c>
      <c r="Q58" s="74">
        <f t="shared" si="5"/>
        <v>0</v>
      </c>
      <c r="R58" s="43">
        <v>15</v>
      </c>
      <c r="S58" s="44">
        <v>0</v>
      </c>
      <c r="T58" s="74">
        <f t="shared" si="6"/>
        <v>0</v>
      </c>
      <c r="U58" s="81"/>
      <c r="V58" s="81"/>
      <c r="W58" s="81"/>
      <c r="X58" s="81"/>
      <c r="Y58" s="81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0.5</v>
      </c>
      <c r="E59" s="45">
        <f t="shared" si="1"/>
        <v>-10</v>
      </c>
      <c r="F59" s="46">
        <f t="shared" si="2"/>
        <v>-10</v>
      </c>
      <c r="G59" s="43">
        <f>'LV-HV_1a_2'!G59</f>
        <v>15</v>
      </c>
      <c r="H59" s="68"/>
      <c r="I59" s="43">
        <f>'LV-HV_1a_2'!I59</f>
        <v>15</v>
      </c>
      <c r="J59" s="44">
        <v>0</v>
      </c>
      <c r="K59" s="65">
        <f t="shared" si="3"/>
        <v>0</v>
      </c>
      <c r="L59" s="43">
        <f>'LV-HV_1a_2'!L59</f>
        <v>15</v>
      </c>
      <c r="M59" s="44">
        <v>0</v>
      </c>
      <c r="N59" s="65">
        <f t="shared" si="4"/>
        <v>0</v>
      </c>
      <c r="O59" s="43">
        <f>'LV-HV_1a_2'!O59</f>
        <v>15</v>
      </c>
      <c r="P59" s="44">
        <v>0</v>
      </c>
      <c r="Q59" s="74">
        <f t="shared" si="5"/>
        <v>0</v>
      </c>
      <c r="R59" s="43">
        <v>15</v>
      </c>
      <c r="S59" s="44">
        <v>0</v>
      </c>
      <c r="T59" s="74">
        <f t="shared" si="6"/>
        <v>0</v>
      </c>
      <c r="U59" s="81"/>
      <c r="V59" s="81"/>
      <c r="W59" s="81"/>
      <c r="X59" s="81"/>
      <c r="Y59" s="81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0.5</v>
      </c>
      <c r="E60" s="45">
        <f t="shared" si="1"/>
        <v>-10</v>
      </c>
      <c r="F60" s="46">
        <f t="shared" si="2"/>
        <v>-10</v>
      </c>
      <c r="G60" s="43">
        <f>'LV-HV_1a_2'!G60</f>
        <v>15</v>
      </c>
      <c r="H60" s="68"/>
      <c r="I60" s="43">
        <f>'LV-HV_1a_2'!I60</f>
        <v>15</v>
      </c>
      <c r="J60" s="44">
        <v>0</v>
      </c>
      <c r="K60" s="65">
        <f t="shared" si="3"/>
        <v>0</v>
      </c>
      <c r="L60" s="43">
        <f>'LV-HV_1a_2'!L60</f>
        <v>15</v>
      </c>
      <c r="M60" s="44">
        <v>0</v>
      </c>
      <c r="N60" s="65">
        <f t="shared" si="4"/>
        <v>0</v>
      </c>
      <c r="O60" s="43">
        <f>'LV-HV_1a_2'!O60</f>
        <v>15</v>
      </c>
      <c r="P60" s="44">
        <v>0</v>
      </c>
      <c r="Q60" s="74">
        <f t="shared" si="5"/>
        <v>0</v>
      </c>
      <c r="R60" s="43">
        <v>15</v>
      </c>
      <c r="S60" s="44">
        <v>0</v>
      </c>
      <c r="T60" s="74">
        <f t="shared" si="6"/>
        <v>0</v>
      </c>
      <c r="U60" s="81"/>
      <c r="V60" s="81"/>
      <c r="W60" s="81"/>
      <c r="X60" s="81"/>
      <c r="Y60" s="81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0.5</v>
      </c>
      <c r="E61" s="45">
        <f t="shared" si="1"/>
        <v>-10</v>
      </c>
      <c r="F61" s="46">
        <f t="shared" si="2"/>
        <v>-10</v>
      </c>
      <c r="G61" s="43">
        <f>'LV-HV_1a_2'!G61</f>
        <v>15</v>
      </c>
      <c r="H61" s="68"/>
      <c r="I61" s="43">
        <f>'LV-HV_1a_2'!I61</f>
        <v>15</v>
      </c>
      <c r="J61" s="44">
        <v>0</v>
      </c>
      <c r="K61" s="65">
        <f t="shared" si="3"/>
        <v>0</v>
      </c>
      <c r="L61" s="43">
        <f>'LV-HV_1a_2'!L61</f>
        <v>15</v>
      </c>
      <c r="M61" s="44">
        <v>0</v>
      </c>
      <c r="N61" s="65">
        <f t="shared" si="4"/>
        <v>0</v>
      </c>
      <c r="O61" s="43">
        <f>'LV-HV_1a_2'!O61</f>
        <v>15</v>
      </c>
      <c r="P61" s="44">
        <v>0</v>
      </c>
      <c r="Q61" s="74">
        <f t="shared" si="5"/>
        <v>0</v>
      </c>
      <c r="R61" s="43">
        <v>15</v>
      </c>
      <c r="S61" s="44">
        <v>0</v>
      </c>
      <c r="T61" s="74">
        <f t="shared" si="6"/>
        <v>0</v>
      </c>
      <c r="U61" s="81"/>
      <c r="V61" s="81"/>
      <c r="W61" s="81"/>
      <c r="X61" s="81"/>
      <c r="Y61" s="81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0.5</v>
      </c>
      <c r="E62" s="45">
        <f t="shared" si="1"/>
        <v>-10</v>
      </c>
      <c r="F62" s="46">
        <f t="shared" si="2"/>
        <v>-10</v>
      </c>
      <c r="G62" s="43">
        <f>'LV-HV_1a_2'!G62</f>
        <v>15</v>
      </c>
      <c r="H62" s="68"/>
      <c r="I62" s="43">
        <f>'LV-HV_1a_2'!I62</f>
        <v>15</v>
      </c>
      <c r="J62" s="44">
        <v>0</v>
      </c>
      <c r="K62" s="65">
        <f t="shared" si="3"/>
        <v>0</v>
      </c>
      <c r="L62" s="43">
        <f>'LV-HV_1a_2'!L62</f>
        <v>15</v>
      </c>
      <c r="M62" s="44">
        <v>0</v>
      </c>
      <c r="N62" s="65">
        <f t="shared" si="4"/>
        <v>0</v>
      </c>
      <c r="O62" s="43">
        <f>'LV-HV_1a_2'!O62</f>
        <v>15</v>
      </c>
      <c r="P62" s="44">
        <v>0</v>
      </c>
      <c r="Q62" s="74">
        <f t="shared" si="5"/>
        <v>0</v>
      </c>
      <c r="R62" s="43">
        <v>15</v>
      </c>
      <c r="S62" s="44">
        <v>0</v>
      </c>
      <c r="T62" s="74">
        <f t="shared" si="6"/>
        <v>0</v>
      </c>
      <c r="U62" s="81"/>
      <c r="V62" s="81"/>
      <c r="W62" s="81"/>
      <c r="X62" s="81"/>
      <c r="Y62" s="81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0.5</v>
      </c>
      <c r="E63" s="45">
        <f t="shared" si="1"/>
        <v>-10</v>
      </c>
      <c r="F63" s="46">
        <f t="shared" si="2"/>
        <v>-10</v>
      </c>
      <c r="G63" s="43">
        <f>'LV-HV_1a_2'!G63</f>
        <v>15</v>
      </c>
      <c r="H63" s="70"/>
      <c r="I63" s="43">
        <f>'LV-HV_1a_2'!I63</f>
        <v>15</v>
      </c>
      <c r="J63" s="44">
        <v>0</v>
      </c>
      <c r="K63" s="65">
        <f t="shared" si="3"/>
        <v>0</v>
      </c>
      <c r="L63" s="43">
        <f>'LV-HV_1a_2'!L63</f>
        <v>15</v>
      </c>
      <c r="M63" s="44">
        <v>0</v>
      </c>
      <c r="N63" s="65">
        <f t="shared" si="4"/>
        <v>0</v>
      </c>
      <c r="O63" s="43">
        <f>'LV-HV_1a_2'!O63</f>
        <v>15</v>
      </c>
      <c r="P63" s="44">
        <v>0</v>
      </c>
      <c r="Q63" s="74">
        <f t="shared" si="5"/>
        <v>0</v>
      </c>
      <c r="R63" s="43">
        <v>15</v>
      </c>
      <c r="S63" s="44">
        <v>0</v>
      </c>
      <c r="T63" s="74">
        <f t="shared" si="6"/>
        <v>0</v>
      </c>
      <c r="U63" s="81"/>
      <c r="V63" s="81"/>
      <c r="W63" s="81"/>
      <c r="X63" s="81"/>
      <c r="Y63" s="81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0</v>
      </c>
      <c r="K64" s="34"/>
      <c r="L64" s="33"/>
      <c r="M64" s="48">
        <f>AVERAGE(M19:M63)</f>
        <v>0</v>
      </c>
      <c r="N64" s="34"/>
      <c r="O64" s="33"/>
      <c r="P64" s="48">
        <f>AVERAGE(P19:P63)</f>
        <v>0</v>
      </c>
      <c r="Q64" s="34"/>
      <c r="R64" s="33"/>
      <c r="S64" s="48">
        <f>AVERAGE(S19:S63)</f>
        <v>0.91647777777777784</v>
      </c>
      <c r="T64" s="34"/>
      <c r="U64" s="15"/>
      <c r="V64" s="15"/>
      <c r="W64" s="15"/>
      <c r="X64" s="15"/>
      <c r="Y64" s="15"/>
    </row>
    <row r="65" spans="2:20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0</v>
      </c>
      <c r="K65" s="36"/>
      <c r="L65" s="35"/>
      <c r="M65" s="49">
        <f>_xlfn.STDEV.S(M19:M63)</f>
        <v>0</v>
      </c>
      <c r="N65" s="36"/>
      <c r="O65" s="35"/>
      <c r="P65" s="49">
        <f>_xlfn.STDEV.S(P19:P63)</f>
        <v>0</v>
      </c>
      <c r="Q65" s="36"/>
      <c r="R65" s="35"/>
      <c r="S65" s="49">
        <f>_xlfn.STDEV.S(S19:S63)</f>
        <v>1.9772322435539771</v>
      </c>
      <c r="T65" s="36"/>
    </row>
    <row r="66" spans="2:20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</row>
    <row r="67" spans="2:20" ht="15.75" thickBot="1" x14ac:dyDescent="0.3">
      <c r="B67" s="5"/>
      <c r="C67" s="5"/>
      <c r="H67" s="29" t="s">
        <v>33</v>
      </c>
      <c r="I67" s="37"/>
      <c r="J67" s="50">
        <f>MAX(J19:J63)</f>
        <v>0</v>
      </c>
      <c r="K67" s="38"/>
      <c r="L67" s="41"/>
      <c r="M67" s="50">
        <f>MAX(M19:M63)</f>
        <v>0</v>
      </c>
      <c r="N67" s="38"/>
      <c r="O67" s="41"/>
      <c r="P67" s="50">
        <f>MAX(P19:P63)</f>
        <v>0</v>
      </c>
      <c r="Q67" s="38"/>
      <c r="R67" s="41"/>
      <c r="S67" s="50">
        <f>MAX(S19:S63)</f>
        <v>6.1173000000000002</v>
      </c>
      <c r="T67" s="38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</row>
    <row r="74" spans="2:20" x14ac:dyDescent="0.25">
      <c r="B74" s="5"/>
      <c r="C74" s="5"/>
    </row>
    <row r="75" spans="2:20" x14ac:dyDescent="0.25">
      <c r="B75" s="5"/>
      <c r="C75" s="5"/>
      <c r="E75" s="73" t="s">
        <v>44</v>
      </c>
    </row>
    <row r="76" spans="2:20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8" t="s">
        <v>69</v>
      </c>
    </row>
    <row r="77" spans="2:20" x14ac:dyDescent="0.25">
      <c r="B77" s="5"/>
      <c r="C77" s="5"/>
      <c r="E77" s="60" t="s">
        <v>45</v>
      </c>
      <c r="F77" s="61">
        <f>J64</f>
        <v>0</v>
      </c>
      <c r="G77" s="61">
        <f>M64</f>
        <v>0</v>
      </c>
      <c r="H77" s="94">
        <f>P64</f>
        <v>0</v>
      </c>
      <c r="I77" s="95">
        <f>S64</f>
        <v>0.91647777777777784</v>
      </c>
    </row>
    <row r="78" spans="2:20" x14ac:dyDescent="0.25">
      <c r="B78" s="5"/>
      <c r="C78" s="5"/>
      <c r="E78" s="60" t="s">
        <v>46</v>
      </c>
      <c r="F78" s="61">
        <f t="shared" ref="F78:F80" si="7">J65</f>
        <v>0</v>
      </c>
      <c r="G78" s="61">
        <f t="shared" ref="G78:G80" si="8">M65</f>
        <v>0</v>
      </c>
      <c r="H78" s="61">
        <f t="shared" ref="H78:H80" si="9">P65</f>
        <v>0</v>
      </c>
      <c r="I78" s="62">
        <f t="shared" ref="I78:I80" si="10">S65</f>
        <v>1.9772322435539771</v>
      </c>
    </row>
    <row r="79" spans="2:20" x14ac:dyDescent="0.25">
      <c r="B79" s="5"/>
      <c r="C79" s="5"/>
      <c r="E79" s="60" t="s">
        <v>47</v>
      </c>
      <c r="F79" s="61">
        <f t="shared" si="7"/>
        <v>0</v>
      </c>
      <c r="G79" s="61">
        <f t="shared" si="8"/>
        <v>0</v>
      </c>
      <c r="H79" s="61">
        <f t="shared" si="9"/>
        <v>0</v>
      </c>
      <c r="I79" s="62">
        <f t="shared" si="10"/>
        <v>0</v>
      </c>
    </row>
    <row r="80" spans="2:20" x14ac:dyDescent="0.25">
      <c r="B80" s="5"/>
      <c r="C80" s="5"/>
      <c r="E80" s="63" t="s">
        <v>48</v>
      </c>
      <c r="F80" s="56">
        <f t="shared" si="7"/>
        <v>0</v>
      </c>
      <c r="G80" s="56">
        <f t="shared" si="8"/>
        <v>0</v>
      </c>
      <c r="H80" s="56">
        <f t="shared" si="9"/>
        <v>0</v>
      </c>
      <c r="I80" s="64">
        <f t="shared" si="10"/>
        <v>6.1173000000000002</v>
      </c>
    </row>
    <row r="81" spans="2:308" x14ac:dyDescent="0.25">
      <c r="B81" s="5"/>
      <c r="C81" s="5"/>
    </row>
    <row r="82" spans="2:308" x14ac:dyDescent="0.25">
      <c r="B82" s="5"/>
      <c r="C82" s="5"/>
    </row>
    <row r="83" spans="2:308" x14ac:dyDescent="0.25"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5">
    <mergeCell ref="G17:H17"/>
    <mergeCell ref="I17:K17"/>
    <mergeCell ref="L17:N17"/>
    <mergeCell ref="O17:Q17"/>
    <mergeCell ref="R17:T17"/>
  </mergeCells>
  <conditionalFormatting sqref="E19:F63">
    <cfRule type="cellIs" dxfId="12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V84"/>
  <sheetViews>
    <sheetView showGridLines="0" topLeftCell="A13" zoomScale="70" zoomScaleNormal="70" workbookViewId="0">
      <selection activeCell="H25" sqref="H25:H44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54">
        <v>1</v>
      </c>
      <c r="F5" t="s">
        <v>37</v>
      </c>
    </row>
    <row r="6" spans="2:39" x14ac:dyDescent="0.25">
      <c r="C6" s="53" t="s">
        <v>18</v>
      </c>
      <c r="D6" s="54" t="s">
        <v>49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1</v>
      </c>
      <c r="W7" s="30">
        <v>0</v>
      </c>
      <c r="X7" s="30">
        <v>0</v>
      </c>
      <c r="Y7" s="30">
        <v>0</v>
      </c>
      <c r="Z7" s="30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7">
        <v>0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0</v>
      </c>
      <c r="H8" s="87">
        <f>SUM(G7:H7)</f>
        <v>0</v>
      </c>
      <c r="I8" s="87">
        <f>SUM(G7:I7)</f>
        <v>0</v>
      </c>
      <c r="J8" s="87">
        <f>SUM(G7:J7)</f>
        <v>0</v>
      </c>
      <c r="K8" s="87">
        <f>SUM(G7:K7)</f>
        <v>0</v>
      </c>
      <c r="L8" s="87">
        <f>SUM(G7:L7)</f>
        <v>0</v>
      </c>
      <c r="M8" s="87">
        <f>SUM(G7:M7)</f>
        <v>0</v>
      </c>
      <c r="N8" s="87">
        <f>SUM(G7:N7)</f>
        <v>0</v>
      </c>
      <c r="O8" s="87">
        <f>SUM(G7:O7)</f>
        <v>0</v>
      </c>
      <c r="P8" s="87">
        <f>SUM(G7:P7)</f>
        <v>0</v>
      </c>
      <c r="Q8" s="87">
        <f>SUM(G7:Q7)</f>
        <v>0</v>
      </c>
      <c r="R8" s="87">
        <f>SUM(G7:R7)</f>
        <v>0</v>
      </c>
      <c r="S8" s="87">
        <f>SUM(G7:S7)</f>
        <v>0</v>
      </c>
      <c r="T8" s="87">
        <f>SUM(G7:T7)</f>
        <v>0</v>
      </c>
      <c r="U8" s="87">
        <f>SUM(G7:U7)</f>
        <v>0</v>
      </c>
      <c r="V8" s="87">
        <f>SUM(G7:V7)</f>
        <v>1</v>
      </c>
      <c r="W8" s="87">
        <f>SUM(G7:W7)</f>
        <v>1</v>
      </c>
      <c r="X8" s="87">
        <f>SUM(G7:X7)</f>
        <v>1</v>
      </c>
      <c r="Y8" s="87">
        <f>SUM(G7:Y7)</f>
        <v>1</v>
      </c>
      <c r="Z8" s="87">
        <f>SUM(G7:Z7)</f>
        <v>1</v>
      </c>
      <c r="AA8" s="87">
        <f>SUM(G7:AA7)</f>
        <v>1</v>
      </c>
      <c r="AB8" s="87">
        <f>SUM(G7:AB7)</f>
        <v>1</v>
      </c>
      <c r="AC8" s="87">
        <f>SUM(G7:AC7)</f>
        <v>1</v>
      </c>
      <c r="AD8" s="87">
        <f>SUM(G7:AD7)</f>
        <v>1</v>
      </c>
      <c r="AE8" s="87">
        <f>SUM(G7:AE7)</f>
        <v>1</v>
      </c>
      <c r="AF8" s="87">
        <f>SUM(G7:AF7)</f>
        <v>1</v>
      </c>
      <c r="AG8" s="87">
        <f>SUM(G7:AG7)</f>
        <v>1</v>
      </c>
      <c r="AH8" s="87">
        <f>SUM(G7:AH7)</f>
        <v>1</v>
      </c>
      <c r="AI8" s="87">
        <f>SUM(G7:AI7)</f>
        <v>1</v>
      </c>
      <c r="AJ8" s="87">
        <f>SUM(G7:AJ7)</f>
        <v>1</v>
      </c>
      <c r="AK8" s="87">
        <f>SUM(G7:AK7)</f>
        <v>1</v>
      </c>
      <c r="AL8" s="87"/>
      <c r="AM8" s="32"/>
    </row>
    <row r="9" spans="2:39" x14ac:dyDescent="0.25">
      <c r="C9" s="53" t="s">
        <v>15</v>
      </c>
      <c r="D9" s="54">
        <v>0.25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0">1/9</f>
        <v>0.1111111111111111</v>
      </c>
      <c r="I13" s="87">
        <f t="shared" si="0"/>
        <v>0.1111111111111111</v>
      </c>
      <c r="J13" s="87">
        <f t="shared" si="0"/>
        <v>0.1111111111111111</v>
      </c>
      <c r="K13" s="87">
        <f t="shared" si="0"/>
        <v>0.1111111111111111</v>
      </c>
      <c r="L13" s="87">
        <f t="shared" si="0"/>
        <v>0.1111111111111111</v>
      </c>
      <c r="M13" s="87">
        <f t="shared" si="0"/>
        <v>0.1111111111111111</v>
      </c>
      <c r="N13" s="87">
        <f t="shared" si="0"/>
        <v>0.1111111111111111</v>
      </c>
      <c r="O13" s="87">
        <f t="shared" si="0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v>0.75</v>
      </c>
      <c r="C15" s="31">
        <v>0.25</v>
      </c>
    </row>
    <row r="16" spans="2:39" ht="15.75" thickBot="1" x14ac:dyDescent="0.3">
      <c r="B16" s="31">
        <v>0.25</v>
      </c>
      <c r="C16" s="31">
        <v>0.75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82"/>
      <c r="V18" s="82"/>
      <c r="W18" s="82"/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0.25000092919191047</v>
      </c>
      <c r="E19" s="45">
        <f>D19*$C$12+(1-D19)*$C$13-C19</f>
        <v>10</v>
      </c>
      <c r="F19" s="46">
        <f>B19*$C$12+(1-B19)*$C$13-C19</f>
        <v>10</v>
      </c>
      <c r="G19" s="43">
        <v>60</v>
      </c>
      <c r="H19" s="68"/>
      <c r="I19" s="43">
        <f>'LV-HV_1a'!I19</f>
        <v>60</v>
      </c>
      <c r="J19" s="44">
        <v>0</v>
      </c>
      <c r="K19" s="65">
        <f>ABS((100/$G19*I19)-100)</f>
        <v>0</v>
      </c>
      <c r="L19" s="43">
        <f>'LV-HV_1a'!L19</f>
        <v>60</v>
      </c>
      <c r="M19" s="44">
        <v>0</v>
      </c>
      <c r="N19" s="65">
        <f>ABS((100/$G19*L19)-100)</f>
        <v>0</v>
      </c>
      <c r="O19" s="43">
        <v>60</v>
      </c>
      <c r="P19" s="44">
        <v>0</v>
      </c>
      <c r="Q19" s="74">
        <f>ABS((100/$G19*O19)-100)</f>
        <v>0</v>
      </c>
      <c r="R19" s="43">
        <v>15</v>
      </c>
      <c r="S19" s="44">
        <v>42.605800000000002</v>
      </c>
      <c r="T19" s="74">
        <f>ABS((100/$G19*R19)-100)</f>
        <v>75</v>
      </c>
      <c r="U19" s="81"/>
      <c r="V19" s="81"/>
      <c r="W19" s="81"/>
      <c r="X19" s="81"/>
      <c r="Y19" s="81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0.25000358400691042</v>
      </c>
      <c r="E20" s="45">
        <f t="shared" ref="E20:E63" si="1">D20*$C$12+(1-D20)*$C$13-C20</f>
        <v>10</v>
      </c>
      <c r="F20" s="46">
        <f t="shared" ref="F20:F63" si="2">B20*$C$12+(1-B20)*$C$13-C20</f>
        <v>10</v>
      </c>
      <c r="G20" s="43">
        <v>60</v>
      </c>
      <c r="H20" s="68"/>
      <c r="I20" s="43">
        <f>'LV-HV_1a'!I20</f>
        <v>60</v>
      </c>
      <c r="J20" s="44">
        <v>0</v>
      </c>
      <c r="K20" s="65">
        <f t="shared" ref="K20:K63" si="3">ABS((100/$G20*I20)-100)</f>
        <v>0</v>
      </c>
      <c r="L20" s="43">
        <f>'LV-HV_1a'!L20</f>
        <v>60</v>
      </c>
      <c r="M20" s="44">
        <v>0</v>
      </c>
      <c r="N20" s="65">
        <f t="shared" ref="N20:N63" si="4">ABS((100/$G20*L20)-100)</f>
        <v>0</v>
      </c>
      <c r="O20" s="43">
        <v>60</v>
      </c>
      <c r="P20" s="44">
        <v>0</v>
      </c>
      <c r="Q20" s="74">
        <f t="shared" ref="Q20:Q63" si="5">ABS((100/$G20*O20)-100)</f>
        <v>0</v>
      </c>
      <c r="R20" s="43">
        <v>15</v>
      </c>
      <c r="S20" s="44">
        <v>42.605800000000002</v>
      </c>
      <c r="T20" s="74">
        <f t="shared" ref="T20:T63" si="6">ABS((100/$G20*R20)-100)</f>
        <v>75</v>
      </c>
      <c r="U20" s="81"/>
      <c r="V20" s="81"/>
      <c r="W20" s="81"/>
      <c r="X20" s="81"/>
      <c r="Y20" s="81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0.25000836260286657</v>
      </c>
      <c r="E21" s="45">
        <f t="shared" si="1"/>
        <v>10</v>
      </c>
      <c r="F21" s="46">
        <f t="shared" si="2"/>
        <v>10</v>
      </c>
      <c r="G21" s="43">
        <v>60</v>
      </c>
      <c r="H21" s="68"/>
      <c r="I21" s="43">
        <f>'LV-HV_1a'!I21</f>
        <v>60</v>
      </c>
      <c r="J21" s="44">
        <v>0</v>
      </c>
      <c r="K21" s="65">
        <f t="shared" si="3"/>
        <v>0</v>
      </c>
      <c r="L21" s="43">
        <f>'LV-HV_1a'!L21</f>
        <v>60</v>
      </c>
      <c r="M21" s="44">
        <v>0</v>
      </c>
      <c r="N21" s="65">
        <f t="shared" si="4"/>
        <v>0</v>
      </c>
      <c r="O21" s="43">
        <v>60</v>
      </c>
      <c r="P21" s="44">
        <v>0</v>
      </c>
      <c r="Q21" s="74">
        <f t="shared" si="5"/>
        <v>0</v>
      </c>
      <c r="R21" s="43">
        <v>15</v>
      </c>
      <c r="S21" s="44">
        <v>42.605800000000002</v>
      </c>
      <c r="T21" s="74">
        <f t="shared" si="6"/>
        <v>75</v>
      </c>
      <c r="U21" s="81"/>
      <c r="V21" s="81"/>
      <c r="W21" s="81"/>
      <c r="X21" s="81"/>
      <c r="Y21" s="81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0.25001951230489222</v>
      </c>
      <c r="E22" s="45">
        <f t="shared" si="1"/>
        <v>10</v>
      </c>
      <c r="F22" s="46">
        <f t="shared" si="2"/>
        <v>10</v>
      </c>
      <c r="G22" s="43">
        <v>60</v>
      </c>
      <c r="H22" s="68"/>
      <c r="I22" s="43">
        <f>'LV-HV_1a'!I22</f>
        <v>60</v>
      </c>
      <c r="J22" s="44">
        <v>0</v>
      </c>
      <c r="K22" s="65">
        <f t="shared" si="3"/>
        <v>0</v>
      </c>
      <c r="L22" s="43">
        <f>'LV-HV_1a'!L22</f>
        <v>60</v>
      </c>
      <c r="M22" s="44">
        <v>0</v>
      </c>
      <c r="N22" s="65">
        <f t="shared" si="4"/>
        <v>0</v>
      </c>
      <c r="O22" s="43">
        <v>60</v>
      </c>
      <c r="P22" s="44">
        <v>0</v>
      </c>
      <c r="Q22" s="74">
        <f t="shared" si="5"/>
        <v>0</v>
      </c>
      <c r="R22" s="43">
        <v>15</v>
      </c>
      <c r="S22" s="44">
        <v>42.605899999999998</v>
      </c>
      <c r="T22" s="74">
        <f t="shared" si="6"/>
        <v>75</v>
      </c>
      <c r="U22" s="81"/>
      <c r="V22" s="81"/>
      <c r="W22" s="81"/>
      <c r="X22" s="81"/>
      <c r="Y22" s="81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0.25007525335677605</v>
      </c>
      <c r="E23" s="45">
        <f t="shared" si="1"/>
        <v>10</v>
      </c>
      <c r="F23" s="46">
        <f t="shared" si="2"/>
        <v>10</v>
      </c>
      <c r="G23" s="43">
        <v>60</v>
      </c>
      <c r="H23" s="68"/>
      <c r="I23" s="43">
        <f>'LV-HV_1a'!I23</f>
        <v>60</v>
      </c>
      <c r="J23" s="44">
        <v>0</v>
      </c>
      <c r="K23" s="65">
        <f t="shared" si="3"/>
        <v>0</v>
      </c>
      <c r="L23" s="43">
        <f>'LV-HV_1a'!L23</f>
        <v>60</v>
      </c>
      <c r="M23" s="44">
        <v>0</v>
      </c>
      <c r="N23" s="65">
        <f t="shared" si="4"/>
        <v>0</v>
      </c>
      <c r="O23" s="43">
        <v>60</v>
      </c>
      <c r="P23" s="44">
        <v>0</v>
      </c>
      <c r="Q23" s="74">
        <f t="shared" si="5"/>
        <v>0</v>
      </c>
      <c r="R23" s="43">
        <v>15</v>
      </c>
      <c r="S23" s="44">
        <v>42.606400000000001</v>
      </c>
      <c r="T23" s="74">
        <f t="shared" si="6"/>
        <v>75</v>
      </c>
      <c r="U23" s="81"/>
      <c r="V23" s="81"/>
      <c r="W23" s="81"/>
      <c r="X23" s="81"/>
      <c r="Y23" s="81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0.25022027378054745</v>
      </c>
      <c r="E24" s="45">
        <f t="shared" si="1"/>
        <v>7.5</v>
      </c>
      <c r="F24" s="46">
        <f t="shared" si="2"/>
        <v>7.5</v>
      </c>
      <c r="G24" s="43">
        <v>60</v>
      </c>
      <c r="H24" s="68"/>
      <c r="I24" s="43">
        <f>'LV-HV_1a'!I24</f>
        <v>60</v>
      </c>
      <c r="J24" s="44">
        <v>0</v>
      </c>
      <c r="K24" s="65">
        <f t="shared" si="3"/>
        <v>0</v>
      </c>
      <c r="L24" s="43">
        <f>'LV-HV_1a'!L24</f>
        <v>60</v>
      </c>
      <c r="M24" s="44">
        <v>0</v>
      </c>
      <c r="N24" s="65">
        <f t="shared" si="4"/>
        <v>0</v>
      </c>
      <c r="O24" s="43">
        <v>60</v>
      </c>
      <c r="P24" s="44">
        <v>0</v>
      </c>
      <c r="Q24" s="74">
        <f t="shared" si="5"/>
        <v>0</v>
      </c>
      <c r="R24" s="43">
        <v>15</v>
      </c>
      <c r="S24" s="44">
        <v>21.606300000000001</v>
      </c>
      <c r="T24" s="74">
        <f t="shared" si="6"/>
        <v>75</v>
      </c>
      <c r="U24" s="81"/>
      <c r="V24" s="81"/>
      <c r="W24" s="81"/>
      <c r="X24" s="81"/>
      <c r="Y24" s="81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0.25084855935138967</v>
      </c>
      <c r="E25" s="45">
        <f t="shared" si="1"/>
        <v>7.5</v>
      </c>
      <c r="F25" s="46">
        <f t="shared" si="2"/>
        <v>7.5</v>
      </c>
      <c r="G25" s="43">
        <v>60</v>
      </c>
      <c r="H25" s="68"/>
      <c r="I25" s="43">
        <f>'LV-HV_1a'!I25</f>
        <v>60</v>
      </c>
      <c r="J25" s="44">
        <v>0</v>
      </c>
      <c r="K25" s="65">
        <f t="shared" si="3"/>
        <v>0</v>
      </c>
      <c r="L25" s="43">
        <f>'LV-HV_1a'!L25</f>
        <v>60</v>
      </c>
      <c r="M25" s="44">
        <v>0</v>
      </c>
      <c r="N25" s="65">
        <f t="shared" si="4"/>
        <v>0</v>
      </c>
      <c r="O25" s="43">
        <v>60</v>
      </c>
      <c r="P25" s="44">
        <v>0</v>
      </c>
      <c r="Q25" s="74">
        <f t="shared" si="5"/>
        <v>0</v>
      </c>
      <c r="R25" s="43">
        <v>15</v>
      </c>
      <c r="S25" s="44">
        <v>21.610800000000001</v>
      </c>
      <c r="T25" s="74">
        <f t="shared" si="6"/>
        <v>75</v>
      </c>
      <c r="U25" s="81"/>
      <c r="V25" s="81"/>
      <c r="W25" s="81"/>
      <c r="X25" s="81"/>
      <c r="Y25" s="81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0.25197550160561288</v>
      </c>
      <c r="E26" s="45">
        <f t="shared" si="1"/>
        <v>7.5</v>
      </c>
      <c r="F26" s="46">
        <f t="shared" si="2"/>
        <v>7.5</v>
      </c>
      <c r="G26" s="43">
        <v>60</v>
      </c>
      <c r="H26" s="68"/>
      <c r="I26" s="43">
        <f>'LV-HV_1a'!I26</f>
        <v>60</v>
      </c>
      <c r="J26" s="44">
        <v>0</v>
      </c>
      <c r="K26" s="65">
        <f t="shared" si="3"/>
        <v>0</v>
      </c>
      <c r="L26" s="43">
        <f>'LV-HV_1a'!L26</f>
        <v>60</v>
      </c>
      <c r="M26" s="44">
        <v>0</v>
      </c>
      <c r="N26" s="65">
        <f t="shared" si="4"/>
        <v>0</v>
      </c>
      <c r="O26" s="43">
        <v>60</v>
      </c>
      <c r="P26" s="44">
        <v>0</v>
      </c>
      <c r="Q26" s="74">
        <f t="shared" si="5"/>
        <v>0</v>
      </c>
      <c r="R26" s="43">
        <v>15</v>
      </c>
      <c r="S26" s="44">
        <v>21.6189</v>
      </c>
      <c r="T26" s="74">
        <f t="shared" si="6"/>
        <v>75</v>
      </c>
      <c r="U26" s="81"/>
      <c r="V26" s="81"/>
      <c r="W26" s="81"/>
      <c r="X26" s="81"/>
      <c r="Y26" s="81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0.25458534811293831</v>
      </c>
      <c r="E27" s="45">
        <f t="shared" si="1"/>
        <v>7.5</v>
      </c>
      <c r="F27" s="46">
        <f t="shared" si="2"/>
        <v>7.5</v>
      </c>
      <c r="G27" s="43">
        <v>60</v>
      </c>
      <c r="H27" s="68"/>
      <c r="I27" s="43">
        <f>'LV-HV_1a'!I27</f>
        <v>60</v>
      </c>
      <c r="J27" s="44">
        <v>0</v>
      </c>
      <c r="K27" s="65">
        <f t="shared" si="3"/>
        <v>0</v>
      </c>
      <c r="L27" s="43">
        <f>'LV-HV_1a'!L27</f>
        <v>60</v>
      </c>
      <c r="M27" s="51">
        <v>0</v>
      </c>
      <c r="N27" s="65">
        <f t="shared" si="4"/>
        <v>0</v>
      </c>
      <c r="O27" s="43">
        <v>60</v>
      </c>
      <c r="P27" s="51">
        <v>0</v>
      </c>
      <c r="Q27" s="74">
        <f t="shared" si="5"/>
        <v>0</v>
      </c>
      <c r="R27" s="43">
        <v>15</v>
      </c>
      <c r="S27" s="51">
        <v>21.637599999999999</v>
      </c>
      <c r="T27" s="74">
        <f t="shared" si="6"/>
        <v>75</v>
      </c>
      <c r="U27" s="81"/>
      <c r="V27" s="81"/>
      <c r="W27" s="81"/>
      <c r="X27" s="81"/>
      <c r="Y27" s="81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0.26723475778373024</v>
      </c>
      <c r="E28" s="45">
        <f t="shared" si="1"/>
        <v>7.5</v>
      </c>
      <c r="F28" s="46">
        <f t="shared" si="2"/>
        <v>7.5</v>
      </c>
      <c r="G28" s="43">
        <v>60</v>
      </c>
      <c r="H28" s="68"/>
      <c r="I28" s="43">
        <f>'LV-HV_1a'!I28</f>
        <v>60</v>
      </c>
      <c r="J28" s="44">
        <v>0</v>
      </c>
      <c r="K28" s="65">
        <f t="shared" si="3"/>
        <v>0</v>
      </c>
      <c r="L28" s="43">
        <f>'LV-HV_1a'!L28</f>
        <v>60</v>
      </c>
      <c r="M28" s="44">
        <v>0</v>
      </c>
      <c r="N28" s="65">
        <f t="shared" si="4"/>
        <v>0</v>
      </c>
      <c r="O28" s="43">
        <v>60</v>
      </c>
      <c r="P28" s="44">
        <v>0</v>
      </c>
      <c r="Q28" s="74">
        <f t="shared" si="5"/>
        <v>0</v>
      </c>
      <c r="R28" s="43">
        <v>15</v>
      </c>
      <c r="S28" s="44">
        <v>21.728300000000001</v>
      </c>
      <c r="T28" s="74">
        <f t="shared" si="6"/>
        <v>75</v>
      </c>
      <c r="U28" s="81"/>
      <c r="V28" s="81"/>
      <c r="W28" s="81"/>
      <c r="X28" s="81"/>
      <c r="Y28" s="81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0.26072023355564844</v>
      </c>
      <c r="E29" s="45">
        <f t="shared" si="1"/>
        <v>5</v>
      </c>
      <c r="F29" s="46">
        <f t="shared" si="2"/>
        <v>5</v>
      </c>
      <c r="G29" s="43">
        <v>45</v>
      </c>
      <c r="H29" s="68"/>
      <c r="I29" s="43">
        <f>'LV-HV_1a'!I29</f>
        <v>45</v>
      </c>
      <c r="J29" s="44">
        <v>0</v>
      </c>
      <c r="K29" s="65">
        <f t="shared" si="3"/>
        <v>0</v>
      </c>
      <c r="L29" s="43">
        <f>'LV-HV_1a'!L29</f>
        <v>60</v>
      </c>
      <c r="M29" s="44">
        <v>0.79479</v>
      </c>
      <c r="N29" s="65">
        <f t="shared" si="4"/>
        <v>33.333333333333343</v>
      </c>
      <c r="O29" s="43">
        <v>45</v>
      </c>
      <c r="P29" s="44">
        <v>0</v>
      </c>
      <c r="Q29" s="74">
        <f t="shared" si="5"/>
        <v>0</v>
      </c>
      <c r="R29" s="43">
        <v>15</v>
      </c>
      <c r="S29" s="44">
        <v>7.8836000000000004</v>
      </c>
      <c r="T29" s="74">
        <f t="shared" si="6"/>
        <v>66.666666666666657</v>
      </c>
      <c r="U29" s="81"/>
      <c r="V29" s="81"/>
      <c r="W29" s="81"/>
      <c r="X29" s="81"/>
      <c r="Y29" s="81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0.28896267795665065</v>
      </c>
      <c r="E30" s="45">
        <f t="shared" si="1"/>
        <v>5</v>
      </c>
      <c r="F30" s="46">
        <f t="shared" si="2"/>
        <v>5</v>
      </c>
      <c r="G30" s="43">
        <v>45</v>
      </c>
      <c r="H30" s="68"/>
      <c r="I30" s="43">
        <f>'LV-HV_1a'!I30</f>
        <v>45</v>
      </c>
      <c r="J30" s="44">
        <v>0</v>
      </c>
      <c r="K30" s="65">
        <f t="shared" si="3"/>
        <v>0</v>
      </c>
      <c r="L30" s="43">
        <f>'LV-HV_1a'!L30</f>
        <v>60</v>
      </c>
      <c r="M30" s="44">
        <v>0.70286999999999999</v>
      </c>
      <c r="N30" s="65">
        <f t="shared" si="4"/>
        <v>33.333333333333343</v>
      </c>
      <c r="O30" s="43">
        <v>45</v>
      </c>
      <c r="P30" s="44">
        <v>0</v>
      </c>
      <c r="Q30" s="74">
        <f t="shared" si="5"/>
        <v>0</v>
      </c>
      <c r="R30" s="43">
        <v>15</v>
      </c>
      <c r="S30" s="44">
        <v>7.9583000000000004</v>
      </c>
      <c r="T30" s="74">
        <f t="shared" si="6"/>
        <v>66.666666666666657</v>
      </c>
      <c r="U30" s="81"/>
      <c r="V30" s="81"/>
      <c r="W30" s="81"/>
      <c r="X30" s="81"/>
      <c r="Y30" s="81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0.33235607949091345</v>
      </c>
      <c r="E31" s="45">
        <f t="shared" si="1"/>
        <v>5</v>
      </c>
      <c r="F31" s="46">
        <f t="shared" si="2"/>
        <v>5</v>
      </c>
      <c r="G31" s="43">
        <v>45</v>
      </c>
      <c r="H31" s="68"/>
      <c r="I31" s="43">
        <f>'LV-HV_1a'!I31</f>
        <v>45</v>
      </c>
      <c r="J31" s="44">
        <v>0</v>
      </c>
      <c r="K31" s="65">
        <f t="shared" si="3"/>
        <v>0</v>
      </c>
      <c r="L31" s="43">
        <f>'LV-HV_1a'!L31</f>
        <v>60</v>
      </c>
      <c r="M31" s="44">
        <v>0.56196999999999997</v>
      </c>
      <c r="N31" s="65">
        <f t="shared" si="4"/>
        <v>33.333333333333343</v>
      </c>
      <c r="O31" s="43">
        <v>45</v>
      </c>
      <c r="P31" s="44">
        <v>0</v>
      </c>
      <c r="Q31" s="74">
        <f t="shared" si="5"/>
        <v>0</v>
      </c>
      <c r="R31" s="43">
        <v>15</v>
      </c>
      <c r="S31" s="44">
        <v>8.0728000000000009</v>
      </c>
      <c r="T31" s="74">
        <f t="shared" si="6"/>
        <v>66.666666666666657</v>
      </c>
      <c r="U31" s="81"/>
      <c r="V31" s="81"/>
      <c r="W31" s="81"/>
      <c r="X31" s="81"/>
      <c r="Y31" s="81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0.40756119309655076</v>
      </c>
      <c r="E32" s="45">
        <f t="shared" si="1"/>
        <v>5</v>
      </c>
      <c r="F32" s="46">
        <f t="shared" si="2"/>
        <v>5</v>
      </c>
      <c r="G32" s="43">
        <v>45</v>
      </c>
      <c r="H32" s="68"/>
      <c r="I32" s="43">
        <f>'LV-HV_1a'!I32</f>
        <v>60</v>
      </c>
      <c r="J32" s="44">
        <v>0.31869999999999998</v>
      </c>
      <c r="K32" s="65">
        <f t="shared" si="3"/>
        <v>33.333333333333343</v>
      </c>
      <c r="L32" s="43">
        <f>'LV-HV_1a'!L32</f>
        <v>60</v>
      </c>
      <c r="M32" s="44">
        <v>0.31869999999999998</v>
      </c>
      <c r="N32" s="65">
        <f t="shared" si="4"/>
        <v>33.333333333333343</v>
      </c>
      <c r="O32" s="43">
        <v>45</v>
      </c>
      <c r="P32" s="44">
        <v>0</v>
      </c>
      <c r="Q32" s="74">
        <f t="shared" si="5"/>
        <v>0</v>
      </c>
      <c r="R32" s="43">
        <v>15</v>
      </c>
      <c r="S32" s="44">
        <v>8.2705000000000002</v>
      </c>
      <c r="T32" s="74">
        <f t="shared" si="6"/>
        <v>66.666666666666657</v>
      </c>
      <c r="U32" s="81"/>
      <c r="V32" s="81"/>
      <c r="W32" s="81"/>
      <c r="X32" s="81"/>
      <c r="Y32" s="81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0.56980221248873941</v>
      </c>
      <c r="E33" s="45">
        <f t="shared" si="1"/>
        <v>5</v>
      </c>
      <c r="F33" s="46">
        <f t="shared" si="2"/>
        <v>5</v>
      </c>
      <c r="G33" s="43">
        <v>60</v>
      </c>
      <c r="H33" s="68"/>
      <c r="I33" s="43">
        <f>'LV-HV_1a'!I33</f>
        <v>60</v>
      </c>
      <c r="J33" s="44">
        <v>0</v>
      </c>
      <c r="K33" s="65">
        <f t="shared" si="3"/>
        <v>0</v>
      </c>
      <c r="L33" s="43">
        <f>'LV-HV_1a'!L33</f>
        <v>60</v>
      </c>
      <c r="M33" s="44">
        <v>0</v>
      </c>
      <c r="N33" s="65">
        <f t="shared" si="4"/>
        <v>0</v>
      </c>
      <c r="O33" s="43">
        <v>45</v>
      </c>
      <c r="P33" s="44">
        <v>0.20252000000000001</v>
      </c>
      <c r="Q33" s="74">
        <f t="shared" si="5"/>
        <v>25</v>
      </c>
      <c r="R33" s="43">
        <v>15</v>
      </c>
      <c r="S33" s="44">
        <v>8.9138999999999999</v>
      </c>
      <c r="T33" s="74">
        <f t="shared" si="6"/>
        <v>75</v>
      </c>
      <c r="U33" s="81"/>
      <c r="V33" s="81"/>
      <c r="W33" s="81"/>
      <c r="X33" s="81"/>
      <c r="Y33" s="81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0.34293659273178412</v>
      </c>
      <c r="E34" s="45">
        <f t="shared" si="1"/>
        <v>2.5</v>
      </c>
      <c r="F34" s="46">
        <f t="shared" si="2"/>
        <v>2.5</v>
      </c>
      <c r="G34" s="43">
        <v>30</v>
      </c>
      <c r="H34" s="68"/>
      <c r="I34" s="43">
        <f>'LV-HV_1a'!I34</f>
        <v>30</v>
      </c>
      <c r="J34" s="44">
        <v>0</v>
      </c>
      <c r="K34" s="65">
        <f t="shared" si="3"/>
        <v>0</v>
      </c>
      <c r="L34" s="43">
        <f>'LV-HV_1a'!L34</f>
        <v>45</v>
      </c>
      <c r="M34" s="44">
        <v>1.6417999999999999</v>
      </c>
      <c r="N34" s="65">
        <f t="shared" si="4"/>
        <v>50</v>
      </c>
      <c r="O34" s="43">
        <v>30</v>
      </c>
      <c r="P34" s="44">
        <v>0</v>
      </c>
      <c r="Q34" s="74">
        <f t="shared" si="5"/>
        <v>0</v>
      </c>
      <c r="R34" s="43">
        <v>15</v>
      </c>
      <c r="S34" s="44">
        <v>2.0840999999999998</v>
      </c>
      <c r="T34" s="74">
        <f t="shared" si="6"/>
        <v>50</v>
      </c>
      <c r="U34" s="81"/>
      <c r="V34" s="81"/>
      <c r="W34" s="81"/>
      <c r="X34" s="81"/>
      <c r="Y34" s="81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0.48413076748629047</v>
      </c>
      <c r="E35" s="45">
        <f t="shared" si="1"/>
        <v>2.5</v>
      </c>
      <c r="F35" s="46">
        <f t="shared" si="2"/>
        <v>2.5</v>
      </c>
      <c r="G35" s="43">
        <v>30</v>
      </c>
      <c r="H35" s="68"/>
      <c r="I35" s="43">
        <f>'LV-HV_1a'!I35</f>
        <v>30</v>
      </c>
      <c r="J35" s="44">
        <v>0</v>
      </c>
      <c r="K35" s="65">
        <f t="shared" si="3"/>
        <v>0</v>
      </c>
      <c r="L35" s="43">
        <f>'LV-HV_1a'!L35</f>
        <v>45</v>
      </c>
      <c r="M35" s="44">
        <v>1.2591000000000001</v>
      </c>
      <c r="N35" s="65">
        <f t="shared" si="4"/>
        <v>50</v>
      </c>
      <c r="O35" s="43">
        <v>30</v>
      </c>
      <c r="P35" s="44">
        <v>0</v>
      </c>
      <c r="Q35" s="74">
        <f t="shared" si="5"/>
        <v>0</v>
      </c>
      <c r="R35" s="43">
        <v>15</v>
      </c>
      <c r="S35" s="44">
        <v>2.0678999999999998</v>
      </c>
      <c r="T35" s="74">
        <f t="shared" si="6"/>
        <v>50</v>
      </c>
      <c r="U35" s="81"/>
      <c r="V35" s="81"/>
      <c r="W35" s="81"/>
      <c r="X35" s="81"/>
      <c r="Y35" s="81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0.58632256402992311</v>
      </c>
      <c r="E36" s="45">
        <f t="shared" si="1"/>
        <v>2.5</v>
      </c>
      <c r="F36" s="46">
        <f t="shared" si="2"/>
        <v>2.5</v>
      </c>
      <c r="G36" s="43">
        <v>30</v>
      </c>
      <c r="H36" s="68"/>
      <c r="I36" s="43">
        <f>'LV-HV_1a'!I36</f>
        <v>30</v>
      </c>
      <c r="J36" s="44">
        <v>0</v>
      </c>
      <c r="K36" s="65">
        <f t="shared" si="3"/>
        <v>0</v>
      </c>
      <c r="L36" s="43">
        <f>'LV-HV_1a'!L36</f>
        <v>45</v>
      </c>
      <c r="M36" s="44">
        <v>0.98577000000000004</v>
      </c>
      <c r="N36" s="65">
        <f t="shared" si="4"/>
        <v>50</v>
      </c>
      <c r="O36" s="43">
        <v>30</v>
      </c>
      <c r="P36" s="44">
        <v>0</v>
      </c>
      <c r="Q36" s="74">
        <f t="shared" si="5"/>
        <v>0</v>
      </c>
      <c r="R36" s="43">
        <v>15</v>
      </c>
      <c r="S36" s="44">
        <v>2.0562</v>
      </c>
      <c r="T36" s="74">
        <f t="shared" si="6"/>
        <v>50</v>
      </c>
      <c r="U36" s="81"/>
      <c r="V36" s="81"/>
      <c r="W36" s="81"/>
      <c r="X36" s="81"/>
      <c r="Y36" s="81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0.66371138553367082</v>
      </c>
      <c r="E37" s="45">
        <f t="shared" si="1"/>
        <v>2.5</v>
      </c>
      <c r="F37" s="46">
        <f t="shared" si="2"/>
        <v>2.5</v>
      </c>
      <c r="G37" s="43">
        <v>30</v>
      </c>
      <c r="H37" s="68"/>
      <c r="I37" s="43">
        <f>'LV-HV_1a'!I37</f>
        <v>30</v>
      </c>
      <c r="J37" s="44">
        <v>0</v>
      </c>
      <c r="K37" s="65">
        <f t="shared" si="3"/>
        <v>0</v>
      </c>
      <c r="L37" s="43">
        <f>'LV-HV_1a'!L37</f>
        <v>45</v>
      </c>
      <c r="M37" s="44">
        <v>0.78085000000000004</v>
      </c>
      <c r="N37" s="65">
        <f t="shared" si="4"/>
        <v>50</v>
      </c>
      <c r="O37" s="43">
        <v>30</v>
      </c>
      <c r="P37" s="44">
        <v>0</v>
      </c>
      <c r="Q37" s="74">
        <f t="shared" si="5"/>
        <v>0</v>
      </c>
      <c r="R37" s="43">
        <v>15</v>
      </c>
      <c r="S37" s="44">
        <v>2.0474999999999999</v>
      </c>
      <c r="T37" s="74">
        <f t="shared" si="6"/>
        <v>50</v>
      </c>
      <c r="U37" s="81"/>
      <c r="V37" s="81"/>
      <c r="W37" s="81"/>
      <c r="X37" s="81"/>
      <c r="Y37" s="81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0.72434989724562759</v>
      </c>
      <c r="E38" s="45">
        <f t="shared" si="1"/>
        <v>2.5</v>
      </c>
      <c r="F38" s="46">
        <f t="shared" si="2"/>
        <v>2.5</v>
      </c>
      <c r="G38" s="43">
        <v>30</v>
      </c>
      <c r="H38" s="68"/>
      <c r="I38" s="43">
        <f>'LV-HV_1a'!I38</f>
        <v>30</v>
      </c>
      <c r="J38" s="44">
        <v>0</v>
      </c>
      <c r="K38" s="65">
        <f t="shared" si="3"/>
        <v>0</v>
      </c>
      <c r="L38" s="43">
        <f>'LV-HV_1a'!L38</f>
        <v>45</v>
      </c>
      <c r="M38" s="44">
        <v>0.62148999999999999</v>
      </c>
      <c r="N38" s="65">
        <f t="shared" si="4"/>
        <v>50</v>
      </c>
      <c r="O38" s="43">
        <v>30</v>
      </c>
      <c r="P38" s="44">
        <v>0</v>
      </c>
      <c r="Q38" s="74">
        <f t="shared" si="5"/>
        <v>0</v>
      </c>
      <c r="R38" s="43">
        <v>15</v>
      </c>
      <c r="S38" s="44">
        <v>2.0407000000000002</v>
      </c>
      <c r="T38" s="74">
        <f t="shared" si="6"/>
        <v>50</v>
      </c>
      <c r="U38" s="81"/>
      <c r="V38" s="81"/>
      <c r="W38" s="81"/>
      <c r="X38" s="81"/>
      <c r="Y38" s="81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0.41637187252817426</v>
      </c>
      <c r="E39" s="45">
        <f t="shared" si="1"/>
        <v>0</v>
      </c>
      <c r="F39" s="46">
        <f t="shared" si="2"/>
        <v>0</v>
      </c>
      <c r="G39" s="43">
        <v>15</v>
      </c>
      <c r="H39" s="68"/>
      <c r="I39" s="43">
        <f>'LV-HV_1a'!I39</f>
        <v>15</v>
      </c>
      <c r="J39" s="44">
        <v>0</v>
      </c>
      <c r="K39" s="65">
        <f t="shared" si="3"/>
        <v>0</v>
      </c>
      <c r="L39" s="43">
        <f>'LV-HV_1a'!L39</f>
        <v>15</v>
      </c>
      <c r="M39" s="44">
        <v>0</v>
      </c>
      <c r="N39" s="65">
        <f t="shared" si="4"/>
        <v>0</v>
      </c>
      <c r="O39" s="43">
        <v>15</v>
      </c>
      <c r="P39" s="44">
        <v>0</v>
      </c>
      <c r="Q39" s="74">
        <f t="shared" si="5"/>
        <v>0</v>
      </c>
      <c r="R39" s="43">
        <v>15</v>
      </c>
      <c r="S39" s="44">
        <v>0</v>
      </c>
      <c r="T39" s="74">
        <f t="shared" si="6"/>
        <v>0</v>
      </c>
      <c r="U39" s="81"/>
      <c r="V39" s="81"/>
      <c r="W39" s="81"/>
      <c r="X39" s="81"/>
      <c r="Y39" s="81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0.57896973357771042</v>
      </c>
      <c r="E40" s="45">
        <f t="shared" si="1"/>
        <v>0</v>
      </c>
      <c r="F40" s="46">
        <f t="shared" si="2"/>
        <v>0</v>
      </c>
      <c r="G40" s="43">
        <v>15</v>
      </c>
      <c r="H40" s="68"/>
      <c r="I40" s="43">
        <f>'LV-HV_1a'!I40</f>
        <v>15</v>
      </c>
      <c r="J40" s="44">
        <v>0</v>
      </c>
      <c r="K40" s="65">
        <f t="shared" si="3"/>
        <v>0</v>
      </c>
      <c r="L40" s="43">
        <f>'LV-HV_1a'!L40</f>
        <v>15</v>
      </c>
      <c r="M40" s="44">
        <v>0</v>
      </c>
      <c r="N40" s="65">
        <f t="shared" si="4"/>
        <v>0</v>
      </c>
      <c r="O40" s="43">
        <v>15</v>
      </c>
      <c r="P40" s="44">
        <v>0</v>
      </c>
      <c r="Q40" s="74">
        <f t="shared" si="5"/>
        <v>0</v>
      </c>
      <c r="R40" s="43">
        <v>15</v>
      </c>
      <c r="S40" s="44">
        <v>0</v>
      </c>
      <c r="T40" s="74">
        <f t="shared" si="6"/>
        <v>0</v>
      </c>
      <c r="U40" s="81"/>
      <c r="V40" s="81"/>
      <c r="W40" s="81"/>
      <c r="X40" s="81"/>
      <c r="Y40" s="81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0.65889331337811174</v>
      </c>
      <c r="E41" s="45">
        <f t="shared" si="1"/>
        <v>0</v>
      </c>
      <c r="F41" s="46">
        <f t="shared" si="2"/>
        <v>0</v>
      </c>
      <c r="G41" s="43">
        <v>15</v>
      </c>
      <c r="H41" s="68"/>
      <c r="I41" s="43">
        <f>'LV-HV_1a'!I41</f>
        <v>15</v>
      </c>
      <c r="J41" s="44">
        <v>0</v>
      </c>
      <c r="K41" s="65">
        <f t="shared" si="3"/>
        <v>0</v>
      </c>
      <c r="L41" s="43">
        <f>'LV-HV_1a'!L41</f>
        <v>15</v>
      </c>
      <c r="M41" s="44">
        <v>0</v>
      </c>
      <c r="N41" s="65">
        <f t="shared" si="4"/>
        <v>0</v>
      </c>
      <c r="O41" s="43">
        <v>15</v>
      </c>
      <c r="P41" s="44">
        <v>0</v>
      </c>
      <c r="Q41" s="74">
        <f t="shared" si="5"/>
        <v>0</v>
      </c>
      <c r="R41" s="43">
        <v>15</v>
      </c>
      <c r="S41" s="44">
        <v>0</v>
      </c>
      <c r="T41" s="74">
        <f t="shared" si="6"/>
        <v>0</v>
      </c>
      <c r="U41" s="81"/>
      <c r="V41" s="81"/>
      <c r="W41" s="81"/>
      <c r="X41" s="81"/>
      <c r="Y41" s="81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0.70641625346186798</v>
      </c>
      <c r="E42" s="45">
        <f t="shared" si="1"/>
        <v>0</v>
      </c>
      <c r="F42" s="46">
        <f t="shared" si="2"/>
        <v>0</v>
      </c>
      <c r="G42" s="43">
        <v>15</v>
      </c>
      <c r="H42" s="68"/>
      <c r="I42" s="43">
        <f>'LV-HV_1a'!I42</f>
        <v>15</v>
      </c>
      <c r="J42" s="44">
        <v>0</v>
      </c>
      <c r="K42" s="65">
        <f t="shared" si="3"/>
        <v>0</v>
      </c>
      <c r="L42" s="43">
        <f>'LV-HV_1a'!L42</f>
        <v>15</v>
      </c>
      <c r="M42" s="44">
        <v>0</v>
      </c>
      <c r="N42" s="65">
        <f t="shared" si="4"/>
        <v>0</v>
      </c>
      <c r="O42" s="43">
        <v>15</v>
      </c>
      <c r="P42" s="44">
        <v>0</v>
      </c>
      <c r="Q42" s="74">
        <f t="shared" si="5"/>
        <v>0</v>
      </c>
      <c r="R42" s="43">
        <v>15</v>
      </c>
      <c r="S42" s="44">
        <v>0</v>
      </c>
      <c r="T42" s="74">
        <f t="shared" si="6"/>
        <v>0</v>
      </c>
      <c r="U42" s="81"/>
      <c r="V42" s="81"/>
      <c r="W42" s="81"/>
      <c r="X42" s="81"/>
      <c r="Y42" s="81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0.73792055858182981</v>
      </c>
      <c r="E43" s="45">
        <f t="shared" si="1"/>
        <v>0</v>
      </c>
      <c r="F43" s="46">
        <f t="shared" si="2"/>
        <v>0</v>
      </c>
      <c r="G43" s="43">
        <v>15</v>
      </c>
      <c r="H43" s="68"/>
      <c r="I43" s="43">
        <f>'LV-HV_1a'!I43</f>
        <v>15</v>
      </c>
      <c r="J43" s="44">
        <v>0</v>
      </c>
      <c r="K43" s="65">
        <f t="shared" si="3"/>
        <v>0</v>
      </c>
      <c r="L43" s="43">
        <f>'LV-HV_1a'!L43</f>
        <v>15</v>
      </c>
      <c r="M43" s="44">
        <v>0</v>
      </c>
      <c r="N43" s="65">
        <f t="shared" si="4"/>
        <v>0</v>
      </c>
      <c r="O43" s="43">
        <v>15</v>
      </c>
      <c r="P43" s="44">
        <v>0</v>
      </c>
      <c r="Q43" s="74">
        <f t="shared" si="5"/>
        <v>0</v>
      </c>
      <c r="R43" s="43">
        <v>15</v>
      </c>
      <c r="S43" s="44">
        <v>0</v>
      </c>
      <c r="T43" s="74">
        <f t="shared" si="6"/>
        <v>0</v>
      </c>
      <c r="U43" s="81"/>
      <c r="V43" s="81"/>
      <c r="W43" s="81"/>
      <c r="X43" s="81"/>
      <c r="Y43" s="81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0.34293659273178412</v>
      </c>
      <c r="E44" s="45">
        <f t="shared" si="1"/>
        <v>-2.5</v>
      </c>
      <c r="F44" s="46">
        <f t="shared" si="2"/>
        <v>-2.5</v>
      </c>
      <c r="G44" s="43">
        <v>15</v>
      </c>
      <c r="H44" s="68"/>
      <c r="I44" s="43">
        <f>'LV-HV_1a'!I44</f>
        <v>15</v>
      </c>
      <c r="J44" s="44">
        <v>0</v>
      </c>
      <c r="K44" s="65">
        <f t="shared" si="3"/>
        <v>0</v>
      </c>
      <c r="L44" s="43">
        <f>'LV-HV_1a'!L44</f>
        <v>15</v>
      </c>
      <c r="M44" s="44">
        <v>0</v>
      </c>
      <c r="N44" s="65">
        <f t="shared" si="4"/>
        <v>0</v>
      </c>
      <c r="O44" s="43">
        <v>15</v>
      </c>
      <c r="P44" s="44">
        <v>0</v>
      </c>
      <c r="Q44" s="74">
        <f t="shared" si="5"/>
        <v>0</v>
      </c>
      <c r="R44" s="43">
        <v>15</v>
      </c>
      <c r="S44" s="44">
        <v>0</v>
      </c>
      <c r="T44" s="74">
        <f t="shared" si="6"/>
        <v>0</v>
      </c>
      <c r="U44" s="81"/>
      <c r="V44" s="81"/>
      <c r="W44" s="81"/>
      <c r="X44" s="81"/>
      <c r="Y44" s="81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0.48413076748629047</v>
      </c>
      <c r="E45" s="45">
        <f t="shared" si="1"/>
        <v>-2.5</v>
      </c>
      <c r="F45" s="46">
        <f t="shared" si="2"/>
        <v>-2.5</v>
      </c>
      <c r="G45" s="43">
        <v>15</v>
      </c>
      <c r="H45" s="68"/>
      <c r="I45" s="43">
        <f>'LV-HV_1a'!I45</f>
        <v>15</v>
      </c>
      <c r="J45" s="44">
        <v>0</v>
      </c>
      <c r="K45" s="65">
        <f t="shared" si="3"/>
        <v>0</v>
      </c>
      <c r="L45" s="43">
        <f>'LV-HV_1a'!L45</f>
        <v>15</v>
      </c>
      <c r="M45" s="44">
        <v>0</v>
      </c>
      <c r="N45" s="65">
        <f t="shared" si="4"/>
        <v>0</v>
      </c>
      <c r="O45" s="43">
        <v>15</v>
      </c>
      <c r="P45" s="44">
        <v>0</v>
      </c>
      <c r="Q45" s="74">
        <f t="shared" si="5"/>
        <v>0</v>
      </c>
      <c r="R45" s="43">
        <v>15</v>
      </c>
      <c r="S45" s="44">
        <v>0</v>
      </c>
      <c r="T45" s="74">
        <f t="shared" si="6"/>
        <v>0</v>
      </c>
      <c r="U45" s="81"/>
      <c r="V45" s="81"/>
      <c r="W45" s="81"/>
      <c r="X45" s="81"/>
      <c r="Y45" s="81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0.58632256402992311</v>
      </c>
      <c r="E46" s="45">
        <f t="shared" si="1"/>
        <v>-2.5</v>
      </c>
      <c r="F46" s="46">
        <f t="shared" si="2"/>
        <v>-2.5</v>
      </c>
      <c r="G46" s="43">
        <v>15</v>
      </c>
      <c r="H46" s="68"/>
      <c r="I46" s="43">
        <f>'LV-HV_1a'!I46</f>
        <v>15</v>
      </c>
      <c r="J46" s="44">
        <v>0</v>
      </c>
      <c r="K46" s="65">
        <f t="shared" si="3"/>
        <v>0</v>
      </c>
      <c r="L46" s="43">
        <f>'LV-HV_1a'!L46</f>
        <v>15</v>
      </c>
      <c r="M46" s="44">
        <v>0</v>
      </c>
      <c r="N46" s="65">
        <f t="shared" si="4"/>
        <v>0</v>
      </c>
      <c r="O46" s="43">
        <v>15</v>
      </c>
      <c r="P46" s="44">
        <v>0</v>
      </c>
      <c r="Q46" s="74">
        <f t="shared" si="5"/>
        <v>0</v>
      </c>
      <c r="R46" s="43">
        <v>15</v>
      </c>
      <c r="S46" s="44">
        <v>0</v>
      </c>
      <c r="T46" s="74">
        <f t="shared" si="6"/>
        <v>0</v>
      </c>
      <c r="U46" s="81"/>
      <c r="V46" s="81"/>
      <c r="W46" s="81"/>
      <c r="X46" s="81"/>
      <c r="Y46" s="81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0.66371138553367082</v>
      </c>
      <c r="E47" s="45">
        <f t="shared" si="1"/>
        <v>-2.5</v>
      </c>
      <c r="F47" s="46">
        <f t="shared" si="2"/>
        <v>-2.5</v>
      </c>
      <c r="G47" s="43">
        <v>15</v>
      </c>
      <c r="H47" s="68"/>
      <c r="I47" s="43">
        <f>'LV-HV_1a'!I47</f>
        <v>15</v>
      </c>
      <c r="J47" s="44">
        <v>0</v>
      </c>
      <c r="K47" s="65">
        <f t="shared" si="3"/>
        <v>0</v>
      </c>
      <c r="L47" s="43">
        <f>'LV-HV_1a'!L47</f>
        <v>15</v>
      </c>
      <c r="M47" s="44">
        <v>0</v>
      </c>
      <c r="N47" s="65">
        <f t="shared" si="4"/>
        <v>0</v>
      </c>
      <c r="O47" s="43">
        <v>15</v>
      </c>
      <c r="P47" s="44">
        <v>0</v>
      </c>
      <c r="Q47" s="74">
        <f t="shared" si="5"/>
        <v>0</v>
      </c>
      <c r="R47" s="43">
        <v>15</v>
      </c>
      <c r="S47" s="44">
        <v>0</v>
      </c>
      <c r="T47" s="74">
        <f t="shared" si="6"/>
        <v>0</v>
      </c>
      <c r="U47" s="81"/>
      <c r="V47" s="81"/>
      <c r="W47" s="81"/>
      <c r="X47" s="81"/>
      <c r="Y47" s="81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0.72434989724562759</v>
      </c>
      <c r="E48" s="45">
        <f t="shared" si="1"/>
        <v>-2.5</v>
      </c>
      <c r="F48" s="46">
        <f t="shared" si="2"/>
        <v>-2.5</v>
      </c>
      <c r="G48" s="43">
        <v>15</v>
      </c>
      <c r="H48" s="68"/>
      <c r="I48" s="43">
        <f>'LV-HV_1a'!I48</f>
        <v>15</v>
      </c>
      <c r="J48" s="44">
        <v>0</v>
      </c>
      <c r="K48" s="65">
        <f t="shared" si="3"/>
        <v>0</v>
      </c>
      <c r="L48" s="43">
        <f>'LV-HV_1a'!L48</f>
        <v>15</v>
      </c>
      <c r="M48" s="44">
        <v>0</v>
      </c>
      <c r="N48" s="65">
        <f t="shared" si="4"/>
        <v>0</v>
      </c>
      <c r="O48" s="43">
        <v>15</v>
      </c>
      <c r="P48" s="44">
        <v>0</v>
      </c>
      <c r="Q48" s="74">
        <f t="shared" si="5"/>
        <v>0</v>
      </c>
      <c r="R48" s="43">
        <v>15</v>
      </c>
      <c r="S48" s="44">
        <v>0</v>
      </c>
      <c r="T48" s="74">
        <f t="shared" si="6"/>
        <v>0</v>
      </c>
      <c r="U48" s="81"/>
      <c r="V48" s="81"/>
      <c r="W48" s="81"/>
      <c r="X48" s="81"/>
      <c r="Y48" s="81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0.26072023355564844</v>
      </c>
      <c r="E49" s="45">
        <f t="shared" si="1"/>
        <v>-5</v>
      </c>
      <c r="F49" s="46">
        <f t="shared" si="2"/>
        <v>-5</v>
      </c>
      <c r="G49" s="43">
        <v>15</v>
      </c>
      <c r="H49" s="68"/>
      <c r="I49" s="43">
        <f>'LV-HV_1a'!I49</f>
        <v>15</v>
      </c>
      <c r="J49" s="44">
        <v>0</v>
      </c>
      <c r="K49" s="65">
        <f t="shared" si="3"/>
        <v>0</v>
      </c>
      <c r="L49" s="43">
        <f>'LV-HV_1a'!L49</f>
        <v>15</v>
      </c>
      <c r="M49" s="44">
        <v>0</v>
      </c>
      <c r="N49" s="65">
        <f t="shared" si="4"/>
        <v>0</v>
      </c>
      <c r="O49" s="43">
        <v>15</v>
      </c>
      <c r="P49" s="44">
        <v>0</v>
      </c>
      <c r="Q49" s="74">
        <f t="shared" si="5"/>
        <v>0</v>
      </c>
      <c r="R49" s="43">
        <v>15</v>
      </c>
      <c r="S49" s="44">
        <v>0</v>
      </c>
      <c r="T49" s="74">
        <f t="shared" si="6"/>
        <v>0</v>
      </c>
      <c r="U49" s="81"/>
      <c r="V49" s="81"/>
      <c r="W49" s="81"/>
      <c r="X49" s="81"/>
      <c r="Y49" s="81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0.28896267795665065</v>
      </c>
      <c r="E50" s="45">
        <f t="shared" si="1"/>
        <v>-5</v>
      </c>
      <c r="F50" s="46">
        <f t="shared" si="2"/>
        <v>-5</v>
      </c>
      <c r="G50" s="43">
        <v>15</v>
      </c>
      <c r="H50" s="68"/>
      <c r="I50" s="43">
        <f>'LV-HV_1a'!I50</f>
        <v>15</v>
      </c>
      <c r="J50" s="44">
        <v>0</v>
      </c>
      <c r="K50" s="65">
        <f t="shared" si="3"/>
        <v>0</v>
      </c>
      <c r="L50" s="43">
        <f>'LV-HV_1a'!L50</f>
        <v>15</v>
      </c>
      <c r="M50" s="44">
        <v>0</v>
      </c>
      <c r="N50" s="65">
        <f t="shared" si="4"/>
        <v>0</v>
      </c>
      <c r="O50" s="43">
        <v>15</v>
      </c>
      <c r="P50" s="44">
        <v>0</v>
      </c>
      <c r="Q50" s="74">
        <f t="shared" si="5"/>
        <v>0</v>
      </c>
      <c r="R50" s="43">
        <v>15</v>
      </c>
      <c r="S50" s="44">
        <v>0</v>
      </c>
      <c r="T50" s="74">
        <f t="shared" si="6"/>
        <v>0</v>
      </c>
      <c r="U50" s="81"/>
      <c r="V50" s="81"/>
      <c r="W50" s="81"/>
      <c r="X50" s="81"/>
      <c r="Y50" s="81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0.33235607949091345</v>
      </c>
      <c r="E51" s="45">
        <f t="shared" si="1"/>
        <v>-5</v>
      </c>
      <c r="F51" s="46">
        <f t="shared" si="2"/>
        <v>-5</v>
      </c>
      <c r="G51" s="43">
        <v>15</v>
      </c>
      <c r="H51" s="68"/>
      <c r="I51" s="43">
        <f>'LV-HV_1a'!I51</f>
        <v>15</v>
      </c>
      <c r="J51" s="44">
        <v>0</v>
      </c>
      <c r="K51" s="65">
        <f t="shared" si="3"/>
        <v>0</v>
      </c>
      <c r="L51" s="43">
        <f>'LV-HV_1a'!L51</f>
        <v>15</v>
      </c>
      <c r="M51" s="44">
        <v>0</v>
      </c>
      <c r="N51" s="65">
        <f t="shared" si="4"/>
        <v>0</v>
      </c>
      <c r="O51" s="43">
        <v>15</v>
      </c>
      <c r="P51" s="44">
        <v>0</v>
      </c>
      <c r="Q51" s="74">
        <f t="shared" si="5"/>
        <v>0</v>
      </c>
      <c r="R51" s="43">
        <v>15</v>
      </c>
      <c r="S51" s="44">
        <v>0</v>
      </c>
      <c r="T51" s="74">
        <f t="shared" si="6"/>
        <v>0</v>
      </c>
      <c r="U51" s="81"/>
      <c r="V51" s="81"/>
      <c r="W51" s="81"/>
      <c r="X51" s="81"/>
      <c r="Y51" s="81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0.40756119309655076</v>
      </c>
      <c r="E52" s="45">
        <f t="shared" si="1"/>
        <v>-5</v>
      </c>
      <c r="F52" s="46">
        <f t="shared" si="2"/>
        <v>-5</v>
      </c>
      <c r="G52" s="43">
        <v>15</v>
      </c>
      <c r="H52" s="68"/>
      <c r="I52" s="43">
        <f>'LV-HV_1a'!I52</f>
        <v>15</v>
      </c>
      <c r="J52" s="44">
        <v>0</v>
      </c>
      <c r="K52" s="65">
        <f t="shared" si="3"/>
        <v>0</v>
      </c>
      <c r="L52" s="43">
        <f>'LV-HV_1a'!L52</f>
        <v>15</v>
      </c>
      <c r="M52" s="44">
        <v>0</v>
      </c>
      <c r="N52" s="65">
        <f t="shared" si="4"/>
        <v>0</v>
      </c>
      <c r="O52" s="43">
        <v>15</v>
      </c>
      <c r="P52" s="44">
        <v>0</v>
      </c>
      <c r="Q52" s="74">
        <f t="shared" si="5"/>
        <v>0</v>
      </c>
      <c r="R52" s="43">
        <v>15</v>
      </c>
      <c r="S52" s="44">
        <v>0</v>
      </c>
      <c r="T52" s="74">
        <f t="shared" si="6"/>
        <v>0</v>
      </c>
      <c r="U52" s="81"/>
      <c r="V52" s="81"/>
      <c r="W52" s="81"/>
      <c r="X52" s="81"/>
      <c r="Y52" s="81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0.56980221248873941</v>
      </c>
      <c r="E53" s="45">
        <f t="shared" si="1"/>
        <v>-5</v>
      </c>
      <c r="F53" s="46">
        <f t="shared" si="2"/>
        <v>-5</v>
      </c>
      <c r="G53" s="43">
        <v>15</v>
      </c>
      <c r="H53" s="68"/>
      <c r="I53" s="43">
        <f>'LV-HV_1a'!I53</f>
        <v>15</v>
      </c>
      <c r="J53" s="44">
        <v>0</v>
      </c>
      <c r="K53" s="65">
        <f t="shared" si="3"/>
        <v>0</v>
      </c>
      <c r="L53" s="43">
        <f>'LV-HV_1a'!L53</f>
        <v>15</v>
      </c>
      <c r="M53" s="44">
        <v>0</v>
      </c>
      <c r="N53" s="65">
        <f t="shared" si="4"/>
        <v>0</v>
      </c>
      <c r="O53" s="43">
        <v>15</v>
      </c>
      <c r="P53" s="44">
        <v>0</v>
      </c>
      <c r="Q53" s="74">
        <f t="shared" si="5"/>
        <v>0</v>
      </c>
      <c r="R53" s="43">
        <v>15</v>
      </c>
      <c r="S53" s="44">
        <v>0</v>
      </c>
      <c r="T53" s="74">
        <f t="shared" si="6"/>
        <v>0</v>
      </c>
      <c r="U53" s="81"/>
      <c r="V53" s="81"/>
      <c r="W53" s="81"/>
      <c r="X53" s="81"/>
      <c r="Y53" s="81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0.25022027378054745</v>
      </c>
      <c r="E54" s="45">
        <f t="shared" si="1"/>
        <v>-7.5</v>
      </c>
      <c r="F54" s="46">
        <f t="shared" si="2"/>
        <v>-7.5</v>
      </c>
      <c r="G54" s="43">
        <v>15</v>
      </c>
      <c r="H54" s="68"/>
      <c r="I54" s="43">
        <f>'LV-HV_1a'!I54</f>
        <v>15</v>
      </c>
      <c r="J54" s="44">
        <v>0</v>
      </c>
      <c r="K54" s="65">
        <f t="shared" si="3"/>
        <v>0</v>
      </c>
      <c r="L54" s="43">
        <f>'LV-HV_1a'!L54</f>
        <v>15</v>
      </c>
      <c r="M54" s="44">
        <v>0</v>
      </c>
      <c r="N54" s="65">
        <f t="shared" si="4"/>
        <v>0</v>
      </c>
      <c r="O54" s="43">
        <v>15</v>
      </c>
      <c r="P54" s="44">
        <v>0</v>
      </c>
      <c r="Q54" s="74">
        <f t="shared" si="5"/>
        <v>0</v>
      </c>
      <c r="R54" s="43">
        <v>15</v>
      </c>
      <c r="S54" s="44">
        <v>0</v>
      </c>
      <c r="T54" s="74">
        <f t="shared" si="6"/>
        <v>0</v>
      </c>
      <c r="U54" s="81"/>
      <c r="V54" s="81"/>
      <c r="W54" s="81"/>
      <c r="X54" s="81"/>
      <c r="Y54" s="81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0.25084855935138967</v>
      </c>
      <c r="E55" s="45">
        <f t="shared" si="1"/>
        <v>-7.5</v>
      </c>
      <c r="F55" s="46">
        <f t="shared" si="2"/>
        <v>-7.5</v>
      </c>
      <c r="G55" s="43">
        <v>15</v>
      </c>
      <c r="H55" s="68"/>
      <c r="I55" s="43">
        <f>'LV-HV_1a'!I55</f>
        <v>15</v>
      </c>
      <c r="J55" s="44">
        <v>0</v>
      </c>
      <c r="K55" s="65">
        <f t="shared" si="3"/>
        <v>0</v>
      </c>
      <c r="L55" s="43">
        <f>'LV-HV_1a'!L55</f>
        <v>15</v>
      </c>
      <c r="M55" s="44">
        <v>0</v>
      </c>
      <c r="N55" s="65">
        <f t="shared" si="4"/>
        <v>0</v>
      </c>
      <c r="O55" s="43">
        <v>15</v>
      </c>
      <c r="P55" s="44">
        <v>0</v>
      </c>
      <c r="Q55" s="74">
        <f t="shared" si="5"/>
        <v>0</v>
      </c>
      <c r="R55" s="43">
        <v>15</v>
      </c>
      <c r="S55" s="44">
        <v>0</v>
      </c>
      <c r="T55" s="74">
        <f t="shared" si="6"/>
        <v>0</v>
      </c>
      <c r="U55" s="81"/>
      <c r="V55" s="81"/>
      <c r="W55" s="81"/>
      <c r="X55" s="81"/>
      <c r="Y55" s="81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0.25197550160561288</v>
      </c>
      <c r="E56" s="45">
        <f t="shared" si="1"/>
        <v>-7.5</v>
      </c>
      <c r="F56" s="46">
        <f t="shared" si="2"/>
        <v>-7.5</v>
      </c>
      <c r="G56" s="43">
        <v>15</v>
      </c>
      <c r="H56" s="68"/>
      <c r="I56" s="43">
        <f>'LV-HV_1a'!I56</f>
        <v>15</v>
      </c>
      <c r="J56" s="44">
        <v>0</v>
      </c>
      <c r="K56" s="65">
        <f t="shared" si="3"/>
        <v>0</v>
      </c>
      <c r="L56" s="43">
        <f>'LV-HV_1a'!L56</f>
        <v>15</v>
      </c>
      <c r="M56" s="44">
        <v>0</v>
      </c>
      <c r="N56" s="65">
        <f t="shared" si="4"/>
        <v>0</v>
      </c>
      <c r="O56" s="43">
        <v>15</v>
      </c>
      <c r="P56" s="44">
        <v>0</v>
      </c>
      <c r="Q56" s="74">
        <f t="shared" si="5"/>
        <v>0</v>
      </c>
      <c r="R56" s="43">
        <v>15</v>
      </c>
      <c r="S56" s="44">
        <v>0</v>
      </c>
      <c r="T56" s="74">
        <f t="shared" si="6"/>
        <v>0</v>
      </c>
      <c r="U56" s="81"/>
      <c r="V56" s="81"/>
      <c r="W56" s="81"/>
      <c r="X56" s="81"/>
      <c r="Y56" s="81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0.25458534811293831</v>
      </c>
      <c r="E57" s="45">
        <f t="shared" si="1"/>
        <v>-7.5</v>
      </c>
      <c r="F57" s="46">
        <f t="shared" si="2"/>
        <v>-7.5</v>
      </c>
      <c r="G57" s="43">
        <v>15</v>
      </c>
      <c r="H57" s="68"/>
      <c r="I57" s="43">
        <f>'LV-HV_1a'!I57</f>
        <v>15</v>
      </c>
      <c r="J57" s="44">
        <v>0</v>
      </c>
      <c r="K57" s="65">
        <f t="shared" si="3"/>
        <v>0</v>
      </c>
      <c r="L57" s="43">
        <f>'LV-HV_1a'!L57</f>
        <v>15</v>
      </c>
      <c r="M57" s="44">
        <v>0</v>
      </c>
      <c r="N57" s="65">
        <f t="shared" si="4"/>
        <v>0</v>
      </c>
      <c r="O57" s="43">
        <v>15</v>
      </c>
      <c r="P57" s="44">
        <v>0</v>
      </c>
      <c r="Q57" s="74">
        <f t="shared" si="5"/>
        <v>0</v>
      </c>
      <c r="R57" s="43">
        <v>15</v>
      </c>
      <c r="S57" s="44">
        <v>0</v>
      </c>
      <c r="T57" s="74">
        <f t="shared" si="6"/>
        <v>0</v>
      </c>
      <c r="U57" s="81"/>
      <c r="V57" s="81"/>
      <c r="W57" s="81"/>
      <c r="X57" s="81"/>
      <c r="Y57" s="81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0.26723475778373024</v>
      </c>
      <c r="E58" s="45">
        <f t="shared" si="1"/>
        <v>-7.5</v>
      </c>
      <c r="F58" s="46">
        <f t="shared" si="2"/>
        <v>-7.5</v>
      </c>
      <c r="G58" s="43">
        <v>15</v>
      </c>
      <c r="H58" s="68"/>
      <c r="I58" s="43">
        <f>'LV-HV_1a'!I58</f>
        <v>15</v>
      </c>
      <c r="J58" s="44">
        <v>0</v>
      </c>
      <c r="K58" s="65">
        <f t="shared" si="3"/>
        <v>0</v>
      </c>
      <c r="L58" s="43">
        <f>'LV-HV_1a'!L58</f>
        <v>15</v>
      </c>
      <c r="M58" s="44">
        <v>0</v>
      </c>
      <c r="N58" s="65">
        <f t="shared" si="4"/>
        <v>0</v>
      </c>
      <c r="O58" s="43">
        <v>15</v>
      </c>
      <c r="P58" s="44">
        <v>0</v>
      </c>
      <c r="Q58" s="74">
        <f t="shared" si="5"/>
        <v>0</v>
      </c>
      <c r="R58" s="43">
        <v>15</v>
      </c>
      <c r="S58" s="44">
        <v>0</v>
      </c>
      <c r="T58" s="74">
        <f t="shared" si="6"/>
        <v>0</v>
      </c>
      <c r="U58" s="81"/>
      <c r="V58" s="81"/>
      <c r="W58" s="81"/>
      <c r="X58" s="81"/>
      <c r="Y58" s="81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0.25000092919191047</v>
      </c>
      <c r="E59" s="45">
        <f t="shared" si="1"/>
        <v>-10</v>
      </c>
      <c r="F59" s="46">
        <f t="shared" si="2"/>
        <v>-10</v>
      </c>
      <c r="G59" s="43">
        <v>15</v>
      </c>
      <c r="H59" s="68"/>
      <c r="I59" s="43">
        <f>'LV-HV_1a'!I59</f>
        <v>15</v>
      </c>
      <c r="J59" s="44">
        <v>0</v>
      </c>
      <c r="K59" s="65">
        <f t="shared" si="3"/>
        <v>0</v>
      </c>
      <c r="L59" s="43">
        <f>'LV-HV_1a'!L59</f>
        <v>15</v>
      </c>
      <c r="M59" s="44">
        <v>0</v>
      </c>
      <c r="N59" s="65">
        <f t="shared" si="4"/>
        <v>0</v>
      </c>
      <c r="O59" s="43">
        <v>15</v>
      </c>
      <c r="P59" s="44">
        <v>0</v>
      </c>
      <c r="Q59" s="74">
        <f t="shared" si="5"/>
        <v>0</v>
      </c>
      <c r="R59" s="43">
        <v>15</v>
      </c>
      <c r="S59" s="44">
        <v>0</v>
      </c>
      <c r="T59" s="74">
        <f t="shared" si="6"/>
        <v>0</v>
      </c>
      <c r="U59" s="81"/>
      <c r="V59" s="81"/>
      <c r="W59" s="81"/>
      <c r="X59" s="81"/>
      <c r="Y59" s="81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0.25000358400691042</v>
      </c>
      <c r="E60" s="45">
        <f t="shared" si="1"/>
        <v>-10</v>
      </c>
      <c r="F60" s="46">
        <f t="shared" si="2"/>
        <v>-10</v>
      </c>
      <c r="G60" s="43">
        <v>15</v>
      </c>
      <c r="H60" s="68"/>
      <c r="I60" s="43">
        <f>'LV-HV_1a'!I60</f>
        <v>15</v>
      </c>
      <c r="J60" s="44">
        <v>0</v>
      </c>
      <c r="K60" s="65">
        <f t="shared" si="3"/>
        <v>0</v>
      </c>
      <c r="L60" s="43">
        <f>'LV-HV_1a'!L60</f>
        <v>15</v>
      </c>
      <c r="M60" s="44">
        <v>0</v>
      </c>
      <c r="N60" s="65">
        <f t="shared" si="4"/>
        <v>0</v>
      </c>
      <c r="O60" s="43">
        <v>15</v>
      </c>
      <c r="P60" s="44">
        <v>0</v>
      </c>
      <c r="Q60" s="74">
        <f t="shared" si="5"/>
        <v>0</v>
      </c>
      <c r="R60" s="43">
        <v>15</v>
      </c>
      <c r="S60" s="44">
        <v>0</v>
      </c>
      <c r="T60" s="74">
        <f t="shared" si="6"/>
        <v>0</v>
      </c>
      <c r="U60" s="81"/>
      <c r="V60" s="81"/>
      <c r="W60" s="81"/>
      <c r="X60" s="81"/>
      <c r="Y60" s="81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0.25000836260286657</v>
      </c>
      <c r="E61" s="45">
        <f t="shared" si="1"/>
        <v>-10</v>
      </c>
      <c r="F61" s="46">
        <f t="shared" si="2"/>
        <v>-10</v>
      </c>
      <c r="G61" s="43">
        <v>15</v>
      </c>
      <c r="H61" s="68"/>
      <c r="I61" s="43">
        <f>'LV-HV_1a'!I61</f>
        <v>15</v>
      </c>
      <c r="J61" s="44">
        <v>0</v>
      </c>
      <c r="K61" s="65">
        <f t="shared" si="3"/>
        <v>0</v>
      </c>
      <c r="L61" s="43">
        <f>'LV-HV_1a'!L61</f>
        <v>15</v>
      </c>
      <c r="M61" s="44">
        <v>0</v>
      </c>
      <c r="N61" s="65">
        <f t="shared" si="4"/>
        <v>0</v>
      </c>
      <c r="O61" s="43">
        <v>15</v>
      </c>
      <c r="P61" s="44">
        <v>0</v>
      </c>
      <c r="Q61" s="74">
        <f t="shared" si="5"/>
        <v>0</v>
      </c>
      <c r="R61" s="43">
        <v>15</v>
      </c>
      <c r="S61" s="44">
        <v>0</v>
      </c>
      <c r="T61" s="74">
        <f t="shared" si="6"/>
        <v>0</v>
      </c>
      <c r="U61" s="81"/>
      <c r="V61" s="81"/>
      <c r="W61" s="81"/>
      <c r="X61" s="81"/>
      <c r="Y61" s="81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0.25001951230489222</v>
      </c>
      <c r="E62" s="45">
        <f t="shared" si="1"/>
        <v>-10</v>
      </c>
      <c r="F62" s="46">
        <f t="shared" si="2"/>
        <v>-10</v>
      </c>
      <c r="G62" s="43">
        <v>15</v>
      </c>
      <c r="H62" s="68"/>
      <c r="I62" s="43">
        <f>'LV-HV_1a'!I62</f>
        <v>15</v>
      </c>
      <c r="J62" s="44">
        <v>0</v>
      </c>
      <c r="K62" s="65">
        <f t="shared" si="3"/>
        <v>0</v>
      </c>
      <c r="L62" s="43">
        <f>'LV-HV_1a'!L62</f>
        <v>15</v>
      </c>
      <c r="M62" s="44">
        <v>0</v>
      </c>
      <c r="N62" s="65">
        <f t="shared" si="4"/>
        <v>0</v>
      </c>
      <c r="O62" s="43">
        <v>15</v>
      </c>
      <c r="P62" s="44">
        <v>0</v>
      </c>
      <c r="Q62" s="74">
        <f t="shared" si="5"/>
        <v>0</v>
      </c>
      <c r="R62" s="43">
        <v>15</v>
      </c>
      <c r="S62" s="44">
        <v>0</v>
      </c>
      <c r="T62" s="74">
        <f t="shared" si="6"/>
        <v>0</v>
      </c>
      <c r="U62" s="81"/>
      <c r="V62" s="81"/>
      <c r="W62" s="81"/>
      <c r="X62" s="81"/>
      <c r="Y62" s="81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0.25007525335677605</v>
      </c>
      <c r="E63" s="45">
        <f t="shared" si="1"/>
        <v>-10</v>
      </c>
      <c r="F63" s="46">
        <f t="shared" si="2"/>
        <v>-10</v>
      </c>
      <c r="G63" s="69">
        <v>15</v>
      </c>
      <c r="H63" s="70"/>
      <c r="I63" s="43">
        <f>'LV-HV_1a'!I63</f>
        <v>15</v>
      </c>
      <c r="J63" s="44">
        <v>0</v>
      </c>
      <c r="K63" s="65">
        <f t="shared" si="3"/>
        <v>0</v>
      </c>
      <c r="L63" s="43">
        <f>'LV-HV_1a'!L63</f>
        <v>15</v>
      </c>
      <c r="M63" s="44">
        <v>0</v>
      </c>
      <c r="N63" s="65">
        <f t="shared" si="4"/>
        <v>0</v>
      </c>
      <c r="O63" s="43">
        <v>15</v>
      </c>
      <c r="P63" s="44">
        <v>0</v>
      </c>
      <c r="Q63" s="74">
        <f t="shared" si="5"/>
        <v>0</v>
      </c>
      <c r="R63" s="43">
        <v>15</v>
      </c>
      <c r="S63" s="44">
        <v>0</v>
      </c>
      <c r="T63" s="74">
        <f t="shared" si="6"/>
        <v>0</v>
      </c>
      <c r="U63" s="81"/>
      <c r="V63" s="81"/>
      <c r="W63" s="81"/>
      <c r="X63" s="81"/>
      <c r="Y63" s="81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7.0822222222222215E-3</v>
      </c>
      <c r="K64" s="34"/>
      <c r="L64" s="33"/>
      <c r="M64" s="48">
        <f>AVERAGE(M19:M63)</f>
        <v>0.17038533333333333</v>
      </c>
      <c r="N64" s="34"/>
      <c r="O64" s="33"/>
      <c r="P64" s="48">
        <f>AVERAGE(P19:P63)</f>
        <v>4.5004444444444449E-3</v>
      </c>
      <c r="Q64" s="34"/>
      <c r="R64" s="33"/>
      <c r="S64" s="48">
        <f>AVERAGE(S19:S63)</f>
        <v>8.2806022222222229</v>
      </c>
      <c r="T64" s="34"/>
      <c r="U64" s="15"/>
      <c r="V64" s="15"/>
      <c r="W64" s="15"/>
      <c r="X64" s="15"/>
      <c r="Y64" s="15"/>
    </row>
    <row r="65" spans="2:20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4.7508990961945531E-2</v>
      </c>
      <c r="K65" s="36"/>
      <c r="L65" s="35"/>
      <c r="M65" s="49">
        <f>_xlfn.STDEV.S(M19:M63)</f>
        <v>0.38391683982696989</v>
      </c>
      <c r="N65" s="36"/>
      <c r="O65" s="35"/>
      <c r="P65" s="49">
        <f>_xlfn.STDEV.S(P19:P63)</f>
        <v>3.0189899120217162E-2</v>
      </c>
      <c r="Q65" s="36"/>
      <c r="R65" s="35"/>
      <c r="S65" s="49">
        <f>_xlfn.STDEV.S(S19:S63)</f>
        <v>14.055097116599386</v>
      </c>
      <c r="T65" s="36"/>
    </row>
    <row r="66" spans="2:20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</row>
    <row r="67" spans="2:20" ht="15.75" thickBot="1" x14ac:dyDescent="0.3">
      <c r="B67" s="5"/>
      <c r="C67" s="5"/>
      <c r="H67" s="29" t="s">
        <v>33</v>
      </c>
      <c r="I67" s="37"/>
      <c r="J67" s="50">
        <f>MAX(J19:J63)</f>
        <v>0.31869999999999998</v>
      </c>
      <c r="K67" s="38"/>
      <c r="L67" s="41"/>
      <c r="M67" s="50">
        <f>MAX(M19:M63)</f>
        <v>1.6417999999999999</v>
      </c>
      <c r="N67" s="38"/>
      <c r="O67" s="41"/>
      <c r="P67" s="50">
        <f>MAX(P19:P63)</f>
        <v>0.20252000000000001</v>
      </c>
      <c r="Q67" s="38"/>
      <c r="R67" s="41"/>
      <c r="S67" s="50">
        <f>MAX(S19:S63)</f>
        <v>42.606400000000001</v>
      </c>
      <c r="T67" s="38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</row>
    <row r="74" spans="2:20" x14ac:dyDescent="0.25">
      <c r="B74" s="5"/>
      <c r="C74" s="5"/>
    </row>
    <row r="75" spans="2:20" x14ac:dyDescent="0.25">
      <c r="B75" s="5"/>
      <c r="C75" s="5"/>
      <c r="E75" s="73" t="s">
        <v>44</v>
      </c>
    </row>
    <row r="76" spans="2:20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8" t="s">
        <v>69</v>
      </c>
    </row>
    <row r="77" spans="2:20" x14ac:dyDescent="0.25">
      <c r="B77" s="5"/>
      <c r="C77" s="5"/>
      <c r="E77" s="60" t="s">
        <v>45</v>
      </c>
      <c r="F77" s="61">
        <f>J64</f>
        <v>7.0822222222222215E-3</v>
      </c>
      <c r="G77" s="61">
        <f>M64</f>
        <v>0.17038533333333333</v>
      </c>
      <c r="H77" s="94">
        <f>P64</f>
        <v>4.5004444444444449E-3</v>
      </c>
      <c r="I77" s="95">
        <f>S64</f>
        <v>8.2806022222222229</v>
      </c>
    </row>
    <row r="78" spans="2:20" x14ac:dyDescent="0.25">
      <c r="B78" s="5"/>
      <c r="C78" s="5"/>
      <c r="E78" s="60" t="s">
        <v>46</v>
      </c>
      <c r="F78" s="61">
        <f t="shared" ref="F78:F80" si="7">J65</f>
        <v>4.7508990961945531E-2</v>
      </c>
      <c r="G78" s="61">
        <f t="shared" ref="G78:G80" si="8">M65</f>
        <v>0.38391683982696989</v>
      </c>
      <c r="H78" s="61">
        <f t="shared" ref="H78:H80" si="9">P65</f>
        <v>3.0189899120217162E-2</v>
      </c>
      <c r="I78" s="62">
        <f t="shared" ref="I78:I80" si="10">S65</f>
        <v>14.055097116599386</v>
      </c>
    </row>
    <row r="79" spans="2:20" x14ac:dyDescent="0.25">
      <c r="B79" s="5"/>
      <c r="C79" s="5"/>
      <c r="E79" s="60" t="s">
        <v>47</v>
      </c>
      <c r="F79" s="61">
        <f t="shared" si="7"/>
        <v>0</v>
      </c>
      <c r="G79" s="61">
        <f t="shared" si="8"/>
        <v>0</v>
      </c>
      <c r="H79" s="61">
        <f t="shared" si="9"/>
        <v>0</v>
      </c>
      <c r="I79" s="62">
        <f t="shared" si="10"/>
        <v>0</v>
      </c>
    </row>
    <row r="80" spans="2:20" x14ac:dyDescent="0.25">
      <c r="B80" s="5"/>
      <c r="C80" s="5"/>
      <c r="E80" s="63" t="s">
        <v>48</v>
      </c>
      <c r="F80" s="56">
        <f t="shared" si="7"/>
        <v>0.31869999999999998</v>
      </c>
      <c r="G80" s="56">
        <f t="shared" si="8"/>
        <v>1.6417999999999999</v>
      </c>
      <c r="H80" s="56">
        <f t="shared" si="9"/>
        <v>0.20252000000000001</v>
      </c>
      <c r="I80" s="64">
        <f t="shared" si="10"/>
        <v>42.606400000000001</v>
      </c>
    </row>
    <row r="81" spans="2:308" x14ac:dyDescent="0.25">
      <c r="B81" s="5"/>
      <c r="C81" s="5"/>
    </row>
    <row r="82" spans="2:308" x14ac:dyDescent="0.25">
      <c r="B82" s="5"/>
      <c r="C82" s="5"/>
    </row>
    <row r="83" spans="2:308" x14ac:dyDescent="0.25"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5">
    <mergeCell ref="G17:H17"/>
    <mergeCell ref="I17:K17"/>
    <mergeCell ref="L17:N17"/>
    <mergeCell ref="O17:Q17"/>
    <mergeCell ref="R17:T17"/>
  </mergeCells>
  <conditionalFormatting sqref="E19:F63">
    <cfRule type="cellIs" dxfId="11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V84"/>
  <sheetViews>
    <sheetView showGridLines="0" topLeftCell="E25" zoomScale="70" zoomScaleNormal="70" workbookViewId="0">
      <selection activeCell="S28" sqref="S2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88">
        <v>6</v>
      </c>
      <c r="F5" t="s">
        <v>37</v>
      </c>
    </row>
    <row r="6" spans="2:39" x14ac:dyDescent="0.25">
      <c r="C6" s="53" t="s">
        <v>18</v>
      </c>
      <c r="D6" s="54" t="s">
        <v>49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1</v>
      </c>
      <c r="W7" s="30">
        <v>0</v>
      </c>
      <c r="X7" s="30">
        <v>0</v>
      </c>
      <c r="Y7" s="30">
        <v>0</v>
      </c>
      <c r="Z7" s="30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7">
        <v>0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0</v>
      </c>
      <c r="H8" s="87">
        <f>SUM(G7:H7)</f>
        <v>0</v>
      </c>
      <c r="I8" s="87">
        <f>SUM(G7:I7)</f>
        <v>0</v>
      </c>
      <c r="J8" s="87">
        <f>SUM(G7:J7)</f>
        <v>0</v>
      </c>
      <c r="K8" s="87">
        <f>SUM(G7:K7)</f>
        <v>0</v>
      </c>
      <c r="L8" s="87">
        <f>SUM(G7:L7)</f>
        <v>0</v>
      </c>
      <c r="M8" s="87">
        <f>SUM(G7:M7)</f>
        <v>0</v>
      </c>
      <c r="N8" s="87">
        <f>SUM(G7:N7)</f>
        <v>0</v>
      </c>
      <c r="O8" s="87">
        <f>SUM(G7:O7)</f>
        <v>0</v>
      </c>
      <c r="P8" s="87">
        <f>SUM(G7:P7)</f>
        <v>0</v>
      </c>
      <c r="Q8" s="87">
        <f>SUM(G7:Q7)</f>
        <v>0</v>
      </c>
      <c r="R8" s="87">
        <f>SUM(G7:R7)</f>
        <v>0</v>
      </c>
      <c r="S8" s="87">
        <f>SUM(G7:S7)</f>
        <v>0</v>
      </c>
      <c r="T8" s="87">
        <f>SUM(G7:T7)</f>
        <v>0</v>
      </c>
      <c r="U8" s="87">
        <f>SUM(G7:U7)</f>
        <v>0</v>
      </c>
      <c r="V8" s="87">
        <f>SUM(G7:V7)</f>
        <v>1</v>
      </c>
      <c r="W8" s="87">
        <f>SUM(G7:W7)</f>
        <v>1</v>
      </c>
      <c r="X8" s="87">
        <f>SUM(G7:X7)</f>
        <v>1</v>
      </c>
      <c r="Y8" s="87">
        <f>SUM(G7:Y7)</f>
        <v>1</v>
      </c>
      <c r="Z8" s="87">
        <f>SUM(G7:Z7)</f>
        <v>1</v>
      </c>
      <c r="AA8" s="87">
        <f>SUM(G7:AA7)</f>
        <v>1</v>
      </c>
      <c r="AB8" s="87">
        <f>SUM(G7:AB7)</f>
        <v>1</v>
      </c>
      <c r="AC8" s="87">
        <f>SUM(G7:AC7)</f>
        <v>1</v>
      </c>
      <c r="AD8" s="87">
        <f>SUM(G7:AD7)</f>
        <v>1</v>
      </c>
      <c r="AE8" s="87">
        <f>SUM(G7:AE7)</f>
        <v>1</v>
      </c>
      <c r="AF8" s="87">
        <f>SUM(G7:AF7)</f>
        <v>1</v>
      </c>
      <c r="AG8" s="87">
        <f>SUM(G7:AG7)</f>
        <v>1</v>
      </c>
      <c r="AH8" s="87">
        <f>SUM(G7:AH7)</f>
        <v>1</v>
      </c>
      <c r="AI8" s="87">
        <f>SUM(G7:AI7)</f>
        <v>1</v>
      </c>
      <c r="AJ8" s="87">
        <f>SUM(G7:AJ7)</f>
        <v>1</v>
      </c>
      <c r="AK8" s="87">
        <f>SUM(G7:AK7)</f>
        <v>1</v>
      </c>
      <c r="AL8" s="87"/>
      <c r="AM8" s="32"/>
    </row>
    <row r="9" spans="2:39" x14ac:dyDescent="0.25">
      <c r="C9" s="53" t="s">
        <v>15</v>
      </c>
      <c r="D9" s="54">
        <v>0.25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0">1/9</f>
        <v>0.1111111111111111</v>
      </c>
      <c r="I13" s="87">
        <f t="shared" si="0"/>
        <v>0.1111111111111111</v>
      </c>
      <c r="J13" s="87">
        <f t="shared" si="0"/>
        <v>0.1111111111111111</v>
      </c>
      <c r="K13" s="87">
        <f t="shared" si="0"/>
        <v>0.1111111111111111</v>
      </c>
      <c r="L13" s="87">
        <f t="shared" si="0"/>
        <v>0.1111111111111111</v>
      </c>
      <c r="M13" s="87">
        <f t="shared" si="0"/>
        <v>0.1111111111111111</v>
      </c>
      <c r="N13" s="87">
        <f t="shared" si="0"/>
        <v>0.1111111111111111</v>
      </c>
      <c r="O13" s="87">
        <f t="shared" si="0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v>0.75</v>
      </c>
      <c r="C15" s="31">
        <v>0.25</v>
      </c>
    </row>
    <row r="16" spans="2:39" ht="15.75" thickBot="1" x14ac:dyDescent="0.3">
      <c r="B16" s="31">
        <v>0.25</v>
      </c>
      <c r="C16" s="31">
        <v>0.75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82"/>
      <c r="V18" s="82"/>
      <c r="W18" s="82"/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0.25000092919191047</v>
      </c>
      <c r="E19" s="45">
        <f>D19*$C$12+(1-D19)*$C$13-C19</f>
        <v>10</v>
      </c>
      <c r="F19" s="46">
        <f>B19*$C$12+(1-B19)*$C$13-C19</f>
        <v>10</v>
      </c>
      <c r="G19" s="43">
        <f>'LV-HV_1a_2'!G19</f>
        <v>30</v>
      </c>
      <c r="H19" s="68"/>
      <c r="I19" s="43">
        <f>'LV-HV_1a_2'!I19</f>
        <v>30</v>
      </c>
      <c r="J19" s="44">
        <v>0</v>
      </c>
      <c r="K19" s="65">
        <f>ABS((100/$G19*I19)-100)</f>
        <v>0</v>
      </c>
      <c r="L19" s="43">
        <f>'LV-HV_1a_2'!L19</f>
        <v>30</v>
      </c>
      <c r="M19" s="44">
        <v>0</v>
      </c>
      <c r="N19" s="65">
        <f>ABS((100/$G19*L19)-100)</f>
        <v>0</v>
      </c>
      <c r="O19" s="43">
        <f>'LV-HV_1a_2'!O19</f>
        <v>30</v>
      </c>
      <c r="P19" s="44">
        <v>0</v>
      </c>
      <c r="Q19" s="74">
        <f>ABS((100/$G19*O19)-100)</f>
        <v>0</v>
      </c>
      <c r="R19" s="43">
        <v>15</v>
      </c>
      <c r="S19" s="44">
        <v>6.1387999999999998</v>
      </c>
      <c r="T19" s="74">
        <f>ABS((100/$G19*R19)-100)</f>
        <v>50</v>
      </c>
      <c r="U19" s="81"/>
      <c r="V19" s="81"/>
      <c r="W19" s="81"/>
      <c r="X19" s="81"/>
      <c r="Y19" s="81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0.25000358400691042</v>
      </c>
      <c r="E20" s="45">
        <f t="shared" ref="E20:E63" si="1">D20*$C$12+(1-D20)*$C$13-C20</f>
        <v>10</v>
      </c>
      <c r="F20" s="46">
        <f t="shared" ref="F20:F63" si="2">B20*$C$12+(1-B20)*$C$13-C20</f>
        <v>10</v>
      </c>
      <c r="G20" s="43">
        <f>'LV-HV_1a_2'!G20</f>
        <v>30</v>
      </c>
      <c r="H20" s="68"/>
      <c r="I20" s="43">
        <f>'LV-HV_1a_2'!I20</f>
        <v>30</v>
      </c>
      <c r="J20" s="44">
        <v>0</v>
      </c>
      <c r="K20" s="65">
        <f t="shared" ref="K20:K63" si="3">ABS((100/$G20*I20)-100)</f>
        <v>0</v>
      </c>
      <c r="L20" s="43">
        <f>'LV-HV_1a_2'!L20</f>
        <v>30</v>
      </c>
      <c r="M20" s="44">
        <v>0</v>
      </c>
      <c r="N20" s="65">
        <f t="shared" ref="N20:N63" si="4">ABS((100/$G20*L20)-100)</f>
        <v>0</v>
      </c>
      <c r="O20" s="43">
        <f>'LV-HV_1a_2'!O20</f>
        <v>30</v>
      </c>
      <c r="P20" s="44">
        <v>0</v>
      </c>
      <c r="Q20" s="74">
        <f t="shared" ref="Q20:Q63" si="5">ABS((100/$G20*O20)-100)</f>
        <v>0</v>
      </c>
      <c r="R20" s="43">
        <v>15</v>
      </c>
      <c r="S20" s="44">
        <v>6.1387999999999998</v>
      </c>
      <c r="T20" s="74">
        <f t="shared" ref="T20:T63" si="6">ABS((100/$G20*R20)-100)</f>
        <v>50</v>
      </c>
      <c r="U20" s="81"/>
      <c r="V20" s="81"/>
      <c r="W20" s="81"/>
      <c r="X20" s="81"/>
      <c r="Y20" s="81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0.25000836260286657</v>
      </c>
      <c r="E21" s="45">
        <f t="shared" si="1"/>
        <v>10</v>
      </c>
      <c r="F21" s="46">
        <f t="shared" si="2"/>
        <v>10</v>
      </c>
      <c r="G21" s="43">
        <f>'LV-HV_1a_2'!G21</f>
        <v>30</v>
      </c>
      <c r="H21" s="68"/>
      <c r="I21" s="43">
        <f>'LV-HV_1a_2'!I21</f>
        <v>30</v>
      </c>
      <c r="J21" s="44">
        <v>0</v>
      </c>
      <c r="K21" s="65">
        <f t="shared" si="3"/>
        <v>0</v>
      </c>
      <c r="L21" s="43">
        <f>'LV-HV_1a_2'!L21</f>
        <v>30</v>
      </c>
      <c r="M21" s="44">
        <v>0</v>
      </c>
      <c r="N21" s="65">
        <f t="shared" si="4"/>
        <v>0</v>
      </c>
      <c r="O21" s="43">
        <f>'LV-HV_1a_2'!O21</f>
        <v>30</v>
      </c>
      <c r="P21" s="44">
        <v>0</v>
      </c>
      <c r="Q21" s="74">
        <f t="shared" si="5"/>
        <v>0</v>
      </c>
      <c r="R21" s="43">
        <v>15</v>
      </c>
      <c r="S21" s="44">
        <v>6.1387999999999998</v>
      </c>
      <c r="T21" s="74">
        <f t="shared" si="6"/>
        <v>50</v>
      </c>
      <c r="U21" s="81"/>
      <c r="V21" s="81"/>
      <c r="W21" s="81"/>
      <c r="X21" s="81"/>
      <c r="Y21" s="81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0.25001951230489222</v>
      </c>
      <c r="E22" s="45">
        <f t="shared" si="1"/>
        <v>10</v>
      </c>
      <c r="F22" s="46">
        <f t="shared" si="2"/>
        <v>10</v>
      </c>
      <c r="G22" s="43">
        <f>'LV-HV_1a_2'!G22</f>
        <v>30</v>
      </c>
      <c r="H22" s="68"/>
      <c r="I22" s="43">
        <f>'LV-HV_1a_2'!I22</f>
        <v>30</v>
      </c>
      <c r="J22" s="44">
        <v>0</v>
      </c>
      <c r="K22" s="65">
        <f t="shared" si="3"/>
        <v>0</v>
      </c>
      <c r="L22" s="43">
        <f>'LV-HV_1a_2'!L22</f>
        <v>30</v>
      </c>
      <c r="M22" s="44">
        <v>0</v>
      </c>
      <c r="N22" s="65">
        <f t="shared" si="4"/>
        <v>0</v>
      </c>
      <c r="O22" s="43">
        <f>'LV-HV_1a_2'!O22</f>
        <v>30</v>
      </c>
      <c r="P22" s="44">
        <v>0</v>
      </c>
      <c r="Q22" s="74">
        <f t="shared" si="5"/>
        <v>0</v>
      </c>
      <c r="R22" s="43">
        <v>15</v>
      </c>
      <c r="S22" s="44">
        <v>6.1387999999999998</v>
      </c>
      <c r="T22" s="74">
        <f t="shared" si="6"/>
        <v>50</v>
      </c>
      <c r="U22" s="81"/>
      <c r="V22" s="81"/>
      <c r="W22" s="81"/>
      <c r="X22" s="81"/>
      <c r="Y22" s="81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0.25007525335677605</v>
      </c>
      <c r="E23" s="45">
        <f t="shared" si="1"/>
        <v>10</v>
      </c>
      <c r="F23" s="46">
        <f t="shared" si="2"/>
        <v>10</v>
      </c>
      <c r="G23" s="43">
        <f>'LV-HV_1a_2'!G23</f>
        <v>30</v>
      </c>
      <c r="H23" s="68"/>
      <c r="I23" s="43">
        <f>'LV-HV_1a_2'!I23</f>
        <v>30</v>
      </c>
      <c r="J23" s="44">
        <v>0</v>
      </c>
      <c r="K23" s="65">
        <f t="shared" si="3"/>
        <v>0</v>
      </c>
      <c r="L23" s="43">
        <f>'LV-HV_1a_2'!L23</f>
        <v>30</v>
      </c>
      <c r="M23" s="44">
        <v>0</v>
      </c>
      <c r="N23" s="65">
        <f t="shared" si="4"/>
        <v>0</v>
      </c>
      <c r="O23" s="43">
        <f>'LV-HV_1a_2'!O23</f>
        <v>30</v>
      </c>
      <c r="P23" s="44">
        <v>0</v>
      </c>
      <c r="Q23" s="74">
        <f t="shared" si="5"/>
        <v>0</v>
      </c>
      <c r="R23" s="43">
        <v>15</v>
      </c>
      <c r="S23" s="44">
        <v>6.1387999999999998</v>
      </c>
      <c r="T23" s="74">
        <f t="shared" si="6"/>
        <v>50</v>
      </c>
      <c r="U23" s="81"/>
      <c r="V23" s="81"/>
      <c r="W23" s="81"/>
      <c r="X23" s="81"/>
      <c r="Y23" s="81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0.25022027378054745</v>
      </c>
      <c r="E24" s="45">
        <f t="shared" si="1"/>
        <v>7.5</v>
      </c>
      <c r="F24" s="46">
        <f t="shared" si="2"/>
        <v>7.5</v>
      </c>
      <c r="G24" s="43">
        <f>'LV-HV_1a_2'!G24</f>
        <v>30</v>
      </c>
      <c r="H24" s="68"/>
      <c r="I24" s="43">
        <f>'LV-HV_1a_2'!I24</f>
        <v>30</v>
      </c>
      <c r="J24" s="44">
        <v>0</v>
      </c>
      <c r="K24" s="65">
        <f t="shared" si="3"/>
        <v>0</v>
      </c>
      <c r="L24" s="43">
        <f>'LV-HV_1a_2'!L24</f>
        <v>30</v>
      </c>
      <c r="M24" s="44">
        <v>0</v>
      </c>
      <c r="N24" s="65">
        <f t="shared" si="4"/>
        <v>0</v>
      </c>
      <c r="O24" s="43">
        <f>'LV-HV_1a_2'!O24</f>
        <v>30</v>
      </c>
      <c r="P24" s="44">
        <v>0</v>
      </c>
      <c r="Q24" s="74">
        <f t="shared" si="5"/>
        <v>0</v>
      </c>
      <c r="R24" s="43">
        <v>15</v>
      </c>
      <c r="S24" s="44">
        <v>2.1379999999999999</v>
      </c>
      <c r="T24" s="74">
        <f t="shared" si="6"/>
        <v>50</v>
      </c>
      <c r="U24" s="81"/>
      <c r="V24" s="81"/>
      <c r="W24" s="81"/>
      <c r="X24" s="81"/>
      <c r="Y24" s="81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0.25084855935138967</v>
      </c>
      <c r="E25" s="45">
        <f t="shared" si="1"/>
        <v>7.5</v>
      </c>
      <c r="F25" s="46">
        <f t="shared" si="2"/>
        <v>7.5</v>
      </c>
      <c r="G25" s="43">
        <f>'LV-HV_1a_2'!G25</f>
        <v>30</v>
      </c>
      <c r="H25" s="68"/>
      <c r="I25" s="43">
        <f>'LV-HV_1a_2'!I25</f>
        <v>30</v>
      </c>
      <c r="J25" s="44">
        <v>0</v>
      </c>
      <c r="K25" s="65">
        <f t="shared" si="3"/>
        <v>0</v>
      </c>
      <c r="L25" s="43">
        <f>'LV-HV_1a_2'!L25</f>
        <v>30</v>
      </c>
      <c r="M25" s="44">
        <v>0</v>
      </c>
      <c r="N25" s="65">
        <f t="shared" si="4"/>
        <v>0</v>
      </c>
      <c r="O25" s="43">
        <f>'LV-HV_1a_2'!O25</f>
        <v>30</v>
      </c>
      <c r="P25" s="44">
        <v>0</v>
      </c>
      <c r="Q25" s="74">
        <f t="shared" si="5"/>
        <v>0</v>
      </c>
      <c r="R25" s="43">
        <v>15</v>
      </c>
      <c r="S25" s="44">
        <v>2.1379999999999999</v>
      </c>
      <c r="T25" s="74">
        <f t="shared" si="6"/>
        <v>50</v>
      </c>
      <c r="U25" s="81"/>
      <c r="V25" s="81"/>
      <c r="W25" s="81"/>
      <c r="X25" s="81"/>
      <c r="Y25" s="81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0.25197550160561288</v>
      </c>
      <c r="E26" s="45">
        <f t="shared" si="1"/>
        <v>7.5</v>
      </c>
      <c r="F26" s="46">
        <f t="shared" si="2"/>
        <v>7.5</v>
      </c>
      <c r="G26" s="43">
        <f>'LV-HV_1a_2'!G26</f>
        <v>30</v>
      </c>
      <c r="H26" s="68"/>
      <c r="I26" s="43">
        <f>'LV-HV_1a_2'!I26</f>
        <v>30</v>
      </c>
      <c r="J26" s="44">
        <v>0</v>
      </c>
      <c r="K26" s="65">
        <f t="shared" si="3"/>
        <v>0</v>
      </c>
      <c r="L26" s="43">
        <f>'LV-HV_1a_2'!L26</f>
        <v>30</v>
      </c>
      <c r="M26" s="44">
        <v>0</v>
      </c>
      <c r="N26" s="65">
        <f t="shared" si="4"/>
        <v>0</v>
      </c>
      <c r="O26" s="43">
        <f>'LV-HV_1a_2'!O26</f>
        <v>30</v>
      </c>
      <c r="P26" s="44">
        <v>0</v>
      </c>
      <c r="Q26" s="74">
        <f t="shared" si="5"/>
        <v>0</v>
      </c>
      <c r="R26" s="43">
        <v>15</v>
      </c>
      <c r="S26" s="44">
        <v>2.1379000000000001</v>
      </c>
      <c r="T26" s="74">
        <f t="shared" si="6"/>
        <v>50</v>
      </c>
      <c r="U26" s="81"/>
      <c r="V26" s="81"/>
      <c r="W26" s="81"/>
      <c r="X26" s="81"/>
      <c r="Y26" s="81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0.25458534811293831</v>
      </c>
      <c r="E27" s="45">
        <f t="shared" si="1"/>
        <v>7.5</v>
      </c>
      <c r="F27" s="46">
        <f t="shared" si="2"/>
        <v>7.5</v>
      </c>
      <c r="G27" s="43">
        <f>'LV-HV_1a_2'!G27</f>
        <v>30</v>
      </c>
      <c r="H27" s="68"/>
      <c r="I27" s="43">
        <f>'LV-HV_1a_2'!I27</f>
        <v>30</v>
      </c>
      <c r="J27" s="44">
        <v>0</v>
      </c>
      <c r="K27" s="65">
        <f t="shared" si="3"/>
        <v>0</v>
      </c>
      <c r="L27" s="43">
        <f>'LV-HV_1a_2'!L27</f>
        <v>30</v>
      </c>
      <c r="M27" s="44">
        <v>0</v>
      </c>
      <c r="N27" s="65">
        <f t="shared" si="4"/>
        <v>0</v>
      </c>
      <c r="O27" s="43">
        <f>'LV-HV_1a_2'!O27</f>
        <v>30</v>
      </c>
      <c r="P27" s="44">
        <v>0</v>
      </c>
      <c r="Q27" s="74">
        <f t="shared" si="5"/>
        <v>0</v>
      </c>
      <c r="R27" s="43">
        <v>15</v>
      </c>
      <c r="S27" s="51">
        <v>2.1379000000000001</v>
      </c>
      <c r="T27" s="74">
        <f t="shared" si="6"/>
        <v>50</v>
      </c>
      <c r="U27" s="81"/>
      <c r="V27" s="81"/>
      <c r="W27" s="81"/>
      <c r="X27" s="81"/>
      <c r="Y27" s="81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0.26723475778373024</v>
      </c>
      <c r="E28" s="45">
        <f t="shared" si="1"/>
        <v>7.5</v>
      </c>
      <c r="F28" s="46">
        <f t="shared" si="2"/>
        <v>7.5</v>
      </c>
      <c r="G28" s="43">
        <f>'LV-HV_1a_2'!G28</f>
        <v>30</v>
      </c>
      <c r="H28" s="68"/>
      <c r="I28" s="43">
        <f>'LV-HV_1a_2'!I28</f>
        <v>30</v>
      </c>
      <c r="J28" s="44">
        <v>0</v>
      </c>
      <c r="K28" s="65">
        <f t="shared" si="3"/>
        <v>0</v>
      </c>
      <c r="L28" s="43">
        <f>'LV-HV_1a_2'!L28</f>
        <v>30</v>
      </c>
      <c r="M28" s="44">
        <v>0</v>
      </c>
      <c r="N28" s="65">
        <f t="shared" si="4"/>
        <v>0</v>
      </c>
      <c r="O28" s="43">
        <f>'LV-HV_1a_2'!O28</f>
        <v>30</v>
      </c>
      <c r="P28" s="44">
        <v>0</v>
      </c>
      <c r="Q28" s="74">
        <f t="shared" si="5"/>
        <v>0</v>
      </c>
      <c r="R28" s="43">
        <v>15</v>
      </c>
      <c r="S28" s="44">
        <v>2.1375000000000002</v>
      </c>
      <c r="T28" s="74">
        <f t="shared" si="6"/>
        <v>50</v>
      </c>
      <c r="U28" s="81"/>
      <c r="V28" s="81"/>
      <c r="W28" s="81"/>
      <c r="X28" s="81"/>
      <c r="Y28" s="81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0.26072023355564844</v>
      </c>
      <c r="E29" s="45">
        <f t="shared" si="1"/>
        <v>5</v>
      </c>
      <c r="F29" s="46">
        <f t="shared" si="2"/>
        <v>5</v>
      </c>
      <c r="G29" s="43">
        <f>'LV-HV_1a_2'!G29</f>
        <v>15</v>
      </c>
      <c r="H29" s="68"/>
      <c r="I29" s="43">
        <f>'LV-HV_1a_2'!I29</f>
        <v>15</v>
      </c>
      <c r="J29" s="44">
        <v>0</v>
      </c>
      <c r="K29" s="65">
        <f t="shared" si="3"/>
        <v>0</v>
      </c>
      <c r="L29" s="43">
        <f>'LV-HV_1a_2'!L29</f>
        <v>15</v>
      </c>
      <c r="M29" s="44">
        <v>0</v>
      </c>
      <c r="N29" s="65">
        <f t="shared" si="4"/>
        <v>0</v>
      </c>
      <c r="O29" s="43">
        <f>'LV-HV_1a_2'!O29</f>
        <v>15</v>
      </c>
      <c r="P29" s="44">
        <v>0</v>
      </c>
      <c r="Q29" s="74">
        <f t="shared" si="5"/>
        <v>0</v>
      </c>
      <c r="R29" s="43">
        <v>15</v>
      </c>
      <c r="S29" s="44">
        <v>0</v>
      </c>
      <c r="T29" s="74">
        <f t="shared" si="6"/>
        <v>0</v>
      </c>
      <c r="U29" s="81"/>
      <c r="V29" s="81"/>
      <c r="W29" s="81"/>
      <c r="X29" s="81"/>
      <c r="Y29" s="81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0.28896267795665065</v>
      </c>
      <c r="E30" s="45">
        <f t="shared" si="1"/>
        <v>5</v>
      </c>
      <c r="F30" s="46">
        <f t="shared" si="2"/>
        <v>5</v>
      </c>
      <c r="G30" s="43">
        <f>'LV-HV_1a_2'!G30</f>
        <v>15</v>
      </c>
      <c r="H30" s="68"/>
      <c r="I30" s="43">
        <f>'LV-HV_1a_2'!I30</f>
        <v>15</v>
      </c>
      <c r="J30" s="44">
        <v>0</v>
      </c>
      <c r="K30" s="65">
        <f t="shared" si="3"/>
        <v>0</v>
      </c>
      <c r="L30" s="43">
        <f>'LV-HV_1a_2'!L30</f>
        <v>15</v>
      </c>
      <c r="M30" s="44">
        <v>0</v>
      </c>
      <c r="N30" s="65">
        <f t="shared" si="4"/>
        <v>0</v>
      </c>
      <c r="O30" s="43">
        <f>'LV-HV_1a_2'!O30</f>
        <v>15</v>
      </c>
      <c r="P30" s="44">
        <v>0</v>
      </c>
      <c r="Q30" s="74">
        <f t="shared" si="5"/>
        <v>0</v>
      </c>
      <c r="R30" s="43">
        <v>15</v>
      </c>
      <c r="S30" s="44">
        <v>0</v>
      </c>
      <c r="T30" s="74">
        <f t="shared" si="6"/>
        <v>0</v>
      </c>
      <c r="U30" s="81"/>
      <c r="V30" s="81"/>
      <c r="W30" s="81"/>
      <c r="X30" s="81"/>
      <c r="Y30" s="81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0.33235607949091345</v>
      </c>
      <c r="E31" s="45">
        <f t="shared" si="1"/>
        <v>5</v>
      </c>
      <c r="F31" s="46">
        <f t="shared" si="2"/>
        <v>5</v>
      </c>
      <c r="G31" s="43">
        <f>'LV-HV_1a_2'!G31</f>
        <v>15</v>
      </c>
      <c r="H31" s="68"/>
      <c r="I31" s="43">
        <f>'LV-HV_1a_2'!I31</f>
        <v>15</v>
      </c>
      <c r="J31" s="44">
        <v>0</v>
      </c>
      <c r="K31" s="65">
        <f t="shared" si="3"/>
        <v>0</v>
      </c>
      <c r="L31" s="43">
        <f>'LV-HV_1a_2'!L31</f>
        <v>15</v>
      </c>
      <c r="M31" s="44">
        <v>0</v>
      </c>
      <c r="N31" s="65">
        <f t="shared" si="4"/>
        <v>0</v>
      </c>
      <c r="O31" s="43">
        <f>'LV-HV_1a_2'!O31</f>
        <v>15</v>
      </c>
      <c r="P31" s="44">
        <v>0</v>
      </c>
      <c r="Q31" s="74">
        <f t="shared" si="5"/>
        <v>0</v>
      </c>
      <c r="R31" s="43">
        <v>15</v>
      </c>
      <c r="S31" s="44">
        <v>0</v>
      </c>
      <c r="T31" s="74">
        <f t="shared" si="6"/>
        <v>0</v>
      </c>
      <c r="U31" s="81"/>
      <c r="V31" s="81"/>
      <c r="W31" s="81"/>
      <c r="X31" s="81"/>
      <c r="Y31" s="81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0.40756119309655076</v>
      </c>
      <c r="E32" s="45">
        <f t="shared" si="1"/>
        <v>5</v>
      </c>
      <c r="F32" s="46">
        <f t="shared" si="2"/>
        <v>5</v>
      </c>
      <c r="G32" s="43">
        <f>'LV-HV_1a_2'!G32</f>
        <v>15</v>
      </c>
      <c r="H32" s="68"/>
      <c r="I32" s="43">
        <f>'LV-HV_1a_2'!I32</f>
        <v>15</v>
      </c>
      <c r="J32" s="44">
        <v>0</v>
      </c>
      <c r="K32" s="65">
        <f t="shared" si="3"/>
        <v>0</v>
      </c>
      <c r="L32" s="43">
        <f>'LV-HV_1a_2'!L32</f>
        <v>15</v>
      </c>
      <c r="M32" s="44">
        <v>0</v>
      </c>
      <c r="N32" s="65">
        <f t="shared" si="4"/>
        <v>0</v>
      </c>
      <c r="O32" s="43">
        <f>'LV-HV_1a_2'!O32</f>
        <v>15</v>
      </c>
      <c r="P32" s="44">
        <v>0</v>
      </c>
      <c r="Q32" s="74">
        <f t="shared" si="5"/>
        <v>0</v>
      </c>
      <c r="R32" s="43">
        <v>15</v>
      </c>
      <c r="S32" s="44">
        <v>0</v>
      </c>
      <c r="T32" s="74">
        <f t="shared" si="6"/>
        <v>0</v>
      </c>
      <c r="U32" s="81"/>
      <c r="V32" s="81"/>
      <c r="W32" s="81"/>
      <c r="X32" s="81"/>
      <c r="Y32" s="81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0.56980221248873941</v>
      </c>
      <c r="E33" s="45">
        <f t="shared" si="1"/>
        <v>5</v>
      </c>
      <c r="F33" s="46">
        <f t="shared" si="2"/>
        <v>5</v>
      </c>
      <c r="G33" s="43">
        <f>'LV-HV_1a_2'!G33</f>
        <v>15</v>
      </c>
      <c r="H33" s="68"/>
      <c r="I33" s="43">
        <f>'LV-HV_1a_2'!I33</f>
        <v>15</v>
      </c>
      <c r="J33" s="44">
        <v>0</v>
      </c>
      <c r="K33" s="65">
        <f t="shared" si="3"/>
        <v>0</v>
      </c>
      <c r="L33" s="43">
        <f>'LV-HV_1a_2'!L33</f>
        <v>15</v>
      </c>
      <c r="M33" s="44">
        <v>0</v>
      </c>
      <c r="N33" s="65">
        <f t="shared" si="4"/>
        <v>0</v>
      </c>
      <c r="O33" s="43">
        <f>'LV-HV_1a_2'!O33</f>
        <v>15</v>
      </c>
      <c r="P33" s="44">
        <v>0</v>
      </c>
      <c r="Q33" s="74">
        <f t="shared" si="5"/>
        <v>0</v>
      </c>
      <c r="R33" s="43">
        <v>15</v>
      </c>
      <c r="S33" s="44">
        <v>0</v>
      </c>
      <c r="T33" s="74">
        <f t="shared" si="6"/>
        <v>0</v>
      </c>
      <c r="U33" s="81"/>
      <c r="V33" s="81"/>
      <c r="W33" s="81"/>
      <c r="X33" s="81"/>
      <c r="Y33" s="81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0.34293659273178412</v>
      </c>
      <c r="E34" s="45">
        <f t="shared" si="1"/>
        <v>2.5</v>
      </c>
      <c r="F34" s="46">
        <f t="shared" si="2"/>
        <v>2.5</v>
      </c>
      <c r="G34" s="43">
        <f>'LV-HV_1a_2'!G34</f>
        <v>15</v>
      </c>
      <c r="H34" s="68"/>
      <c r="I34" s="43">
        <f>'LV-HV_1a_2'!I34</f>
        <v>15</v>
      </c>
      <c r="J34" s="44">
        <v>0</v>
      </c>
      <c r="K34" s="65">
        <f t="shared" si="3"/>
        <v>0</v>
      </c>
      <c r="L34" s="43">
        <f>'LV-HV_1a_2'!L34</f>
        <v>15</v>
      </c>
      <c r="M34" s="44">
        <v>0</v>
      </c>
      <c r="N34" s="65">
        <f t="shared" si="4"/>
        <v>0</v>
      </c>
      <c r="O34" s="43">
        <f>'LV-HV_1a_2'!O34</f>
        <v>15</v>
      </c>
      <c r="P34" s="44">
        <v>0</v>
      </c>
      <c r="Q34" s="74">
        <f t="shared" si="5"/>
        <v>0</v>
      </c>
      <c r="R34" s="43">
        <v>15</v>
      </c>
      <c r="S34" s="44">
        <v>0</v>
      </c>
      <c r="T34" s="74">
        <f t="shared" si="6"/>
        <v>0</v>
      </c>
      <c r="U34" s="81"/>
      <c r="V34" s="81"/>
      <c r="W34" s="81"/>
      <c r="X34" s="81"/>
      <c r="Y34" s="81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0.48413076748629047</v>
      </c>
      <c r="E35" s="45">
        <f t="shared" si="1"/>
        <v>2.5</v>
      </c>
      <c r="F35" s="46">
        <f t="shared" si="2"/>
        <v>2.5</v>
      </c>
      <c r="G35" s="43">
        <f>'LV-HV_1a_2'!G35</f>
        <v>15</v>
      </c>
      <c r="H35" s="68"/>
      <c r="I35" s="43">
        <f>'LV-HV_1a_2'!I35</f>
        <v>15</v>
      </c>
      <c r="J35" s="44">
        <v>0</v>
      </c>
      <c r="K35" s="65">
        <f t="shared" si="3"/>
        <v>0</v>
      </c>
      <c r="L35" s="43">
        <f>'LV-HV_1a_2'!L35</f>
        <v>15</v>
      </c>
      <c r="M35" s="44">
        <v>0</v>
      </c>
      <c r="N35" s="65">
        <f t="shared" si="4"/>
        <v>0</v>
      </c>
      <c r="O35" s="43">
        <f>'LV-HV_1a_2'!O35</f>
        <v>15</v>
      </c>
      <c r="P35" s="44">
        <v>0</v>
      </c>
      <c r="Q35" s="74">
        <f t="shared" si="5"/>
        <v>0</v>
      </c>
      <c r="R35" s="43">
        <v>15</v>
      </c>
      <c r="S35" s="44">
        <v>0</v>
      </c>
      <c r="T35" s="74">
        <f t="shared" si="6"/>
        <v>0</v>
      </c>
      <c r="U35" s="81"/>
      <c r="V35" s="81"/>
      <c r="W35" s="81"/>
      <c r="X35" s="81"/>
      <c r="Y35" s="81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0.58632256402992311</v>
      </c>
      <c r="E36" s="45">
        <f t="shared" si="1"/>
        <v>2.5</v>
      </c>
      <c r="F36" s="46">
        <f t="shared" si="2"/>
        <v>2.5</v>
      </c>
      <c r="G36" s="43">
        <f>'LV-HV_1a_2'!G36</f>
        <v>15</v>
      </c>
      <c r="H36" s="68"/>
      <c r="I36" s="43">
        <f>'LV-HV_1a_2'!I36</f>
        <v>15</v>
      </c>
      <c r="J36" s="44">
        <v>0</v>
      </c>
      <c r="K36" s="65">
        <f t="shared" si="3"/>
        <v>0</v>
      </c>
      <c r="L36" s="43">
        <f>'LV-HV_1a_2'!L36</f>
        <v>15</v>
      </c>
      <c r="M36" s="44">
        <v>0</v>
      </c>
      <c r="N36" s="65">
        <f t="shared" si="4"/>
        <v>0</v>
      </c>
      <c r="O36" s="43">
        <f>'LV-HV_1a_2'!O36</f>
        <v>15</v>
      </c>
      <c r="P36" s="44">
        <v>0</v>
      </c>
      <c r="Q36" s="74">
        <f t="shared" si="5"/>
        <v>0</v>
      </c>
      <c r="R36" s="43">
        <v>15</v>
      </c>
      <c r="S36" s="44">
        <v>0</v>
      </c>
      <c r="T36" s="74">
        <f t="shared" si="6"/>
        <v>0</v>
      </c>
      <c r="U36" s="81"/>
      <c r="V36" s="81"/>
      <c r="W36" s="81"/>
      <c r="X36" s="81"/>
      <c r="Y36" s="81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0.66371138553367082</v>
      </c>
      <c r="E37" s="45">
        <f t="shared" si="1"/>
        <v>2.5</v>
      </c>
      <c r="F37" s="46">
        <f t="shared" si="2"/>
        <v>2.5</v>
      </c>
      <c r="G37" s="43">
        <f>'LV-HV_1a_2'!G37</f>
        <v>15</v>
      </c>
      <c r="H37" s="68"/>
      <c r="I37" s="43">
        <f>'LV-HV_1a_2'!I37</f>
        <v>15</v>
      </c>
      <c r="J37" s="44">
        <v>0</v>
      </c>
      <c r="K37" s="65">
        <f t="shared" si="3"/>
        <v>0</v>
      </c>
      <c r="L37" s="43">
        <f>'LV-HV_1a_2'!L37</f>
        <v>15</v>
      </c>
      <c r="M37" s="44">
        <v>0</v>
      </c>
      <c r="N37" s="65">
        <f t="shared" si="4"/>
        <v>0</v>
      </c>
      <c r="O37" s="43">
        <f>'LV-HV_1a_2'!O37</f>
        <v>15</v>
      </c>
      <c r="P37" s="44">
        <v>0</v>
      </c>
      <c r="Q37" s="74">
        <f t="shared" si="5"/>
        <v>0</v>
      </c>
      <c r="R37" s="43">
        <v>15</v>
      </c>
      <c r="S37" s="44">
        <v>0</v>
      </c>
      <c r="T37" s="74">
        <f t="shared" si="6"/>
        <v>0</v>
      </c>
      <c r="U37" s="81"/>
      <c r="V37" s="81"/>
      <c r="W37" s="81"/>
      <c r="X37" s="81"/>
      <c r="Y37" s="81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0.72434989724562759</v>
      </c>
      <c r="E38" s="45">
        <f t="shared" si="1"/>
        <v>2.5</v>
      </c>
      <c r="F38" s="46">
        <f t="shared" si="2"/>
        <v>2.5</v>
      </c>
      <c r="G38" s="43">
        <f>'LV-HV_1a_2'!G38</f>
        <v>15</v>
      </c>
      <c r="H38" s="68"/>
      <c r="I38" s="43">
        <f>'LV-HV_1a_2'!I38</f>
        <v>15</v>
      </c>
      <c r="J38" s="44">
        <v>0</v>
      </c>
      <c r="K38" s="65">
        <f t="shared" si="3"/>
        <v>0</v>
      </c>
      <c r="L38" s="43">
        <f>'LV-HV_1a_2'!L38</f>
        <v>15</v>
      </c>
      <c r="M38" s="44">
        <v>0</v>
      </c>
      <c r="N38" s="65">
        <f t="shared" si="4"/>
        <v>0</v>
      </c>
      <c r="O38" s="43">
        <f>'LV-HV_1a_2'!O38</f>
        <v>15</v>
      </c>
      <c r="P38" s="44">
        <v>0</v>
      </c>
      <c r="Q38" s="74">
        <f t="shared" si="5"/>
        <v>0</v>
      </c>
      <c r="R38" s="43">
        <v>15</v>
      </c>
      <c r="S38" s="44">
        <v>0</v>
      </c>
      <c r="T38" s="74">
        <f t="shared" si="6"/>
        <v>0</v>
      </c>
      <c r="U38" s="81"/>
      <c r="V38" s="81"/>
      <c r="W38" s="81"/>
      <c r="X38" s="81"/>
      <c r="Y38" s="81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0.41637187252817426</v>
      </c>
      <c r="E39" s="45">
        <f t="shared" si="1"/>
        <v>0</v>
      </c>
      <c r="F39" s="46">
        <f t="shared" si="2"/>
        <v>0</v>
      </c>
      <c r="G39" s="43">
        <f>'LV-HV_1a_2'!G39</f>
        <v>15</v>
      </c>
      <c r="H39" s="68"/>
      <c r="I39" s="43">
        <f>'LV-HV_1a_2'!I39</f>
        <v>15</v>
      </c>
      <c r="J39" s="44">
        <v>0</v>
      </c>
      <c r="K39" s="65">
        <f t="shared" si="3"/>
        <v>0</v>
      </c>
      <c r="L39" s="43">
        <f>'LV-HV_1a_2'!L39</f>
        <v>15</v>
      </c>
      <c r="M39" s="44">
        <v>0</v>
      </c>
      <c r="N39" s="65">
        <f t="shared" si="4"/>
        <v>0</v>
      </c>
      <c r="O39" s="43">
        <f>'LV-HV_1a_2'!O39</f>
        <v>15</v>
      </c>
      <c r="P39" s="44">
        <v>0</v>
      </c>
      <c r="Q39" s="74">
        <f t="shared" si="5"/>
        <v>0</v>
      </c>
      <c r="R39" s="43">
        <v>15</v>
      </c>
      <c r="S39" s="44">
        <v>0</v>
      </c>
      <c r="T39" s="74">
        <f t="shared" si="6"/>
        <v>0</v>
      </c>
      <c r="U39" s="81"/>
      <c r="V39" s="81"/>
      <c r="W39" s="81"/>
      <c r="X39" s="81"/>
      <c r="Y39" s="81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0.57896973357771042</v>
      </c>
      <c r="E40" s="45">
        <f t="shared" si="1"/>
        <v>0</v>
      </c>
      <c r="F40" s="46">
        <f t="shared" si="2"/>
        <v>0</v>
      </c>
      <c r="G40" s="43">
        <f>'LV-HV_1a_2'!G40</f>
        <v>15</v>
      </c>
      <c r="H40" s="68"/>
      <c r="I40" s="43">
        <f>'LV-HV_1a_2'!I40</f>
        <v>15</v>
      </c>
      <c r="J40" s="44">
        <v>0</v>
      </c>
      <c r="K40" s="65">
        <f t="shared" si="3"/>
        <v>0</v>
      </c>
      <c r="L40" s="43">
        <f>'LV-HV_1a_2'!L40</f>
        <v>15</v>
      </c>
      <c r="M40" s="44">
        <v>0</v>
      </c>
      <c r="N40" s="65">
        <f t="shared" si="4"/>
        <v>0</v>
      </c>
      <c r="O40" s="43">
        <f>'LV-HV_1a_2'!O40</f>
        <v>15</v>
      </c>
      <c r="P40" s="44">
        <v>0</v>
      </c>
      <c r="Q40" s="74">
        <f t="shared" si="5"/>
        <v>0</v>
      </c>
      <c r="R40" s="43">
        <v>15</v>
      </c>
      <c r="S40" s="44">
        <v>0</v>
      </c>
      <c r="T40" s="74">
        <f t="shared" si="6"/>
        <v>0</v>
      </c>
      <c r="U40" s="81"/>
      <c r="V40" s="81"/>
      <c r="W40" s="81"/>
      <c r="X40" s="81"/>
      <c r="Y40" s="81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0.65889331337811174</v>
      </c>
      <c r="E41" s="45">
        <f t="shared" si="1"/>
        <v>0</v>
      </c>
      <c r="F41" s="46">
        <f t="shared" si="2"/>
        <v>0</v>
      </c>
      <c r="G41" s="43">
        <f>'LV-HV_1a_2'!G41</f>
        <v>15</v>
      </c>
      <c r="H41" s="68"/>
      <c r="I41" s="43">
        <f>'LV-HV_1a_2'!I41</f>
        <v>15</v>
      </c>
      <c r="J41" s="44">
        <v>0</v>
      </c>
      <c r="K41" s="65">
        <f t="shared" si="3"/>
        <v>0</v>
      </c>
      <c r="L41" s="43">
        <f>'LV-HV_1a_2'!L41</f>
        <v>15</v>
      </c>
      <c r="M41" s="44">
        <v>0</v>
      </c>
      <c r="N41" s="65">
        <f t="shared" si="4"/>
        <v>0</v>
      </c>
      <c r="O41" s="43">
        <f>'LV-HV_1a_2'!O41</f>
        <v>15</v>
      </c>
      <c r="P41" s="44">
        <v>0</v>
      </c>
      <c r="Q41" s="74">
        <f t="shared" si="5"/>
        <v>0</v>
      </c>
      <c r="R41" s="43">
        <v>15</v>
      </c>
      <c r="S41" s="44">
        <v>0</v>
      </c>
      <c r="T41" s="74">
        <f t="shared" si="6"/>
        <v>0</v>
      </c>
      <c r="U41" s="81"/>
      <c r="V41" s="81"/>
      <c r="W41" s="81"/>
      <c r="X41" s="81"/>
      <c r="Y41" s="81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0.70641625346186798</v>
      </c>
      <c r="E42" s="45">
        <f t="shared" si="1"/>
        <v>0</v>
      </c>
      <c r="F42" s="46">
        <f t="shared" si="2"/>
        <v>0</v>
      </c>
      <c r="G42" s="43">
        <f>'LV-HV_1a_2'!G42</f>
        <v>15</v>
      </c>
      <c r="H42" s="68"/>
      <c r="I42" s="43">
        <f>'LV-HV_1a_2'!I42</f>
        <v>15</v>
      </c>
      <c r="J42" s="44">
        <v>0</v>
      </c>
      <c r="K42" s="65">
        <f t="shared" si="3"/>
        <v>0</v>
      </c>
      <c r="L42" s="43">
        <f>'LV-HV_1a_2'!L42</f>
        <v>15</v>
      </c>
      <c r="M42" s="44">
        <v>0</v>
      </c>
      <c r="N42" s="65">
        <f t="shared" si="4"/>
        <v>0</v>
      </c>
      <c r="O42" s="43">
        <f>'LV-HV_1a_2'!O42</f>
        <v>15</v>
      </c>
      <c r="P42" s="44">
        <v>0</v>
      </c>
      <c r="Q42" s="74">
        <f t="shared" si="5"/>
        <v>0</v>
      </c>
      <c r="R42" s="43">
        <v>15</v>
      </c>
      <c r="S42" s="44">
        <v>0</v>
      </c>
      <c r="T42" s="74">
        <f t="shared" si="6"/>
        <v>0</v>
      </c>
      <c r="U42" s="81"/>
      <c r="V42" s="81"/>
      <c r="W42" s="81"/>
      <c r="X42" s="81"/>
      <c r="Y42" s="81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0.73792055858182981</v>
      </c>
      <c r="E43" s="45">
        <f t="shared" si="1"/>
        <v>0</v>
      </c>
      <c r="F43" s="46">
        <f t="shared" si="2"/>
        <v>0</v>
      </c>
      <c r="G43" s="43">
        <f>'LV-HV_1a_2'!G43</f>
        <v>15</v>
      </c>
      <c r="H43" s="68"/>
      <c r="I43" s="43">
        <f>'LV-HV_1a_2'!I43</f>
        <v>15</v>
      </c>
      <c r="J43" s="44">
        <v>0</v>
      </c>
      <c r="K43" s="65">
        <f t="shared" si="3"/>
        <v>0</v>
      </c>
      <c r="L43" s="43">
        <f>'LV-HV_1a_2'!L43</f>
        <v>15</v>
      </c>
      <c r="M43" s="44">
        <v>0</v>
      </c>
      <c r="N43" s="65">
        <f t="shared" si="4"/>
        <v>0</v>
      </c>
      <c r="O43" s="43">
        <f>'LV-HV_1a_2'!O43</f>
        <v>15</v>
      </c>
      <c r="P43" s="44">
        <v>0</v>
      </c>
      <c r="Q43" s="74">
        <f t="shared" si="5"/>
        <v>0</v>
      </c>
      <c r="R43" s="43">
        <v>15</v>
      </c>
      <c r="S43" s="44">
        <v>0</v>
      </c>
      <c r="T43" s="74">
        <f t="shared" si="6"/>
        <v>0</v>
      </c>
      <c r="U43" s="81"/>
      <c r="V43" s="81"/>
      <c r="W43" s="81"/>
      <c r="X43" s="81"/>
      <c r="Y43" s="81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0.34293659273178412</v>
      </c>
      <c r="E44" s="45">
        <f t="shared" si="1"/>
        <v>-2.5</v>
      </c>
      <c r="F44" s="46">
        <f t="shared" si="2"/>
        <v>-2.5</v>
      </c>
      <c r="G44" s="43">
        <f>'LV-HV_1a_2'!G44</f>
        <v>15</v>
      </c>
      <c r="H44" s="68"/>
      <c r="I44" s="43">
        <f>'LV-HV_1a_2'!I44</f>
        <v>15</v>
      </c>
      <c r="J44" s="44">
        <v>0</v>
      </c>
      <c r="K44" s="65">
        <f t="shared" si="3"/>
        <v>0</v>
      </c>
      <c r="L44" s="43">
        <f>'LV-HV_1a_2'!L44</f>
        <v>15</v>
      </c>
      <c r="M44" s="44">
        <v>0</v>
      </c>
      <c r="N44" s="65">
        <f t="shared" si="4"/>
        <v>0</v>
      </c>
      <c r="O44" s="43">
        <f>'LV-HV_1a_2'!O44</f>
        <v>15</v>
      </c>
      <c r="P44" s="44">
        <v>0</v>
      </c>
      <c r="Q44" s="74">
        <f t="shared" si="5"/>
        <v>0</v>
      </c>
      <c r="R44" s="43">
        <v>15</v>
      </c>
      <c r="S44" s="44">
        <v>0</v>
      </c>
      <c r="T44" s="74">
        <f t="shared" si="6"/>
        <v>0</v>
      </c>
      <c r="U44" s="81"/>
      <c r="V44" s="81"/>
      <c r="W44" s="81"/>
      <c r="X44" s="81"/>
      <c r="Y44" s="81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0.48413076748629047</v>
      </c>
      <c r="E45" s="45">
        <f t="shared" si="1"/>
        <v>-2.5</v>
      </c>
      <c r="F45" s="46">
        <f t="shared" si="2"/>
        <v>-2.5</v>
      </c>
      <c r="G45" s="43">
        <f>'LV-HV_1a_2'!G45</f>
        <v>15</v>
      </c>
      <c r="H45" s="68"/>
      <c r="I45" s="43">
        <f>'LV-HV_1a_2'!I45</f>
        <v>15</v>
      </c>
      <c r="J45" s="44">
        <v>0</v>
      </c>
      <c r="K45" s="65">
        <f t="shared" si="3"/>
        <v>0</v>
      </c>
      <c r="L45" s="43">
        <f>'LV-HV_1a_2'!L45</f>
        <v>15</v>
      </c>
      <c r="M45" s="44">
        <v>0</v>
      </c>
      <c r="N45" s="65">
        <f t="shared" si="4"/>
        <v>0</v>
      </c>
      <c r="O45" s="43">
        <f>'LV-HV_1a_2'!O45</f>
        <v>15</v>
      </c>
      <c r="P45" s="44">
        <v>0</v>
      </c>
      <c r="Q45" s="74">
        <f t="shared" si="5"/>
        <v>0</v>
      </c>
      <c r="R45" s="43">
        <v>15</v>
      </c>
      <c r="S45" s="44">
        <v>0</v>
      </c>
      <c r="T45" s="74">
        <f t="shared" si="6"/>
        <v>0</v>
      </c>
      <c r="U45" s="81"/>
      <c r="V45" s="81"/>
      <c r="W45" s="81"/>
      <c r="X45" s="81"/>
      <c r="Y45" s="81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0.58632256402992311</v>
      </c>
      <c r="E46" s="45">
        <f t="shared" si="1"/>
        <v>-2.5</v>
      </c>
      <c r="F46" s="46">
        <f t="shared" si="2"/>
        <v>-2.5</v>
      </c>
      <c r="G46" s="43">
        <f>'LV-HV_1a_2'!G46</f>
        <v>15</v>
      </c>
      <c r="H46" s="68"/>
      <c r="I46" s="43">
        <f>'LV-HV_1a_2'!I46</f>
        <v>15</v>
      </c>
      <c r="J46" s="44">
        <v>0</v>
      </c>
      <c r="K46" s="65">
        <f t="shared" si="3"/>
        <v>0</v>
      </c>
      <c r="L46" s="43">
        <f>'LV-HV_1a_2'!L46</f>
        <v>15</v>
      </c>
      <c r="M46" s="44">
        <v>0</v>
      </c>
      <c r="N46" s="65">
        <f t="shared" si="4"/>
        <v>0</v>
      </c>
      <c r="O46" s="43">
        <f>'LV-HV_1a_2'!O46</f>
        <v>15</v>
      </c>
      <c r="P46" s="44">
        <v>0</v>
      </c>
      <c r="Q46" s="74">
        <f t="shared" si="5"/>
        <v>0</v>
      </c>
      <c r="R46" s="43">
        <v>15</v>
      </c>
      <c r="S46" s="44">
        <v>0</v>
      </c>
      <c r="T46" s="74">
        <f t="shared" si="6"/>
        <v>0</v>
      </c>
      <c r="U46" s="81"/>
      <c r="V46" s="81"/>
      <c r="W46" s="81"/>
      <c r="X46" s="81"/>
      <c r="Y46" s="81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0.66371138553367082</v>
      </c>
      <c r="E47" s="45">
        <f t="shared" si="1"/>
        <v>-2.5</v>
      </c>
      <c r="F47" s="46">
        <f t="shared" si="2"/>
        <v>-2.5</v>
      </c>
      <c r="G47" s="43">
        <f>'LV-HV_1a_2'!G47</f>
        <v>15</v>
      </c>
      <c r="H47" s="68"/>
      <c r="I47" s="43">
        <f>'LV-HV_1a_2'!I47</f>
        <v>15</v>
      </c>
      <c r="J47" s="44">
        <v>0</v>
      </c>
      <c r="K47" s="65">
        <f t="shared" si="3"/>
        <v>0</v>
      </c>
      <c r="L47" s="43">
        <f>'LV-HV_1a_2'!L47</f>
        <v>15</v>
      </c>
      <c r="M47" s="44">
        <v>0</v>
      </c>
      <c r="N47" s="65">
        <f t="shared" si="4"/>
        <v>0</v>
      </c>
      <c r="O47" s="43">
        <f>'LV-HV_1a_2'!O47</f>
        <v>15</v>
      </c>
      <c r="P47" s="44">
        <v>0</v>
      </c>
      <c r="Q47" s="74">
        <f t="shared" si="5"/>
        <v>0</v>
      </c>
      <c r="R47" s="43">
        <v>15</v>
      </c>
      <c r="S47" s="44">
        <v>0</v>
      </c>
      <c r="T47" s="74">
        <f t="shared" si="6"/>
        <v>0</v>
      </c>
      <c r="U47" s="81"/>
      <c r="V47" s="81"/>
      <c r="W47" s="81"/>
      <c r="X47" s="81"/>
      <c r="Y47" s="81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0.72434989724562759</v>
      </c>
      <c r="E48" s="45">
        <f t="shared" si="1"/>
        <v>-2.5</v>
      </c>
      <c r="F48" s="46">
        <f t="shared" si="2"/>
        <v>-2.5</v>
      </c>
      <c r="G48" s="43">
        <f>'LV-HV_1a_2'!G48</f>
        <v>15</v>
      </c>
      <c r="H48" s="68"/>
      <c r="I48" s="43">
        <f>'LV-HV_1a_2'!I48</f>
        <v>15</v>
      </c>
      <c r="J48" s="44">
        <v>0</v>
      </c>
      <c r="K48" s="65">
        <f t="shared" si="3"/>
        <v>0</v>
      </c>
      <c r="L48" s="43">
        <f>'LV-HV_1a_2'!L48</f>
        <v>15</v>
      </c>
      <c r="M48" s="44">
        <v>0</v>
      </c>
      <c r="N48" s="65">
        <f t="shared" si="4"/>
        <v>0</v>
      </c>
      <c r="O48" s="43">
        <f>'LV-HV_1a_2'!O48</f>
        <v>15</v>
      </c>
      <c r="P48" s="44">
        <v>0</v>
      </c>
      <c r="Q48" s="74">
        <f t="shared" si="5"/>
        <v>0</v>
      </c>
      <c r="R48" s="43">
        <v>15</v>
      </c>
      <c r="S48" s="44">
        <v>0</v>
      </c>
      <c r="T48" s="74">
        <f t="shared" si="6"/>
        <v>0</v>
      </c>
      <c r="U48" s="81"/>
      <c r="V48" s="81"/>
      <c r="W48" s="81"/>
      <c r="X48" s="81"/>
      <c r="Y48" s="81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0.26072023355564844</v>
      </c>
      <c r="E49" s="45">
        <f t="shared" si="1"/>
        <v>-5</v>
      </c>
      <c r="F49" s="46">
        <f t="shared" si="2"/>
        <v>-5</v>
      </c>
      <c r="G49" s="43">
        <f>'LV-HV_1a_2'!G49</f>
        <v>15</v>
      </c>
      <c r="H49" s="68"/>
      <c r="I49" s="43">
        <f>'LV-HV_1a_2'!I49</f>
        <v>15</v>
      </c>
      <c r="J49" s="44">
        <v>0</v>
      </c>
      <c r="K49" s="65">
        <f t="shared" si="3"/>
        <v>0</v>
      </c>
      <c r="L49" s="43">
        <f>'LV-HV_1a_2'!L49</f>
        <v>15</v>
      </c>
      <c r="M49" s="44">
        <v>0</v>
      </c>
      <c r="N49" s="65">
        <f t="shared" si="4"/>
        <v>0</v>
      </c>
      <c r="O49" s="43">
        <f>'LV-HV_1a_2'!O49</f>
        <v>15</v>
      </c>
      <c r="P49" s="44">
        <v>0</v>
      </c>
      <c r="Q49" s="74">
        <f t="shared" si="5"/>
        <v>0</v>
      </c>
      <c r="R49" s="43">
        <v>15</v>
      </c>
      <c r="S49" s="44">
        <v>0</v>
      </c>
      <c r="T49" s="74">
        <f t="shared" si="6"/>
        <v>0</v>
      </c>
      <c r="U49" s="81"/>
      <c r="V49" s="81"/>
      <c r="W49" s="81"/>
      <c r="X49" s="81"/>
      <c r="Y49" s="81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0.28896267795665065</v>
      </c>
      <c r="E50" s="45">
        <f t="shared" si="1"/>
        <v>-5</v>
      </c>
      <c r="F50" s="46">
        <f t="shared" si="2"/>
        <v>-5</v>
      </c>
      <c r="G50" s="43">
        <f>'LV-HV_1a_2'!G50</f>
        <v>15</v>
      </c>
      <c r="H50" s="68"/>
      <c r="I50" s="43">
        <f>'LV-HV_1a_2'!I50</f>
        <v>15</v>
      </c>
      <c r="J50" s="44">
        <v>0</v>
      </c>
      <c r="K50" s="65">
        <f t="shared" si="3"/>
        <v>0</v>
      </c>
      <c r="L50" s="43">
        <f>'LV-HV_1a_2'!L50</f>
        <v>15</v>
      </c>
      <c r="M50" s="44">
        <v>0</v>
      </c>
      <c r="N50" s="65">
        <f t="shared" si="4"/>
        <v>0</v>
      </c>
      <c r="O50" s="43">
        <f>'LV-HV_1a_2'!O50</f>
        <v>15</v>
      </c>
      <c r="P50" s="44">
        <v>0</v>
      </c>
      <c r="Q50" s="74">
        <f t="shared" si="5"/>
        <v>0</v>
      </c>
      <c r="R50" s="43">
        <v>15</v>
      </c>
      <c r="S50" s="44">
        <v>0</v>
      </c>
      <c r="T50" s="74">
        <f t="shared" si="6"/>
        <v>0</v>
      </c>
      <c r="U50" s="81"/>
      <c r="V50" s="81"/>
      <c r="W50" s="81"/>
      <c r="X50" s="81"/>
      <c r="Y50" s="81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0.33235607949091345</v>
      </c>
      <c r="E51" s="45">
        <f t="shared" si="1"/>
        <v>-5</v>
      </c>
      <c r="F51" s="46">
        <f t="shared" si="2"/>
        <v>-5</v>
      </c>
      <c r="G51" s="43">
        <f>'LV-HV_1a_2'!G51</f>
        <v>15</v>
      </c>
      <c r="H51" s="68"/>
      <c r="I51" s="43">
        <f>'LV-HV_1a_2'!I51</f>
        <v>15</v>
      </c>
      <c r="J51" s="44">
        <v>0</v>
      </c>
      <c r="K51" s="65">
        <f t="shared" si="3"/>
        <v>0</v>
      </c>
      <c r="L51" s="43">
        <f>'LV-HV_1a_2'!L51</f>
        <v>15</v>
      </c>
      <c r="M51" s="44">
        <v>0</v>
      </c>
      <c r="N51" s="65">
        <f t="shared" si="4"/>
        <v>0</v>
      </c>
      <c r="O51" s="43">
        <f>'LV-HV_1a_2'!O51</f>
        <v>15</v>
      </c>
      <c r="P51" s="44">
        <v>0</v>
      </c>
      <c r="Q51" s="74">
        <f t="shared" si="5"/>
        <v>0</v>
      </c>
      <c r="R51" s="43">
        <v>15</v>
      </c>
      <c r="S51" s="44">
        <v>0</v>
      </c>
      <c r="T51" s="74">
        <f t="shared" si="6"/>
        <v>0</v>
      </c>
      <c r="U51" s="81"/>
      <c r="V51" s="81"/>
      <c r="W51" s="81"/>
      <c r="X51" s="81"/>
      <c r="Y51" s="81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0.40756119309655076</v>
      </c>
      <c r="E52" s="45">
        <f t="shared" si="1"/>
        <v>-5</v>
      </c>
      <c r="F52" s="46">
        <f t="shared" si="2"/>
        <v>-5</v>
      </c>
      <c r="G52" s="43">
        <f>'LV-HV_1a_2'!G52</f>
        <v>15</v>
      </c>
      <c r="H52" s="68"/>
      <c r="I52" s="43">
        <f>'LV-HV_1a_2'!I52</f>
        <v>15</v>
      </c>
      <c r="J52" s="44">
        <v>0</v>
      </c>
      <c r="K52" s="65">
        <f t="shared" si="3"/>
        <v>0</v>
      </c>
      <c r="L52" s="43">
        <f>'LV-HV_1a_2'!L52</f>
        <v>15</v>
      </c>
      <c r="M52" s="44">
        <v>0</v>
      </c>
      <c r="N52" s="65">
        <f t="shared" si="4"/>
        <v>0</v>
      </c>
      <c r="O52" s="43">
        <f>'LV-HV_1a_2'!O52</f>
        <v>15</v>
      </c>
      <c r="P52" s="44">
        <v>0</v>
      </c>
      <c r="Q52" s="74">
        <f t="shared" si="5"/>
        <v>0</v>
      </c>
      <c r="R52" s="43">
        <v>15</v>
      </c>
      <c r="S52" s="44">
        <v>0</v>
      </c>
      <c r="T52" s="74">
        <f t="shared" si="6"/>
        <v>0</v>
      </c>
      <c r="U52" s="81"/>
      <c r="V52" s="81"/>
      <c r="W52" s="81"/>
      <c r="X52" s="81"/>
      <c r="Y52" s="81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0.56980221248873941</v>
      </c>
      <c r="E53" s="45">
        <f t="shared" si="1"/>
        <v>-5</v>
      </c>
      <c r="F53" s="46">
        <f t="shared" si="2"/>
        <v>-5</v>
      </c>
      <c r="G53" s="43">
        <f>'LV-HV_1a_2'!G53</f>
        <v>15</v>
      </c>
      <c r="H53" s="68"/>
      <c r="I53" s="43">
        <f>'LV-HV_1a_2'!I53</f>
        <v>15</v>
      </c>
      <c r="J53" s="44">
        <v>0</v>
      </c>
      <c r="K53" s="65">
        <f t="shared" si="3"/>
        <v>0</v>
      </c>
      <c r="L53" s="43">
        <f>'LV-HV_1a_2'!L53</f>
        <v>15</v>
      </c>
      <c r="M53" s="44">
        <v>0</v>
      </c>
      <c r="N53" s="65">
        <f t="shared" si="4"/>
        <v>0</v>
      </c>
      <c r="O53" s="43">
        <f>'LV-HV_1a_2'!O53</f>
        <v>15</v>
      </c>
      <c r="P53" s="44">
        <v>0</v>
      </c>
      <c r="Q53" s="74">
        <f t="shared" si="5"/>
        <v>0</v>
      </c>
      <c r="R53" s="43">
        <v>15</v>
      </c>
      <c r="S53" s="44">
        <v>0</v>
      </c>
      <c r="T53" s="74">
        <f t="shared" si="6"/>
        <v>0</v>
      </c>
      <c r="U53" s="81"/>
      <c r="V53" s="81"/>
      <c r="W53" s="81"/>
      <c r="X53" s="81"/>
      <c r="Y53" s="81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0.25022027378054745</v>
      </c>
      <c r="E54" s="45">
        <f t="shared" si="1"/>
        <v>-7.5</v>
      </c>
      <c r="F54" s="46">
        <f t="shared" si="2"/>
        <v>-7.5</v>
      </c>
      <c r="G54" s="43">
        <f>'LV-HV_1a_2'!G54</f>
        <v>15</v>
      </c>
      <c r="H54" s="68"/>
      <c r="I54" s="43">
        <f>'LV-HV_1a_2'!I54</f>
        <v>15</v>
      </c>
      <c r="J54" s="44">
        <v>0</v>
      </c>
      <c r="K54" s="65">
        <f t="shared" si="3"/>
        <v>0</v>
      </c>
      <c r="L54" s="43">
        <f>'LV-HV_1a_2'!L54</f>
        <v>15</v>
      </c>
      <c r="M54" s="44">
        <v>0</v>
      </c>
      <c r="N54" s="65">
        <f t="shared" si="4"/>
        <v>0</v>
      </c>
      <c r="O54" s="43">
        <f>'LV-HV_1a_2'!O54</f>
        <v>15</v>
      </c>
      <c r="P54" s="44">
        <v>0</v>
      </c>
      <c r="Q54" s="74">
        <f t="shared" si="5"/>
        <v>0</v>
      </c>
      <c r="R54" s="43">
        <v>15</v>
      </c>
      <c r="S54" s="44">
        <v>0</v>
      </c>
      <c r="T54" s="74">
        <f t="shared" si="6"/>
        <v>0</v>
      </c>
      <c r="U54" s="81"/>
      <c r="V54" s="81"/>
      <c r="W54" s="81"/>
      <c r="X54" s="81"/>
      <c r="Y54" s="81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0.25084855935138967</v>
      </c>
      <c r="E55" s="45">
        <f t="shared" si="1"/>
        <v>-7.5</v>
      </c>
      <c r="F55" s="46">
        <f t="shared" si="2"/>
        <v>-7.5</v>
      </c>
      <c r="G55" s="43">
        <f>'LV-HV_1a_2'!G55</f>
        <v>15</v>
      </c>
      <c r="H55" s="68"/>
      <c r="I55" s="43">
        <f>'LV-HV_1a_2'!I55</f>
        <v>15</v>
      </c>
      <c r="J55" s="44">
        <v>0</v>
      </c>
      <c r="K55" s="65">
        <f t="shared" si="3"/>
        <v>0</v>
      </c>
      <c r="L55" s="43">
        <f>'LV-HV_1a_2'!L55</f>
        <v>15</v>
      </c>
      <c r="M55" s="44">
        <v>0</v>
      </c>
      <c r="N55" s="65">
        <f t="shared" si="4"/>
        <v>0</v>
      </c>
      <c r="O55" s="43">
        <f>'LV-HV_1a_2'!O55</f>
        <v>15</v>
      </c>
      <c r="P55" s="44">
        <v>0</v>
      </c>
      <c r="Q55" s="74">
        <f t="shared" si="5"/>
        <v>0</v>
      </c>
      <c r="R55" s="43">
        <v>15</v>
      </c>
      <c r="S55" s="44">
        <v>0</v>
      </c>
      <c r="T55" s="74">
        <f t="shared" si="6"/>
        <v>0</v>
      </c>
      <c r="U55" s="81"/>
      <c r="V55" s="81"/>
      <c r="W55" s="81"/>
      <c r="X55" s="81"/>
      <c r="Y55" s="81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0.25197550160561288</v>
      </c>
      <c r="E56" s="45">
        <f t="shared" si="1"/>
        <v>-7.5</v>
      </c>
      <c r="F56" s="46">
        <f t="shared" si="2"/>
        <v>-7.5</v>
      </c>
      <c r="G56" s="43">
        <f>'LV-HV_1a_2'!G56</f>
        <v>15</v>
      </c>
      <c r="H56" s="68"/>
      <c r="I56" s="43">
        <f>'LV-HV_1a_2'!I56</f>
        <v>15</v>
      </c>
      <c r="J56" s="44">
        <v>0</v>
      </c>
      <c r="K56" s="65">
        <f t="shared" si="3"/>
        <v>0</v>
      </c>
      <c r="L56" s="43">
        <f>'LV-HV_1a_2'!L56</f>
        <v>15</v>
      </c>
      <c r="M56" s="44">
        <v>0</v>
      </c>
      <c r="N56" s="65">
        <f t="shared" si="4"/>
        <v>0</v>
      </c>
      <c r="O56" s="43">
        <f>'LV-HV_1a_2'!O56</f>
        <v>15</v>
      </c>
      <c r="P56" s="44">
        <v>0</v>
      </c>
      <c r="Q56" s="74">
        <f t="shared" si="5"/>
        <v>0</v>
      </c>
      <c r="R56" s="43">
        <v>15</v>
      </c>
      <c r="S56" s="44">
        <v>0</v>
      </c>
      <c r="T56" s="74">
        <f t="shared" si="6"/>
        <v>0</v>
      </c>
      <c r="U56" s="81"/>
      <c r="V56" s="81"/>
      <c r="W56" s="81"/>
      <c r="X56" s="81"/>
      <c r="Y56" s="81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0.25458534811293831</v>
      </c>
      <c r="E57" s="45">
        <f t="shared" si="1"/>
        <v>-7.5</v>
      </c>
      <c r="F57" s="46">
        <f t="shared" si="2"/>
        <v>-7.5</v>
      </c>
      <c r="G57" s="43">
        <f>'LV-HV_1a_2'!G57</f>
        <v>15</v>
      </c>
      <c r="H57" s="68"/>
      <c r="I57" s="43">
        <f>'LV-HV_1a_2'!I57</f>
        <v>15</v>
      </c>
      <c r="J57" s="44">
        <v>0</v>
      </c>
      <c r="K57" s="65">
        <f t="shared" si="3"/>
        <v>0</v>
      </c>
      <c r="L57" s="43">
        <f>'LV-HV_1a_2'!L57</f>
        <v>15</v>
      </c>
      <c r="M57" s="44">
        <v>0</v>
      </c>
      <c r="N57" s="65">
        <f t="shared" si="4"/>
        <v>0</v>
      </c>
      <c r="O57" s="43">
        <f>'LV-HV_1a_2'!O57</f>
        <v>15</v>
      </c>
      <c r="P57" s="44">
        <v>0</v>
      </c>
      <c r="Q57" s="74">
        <f t="shared" si="5"/>
        <v>0</v>
      </c>
      <c r="R57" s="43">
        <v>15</v>
      </c>
      <c r="S57" s="44">
        <v>0</v>
      </c>
      <c r="T57" s="74">
        <f t="shared" si="6"/>
        <v>0</v>
      </c>
      <c r="U57" s="81"/>
      <c r="V57" s="81"/>
      <c r="W57" s="81"/>
      <c r="X57" s="81"/>
      <c r="Y57" s="81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0.26723475778373024</v>
      </c>
      <c r="E58" s="45">
        <f t="shared" si="1"/>
        <v>-7.5</v>
      </c>
      <c r="F58" s="46">
        <f t="shared" si="2"/>
        <v>-7.5</v>
      </c>
      <c r="G58" s="43">
        <f>'LV-HV_1a_2'!G58</f>
        <v>15</v>
      </c>
      <c r="H58" s="68"/>
      <c r="I58" s="43">
        <f>'LV-HV_1a_2'!I58</f>
        <v>15</v>
      </c>
      <c r="J58" s="44">
        <v>0</v>
      </c>
      <c r="K58" s="65">
        <f t="shared" si="3"/>
        <v>0</v>
      </c>
      <c r="L58" s="43">
        <f>'LV-HV_1a_2'!L58</f>
        <v>15</v>
      </c>
      <c r="M58" s="44">
        <v>0</v>
      </c>
      <c r="N58" s="65">
        <f t="shared" si="4"/>
        <v>0</v>
      </c>
      <c r="O58" s="43">
        <f>'LV-HV_1a_2'!O58</f>
        <v>15</v>
      </c>
      <c r="P58" s="44">
        <v>0</v>
      </c>
      <c r="Q58" s="74">
        <f t="shared" si="5"/>
        <v>0</v>
      </c>
      <c r="R58" s="43">
        <v>15</v>
      </c>
      <c r="S58" s="44">
        <v>0</v>
      </c>
      <c r="T58" s="74">
        <f t="shared" si="6"/>
        <v>0</v>
      </c>
      <c r="U58" s="81"/>
      <c r="V58" s="81"/>
      <c r="W58" s="81"/>
      <c r="X58" s="81"/>
      <c r="Y58" s="81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0.25000092919191047</v>
      </c>
      <c r="E59" s="45">
        <f t="shared" si="1"/>
        <v>-10</v>
      </c>
      <c r="F59" s="46">
        <f t="shared" si="2"/>
        <v>-10</v>
      </c>
      <c r="G59" s="43">
        <f>'LV-HV_1a_2'!G59</f>
        <v>15</v>
      </c>
      <c r="H59" s="68"/>
      <c r="I59" s="43">
        <f>'LV-HV_1a_2'!I59</f>
        <v>15</v>
      </c>
      <c r="J59" s="44">
        <v>0</v>
      </c>
      <c r="K59" s="65">
        <f t="shared" si="3"/>
        <v>0</v>
      </c>
      <c r="L59" s="43">
        <f>'LV-HV_1a_2'!L59</f>
        <v>15</v>
      </c>
      <c r="M59" s="44">
        <v>0</v>
      </c>
      <c r="N59" s="65">
        <f t="shared" si="4"/>
        <v>0</v>
      </c>
      <c r="O59" s="43">
        <f>'LV-HV_1a_2'!O59</f>
        <v>15</v>
      </c>
      <c r="P59" s="44">
        <v>0</v>
      </c>
      <c r="Q59" s="74">
        <f t="shared" si="5"/>
        <v>0</v>
      </c>
      <c r="R59" s="43">
        <v>15</v>
      </c>
      <c r="S59" s="44">
        <v>0</v>
      </c>
      <c r="T59" s="74">
        <f t="shared" si="6"/>
        <v>0</v>
      </c>
      <c r="U59" s="81"/>
      <c r="V59" s="81"/>
      <c r="W59" s="81"/>
      <c r="X59" s="81"/>
      <c r="Y59" s="81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0.25000358400691042</v>
      </c>
      <c r="E60" s="45">
        <f t="shared" si="1"/>
        <v>-10</v>
      </c>
      <c r="F60" s="46">
        <f t="shared" si="2"/>
        <v>-10</v>
      </c>
      <c r="G60" s="43">
        <f>'LV-HV_1a_2'!G60</f>
        <v>15</v>
      </c>
      <c r="H60" s="68"/>
      <c r="I60" s="43">
        <f>'LV-HV_1a_2'!I60</f>
        <v>15</v>
      </c>
      <c r="J60" s="44">
        <v>0</v>
      </c>
      <c r="K60" s="65">
        <f t="shared" si="3"/>
        <v>0</v>
      </c>
      <c r="L60" s="43">
        <f>'LV-HV_1a_2'!L60</f>
        <v>15</v>
      </c>
      <c r="M60" s="44">
        <v>0</v>
      </c>
      <c r="N60" s="65">
        <f t="shared" si="4"/>
        <v>0</v>
      </c>
      <c r="O60" s="43">
        <f>'LV-HV_1a_2'!O60</f>
        <v>15</v>
      </c>
      <c r="P60" s="44">
        <v>0</v>
      </c>
      <c r="Q60" s="74">
        <f t="shared" si="5"/>
        <v>0</v>
      </c>
      <c r="R60" s="43">
        <v>15</v>
      </c>
      <c r="S60" s="44">
        <v>0</v>
      </c>
      <c r="T60" s="74">
        <f t="shared" si="6"/>
        <v>0</v>
      </c>
      <c r="U60" s="81"/>
      <c r="V60" s="81"/>
      <c r="W60" s="81"/>
      <c r="X60" s="81"/>
      <c r="Y60" s="81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0.25000836260286657</v>
      </c>
      <c r="E61" s="45">
        <f t="shared" si="1"/>
        <v>-10</v>
      </c>
      <c r="F61" s="46">
        <f t="shared" si="2"/>
        <v>-10</v>
      </c>
      <c r="G61" s="43">
        <f>'LV-HV_1a_2'!G61</f>
        <v>15</v>
      </c>
      <c r="H61" s="68"/>
      <c r="I61" s="43">
        <f>'LV-HV_1a_2'!I61</f>
        <v>15</v>
      </c>
      <c r="J61" s="44">
        <v>0</v>
      </c>
      <c r="K61" s="65">
        <f t="shared" si="3"/>
        <v>0</v>
      </c>
      <c r="L61" s="43">
        <f>'LV-HV_1a_2'!L61</f>
        <v>15</v>
      </c>
      <c r="M61" s="44">
        <v>0</v>
      </c>
      <c r="N61" s="65">
        <f t="shared" si="4"/>
        <v>0</v>
      </c>
      <c r="O61" s="43">
        <f>'LV-HV_1a_2'!O61</f>
        <v>15</v>
      </c>
      <c r="P61" s="44">
        <v>0</v>
      </c>
      <c r="Q61" s="74">
        <f t="shared" si="5"/>
        <v>0</v>
      </c>
      <c r="R61" s="43">
        <v>15</v>
      </c>
      <c r="S61" s="44">
        <v>0</v>
      </c>
      <c r="T61" s="74">
        <f t="shared" si="6"/>
        <v>0</v>
      </c>
      <c r="U61" s="81"/>
      <c r="V61" s="81"/>
      <c r="W61" s="81"/>
      <c r="X61" s="81"/>
      <c r="Y61" s="81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0.25001951230489222</v>
      </c>
      <c r="E62" s="45">
        <f t="shared" si="1"/>
        <v>-10</v>
      </c>
      <c r="F62" s="46">
        <f t="shared" si="2"/>
        <v>-10</v>
      </c>
      <c r="G62" s="43">
        <f>'LV-HV_1a_2'!G62</f>
        <v>15</v>
      </c>
      <c r="H62" s="68"/>
      <c r="I62" s="43">
        <f>'LV-HV_1a_2'!I62</f>
        <v>15</v>
      </c>
      <c r="J62" s="44">
        <v>0</v>
      </c>
      <c r="K62" s="65">
        <f t="shared" si="3"/>
        <v>0</v>
      </c>
      <c r="L62" s="43">
        <f>'LV-HV_1a_2'!L62</f>
        <v>15</v>
      </c>
      <c r="M62" s="44">
        <v>0</v>
      </c>
      <c r="N62" s="65">
        <f t="shared" si="4"/>
        <v>0</v>
      </c>
      <c r="O62" s="43">
        <f>'LV-HV_1a_2'!O62</f>
        <v>15</v>
      </c>
      <c r="P62" s="44">
        <v>0</v>
      </c>
      <c r="Q62" s="74">
        <f t="shared" si="5"/>
        <v>0</v>
      </c>
      <c r="R62" s="43">
        <v>15</v>
      </c>
      <c r="S62" s="44">
        <v>0</v>
      </c>
      <c r="T62" s="74">
        <f t="shared" si="6"/>
        <v>0</v>
      </c>
      <c r="U62" s="81"/>
      <c r="V62" s="81"/>
      <c r="W62" s="81"/>
      <c r="X62" s="81"/>
      <c r="Y62" s="81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0.25007525335677605</v>
      </c>
      <c r="E63" s="45">
        <f t="shared" si="1"/>
        <v>-10</v>
      </c>
      <c r="F63" s="46">
        <f t="shared" si="2"/>
        <v>-10</v>
      </c>
      <c r="G63" s="43">
        <f>'LV-HV_1a_2'!G63</f>
        <v>15</v>
      </c>
      <c r="H63" s="70"/>
      <c r="I63" s="43">
        <f>'LV-HV_1a_2'!I63</f>
        <v>15</v>
      </c>
      <c r="J63" s="44">
        <v>0</v>
      </c>
      <c r="K63" s="65">
        <f t="shared" si="3"/>
        <v>0</v>
      </c>
      <c r="L63" s="43">
        <f>'LV-HV_1a_2'!L63</f>
        <v>15</v>
      </c>
      <c r="M63" s="44">
        <v>0</v>
      </c>
      <c r="N63" s="65">
        <f t="shared" si="4"/>
        <v>0</v>
      </c>
      <c r="O63" s="43">
        <f>'LV-HV_1a_2'!O63</f>
        <v>15</v>
      </c>
      <c r="P63" s="44">
        <v>0</v>
      </c>
      <c r="Q63" s="74">
        <f t="shared" si="5"/>
        <v>0</v>
      </c>
      <c r="R63" s="43">
        <v>15</v>
      </c>
      <c r="S63" s="44">
        <v>0</v>
      </c>
      <c r="T63" s="74">
        <f t="shared" si="6"/>
        <v>0</v>
      </c>
      <c r="U63" s="81"/>
      <c r="V63" s="81"/>
      <c r="W63" s="81"/>
      <c r="X63" s="81"/>
      <c r="Y63" s="81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0</v>
      </c>
      <c r="K64" s="34"/>
      <c r="L64" s="33"/>
      <c r="M64" s="48">
        <f>AVERAGE(M19:M63)</f>
        <v>0</v>
      </c>
      <c r="N64" s="34"/>
      <c r="O64" s="33"/>
      <c r="P64" s="48">
        <f>AVERAGE(P19:P63)</f>
        <v>0</v>
      </c>
      <c r="Q64" s="34"/>
      <c r="R64" s="33"/>
      <c r="S64" s="48">
        <f>AVERAGE(S19:S63)</f>
        <v>0.91962888888888905</v>
      </c>
      <c r="T64" s="34"/>
      <c r="U64" s="15"/>
      <c r="V64" s="15"/>
      <c r="W64" s="15"/>
      <c r="X64" s="15"/>
      <c r="Y64" s="15"/>
    </row>
    <row r="65" spans="2:20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0</v>
      </c>
      <c r="K65" s="36"/>
      <c r="L65" s="35"/>
      <c r="M65" s="49">
        <f>_xlfn.STDEV.S(M19:M63)</f>
        <v>0</v>
      </c>
      <c r="N65" s="36"/>
      <c r="O65" s="35"/>
      <c r="P65" s="49">
        <f>_xlfn.STDEV.S(P19:P63)</f>
        <v>0</v>
      </c>
      <c r="Q65" s="36"/>
      <c r="R65" s="35"/>
      <c r="S65" s="49">
        <f>_xlfn.STDEV.S(S19:S63)</f>
        <v>1.9841375277231144</v>
      </c>
      <c r="T65" s="36"/>
    </row>
    <row r="66" spans="2:20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</row>
    <row r="67" spans="2:20" ht="15.75" thickBot="1" x14ac:dyDescent="0.3">
      <c r="B67" s="5"/>
      <c r="C67" s="5"/>
      <c r="H67" s="29" t="s">
        <v>33</v>
      </c>
      <c r="I67" s="37"/>
      <c r="J67" s="50">
        <f>MAX(J19:J63)</f>
        <v>0</v>
      </c>
      <c r="K67" s="38"/>
      <c r="L67" s="41"/>
      <c r="M67" s="50">
        <f>MAX(M19:M63)</f>
        <v>0</v>
      </c>
      <c r="N67" s="38"/>
      <c r="O67" s="41"/>
      <c r="P67" s="50">
        <f>MAX(P19:P63)</f>
        <v>0</v>
      </c>
      <c r="Q67" s="38"/>
      <c r="R67" s="41"/>
      <c r="S67" s="50">
        <f>MAX(S19:S63)</f>
        <v>6.1387999999999998</v>
      </c>
      <c r="T67" s="38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</row>
    <row r="74" spans="2:20" x14ac:dyDescent="0.25">
      <c r="B74" s="5"/>
      <c r="C74" s="5"/>
    </row>
    <row r="75" spans="2:20" x14ac:dyDescent="0.25">
      <c r="B75" s="5"/>
      <c r="C75" s="5"/>
      <c r="E75" s="73" t="s">
        <v>44</v>
      </c>
    </row>
    <row r="76" spans="2:20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8" t="s">
        <v>69</v>
      </c>
    </row>
    <row r="77" spans="2:20" x14ac:dyDescent="0.25">
      <c r="B77" s="5"/>
      <c r="C77" s="5"/>
      <c r="E77" s="60" t="s">
        <v>45</v>
      </c>
      <c r="F77" s="61">
        <f>J64</f>
        <v>0</v>
      </c>
      <c r="G77" s="61">
        <f>M64</f>
        <v>0</v>
      </c>
      <c r="H77" s="94">
        <f>P64</f>
        <v>0</v>
      </c>
      <c r="I77" s="95">
        <f>S64</f>
        <v>0.91962888888888905</v>
      </c>
    </row>
    <row r="78" spans="2:20" x14ac:dyDescent="0.25">
      <c r="B78" s="5"/>
      <c r="C78" s="5"/>
      <c r="E78" s="60" t="s">
        <v>46</v>
      </c>
      <c r="F78" s="61">
        <f t="shared" ref="F78:F80" si="7">J65</f>
        <v>0</v>
      </c>
      <c r="G78" s="61">
        <f t="shared" ref="G78:G80" si="8">M65</f>
        <v>0</v>
      </c>
      <c r="H78" s="61">
        <f t="shared" ref="H78:H80" si="9">P65</f>
        <v>0</v>
      </c>
      <c r="I78" s="62">
        <f t="shared" ref="I78:I80" si="10">S65</f>
        <v>1.9841375277231144</v>
      </c>
    </row>
    <row r="79" spans="2:20" x14ac:dyDescent="0.25">
      <c r="B79" s="5"/>
      <c r="C79" s="5"/>
      <c r="E79" s="60" t="s">
        <v>47</v>
      </c>
      <c r="F79" s="61">
        <f t="shared" si="7"/>
        <v>0</v>
      </c>
      <c r="G79" s="61">
        <f t="shared" si="8"/>
        <v>0</v>
      </c>
      <c r="H79" s="61">
        <f t="shared" si="9"/>
        <v>0</v>
      </c>
      <c r="I79" s="62">
        <f t="shared" si="10"/>
        <v>0</v>
      </c>
    </row>
    <row r="80" spans="2:20" x14ac:dyDescent="0.25">
      <c r="B80" s="5"/>
      <c r="C80" s="5"/>
      <c r="E80" s="63" t="s">
        <v>48</v>
      </c>
      <c r="F80" s="56">
        <f t="shared" si="7"/>
        <v>0</v>
      </c>
      <c r="G80" s="56">
        <f t="shared" si="8"/>
        <v>0</v>
      </c>
      <c r="H80" s="56">
        <f t="shared" si="9"/>
        <v>0</v>
      </c>
      <c r="I80" s="64">
        <f t="shared" si="10"/>
        <v>6.1387999999999998</v>
      </c>
    </row>
    <row r="81" spans="2:308" x14ac:dyDescent="0.25">
      <c r="B81" s="5"/>
      <c r="C81" s="5"/>
    </row>
    <row r="82" spans="2:308" x14ac:dyDescent="0.25">
      <c r="B82" s="5"/>
      <c r="C82" s="5"/>
    </row>
    <row r="83" spans="2:308" x14ac:dyDescent="0.25"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5">
    <mergeCell ref="G17:H17"/>
    <mergeCell ref="I17:K17"/>
    <mergeCell ref="L17:N17"/>
    <mergeCell ref="O17:Q17"/>
    <mergeCell ref="R17:T17"/>
  </mergeCells>
  <conditionalFormatting sqref="E19:F63">
    <cfRule type="cellIs" dxfId="10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V84"/>
  <sheetViews>
    <sheetView showGridLines="0" topLeftCell="F16" zoomScale="80" zoomScaleNormal="80" workbookViewId="0">
      <selection activeCell="H27" sqref="H27:H42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54">
        <v>1</v>
      </c>
      <c r="F5" t="s">
        <v>37</v>
      </c>
    </row>
    <row r="6" spans="2:39" x14ac:dyDescent="0.25">
      <c r="C6" s="53" t="s">
        <v>18</v>
      </c>
      <c r="D6" s="54" t="s">
        <v>49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1</v>
      </c>
      <c r="W7" s="30">
        <v>0</v>
      </c>
      <c r="X7" s="30">
        <v>0</v>
      </c>
      <c r="Y7" s="30">
        <v>0</v>
      </c>
      <c r="Z7" s="30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7">
        <v>0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0</v>
      </c>
      <c r="H8" s="87">
        <f>SUM(G7:H7)</f>
        <v>0</v>
      </c>
      <c r="I8" s="87">
        <f>SUM(G7:I7)</f>
        <v>0</v>
      </c>
      <c r="J8" s="87">
        <f>SUM(G7:J7)</f>
        <v>0</v>
      </c>
      <c r="K8" s="87">
        <f>SUM(G7:K7)</f>
        <v>0</v>
      </c>
      <c r="L8" s="87">
        <f>SUM(G7:L7)</f>
        <v>0</v>
      </c>
      <c r="M8" s="87">
        <f>SUM(G7:M7)</f>
        <v>0</v>
      </c>
      <c r="N8" s="87">
        <f>SUM(G7:N7)</f>
        <v>0</v>
      </c>
      <c r="O8" s="87">
        <f>SUM(G7:O7)</f>
        <v>0</v>
      </c>
      <c r="P8" s="87">
        <f>SUM(G7:P7)</f>
        <v>0</v>
      </c>
      <c r="Q8" s="87">
        <f>SUM(G7:Q7)</f>
        <v>0</v>
      </c>
      <c r="R8" s="87">
        <f>SUM(G7:R7)</f>
        <v>0</v>
      </c>
      <c r="S8" s="87">
        <f>SUM(G7:S7)</f>
        <v>0</v>
      </c>
      <c r="T8" s="87">
        <f>SUM(G7:T7)</f>
        <v>0</v>
      </c>
      <c r="U8" s="87">
        <f>SUM(G7:U7)</f>
        <v>0</v>
      </c>
      <c r="V8" s="87">
        <f>SUM(G7:V7)</f>
        <v>1</v>
      </c>
      <c r="W8" s="87">
        <f>SUM(G7:W7)</f>
        <v>1</v>
      </c>
      <c r="X8" s="87">
        <f>SUM(G7:X7)</f>
        <v>1</v>
      </c>
      <c r="Y8" s="87">
        <f>SUM(G7:Y7)</f>
        <v>1</v>
      </c>
      <c r="Z8" s="87">
        <f>SUM(G7:Z7)</f>
        <v>1</v>
      </c>
      <c r="AA8" s="87">
        <f>SUM(G7:AA7)</f>
        <v>1</v>
      </c>
      <c r="AB8" s="87">
        <f>SUM(G7:AB7)</f>
        <v>1</v>
      </c>
      <c r="AC8" s="87">
        <f>SUM(G7:AC7)</f>
        <v>1</v>
      </c>
      <c r="AD8" s="87">
        <f>SUM(G7:AD7)</f>
        <v>1</v>
      </c>
      <c r="AE8" s="87">
        <f>SUM(G7:AE7)</f>
        <v>1</v>
      </c>
      <c r="AF8" s="87">
        <f>SUM(G7:AF7)</f>
        <v>1</v>
      </c>
      <c r="AG8" s="87">
        <f>SUM(G7:AG7)</f>
        <v>1</v>
      </c>
      <c r="AH8" s="87">
        <f>SUM(G7:AH7)</f>
        <v>1</v>
      </c>
      <c r="AI8" s="87">
        <f>SUM(G7:AI7)</f>
        <v>1</v>
      </c>
      <c r="AJ8" s="87">
        <f>SUM(G7:AJ7)</f>
        <v>1</v>
      </c>
      <c r="AK8" s="87">
        <f>SUM(G7:AK7)</f>
        <v>1</v>
      </c>
      <c r="AL8" s="87"/>
      <c r="AM8" s="32"/>
    </row>
    <row r="9" spans="2:39" x14ac:dyDescent="0.25">
      <c r="C9" s="53" t="s">
        <v>15</v>
      </c>
      <c r="D9" s="54">
        <v>0.4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0">1/9</f>
        <v>0.1111111111111111</v>
      </c>
      <c r="I13" s="87">
        <f t="shared" si="0"/>
        <v>0.1111111111111111</v>
      </c>
      <c r="J13" s="87">
        <f t="shared" si="0"/>
        <v>0.1111111111111111</v>
      </c>
      <c r="K13" s="87">
        <f t="shared" si="0"/>
        <v>0.1111111111111111</v>
      </c>
      <c r="L13" s="87">
        <f t="shared" si="0"/>
        <v>0.1111111111111111</v>
      </c>
      <c r="M13" s="87">
        <f t="shared" si="0"/>
        <v>0.1111111111111111</v>
      </c>
      <c r="N13" s="87">
        <f t="shared" si="0"/>
        <v>0.1111111111111111</v>
      </c>
      <c r="O13" s="87">
        <f t="shared" si="0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v>0.9</v>
      </c>
      <c r="C15" s="31">
        <v>0.1</v>
      </c>
    </row>
    <row r="16" spans="2:39" ht="15.75" thickBot="1" x14ac:dyDescent="0.3">
      <c r="B16" s="31">
        <v>0.1</v>
      </c>
      <c r="C16" s="31">
        <v>0.9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82"/>
      <c r="V18" s="82"/>
      <c r="W18" s="82"/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0.10000148670705672</v>
      </c>
      <c r="E19" s="45">
        <f>D19*$C$12+(1-D19)*$C$13-C19</f>
        <v>10</v>
      </c>
      <c r="F19" s="46">
        <f>B19*$C$12+(1-B19)*$C$13-C19</f>
        <v>10</v>
      </c>
      <c r="G19" s="43">
        <v>60</v>
      </c>
      <c r="H19" s="68"/>
      <c r="I19" s="43">
        <f>'LV-HV_1a'!I19</f>
        <v>60</v>
      </c>
      <c r="J19" s="44">
        <v>0</v>
      </c>
      <c r="K19" s="65">
        <f>ABS((100/$G19*I19)-100)</f>
        <v>0</v>
      </c>
      <c r="L19" s="43">
        <f>'LV-HV_1a'!L19</f>
        <v>60</v>
      </c>
      <c r="M19" s="44">
        <v>0</v>
      </c>
      <c r="N19" s="65">
        <f>ABS((100/$G19*L19)-100)</f>
        <v>0</v>
      </c>
      <c r="O19" s="43">
        <v>60</v>
      </c>
      <c r="P19" s="44">
        <v>0</v>
      </c>
      <c r="Q19" s="74">
        <f>ABS((100/$G19*O19)-100)</f>
        <v>0</v>
      </c>
      <c r="R19" s="43">
        <v>15</v>
      </c>
      <c r="S19" s="44">
        <v>40.9848</v>
      </c>
      <c r="T19" s="74">
        <f>ABS((100/$G19*R19)-100)</f>
        <v>75</v>
      </c>
      <c r="U19" s="81"/>
      <c r="V19" s="81"/>
      <c r="W19" s="81"/>
      <c r="X19" s="81"/>
      <c r="Y19" s="81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0.10000573441105662</v>
      </c>
      <c r="E20" s="45">
        <f t="shared" ref="E20:E63" si="1">D20*$C$12+(1-D20)*$C$13-C20</f>
        <v>10</v>
      </c>
      <c r="F20" s="46">
        <f t="shared" ref="F20:F63" si="2">B20*$C$12+(1-B20)*$C$13-C20</f>
        <v>10</v>
      </c>
      <c r="G20" s="43">
        <v>60</v>
      </c>
      <c r="H20" s="68"/>
      <c r="I20" s="43">
        <f>'LV-HV_1a'!I20</f>
        <v>60</v>
      </c>
      <c r="J20" s="44">
        <v>0</v>
      </c>
      <c r="K20" s="65">
        <f t="shared" ref="K20:K63" si="3">ABS((100/$G20*I20)-100)</f>
        <v>0</v>
      </c>
      <c r="L20" s="43">
        <f>'LV-HV_1a'!L20</f>
        <v>60</v>
      </c>
      <c r="M20" s="44">
        <v>0</v>
      </c>
      <c r="N20" s="65">
        <f t="shared" ref="N20:N63" si="4">ABS((100/$G20*L20)-100)</f>
        <v>0</v>
      </c>
      <c r="O20" s="43">
        <v>60</v>
      </c>
      <c r="P20" s="44">
        <v>0</v>
      </c>
      <c r="Q20" s="74">
        <f t="shared" ref="Q20:Q63" si="5">ABS((100/$G20*O20)-100)</f>
        <v>0</v>
      </c>
      <c r="R20" s="43">
        <v>15</v>
      </c>
      <c r="S20" s="44">
        <v>40.9848</v>
      </c>
      <c r="T20" s="74">
        <f t="shared" ref="T20:T63" si="6">ABS((100/$G20*R20)-100)</f>
        <v>75</v>
      </c>
      <c r="U20" s="81"/>
      <c r="V20" s="81"/>
      <c r="W20" s="81"/>
      <c r="X20" s="81"/>
      <c r="Y20" s="81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0.1000133801645865</v>
      </c>
      <c r="E21" s="45">
        <f t="shared" si="1"/>
        <v>10</v>
      </c>
      <c r="F21" s="46">
        <f t="shared" si="2"/>
        <v>10</v>
      </c>
      <c r="G21" s="43">
        <v>60</v>
      </c>
      <c r="H21" s="68"/>
      <c r="I21" s="43">
        <f>'LV-HV_1a'!I21</f>
        <v>60</v>
      </c>
      <c r="J21" s="44">
        <v>0</v>
      </c>
      <c r="K21" s="65">
        <f t="shared" si="3"/>
        <v>0</v>
      </c>
      <c r="L21" s="43">
        <f>'LV-HV_1a'!L21</f>
        <v>60</v>
      </c>
      <c r="M21" s="44">
        <v>0</v>
      </c>
      <c r="N21" s="65">
        <f t="shared" si="4"/>
        <v>0</v>
      </c>
      <c r="O21" s="43">
        <v>60</v>
      </c>
      <c r="P21" s="44">
        <v>0</v>
      </c>
      <c r="Q21" s="74">
        <f t="shared" si="5"/>
        <v>0</v>
      </c>
      <c r="R21" s="43">
        <v>15</v>
      </c>
      <c r="S21" s="44">
        <v>40.984900000000003</v>
      </c>
      <c r="T21" s="74">
        <f t="shared" si="6"/>
        <v>75</v>
      </c>
      <c r="U21" s="81"/>
      <c r="V21" s="81"/>
      <c r="W21" s="81"/>
      <c r="X21" s="81"/>
      <c r="Y21" s="81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0.10003121968782756</v>
      </c>
      <c r="E22" s="45">
        <f t="shared" si="1"/>
        <v>10</v>
      </c>
      <c r="F22" s="46">
        <f t="shared" si="2"/>
        <v>10</v>
      </c>
      <c r="G22" s="43">
        <v>60</v>
      </c>
      <c r="H22" s="68"/>
      <c r="I22" s="43">
        <f>'LV-HV_1a'!I22</f>
        <v>60</v>
      </c>
      <c r="J22" s="44">
        <v>0</v>
      </c>
      <c r="K22" s="65">
        <f t="shared" si="3"/>
        <v>0</v>
      </c>
      <c r="L22" s="43">
        <f>'LV-HV_1a'!L22</f>
        <v>60</v>
      </c>
      <c r="M22" s="44">
        <v>0</v>
      </c>
      <c r="N22" s="65">
        <f t="shared" si="4"/>
        <v>0</v>
      </c>
      <c r="O22" s="43">
        <v>60</v>
      </c>
      <c r="P22" s="44">
        <v>0</v>
      </c>
      <c r="Q22" s="74">
        <f t="shared" si="5"/>
        <v>0</v>
      </c>
      <c r="R22" s="43">
        <v>15</v>
      </c>
      <c r="S22" s="44">
        <v>40.985100000000003</v>
      </c>
      <c r="T22" s="74">
        <f t="shared" si="6"/>
        <v>75</v>
      </c>
      <c r="U22" s="81"/>
      <c r="V22" s="81"/>
      <c r="W22" s="81"/>
      <c r="X22" s="81"/>
      <c r="Y22" s="81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0.10012040537084171</v>
      </c>
      <c r="E23" s="45">
        <f t="shared" si="1"/>
        <v>10</v>
      </c>
      <c r="F23" s="46">
        <f t="shared" si="2"/>
        <v>10</v>
      </c>
      <c r="G23" s="43">
        <v>60</v>
      </c>
      <c r="H23" s="68"/>
      <c r="I23" s="43">
        <f>'LV-HV_1a'!I23</f>
        <v>60</v>
      </c>
      <c r="J23" s="44">
        <v>0</v>
      </c>
      <c r="K23" s="65">
        <f t="shared" si="3"/>
        <v>0</v>
      </c>
      <c r="L23" s="43">
        <f>'LV-HV_1a'!L23</f>
        <v>60</v>
      </c>
      <c r="M23" s="44">
        <v>0</v>
      </c>
      <c r="N23" s="65">
        <f t="shared" si="4"/>
        <v>0</v>
      </c>
      <c r="O23" s="43">
        <v>60</v>
      </c>
      <c r="P23" s="44">
        <v>0</v>
      </c>
      <c r="Q23" s="74">
        <f t="shared" si="5"/>
        <v>0</v>
      </c>
      <c r="R23" s="43">
        <v>15</v>
      </c>
      <c r="S23" s="44">
        <v>40.985900000000001</v>
      </c>
      <c r="T23" s="74">
        <f t="shared" si="6"/>
        <v>75</v>
      </c>
      <c r="U23" s="81"/>
      <c r="V23" s="81"/>
      <c r="W23" s="81"/>
      <c r="X23" s="81"/>
      <c r="Y23" s="81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0.10035243804887595</v>
      </c>
      <c r="E24" s="45">
        <f t="shared" si="1"/>
        <v>7.5</v>
      </c>
      <c r="F24" s="46">
        <f t="shared" si="2"/>
        <v>7.5</v>
      </c>
      <c r="G24" s="43">
        <v>60</v>
      </c>
      <c r="H24" s="68"/>
      <c r="I24" s="43">
        <f>'LV-HV_1a'!I24</f>
        <v>60</v>
      </c>
      <c r="J24" s="44">
        <v>0</v>
      </c>
      <c r="K24" s="65">
        <f t="shared" si="3"/>
        <v>0</v>
      </c>
      <c r="L24" s="43">
        <f>'LV-HV_1a'!L24</f>
        <v>60</v>
      </c>
      <c r="M24" s="44">
        <v>0</v>
      </c>
      <c r="N24" s="65">
        <f t="shared" si="4"/>
        <v>0</v>
      </c>
      <c r="O24" s="43">
        <v>60</v>
      </c>
      <c r="P24" s="44">
        <v>0</v>
      </c>
      <c r="Q24" s="74">
        <f t="shared" si="5"/>
        <v>0</v>
      </c>
      <c r="R24" s="43">
        <v>15</v>
      </c>
      <c r="S24" s="44">
        <v>20.276</v>
      </c>
      <c r="T24" s="74">
        <f t="shared" si="6"/>
        <v>75</v>
      </c>
      <c r="U24" s="81"/>
      <c r="V24" s="81"/>
      <c r="W24" s="81"/>
      <c r="X24" s="81"/>
      <c r="Y24" s="81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0.10135769496222345</v>
      </c>
      <c r="E25" s="45">
        <f t="shared" si="1"/>
        <v>7.5</v>
      </c>
      <c r="F25" s="46">
        <f t="shared" si="2"/>
        <v>7.5</v>
      </c>
      <c r="G25" s="43">
        <v>60</v>
      </c>
      <c r="H25" s="68"/>
      <c r="I25" s="43">
        <f>'LV-HV_1a'!I25</f>
        <v>60</v>
      </c>
      <c r="J25" s="44">
        <v>0</v>
      </c>
      <c r="K25" s="65">
        <f t="shared" si="3"/>
        <v>0</v>
      </c>
      <c r="L25" s="43">
        <f>'LV-HV_1a'!L25</f>
        <v>60</v>
      </c>
      <c r="M25" s="44">
        <v>0</v>
      </c>
      <c r="N25" s="65">
        <f t="shared" si="4"/>
        <v>0</v>
      </c>
      <c r="O25" s="43">
        <v>60</v>
      </c>
      <c r="P25" s="44">
        <v>0</v>
      </c>
      <c r="Q25" s="74">
        <f t="shared" si="5"/>
        <v>0</v>
      </c>
      <c r="R25" s="43">
        <v>15</v>
      </c>
      <c r="S25" s="44">
        <v>20.284099999999999</v>
      </c>
      <c r="T25" s="74">
        <f t="shared" si="6"/>
        <v>75</v>
      </c>
      <c r="U25" s="81"/>
      <c r="V25" s="81"/>
      <c r="W25" s="81"/>
      <c r="X25" s="81"/>
      <c r="Y25" s="81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0.10316080256898062</v>
      </c>
      <c r="E26" s="45">
        <f t="shared" si="1"/>
        <v>7.5</v>
      </c>
      <c r="F26" s="46">
        <f t="shared" si="2"/>
        <v>7.5</v>
      </c>
      <c r="G26" s="43">
        <v>60</v>
      </c>
      <c r="H26" s="68"/>
      <c r="I26" s="43">
        <f>'LV-HV_1a'!I26</f>
        <v>60</v>
      </c>
      <c r="J26" s="44">
        <v>0</v>
      </c>
      <c r="K26" s="65">
        <f t="shared" si="3"/>
        <v>0</v>
      </c>
      <c r="L26" s="43">
        <f>'LV-HV_1a'!L26</f>
        <v>60</v>
      </c>
      <c r="M26" s="44">
        <v>0</v>
      </c>
      <c r="N26" s="65">
        <f t="shared" si="4"/>
        <v>0</v>
      </c>
      <c r="O26" s="43">
        <v>60</v>
      </c>
      <c r="P26" s="44">
        <v>0</v>
      </c>
      <c r="Q26" s="74">
        <f t="shared" si="5"/>
        <v>0</v>
      </c>
      <c r="R26" s="43">
        <v>15</v>
      </c>
      <c r="S26" s="44">
        <v>20.298500000000001</v>
      </c>
      <c r="T26" s="74">
        <f t="shared" si="6"/>
        <v>75</v>
      </c>
      <c r="U26" s="81"/>
      <c r="V26" s="81"/>
      <c r="W26" s="81"/>
      <c r="X26" s="81"/>
      <c r="Y26" s="81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0.10733655698070128</v>
      </c>
      <c r="E27" s="45">
        <f t="shared" si="1"/>
        <v>7.5</v>
      </c>
      <c r="F27" s="46">
        <f t="shared" si="2"/>
        <v>7.5</v>
      </c>
      <c r="G27" s="43">
        <v>60</v>
      </c>
      <c r="H27" s="68"/>
      <c r="I27" s="43">
        <f>'LV-HV_1a'!I27</f>
        <v>60</v>
      </c>
      <c r="J27" s="44">
        <v>0</v>
      </c>
      <c r="K27" s="65">
        <f t="shared" si="3"/>
        <v>0</v>
      </c>
      <c r="L27" s="43">
        <f>'LV-HV_1a'!L27</f>
        <v>60</v>
      </c>
      <c r="M27" s="51">
        <v>0</v>
      </c>
      <c r="N27" s="65">
        <f t="shared" si="4"/>
        <v>0</v>
      </c>
      <c r="O27" s="43">
        <v>60</v>
      </c>
      <c r="P27" s="51">
        <v>0</v>
      </c>
      <c r="Q27" s="74">
        <f t="shared" si="5"/>
        <v>0</v>
      </c>
      <c r="R27" s="43">
        <v>15</v>
      </c>
      <c r="S27" s="51">
        <v>20.332000000000001</v>
      </c>
      <c r="T27" s="74">
        <f t="shared" si="6"/>
        <v>75</v>
      </c>
      <c r="U27" s="81"/>
      <c r="V27" s="81"/>
      <c r="W27" s="81"/>
      <c r="X27" s="81"/>
      <c r="Y27" s="81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0.12757561245396834</v>
      </c>
      <c r="E28" s="45">
        <f t="shared" si="1"/>
        <v>7.5</v>
      </c>
      <c r="F28" s="46">
        <f t="shared" si="2"/>
        <v>7.5</v>
      </c>
      <c r="G28" s="43">
        <v>60</v>
      </c>
      <c r="H28" s="68"/>
      <c r="I28" s="43">
        <f>'LV-HV_1a'!I28</f>
        <v>60</v>
      </c>
      <c r="J28" s="44">
        <v>0</v>
      </c>
      <c r="K28" s="65">
        <f t="shared" si="3"/>
        <v>0</v>
      </c>
      <c r="L28" s="43">
        <f>'LV-HV_1a'!L28</f>
        <v>60</v>
      </c>
      <c r="M28" s="44">
        <v>0</v>
      </c>
      <c r="N28" s="65">
        <f t="shared" si="4"/>
        <v>0</v>
      </c>
      <c r="O28" s="43">
        <v>60</v>
      </c>
      <c r="P28" s="44">
        <v>0</v>
      </c>
      <c r="Q28" s="74">
        <f t="shared" si="5"/>
        <v>0</v>
      </c>
      <c r="R28" s="43">
        <v>15</v>
      </c>
      <c r="S28" s="44">
        <v>20.4941</v>
      </c>
      <c r="T28" s="74">
        <f t="shared" si="6"/>
        <v>75</v>
      </c>
      <c r="U28" s="81"/>
      <c r="V28" s="81"/>
      <c r="W28" s="81"/>
      <c r="X28" s="81"/>
      <c r="Y28" s="81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0.11715237368903747</v>
      </c>
      <c r="E29" s="45">
        <f t="shared" si="1"/>
        <v>5</v>
      </c>
      <c r="F29" s="46">
        <f t="shared" si="2"/>
        <v>5</v>
      </c>
      <c r="G29" s="43">
        <v>45</v>
      </c>
      <c r="H29" s="68"/>
      <c r="I29" s="43">
        <f>'LV-HV_1a'!I29</f>
        <v>45</v>
      </c>
      <c r="J29" s="44">
        <v>0</v>
      </c>
      <c r="K29" s="65">
        <f t="shared" si="3"/>
        <v>0</v>
      </c>
      <c r="L29" s="43">
        <f>'LV-HV_1a'!L29</f>
        <v>60</v>
      </c>
      <c r="M29" s="44">
        <v>1.4750000000000001</v>
      </c>
      <c r="N29" s="65">
        <f t="shared" si="4"/>
        <v>33.333333333333343</v>
      </c>
      <c r="O29" s="43">
        <v>45</v>
      </c>
      <c r="P29" s="44">
        <v>0</v>
      </c>
      <c r="Q29" s="74">
        <f t="shared" si="5"/>
        <v>0</v>
      </c>
      <c r="R29" s="43">
        <v>15</v>
      </c>
      <c r="S29" s="44">
        <v>7.5172999999999996</v>
      </c>
      <c r="T29" s="74">
        <f t="shared" si="6"/>
        <v>66.666666666666657</v>
      </c>
      <c r="U29" s="81"/>
      <c r="V29" s="81"/>
      <c r="W29" s="81"/>
      <c r="X29" s="81"/>
      <c r="Y29" s="81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0.16234028473064105</v>
      </c>
      <c r="E30" s="45">
        <f t="shared" si="1"/>
        <v>5</v>
      </c>
      <c r="F30" s="46">
        <f t="shared" si="2"/>
        <v>5</v>
      </c>
      <c r="G30" s="43">
        <v>45</v>
      </c>
      <c r="H30" s="68"/>
      <c r="I30" s="43">
        <f>'LV-HV_1a'!I30</f>
        <v>45</v>
      </c>
      <c r="J30" s="44">
        <v>0</v>
      </c>
      <c r="K30" s="65">
        <f t="shared" si="3"/>
        <v>0</v>
      </c>
      <c r="L30" s="43">
        <f>'LV-HV_1a'!L30</f>
        <v>60</v>
      </c>
      <c r="M30" s="44">
        <v>1.2930999999999999</v>
      </c>
      <c r="N30" s="65">
        <f t="shared" si="4"/>
        <v>33.333333333333343</v>
      </c>
      <c r="O30" s="43">
        <v>45</v>
      </c>
      <c r="P30" s="44">
        <v>0</v>
      </c>
      <c r="Q30" s="74">
        <f t="shared" si="5"/>
        <v>0</v>
      </c>
      <c r="R30" s="43">
        <v>15</v>
      </c>
      <c r="S30" s="44">
        <v>7.6356000000000002</v>
      </c>
      <c r="T30" s="74">
        <f t="shared" si="6"/>
        <v>66.666666666666657</v>
      </c>
      <c r="U30" s="81"/>
      <c r="V30" s="81"/>
      <c r="W30" s="81"/>
      <c r="X30" s="81"/>
      <c r="Y30" s="81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0.23176972718546152</v>
      </c>
      <c r="E31" s="45">
        <f t="shared" si="1"/>
        <v>5</v>
      </c>
      <c r="F31" s="46">
        <f t="shared" si="2"/>
        <v>5</v>
      </c>
      <c r="G31" s="43">
        <v>45</v>
      </c>
      <c r="H31" s="68"/>
      <c r="I31" s="43">
        <f>'LV-HV_1a'!I31</f>
        <v>45</v>
      </c>
      <c r="J31" s="44">
        <v>0</v>
      </c>
      <c r="K31" s="65">
        <f t="shared" si="3"/>
        <v>0</v>
      </c>
      <c r="L31" s="43">
        <f>'LV-HV_1a'!L31</f>
        <v>60</v>
      </c>
      <c r="M31" s="44">
        <v>1.0148999999999999</v>
      </c>
      <c r="N31" s="65">
        <f t="shared" si="4"/>
        <v>33.333333333333343</v>
      </c>
      <c r="O31" s="43">
        <v>45</v>
      </c>
      <c r="P31" s="44">
        <v>0</v>
      </c>
      <c r="Q31" s="74">
        <f t="shared" si="5"/>
        <v>0</v>
      </c>
      <c r="R31" s="43">
        <v>15</v>
      </c>
      <c r="S31" s="44">
        <v>7.8166000000000002</v>
      </c>
      <c r="T31" s="74">
        <f t="shared" si="6"/>
        <v>66.666666666666657</v>
      </c>
      <c r="U31" s="81"/>
      <c r="V31" s="81"/>
      <c r="W31" s="81"/>
      <c r="X31" s="81"/>
      <c r="Y31" s="81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0.35209790895448129</v>
      </c>
      <c r="E32" s="45">
        <f t="shared" si="1"/>
        <v>5</v>
      </c>
      <c r="F32" s="46">
        <f t="shared" si="2"/>
        <v>5</v>
      </c>
      <c r="G32" s="43">
        <v>45</v>
      </c>
      <c r="H32" s="68"/>
      <c r="I32" s="43">
        <f>'LV-HV_1a'!I32</f>
        <v>60</v>
      </c>
      <c r="J32" s="44">
        <v>0.53627000000000002</v>
      </c>
      <c r="K32" s="65">
        <f t="shared" si="3"/>
        <v>33.333333333333343</v>
      </c>
      <c r="L32" s="43">
        <f>'LV-HV_1a'!L32</f>
        <v>60</v>
      </c>
      <c r="M32" s="44">
        <v>0.53627000000000002</v>
      </c>
      <c r="N32" s="65">
        <f t="shared" si="4"/>
        <v>33.333333333333343</v>
      </c>
      <c r="O32" s="43">
        <v>45</v>
      </c>
      <c r="P32" s="44">
        <v>0</v>
      </c>
      <c r="Q32" s="74">
        <f t="shared" si="5"/>
        <v>0</v>
      </c>
      <c r="R32" s="43">
        <v>15</v>
      </c>
      <c r="S32" s="44">
        <v>8.1279000000000003</v>
      </c>
      <c r="T32" s="74">
        <f t="shared" si="6"/>
        <v>66.666666666666657</v>
      </c>
      <c r="U32" s="81"/>
      <c r="V32" s="81"/>
      <c r="W32" s="81"/>
      <c r="X32" s="81"/>
      <c r="Y32" s="81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0.61168353998198288</v>
      </c>
      <c r="E33" s="45">
        <f t="shared" si="1"/>
        <v>5</v>
      </c>
      <c r="F33" s="46">
        <f t="shared" si="2"/>
        <v>5</v>
      </c>
      <c r="G33" s="43">
        <v>60</v>
      </c>
      <c r="H33" s="68"/>
      <c r="I33" s="43">
        <f>'LV-HV_1a'!I33</f>
        <v>60</v>
      </c>
      <c r="J33" s="44">
        <v>0</v>
      </c>
      <c r="K33" s="65">
        <f t="shared" si="3"/>
        <v>0</v>
      </c>
      <c r="L33" s="43">
        <f>'LV-HV_1a'!L33</f>
        <v>60</v>
      </c>
      <c r="M33" s="44">
        <v>0</v>
      </c>
      <c r="N33" s="65">
        <f t="shared" si="4"/>
        <v>0</v>
      </c>
      <c r="O33" s="43">
        <v>45</v>
      </c>
      <c r="P33" s="44">
        <v>0.48327999999999999</v>
      </c>
      <c r="Q33" s="74">
        <f t="shared" si="5"/>
        <v>25</v>
      </c>
      <c r="R33" s="43">
        <v>15</v>
      </c>
      <c r="S33" s="44">
        <v>9.3152000000000008</v>
      </c>
      <c r="T33" s="74">
        <f t="shared" si="6"/>
        <v>75</v>
      </c>
      <c r="U33" s="81"/>
      <c r="V33" s="81"/>
      <c r="W33" s="81"/>
      <c r="X33" s="81"/>
      <c r="Y33" s="81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0.24869854837085456</v>
      </c>
      <c r="E34" s="45">
        <f t="shared" si="1"/>
        <v>2.5</v>
      </c>
      <c r="F34" s="46">
        <f t="shared" si="2"/>
        <v>2.5</v>
      </c>
      <c r="G34" s="43">
        <v>30</v>
      </c>
      <c r="H34" s="68"/>
      <c r="I34" s="43">
        <f>'LV-HV_1a'!I34</f>
        <v>30</v>
      </c>
      <c r="J34" s="44">
        <v>0</v>
      </c>
      <c r="K34" s="65">
        <f t="shared" si="3"/>
        <v>0</v>
      </c>
      <c r="L34" s="43">
        <f>'LV-HV_1a'!L34</f>
        <v>45</v>
      </c>
      <c r="M34" s="44">
        <v>1.9026000000000001</v>
      </c>
      <c r="N34" s="65">
        <f t="shared" si="4"/>
        <v>50</v>
      </c>
      <c r="O34" s="43">
        <v>30</v>
      </c>
      <c r="P34" s="44">
        <v>0</v>
      </c>
      <c r="Q34" s="74">
        <f t="shared" si="5"/>
        <v>0</v>
      </c>
      <c r="R34" s="43">
        <v>15</v>
      </c>
      <c r="S34" s="44">
        <v>2.0973000000000002</v>
      </c>
      <c r="T34" s="74">
        <f t="shared" si="6"/>
        <v>50</v>
      </c>
      <c r="U34" s="81"/>
      <c r="V34" s="81"/>
      <c r="W34" s="81"/>
      <c r="X34" s="81"/>
      <c r="Y34" s="81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0.47460922797806482</v>
      </c>
      <c r="E35" s="45">
        <f t="shared" si="1"/>
        <v>2.5</v>
      </c>
      <c r="F35" s="46">
        <f t="shared" si="2"/>
        <v>2.5</v>
      </c>
      <c r="G35" s="43">
        <v>30</v>
      </c>
      <c r="H35" s="68"/>
      <c r="I35" s="43">
        <f>'LV-HV_1a'!I35</f>
        <v>30</v>
      </c>
      <c r="J35" s="44">
        <v>0</v>
      </c>
      <c r="K35" s="65">
        <f t="shared" si="3"/>
        <v>0</v>
      </c>
      <c r="L35" s="43">
        <f>'LV-HV_1a'!L35</f>
        <v>45</v>
      </c>
      <c r="M35" s="44">
        <v>1.2841</v>
      </c>
      <c r="N35" s="65">
        <f t="shared" si="4"/>
        <v>50</v>
      </c>
      <c r="O35" s="43">
        <v>30</v>
      </c>
      <c r="P35" s="44">
        <v>0</v>
      </c>
      <c r="Q35" s="74">
        <f t="shared" si="5"/>
        <v>0</v>
      </c>
      <c r="R35" s="43">
        <v>15</v>
      </c>
      <c r="S35" s="44">
        <v>2.0680000000000001</v>
      </c>
      <c r="T35" s="74">
        <f t="shared" si="6"/>
        <v>50</v>
      </c>
      <c r="U35" s="81"/>
      <c r="V35" s="81"/>
      <c r="W35" s="81"/>
      <c r="X35" s="81"/>
      <c r="Y35" s="81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0.63811610244787698</v>
      </c>
      <c r="E36" s="45">
        <f t="shared" si="1"/>
        <v>2.5</v>
      </c>
      <c r="F36" s="46">
        <f t="shared" si="2"/>
        <v>2.5</v>
      </c>
      <c r="G36" s="43">
        <v>30</v>
      </c>
      <c r="H36" s="68"/>
      <c r="I36" s="43">
        <f>'LV-HV_1a'!I36</f>
        <v>30</v>
      </c>
      <c r="J36" s="44">
        <v>0</v>
      </c>
      <c r="K36" s="65">
        <f t="shared" si="3"/>
        <v>0</v>
      </c>
      <c r="L36" s="43">
        <f>'LV-HV_1a'!L36</f>
        <v>45</v>
      </c>
      <c r="M36" s="44">
        <v>0.84716999999999998</v>
      </c>
      <c r="N36" s="65">
        <f t="shared" si="4"/>
        <v>50</v>
      </c>
      <c r="O36" s="43">
        <v>30</v>
      </c>
      <c r="P36" s="44">
        <v>0</v>
      </c>
      <c r="Q36" s="74">
        <f t="shared" si="5"/>
        <v>0</v>
      </c>
      <c r="R36" s="43">
        <v>15</v>
      </c>
      <c r="S36" s="44">
        <v>2.0472999999999999</v>
      </c>
      <c r="T36" s="74">
        <f t="shared" si="6"/>
        <v>50</v>
      </c>
      <c r="U36" s="81"/>
      <c r="V36" s="81"/>
      <c r="W36" s="81"/>
      <c r="X36" s="81"/>
      <c r="Y36" s="81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0.76193821685387331</v>
      </c>
      <c r="E37" s="45">
        <f t="shared" si="1"/>
        <v>2.5</v>
      </c>
      <c r="F37" s="46">
        <f t="shared" si="2"/>
        <v>2.5</v>
      </c>
      <c r="G37" s="43">
        <v>30</v>
      </c>
      <c r="H37" s="68"/>
      <c r="I37" s="43">
        <f>'LV-HV_1a'!I37</f>
        <v>30</v>
      </c>
      <c r="J37" s="44">
        <v>0</v>
      </c>
      <c r="K37" s="65">
        <f t="shared" si="3"/>
        <v>0</v>
      </c>
      <c r="L37" s="43">
        <f>'LV-HV_1a'!L37</f>
        <v>45</v>
      </c>
      <c r="M37" s="44">
        <v>0.52205000000000001</v>
      </c>
      <c r="N37" s="65">
        <f t="shared" si="4"/>
        <v>50</v>
      </c>
      <c r="O37" s="43">
        <v>30</v>
      </c>
      <c r="P37" s="44">
        <v>0</v>
      </c>
      <c r="Q37" s="74">
        <f t="shared" si="5"/>
        <v>0</v>
      </c>
      <c r="R37" s="43">
        <v>15</v>
      </c>
      <c r="S37" s="44">
        <v>2.0318999999999998</v>
      </c>
      <c r="T37" s="74">
        <f t="shared" si="6"/>
        <v>50</v>
      </c>
      <c r="U37" s="81"/>
      <c r="V37" s="81"/>
      <c r="W37" s="81"/>
      <c r="X37" s="81"/>
      <c r="Y37" s="81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0.85895983559300426</v>
      </c>
      <c r="E38" s="45">
        <f t="shared" si="1"/>
        <v>2.5</v>
      </c>
      <c r="F38" s="46">
        <f t="shared" si="2"/>
        <v>2.5</v>
      </c>
      <c r="G38" s="43">
        <v>30</v>
      </c>
      <c r="H38" s="68"/>
      <c r="I38" s="43">
        <f>'LV-HV_1a'!I38</f>
        <v>30</v>
      </c>
      <c r="J38" s="44">
        <v>0</v>
      </c>
      <c r="K38" s="65">
        <f t="shared" si="3"/>
        <v>0</v>
      </c>
      <c r="L38" s="43">
        <f>'LV-HV_1a'!L38</f>
        <v>45</v>
      </c>
      <c r="M38" s="44">
        <v>0.2707</v>
      </c>
      <c r="N38" s="65">
        <f t="shared" si="4"/>
        <v>50</v>
      </c>
      <c r="O38" s="43">
        <v>30</v>
      </c>
      <c r="P38" s="44">
        <v>0</v>
      </c>
      <c r="Q38" s="74">
        <f t="shared" si="5"/>
        <v>0</v>
      </c>
      <c r="R38" s="43">
        <v>15</v>
      </c>
      <c r="S38" s="44">
        <v>2.02</v>
      </c>
      <c r="T38" s="74">
        <f t="shared" si="6"/>
        <v>50</v>
      </c>
      <c r="U38" s="81"/>
      <c r="V38" s="81"/>
      <c r="W38" s="81"/>
      <c r="X38" s="81"/>
      <c r="Y38" s="81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0.36619499604507877</v>
      </c>
      <c r="E39" s="45">
        <f t="shared" si="1"/>
        <v>0</v>
      </c>
      <c r="F39" s="46">
        <f t="shared" si="2"/>
        <v>0</v>
      </c>
      <c r="G39" s="43">
        <v>15</v>
      </c>
      <c r="H39" s="68"/>
      <c r="I39" s="43">
        <f>'LV-HV_1a'!I39</f>
        <v>15</v>
      </c>
      <c r="J39" s="44">
        <v>0</v>
      </c>
      <c r="K39" s="65">
        <f t="shared" si="3"/>
        <v>0</v>
      </c>
      <c r="L39" s="43">
        <f>'LV-HV_1a'!L39</f>
        <v>15</v>
      </c>
      <c r="M39" s="44">
        <v>0</v>
      </c>
      <c r="N39" s="65">
        <f t="shared" si="4"/>
        <v>0</v>
      </c>
      <c r="O39" s="43">
        <v>15</v>
      </c>
      <c r="P39" s="44">
        <v>0</v>
      </c>
      <c r="Q39" s="74">
        <f t="shared" si="5"/>
        <v>0</v>
      </c>
      <c r="R39" s="43">
        <v>15</v>
      </c>
      <c r="S39" s="44">
        <v>0</v>
      </c>
      <c r="T39" s="74">
        <f t="shared" si="6"/>
        <v>0</v>
      </c>
      <c r="U39" s="81"/>
      <c r="V39" s="81"/>
      <c r="W39" s="81"/>
      <c r="X39" s="81"/>
      <c r="Y39" s="81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0.62635157372433681</v>
      </c>
      <c r="E40" s="45">
        <f t="shared" si="1"/>
        <v>0</v>
      </c>
      <c r="F40" s="46">
        <f t="shared" si="2"/>
        <v>0</v>
      </c>
      <c r="G40" s="43">
        <v>15</v>
      </c>
      <c r="H40" s="68"/>
      <c r="I40" s="43">
        <f>'LV-HV_1a'!I40</f>
        <v>15</v>
      </c>
      <c r="J40" s="44">
        <v>0</v>
      </c>
      <c r="K40" s="65">
        <f t="shared" si="3"/>
        <v>0</v>
      </c>
      <c r="L40" s="43">
        <f>'LV-HV_1a'!L40</f>
        <v>15</v>
      </c>
      <c r="M40" s="44">
        <v>0</v>
      </c>
      <c r="N40" s="65">
        <f t="shared" si="4"/>
        <v>0</v>
      </c>
      <c r="O40" s="43">
        <v>15</v>
      </c>
      <c r="P40" s="44">
        <v>0</v>
      </c>
      <c r="Q40" s="74">
        <f t="shared" si="5"/>
        <v>0</v>
      </c>
      <c r="R40" s="43">
        <v>15</v>
      </c>
      <c r="S40" s="44">
        <v>0</v>
      </c>
      <c r="T40" s="74">
        <f t="shared" si="6"/>
        <v>0</v>
      </c>
      <c r="U40" s="81"/>
      <c r="V40" s="81"/>
      <c r="W40" s="81"/>
      <c r="X40" s="81"/>
      <c r="Y40" s="81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0.7542293014049789</v>
      </c>
      <c r="E41" s="45">
        <f t="shared" si="1"/>
        <v>0</v>
      </c>
      <c r="F41" s="46">
        <f t="shared" si="2"/>
        <v>0</v>
      </c>
      <c r="G41" s="43">
        <v>15</v>
      </c>
      <c r="H41" s="68"/>
      <c r="I41" s="43">
        <f>'LV-HV_1a'!I41</f>
        <v>15</v>
      </c>
      <c r="J41" s="44">
        <v>0</v>
      </c>
      <c r="K41" s="65">
        <f t="shared" si="3"/>
        <v>0</v>
      </c>
      <c r="L41" s="43">
        <f>'LV-HV_1a'!L41</f>
        <v>15</v>
      </c>
      <c r="M41" s="44">
        <v>0</v>
      </c>
      <c r="N41" s="65">
        <f t="shared" si="4"/>
        <v>0</v>
      </c>
      <c r="O41" s="43">
        <v>15</v>
      </c>
      <c r="P41" s="44">
        <v>0</v>
      </c>
      <c r="Q41" s="74">
        <f t="shared" si="5"/>
        <v>0</v>
      </c>
      <c r="R41" s="43">
        <v>15</v>
      </c>
      <c r="S41" s="44">
        <v>0</v>
      </c>
      <c r="T41" s="74">
        <f t="shared" si="6"/>
        <v>0</v>
      </c>
      <c r="U41" s="81"/>
      <c r="V41" s="81"/>
      <c r="W41" s="81"/>
      <c r="X41" s="81"/>
      <c r="Y41" s="81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0.83026600553898899</v>
      </c>
      <c r="E42" s="45">
        <f t="shared" si="1"/>
        <v>0</v>
      </c>
      <c r="F42" s="46">
        <f t="shared" si="2"/>
        <v>0</v>
      </c>
      <c r="G42" s="43">
        <v>15</v>
      </c>
      <c r="H42" s="68"/>
      <c r="I42" s="43">
        <f>'LV-HV_1a'!I42</f>
        <v>15</v>
      </c>
      <c r="J42" s="44">
        <v>0</v>
      </c>
      <c r="K42" s="65">
        <f t="shared" si="3"/>
        <v>0</v>
      </c>
      <c r="L42" s="43">
        <f>'LV-HV_1a'!L42</f>
        <v>15</v>
      </c>
      <c r="M42" s="44">
        <v>0</v>
      </c>
      <c r="N42" s="65">
        <f t="shared" si="4"/>
        <v>0</v>
      </c>
      <c r="O42" s="43">
        <v>15</v>
      </c>
      <c r="P42" s="44">
        <v>0</v>
      </c>
      <c r="Q42" s="74">
        <f t="shared" si="5"/>
        <v>0</v>
      </c>
      <c r="R42" s="43">
        <v>15</v>
      </c>
      <c r="S42" s="44">
        <v>0</v>
      </c>
      <c r="T42" s="74">
        <f t="shared" si="6"/>
        <v>0</v>
      </c>
      <c r="U42" s="81"/>
      <c r="V42" s="81"/>
      <c r="W42" s="81"/>
      <c r="X42" s="81"/>
      <c r="Y42" s="81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0.88067289373092783</v>
      </c>
      <c r="E43" s="45">
        <f t="shared" si="1"/>
        <v>0</v>
      </c>
      <c r="F43" s="46">
        <f t="shared" si="2"/>
        <v>0</v>
      </c>
      <c r="G43" s="43">
        <v>15</v>
      </c>
      <c r="H43" s="68"/>
      <c r="I43" s="43">
        <f>'LV-HV_1a'!I43</f>
        <v>15</v>
      </c>
      <c r="J43" s="44">
        <v>0</v>
      </c>
      <c r="K43" s="65">
        <f t="shared" si="3"/>
        <v>0</v>
      </c>
      <c r="L43" s="43">
        <f>'LV-HV_1a'!L43</f>
        <v>15</v>
      </c>
      <c r="M43" s="44">
        <v>0</v>
      </c>
      <c r="N43" s="65">
        <f t="shared" si="4"/>
        <v>0</v>
      </c>
      <c r="O43" s="43">
        <v>15</v>
      </c>
      <c r="P43" s="44">
        <v>0</v>
      </c>
      <c r="Q43" s="74">
        <f t="shared" si="5"/>
        <v>0</v>
      </c>
      <c r="R43" s="43">
        <v>15</v>
      </c>
      <c r="S43" s="44">
        <v>0</v>
      </c>
      <c r="T43" s="74">
        <f t="shared" si="6"/>
        <v>0</v>
      </c>
      <c r="U43" s="81"/>
      <c r="V43" s="81"/>
      <c r="W43" s="81"/>
      <c r="X43" s="81"/>
      <c r="Y43" s="81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0.24869854837085456</v>
      </c>
      <c r="E44" s="45">
        <f t="shared" si="1"/>
        <v>-2.5</v>
      </c>
      <c r="F44" s="46">
        <f t="shared" si="2"/>
        <v>-2.5</v>
      </c>
      <c r="G44" s="43">
        <v>15</v>
      </c>
      <c r="H44" s="68"/>
      <c r="I44" s="43">
        <f>'LV-HV_1a'!I44</f>
        <v>15</v>
      </c>
      <c r="J44" s="44">
        <v>0</v>
      </c>
      <c r="K44" s="65">
        <f t="shared" si="3"/>
        <v>0</v>
      </c>
      <c r="L44" s="43">
        <f>'LV-HV_1a'!L44</f>
        <v>15</v>
      </c>
      <c r="M44" s="44">
        <v>0</v>
      </c>
      <c r="N44" s="65">
        <f t="shared" si="4"/>
        <v>0</v>
      </c>
      <c r="O44" s="43">
        <v>15</v>
      </c>
      <c r="P44" s="44">
        <v>0</v>
      </c>
      <c r="Q44" s="74">
        <f t="shared" si="5"/>
        <v>0</v>
      </c>
      <c r="R44" s="43">
        <v>15</v>
      </c>
      <c r="S44" s="44">
        <v>0</v>
      </c>
      <c r="T44" s="74">
        <f t="shared" si="6"/>
        <v>0</v>
      </c>
      <c r="U44" s="81"/>
      <c r="V44" s="81"/>
      <c r="W44" s="81"/>
      <c r="X44" s="81"/>
      <c r="Y44" s="81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0.47460922797806482</v>
      </c>
      <c r="E45" s="45">
        <f t="shared" si="1"/>
        <v>-2.5</v>
      </c>
      <c r="F45" s="46">
        <f t="shared" si="2"/>
        <v>-2.5</v>
      </c>
      <c r="G45" s="43">
        <v>15</v>
      </c>
      <c r="H45" s="68"/>
      <c r="I45" s="43">
        <f>'LV-HV_1a'!I45</f>
        <v>15</v>
      </c>
      <c r="J45" s="44">
        <v>0</v>
      </c>
      <c r="K45" s="65">
        <f t="shared" si="3"/>
        <v>0</v>
      </c>
      <c r="L45" s="43">
        <f>'LV-HV_1a'!L45</f>
        <v>15</v>
      </c>
      <c r="M45" s="44">
        <v>0</v>
      </c>
      <c r="N45" s="65">
        <f t="shared" si="4"/>
        <v>0</v>
      </c>
      <c r="O45" s="43">
        <v>15</v>
      </c>
      <c r="P45" s="44">
        <v>0</v>
      </c>
      <c r="Q45" s="74">
        <f t="shared" si="5"/>
        <v>0</v>
      </c>
      <c r="R45" s="43">
        <v>15</v>
      </c>
      <c r="S45" s="44">
        <v>0</v>
      </c>
      <c r="T45" s="74">
        <f t="shared" si="6"/>
        <v>0</v>
      </c>
      <c r="U45" s="81"/>
      <c r="V45" s="81"/>
      <c r="W45" s="81"/>
      <c r="X45" s="81"/>
      <c r="Y45" s="81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0.63811610244787698</v>
      </c>
      <c r="E46" s="45">
        <f t="shared" si="1"/>
        <v>-2.5</v>
      </c>
      <c r="F46" s="46">
        <f t="shared" si="2"/>
        <v>-2.5</v>
      </c>
      <c r="G46" s="43">
        <v>15</v>
      </c>
      <c r="H46" s="68"/>
      <c r="I46" s="43">
        <f>'LV-HV_1a'!I46</f>
        <v>15</v>
      </c>
      <c r="J46" s="44">
        <v>0</v>
      </c>
      <c r="K46" s="65">
        <f t="shared" si="3"/>
        <v>0</v>
      </c>
      <c r="L46" s="43">
        <f>'LV-HV_1a'!L46</f>
        <v>15</v>
      </c>
      <c r="M46" s="44">
        <v>0</v>
      </c>
      <c r="N46" s="65">
        <f t="shared" si="4"/>
        <v>0</v>
      </c>
      <c r="O46" s="43">
        <v>15</v>
      </c>
      <c r="P46" s="44">
        <v>0</v>
      </c>
      <c r="Q46" s="74">
        <f t="shared" si="5"/>
        <v>0</v>
      </c>
      <c r="R46" s="43">
        <v>15</v>
      </c>
      <c r="S46" s="44">
        <v>0</v>
      </c>
      <c r="T46" s="74">
        <f t="shared" si="6"/>
        <v>0</v>
      </c>
      <c r="U46" s="81"/>
      <c r="V46" s="81"/>
      <c r="W46" s="81"/>
      <c r="X46" s="81"/>
      <c r="Y46" s="81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0.76193821685387331</v>
      </c>
      <c r="E47" s="45">
        <f t="shared" si="1"/>
        <v>-2.5</v>
      </c>
      <c r="F47" s="46">
        <f t="shared" si="2"/>
        <v>-2.5</v>
      </c>
      <c r="G47" s="43">
        <v>15</v>
      </c>
      <c r="H47" s="68"/>
      <c r="I47" s="43">
        <f>'LV-HV_1a'!I47</f>
        <v>15</v>
      </c>
      <c r="J47" s="44">
        <v>0</v>
      </c>
      <c r="K47" s="65">
        <f t="shared" si="3"/>
        <v>0</v>
      </c>
      <c r="L47" s="43">
        <f>'LV-HV_1a'!L47</f>
        <v>15</v>
      </c>
      <c r="M47" s="44">
        <v>0</v>
      </c>
      <c r="N47" s="65">
        <f t="shared" si="4"/>
        <v>0</v>
      </c>
      <c r="O47" s="43">
        <v>15</v>
      </c>
      <c r="P47" s="44">
        <v>0</v>
      </c>
      <c r="Q47" s="74">
        <f t="shared" si="5"/>
        <v>0</v>
      </c>
      <c r="R47" s="43">
        <v>15</v>
      </c>
      <c r="S47" s="44">
        <v>0</v>
      </c>
      <c r="T47" s="74">
        <f t="shared" si="6"/>
        <v>0</v>
      </c>
      <c r="U47" s="81"/>
      <c r="V47" s="81"/>
      <c r="W47" s="81"/>
      <c r="X47" s="81"/>
      <c r="Y47" s="81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0.85895983559300426</v>
      </c>
      <c r="E48" s="45">
        <f t="shared" si="1"/>
        <v>-2.5</v>
      </c>
      <c r="F48" s="46">
        <f t="shared" si="2"/>
        <v>-2.5</v>
      </c>
      <c r="G48" s="43">
        <v>15</v>
      </c>
      <c r="H48" s="68"/>
      <c r="I48" s="43">
        <f>'LV-HV_1a'!I48</f>
        <v>15</v>
      </c>
      <c r="J48" s="44">
        <v>0</v>
      </c>
      <c r="K48" s="65">
        <f t="shared" si="3"/>
        <v>0</v>
      </c>
      <c r="L48" s="43">
        <f>'LV-HV_1a'!L48</f>
        <v>15</v>
      </c>
      <c r="M48" s="44">
        <v>0</v>
      </c>
      <c r="N48" s="65">
        <f t="shared" si="4"/>
        <v>0</v>
      </c>
      <c r="O48" s="43">
        <v>15</v>
      </c>
      <c r="P48" s="44">
        <v>0</v>
      </c>
      <c r="Q48" s="74">
        <f t="shared" si="5"/>
        <v>0</v>
      </c>
      <c r="R48" s="43">
        <v>15</v>
      </c>
      <c r="S48" s="44">
        <v>0</v>
      </c>
      <c r="T48" s="74">
        <f t="shared" si="6"/>
        <v>0</v>
      </c>
      <c r="U48" s="81"/>
      <c r="V48" s="81"/>
      <c r="W48" s="81"/>
      <c r="X48" s="81"/>
      <c r="Y48" s="81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0.11715237368903747</v>
      </c>
      <c r="E49" s="45">
        <f t="shared" si="1"/>
        <v>-5</v>
      </c>
      <c r="F49" s="46">
        <f t="shared" si="2"/>
        <v>-5</v>
      </c>
      <c r="G49" s="43">
        <v>15</v>
      </c>
      <c r="H49" s="68"/>
      <c r="I49" s="43">
        <f>'LV-HV_1a'!I49</f>
        <v>15</v>
      </c>
      <c r="J49" s="44">
        <v>0</v>
      </c>
      <c r="K49" s="65">
        <f t="shared" si="3"/>
        <v>0</v>
      </c>
      <c r="L49" s="43">
        <f>'LV-HV_1a'!L49</f>
        <v>15</v>
      </c>
      <c r="M49" s="44">
        <v>0</v>
      </c>
      <c r="N49" s="65">
        <f t="shared" si="4"/>
        <v>0</v>
      </c>
      <c r="O49" s="43">
        <v>15</v>
      </c>
      <c r="P49" s="44">
        <v>0</v>
      </c>
      <c r="Q49" s="74">
        <f t="shared" si="5"/>
        <v>0</v>
      </c>
      <c r="R49" s="43">
        <v>15</v>
      </c>
      <c r="S49" s="44">
        <v>0</v>
      </c>
      <c r="T49" s="74">
        <f t="shared" si="6"/>
        <v>0</v>
      </c>
      <c r="U49" s="81"/>
      <c r="V49" s="81"/>
      <c r="W49" s="81"/>
      <c r="X49" s="81"/>
      <c r="Y49" s="81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0.16234028473064105</v>
      </c>
      <c r="E50" s="45">
        <f t="shared" si="1"/>
        <v>-5</v>
      </c>
      <c r="F50" s="46">
        <f t="shared" si="2"/>
        <v>-5</v>
      </c>
      <c r="G50" s="43">
        <v>15</v>
      </c>
      <c r="H50" s="68"/>
      <c r="I50" s="43">
        <f>'LV-HV_1a'!I50</f>
        <v>15</v>
      </c>
      <c r="J50" s="44">
        <v>0</v>
      </c>
      <c r="K50" s="65">
        <f t="shared" si="3"/>
        <v>0</v>
      </c>
      <c r="L50" s="43">
        <f>'LV-HV_1a'!L50</f>
        <v>15</v>
      </c>
      <c r="M50" s="44">
        <v>0</v>
      </c>
      <c r="N50" s="65">
        <f t="shared" si="4"/>
        <v>0</v>
      </c>
      <c r="O50" s="43">
        <v>15</v>
      </c>
      <c r="P50" s="44">
        <v>0</v>
      </c>
      <c r="Q50" s="74">
        <f t="shared" si="5"/>
        <v>0</v>
      </c>
      <c r="R50" s="43">
        <v>15</v>
      </c>
      <c r="S50" s="44">
        <v>0</v>
      </c>
      <c r="T50" s="74">
        <f t="shared" si="6"/>
        <v>0</v>
      </c>
      <c r="U50" s="81"/>
      <c r="V50" s="81"/>
      <c r="W50" s="81"/>
      <c r="X50" s="81"/>
      <c r="Y50" s="81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0.23176972718546152</v>
      </c>
      <c r="E51" s="45">
        <f t="shared" si="1"/>
        <v>-5</v>
      </c>
      <c r="F51" s="46">
        <f t="shared" si="2"/>
        <v>-5</v>
      </c>
      <c r="G51" s="43">
        <v>15</v>
      </c>
      <c r="H51" s="68"/>
      <c r="I51" s="43">
        <f>'LV-HV_1a'!I51</f>
        <v>15</v>
      </c>
      <c r="J51" s="44">
        <v>0</v>
      </c>
      <c r="K51" s="65">
        <f t="shared" si="3"/>
        <v>0</v>
      </c>
      <c r="L51" s="43">
        <f>'LV-HV_1a'!L51</f>
        <v>15</v>
      </c>
      <c r="M51" s="44">
        <v>0</v>
      </c>
      <c r="N51" s="65">
        <f t="shared" si="4"/>
        <v>0</v>
      </c>
      <c r="O51" s="43">
        <v>15</v>
      </c>
      <c r="P51" s="44">
        <v>0</v>
      </c>
      <c r="Q51" s="74">
        <f t="shared" si="5"/>
        <v>0</v>
      </c>
      <c r="R51" s="43">
        <v>15</v>
      </c>
      <c r="S51" s="44">
        <v>0</v>
      </c>
      <c r="T51" s="74">
        <f t="shared" si="6"/>
        <v>0</v>
      </c>
      <c r="U51" s="81"/>
      <c r="V51" s="81"/>
      <c r="W51" s="81"/>
      <c r="X51" s="81"/>
      <c r="Y51" s="81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0.35209790895448129</v>
      </c>
      <c r="E52" s="45">
        <f t="shared" si="1"/>
        <v>-5</v>
      </c>
      <c r="F52" s="46">
        <f t="shared" si="2"/>
        <v>-5</v>
      </c>
      <c r="G52" s="43">
        <v>15</v>
      </c>
      <c r="H52" s="68"/>
      <c r="I52" s="43">
        <f>'LV-HV_1a'!I52</f>
        <v>15</v>
      </c>
      <c r="J52" s="44">
        <v>0</v>
      </c>
      <c r="K52" s="65">
        <f t="shared" si="3"/>
        <v>0</v>
      </c>
      <c r="L52" s="43">
        <f>'LV-HV_1a'!L52</f>
        <v>15</v>
      </c>
      <c r="M52" s="44">
        <v>0</v>
      </c>
      <c r="N52" s="65">
        <f t="shared" si="4"/>
        <v>0</v>
      </c>
      <c r="O52" s="43">
        <v>15</v>
      </c>
      <c r="P52" s="44">
        <v>0</v>
      </c>
      <c r="Q52" s="74">
        <f t="shared" si="5"/>
        <v>0</v>
      </c>
      <c r="R52" s="43">
        <v>15</v>
      </c>
      <c r="S52" s="44">
        <v>0</v>
      </c>
      <c r="T52" s="74">
        <f t="shared" si="6"/>
        <v>0</v>
      </c>
      <c r="U52" s="81"/>
      <c r="V52" s="81"/>
      <c r="W52" s="81"/>
      <c r="X52" s="81"/>
      <c r="Y52" s="81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0.61168353998198288</v>
      </c>
      <c r="E53" s="45">
        <f t="shared" si="1"/>
        <v>-5</v>
      </c>
      <c r="F53" s="46">
        <f t="shared" si="2"/>
        <v>-5</v>
      </c>
      <c r="G53" s="43">
        <v>15</v>
      </c>
      <c r="H53" s="68"/>
      <c r="I53" s="43">
        <f>'LV-HV_1a'!I53</f>
        <v>15</v>
      </c>
      <c r="J53" s="44">
        <v>0</v>
      </c>
      <c r="K53" s="65">
        <f t="shared" si="3"/>
        <v>0</v>
      </c>
      <c r="L53" s="43">
        <f>'LV-HV_1a'!L53</f>
        <v>15</v>
      </c>
      <c r="M53" s="44">
        <v>0</v>
      </c>
      <c r="N53" s="65">
        <f t="shared" si="4"/>
        <v>0</v>
      </c>
      <c r="O53" s="43">
        <v>15</v>
      </c>
      <c r="P53" s="44">
        <v>0</v>
      </c>
      <c r="Q53" s="74">
        <f t="shared" si="5"/>
        <v>0</v>
      </c>
      <c r="R53" s="43">
        <v>15</v>
      </c>
      <c r="S53" s="44">
        <v>0</v>
      </c>
      <c r="T53" s="74">
        <f t="shared" si="6"/>
        <v>0</v>
      </c>
      <c r="U53" s="81"/>
      <c r="V53" s="81"/>
      <c r="W53" s="81"/>
      <c r="X53" s="81"/>
      <c r="Y53" s="81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0.10035243804887595</v>
      </c>
      <c r="E54" s="45">
        <f t="shared" si="1"/>
        <v>-7.5</v>
      </c>
      <c r="F54" s="46">
        <f t="shared" si="2"/>
        <v>-7.5</v>
      </c>
      <c r="G54" s="43">
        <v>15</v>
      </c>
      <c r="H54" s="68"/>
      <c r="I54" s="43">
        <f>'LV-HV_1a'!I54</f>
        <v>15</v>
      </c>
      <c r="J54" s="44">
        <v>0</v>
      </c>
      <c r="K54" s="65">
        <f t="shared" si="3"/>
        <v>0</v>
      </c>
      <c r="L54" s="43">
        <f>'LV-HV_1a'!L54</f>
        <v>15</v>
      </c>
      <c r="M54" s="44">
        <v>0</v>
      </c>
      <c r="N54" s="65">
        <f t="shared" si="4"/>
        <v>0</v>
      </c>
      <c r="O54" s="43">
        <v>15</v>
      </c>
      <c r="P54" s="44">
        <v>0</v>
      </c>
      <c r="Q54" s="74">
        <f t="shared" si="5"/>
        <v>0</v>
      </c>
      <c r="R54" s="43">
        <v>15</v>
      </c>
      <c r="S54" s="44">
        <v>0</v>
      </c>
      <c r="T54" s="74">
        <f t="shared" si="6"/>
        <v>0</v>
      </c>
      <c r="U54" s="81"/>
      <c r="V54" s="81"/>
      <c r="W54" s="81"/>
      <c r="X54" s="81"/>
      <c r="Y54" s="81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0.10135769496222345</v>
      </c>
      <c r="E55" s="45">
        <f t="shared" si="1"/>
        <v>-7.5</v>
      </c>
      <c r="F55" s="46">
        <f t="shared" si="2"/>
        <v>-7.5</v>
      </c>
      <c r="G55" s="43">
        <v>15</v>
      </c>
      <c r="H55" s="68"/>
      <c r="I55" s="43">
        <f>'LV-HV_1a'!I55</f>
        <v>15</v>
      </c>
      <c r="J55" s="44">
        <v>0</v>
      </c>
      <c r="K55" s="65">
        <f t="shared" si="3"/>
        <v>0</v>
      </c>
      <c r="L55" s="43">
        <f>'LV-HV_1a'!L55</f>
        <v>15</v>
      </c>
      <c r="M55" s="44">
        <v>0</v>
      </c>
      <c r="N55" s="65">
        <f t="shared" si="4"/>
        <v>0</v>
      </c>
      <c r="O55" s="43">
        <v>15</v>
      </c>
      <c r="P55" s="44">
        <v>0</v>
      </c>
      <c r="Q55" s="74">
        <f t="shared" si="5"/>
        <v>0</v>
      </c>
      <c r="R55" s="43">
        <v>15</v>
      </c>
      <c r="S55" s="44">
        <v>0</v>
      </c>
      <c r="T55" s="74">
        <f t="shared" si="6"/>
        <v>0</v>
      </c>
      <c r="U55" s="81"/>
      <c r="V55" s="81"/>
      <c r="W55" s="81"/>
      <c r="X55" s="81"/>
      <c r="Y55" s="81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0.10316080256898062</v>
      </c>
      <c r="E56" s="45">
        <f t="shared" si="1"/>
        <v>-7.5</v>
      </c>
      <c r="F56" s="46">
        <f t="shared" si="2"/>
        <v>-7.5</v>
      </c>
      <c r="G56" s="43">
        <v>15</v>
      </c>
      <c r="H56" s="68"/>
      <c r="I56" s="43">
        <f>'LV-HV_1a'!I56</f>
        <v>15</v>
      </c>
      <c r="J56" s="44">
        <v>0</v>
      </c>
      <c r="K56" s="65">
        <f t="shared" si="3"/>
        <v>0</v>
      </c>
      <c r="L56" s="43">
        <f>'LV-HV_1a'!L56</f>
        <v>15</v>
      </c>
      <c r="M56" s="44">
        <v>0</v>
      </c>
      <c r="N56" s="65">
        <f t="shared" si="4"/>
        <v>0</v>
      </c>
      <c r="O56" s="43">
        <v>15</v>
      </c>
      <c r="P56" s="44">
        <v>0</v>
      </c>
      <c r="Q56" s="74">
        <f t="shared" si="5"/>
        <v>0</v>
      </c>
      <c r="R56" s="43">
        <v>15</v>
      </c>
      <c r="S56" s="44">
        <v>0</v>
      </c>
      <c r="T56" s="74">
        <f t="shared" si="6"/>
        <v>0</v>
      </c>
      <c r="U56" s="81"/>
      <c r="V56" s="81"/>
      <c r="W56" s="81"/>
      <c r="X56" s="81"/>
      <c r="Y56" s="81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0.10733655698070128</v>
      </c>
      <c r="E57" s="45">
        <f t="shared" si="1"/>
        <v>-7.5</v>
      </c>
      <c r="F57" s="46">
        <f t="shared" si="2"/>
        <v>-7.5</v>
      </c>
      <c r="G57" s="43">
        <v>15</v>
      </c>
      <c r="H57" s="68"/>
      <c r="I57" s="43">
        <f>'LV-HV_1a'!I57</f>
        <v>15</v>
      </c>
      <c r="J57" s="44">
        <v>0</v>
      </c>
      <c r="K57" s="65">
        <f t="shared" si="3"/>
        <v>0</v>
      </c>
      <c r="L57" s="43">
        <f>'LV-HV_1a'!L57</f>
        <v>15</v>
      </c>
      <c r="M57" s="44">
        <v>0</v>
      </c>
      <c r="N57" s="65">
        <f t="shared" si="4"/>
        <v>0</v>
      </c>
      <c r="O57" s="43">
        <v>15</v>
      </c>
      <c r="P57" s="44">
        <v>0</v>
      </c>
      <c r="Q57" s="74">
        <f t="shared" si="5"/>
        <v>0</v>
      </c>
      <c r="R57" s="43">
        <v>15</v>
      </c>
      <c r="S57" s="44">
        <v>0</v>
      </c>
      <c r="T57" s="74">
        <f t="shared" si="6"/>
        <v>0</v>
      </c>
      <c r="U57" s="81"/>
      <c r="V57" s="81"/>
      <c r="W57" s="81"/>
      <c r="X57" s="81"/>
      <c r="Y57" s="81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0.12757561245396834</v>
      </c>
      <c r="E58" s="45">
        <f t="shared" si="1"/>
        <v>-7.5</v>
      </c>
      <c r="F58" s="46">
        <f t="shared" si="2"/>
        <v>-7.5</v>
      </c>
      <c r="G58" s="43">
        <v>15</v>
      </c>
      <c r="H58" s="68"/>
      <c r="I58" s="43">
        <f>'LV-HV_1a'!I58</f>
        <v>15</v>
      </c>
      <c r="J58" s="44">
        <v>0</v>
      </c>
      <c r="K58" s="65">
        <f t="shared" si="3"/>
        <v>0</v>
      </c>
      <c r="L58" s="43">
        <f>'LV-HV_1a'!L58</f>
        <v>15</v>
      </c>
      <c r="M58" s="44">
        <v>0</v>
      </c>
      <c r="N58" s="65">
        <f t="shared" si="4"/>
        <v>0</v>
      </c>
      <c r="O58" s="43">
        <v>15</v>
      </c>
      <c r="P58" s="44">
        <v>0</v>
      </c>
      <c r="Q58" s="74">
        <f t="shared" si="5"/>
        <v>0</v>
      </c>
      <c r="R58" s="43">
        <v>15</v>
      </c>
      <c r="S58" s="44">
        <v>0</v>
      </c>
      <c r="T58" s="74">
        <f t="shared" si="6"/>
        <v>0</v>
      </c>
      <c r="U58" s="81"/>
      <c r="V58" s="81"/>
      <c r="W58" s="81"/>
      <c r="X58" s="81"/>
      <c r="Y58" s="81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0.10000148670705672</v>
      </c>
      <c r="E59" s="45">
        <f t="shared" si="1"/>
        <v>-10</v>
      </c>
      <c r="F59" s="46">
        <f t="shared" si="2"/>
        <v>-10</v>
      </c>
      <c r="G59" s="43">
        <v>15</v>
      </c>
      <c r="H59" s="68"/>
      <c r="I59" s="43">
        <f>'LV-HV_1a'!I59</f>
        <v>15</v>
      </c>
      <c r="J59" s="44">
        <v>0</v>
      </c>
      <c r="K59" s="65">
        <f t="shared" si="3"/>
        <v>0</v>
      </c>
      <c r="L59" s="43">
        <f>'LV-HV_1a'!L59</f>
        <v>15</v>
      </c>
      <c r="M59" s="44">
        <v>0</v>
      </c>
      <c r="N59" s="65">
        <f t="shared" si="4"/>
        <v>0</v>
      </c>
      <c r="O59" s="43">
        <v>15</v>
      </c>
      <c r="P59" s="44">
        <v>0</v>
      </c>
      <c r="Q59" s="74">
        <f t="shared" si="5"/>
        <v>0</v>
      </c>
      <c r="R59" s="43">
        <v>15</v>
      </c>
      <c r="S59" s="44">
        <v>0</v>
      </c>
      <c r="T59" s="74">
        <f t="shared" si="6"/>
        <v>0</v>
      </c>
      <c r="U59" s="81"/>
      <c r="V59" s="81"/>
      <c r="W59" s="81"/>
      <c r="X59" s="81"/>
      <c r="Y59" s="81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0.10000573441105662</v>
      </c>
      <c r="E60" s="45">
        <f t="shared" si="1"/>
        <v>-10</v>
      </c>
      <c r="F60" s="46">
        <f t="shared" si="2"/>
        <v>-10</v>
      </c>
      <c r="G60" s="43">
        <v>15</v>
      </c>
      <c r="H60" s="68"/>
      <c r="I60" s="43">
        <f>'LV-HV_1a'!I60</f>
        <v>15</v>
      </c>
      <c r="J60" s="44">
        <v>0</v>
      </c>
      <c r="K60" s="65">
        <f t="shared" si="3"/>
        <v>0</v>
      </c>
      <c r="L60" s="43">
        <f>'LV-HV_1a'!L60</f>
        <v>15</v>
      </c>
      <c r="M60" s="44">
        <v>0</v>
      </c>
      <c r="N60" s="65">
        <f t="shared" si="4"/>
        <v>0</v>
      </c>
      <c r="O60" s="43">
        <v>15</v>
      </c>
      <c r="P60" s="44">
        <v>0</v>
      </c>
      <c r="Q60" s="74">
        <f t="shared" si="5"/>
        <v>0</v>
      </c>
      <c r="R60" s="43">
        <v>15</v>
      </c>
      <c r="S60" s="44">
        <v>0</v>
      </c>
      <c r="T60" s="74">
        <f t="shared" si="6"/>
        <v>0</v>
      </c>
      <c r="U60" s="81"/>
      <c r="V60" s="81"/>
      <c r="W60" s="81"/>
      <c r="X60" s="81"/>
      <c r="Y60" s="81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0.1000133801645865</v>
      </c>
      <c r="E61" s="45">
        <f t="shared" si="1"/>
        <v>-10</v>
      </c>
      <c r="F61" s="46">
        <f t="shared" si="2"/>
        <v>-10</v>
      </c>
      <c r="G61" s="43">
        <v>15</v>
      </c>
      <c r="H61" s="68"/>
      <c r="I61" s="43">
        <f>'LV-HV_1a'!I61</f>
        <v>15</v>
      </c>
      <c r="J61" s="44">
        <v>0</v>
      </c>
      <c r="K61" s="65">
        <f t="shared" si="3"/>
        <v>0</v>
      </c>
      <c r="L61" s="43">
        <f>'LV-HV_1a'!L61</f>
        <v>15</v>
      </c>
      <c r="M61" s="44">
        <v>0</v>
      </c>
      <c r="N61" s="65">
        <f t="shared" si="4"/>
        <v>0</v>
      </c>
      <c r="O61" s="43">
        <v>15</v>
      </c>
      <c r="P61" s="44">
        <v>0</v>
      </c>
      <c r="Q61" s="74">
        <f t="shared" si="5"/>
        <v>0</v>
      </c>
      <c r="R61" s="43">
        <v>15</v>
      </c>
      <c r="S61" s="44">
        <v>0</v>
      </c>
      <c r="T61" s="74">
        <f t="shared" si="6"/>
        <v>0</v>
      </c>
      <c r="U61" s="81"/>
      <c r="V61" s="81"/>
      <c r="W61" s="81"/>
      <c r="X61" s="81"/>
      <c r="Y61" s="81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0.10003121968782756</v>
      </c>
      <c r="E62" s="45">
        <f t="shared" si="1"/>
        <v>-10</v>
      </c>
      <c r="F62" s="46">
        <f t="shared" si="2"/>
        <v>-10</v>
      </c>
      <c r="G62" s="43">
        <v>15</v>
      </c>
      <c r="H62" s="68"/>
      <c r="I62" s="43">
        <f>'LV-HV_1a'!I62</f>
        <v>15</v>
      </c>
      <c r="J62" s="44">
        <v>0</v>
      </c>
      <c r="K62" s="65">
        <f t="shared" si="3"/>
        <v>0</v>
      </c>
      <c r="L62" s="43">
        <f>'LV-HV_1a'!L62</f>
        <v>15</v>
      </c>
      <c r="M62" s="44">
        <v>0</v>
      </c>
      <c r="N62" s="65">
        <f t="shared" si="4"/>
        <v>0</v>
      </c>
      <c r="O62" s="43">
        <v>15</v>
      </c>
      <c r="P62" s="44">
        <v>0</v>
      </c>
      <c r="Q62" s="74">
        <f t="shared" si="5"/>
        <v>0</v>
      </c>
      <c r="R62" s="43">
        <v>15</v>
      </c>
      <c r="S62" s="44">
        <v>0</v>
      </c>
      <c r="T62" s="74">
        <f t="shared" si="6"/>
        <v>0</v>
      </c>
      <c r="U62" s="81"/>
      <c r="V62" s="81"/>
      <c r="W62" s="81"/>
      <c r="X62" s="81"/>
      <c r="Y62" s="81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0.10012040537084171</v>
      </c>
      <c r="E63" s="45">
        <f t="shared" si="1"/>
        <v>-10</v>
      </c>
      <c r="F63" s="46">
        <f t="shared" si="2"/>
        <v>-10</v>
      </c>
      <c r="G63" s="69">
        <v>15</v>
      </c>
      <c r="H63" s="70"/>
      <c r="I63" s="43">
        <f>'LV-HV_1a'!I63</f>
        <v>15</v>
      </c>
      <c r="J63" s="44">
        <v>0</v>
      </c>
      <c r="K63" s="65">
        <f t="shared" si="3"/>
        <v>0</v>
      </c>
      <c r="L63" s="43">
        <f>'LV-HV_1a'!L63</f>
        <v>15</v>
      </c>
      <c r="M63" s="44">
        <v>0</v>
      </c>
      <c r="N63" s="65">
        <f t="shared" si="4"/>
        <v>0</v>
      </c>
      <c r="O63" s="43">
        <v>15</v>
      </c>
      <c r="P63" s="44">
        <v>0</v>
      </c>
      <c r="Q63" s="74">
        <f t="shared" si="5"/>
        <v>0</v>
      </c>
      <c r="R63" s="43">
        <v>15</v>
      </c>
      <c r="S63" s="44">
        <v>0</v>
      </c>
      <c r="T63" s="74">
        <f t="shared" si="6"/>
        <v>0</v>
      </c>
      <c r="U63" s="81"/>
      <c r="V63" s="81"/>
      <c r="W63" s="81"/>
      <c r="X63" s="81"/>
      <c r="Y63" s="81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1.1917111111111111E-2</v>
      </c>
      <c r="K64" s="34"/>
      <c r="L64" s="33"/>
      <c r="M64" s="48">
        <f>AVERAGE(M19:M63)</f>
        <v>0.20324199999999998</v>
      </c>
      <c r="N64" s="34"/>
      <c r="O64" s="33"/>
      <c r="P64" s="48">
        <f>AVERAGE(P19:P63)</f>
        <v>1.0739555555555556E-2</v>
      </c>
      <c r="Q64" s="34"/>
      <c r="R64" s="33"/>
      <c r="S64" s="48">
        <f>AVERAGE(S19:S63)</f>
        <v>7.9397177777777781</v>
      </c>
      <c r="T64" s="34"/>
      <c r="U64" s="15"/>
      <c r="V64" s="15"/>
      <c r="W64" s="15"/>
      <c r="X64" s="15"/>
      <c r="Y64" s="15"/>
    </row>
    <row r="65" spans="2:20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7.9942411619587483E-2</v>
      </c>
      <c r="K65" s="36"/>
      <c r="L65" s="35"/>
      <c r="M65" s="49">
        <f>_xlfn.STDEV.S(M19:M63)</f>
        <v>0.46804288917984666</v>
      </c>
      <c r="N65" s="36"/>
      <c r="O65" s="35"/>
      <c r="P65" s="49">
        <f>_xlfn.STDEV.S(P19:P63)</f>
        <v>7.204312881107322E-2</v>
      </c>
      <c r="Q65" s="36"/>
      <c r="R65" s="35"/>
      <c r="S65" s="49">
        <f>_xlfn.STDEV.S(S19:S63)</f>
        <v>13.467083617477515</v>
      </c>
      <c r="T65" s="36"/>
    </row>
    <row r="66" spans="2:20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</row>
    <row r="67" spans="2:20" ht="15.75" thickBot="1" x14ac:dyDescent="0.3">
      <c r="B67" s="5"/>
      <c r="C67" s="5"/>
      <c r="H67" s="29" t="s">
        <v>33</v>
      </c>
      <c r="I67" s="37"/>
      <c r="J67" s="50">
        <f>MAX(J19:J63)</f>
        <v>0.53627000000000002</v>
      </c>
      <c r="K67" s="38"/>
      <c r="L67" s="41"/>
      <c r="M67" s="50">
        <f>MAX(M19:M63)</f>
        <v>1.9026000000000001</v>
      </c>
      <c r="N67" s="38"/>
      <c r="O67" s="41"/>
      <c r="P67" s="50">
        <f>MAX(P19:P63)</f>
        <v>0.48327999999999999</v>
      </c>
      <c r="Q67" s="38"/>
      <c r="R67" s="41"/>
      <c r="S67" s="50">
        <f>MAX(S19:S63)</f>
        <v>40.985900000000001</v>
      </c>
      <c r="T67" s="38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</row>
    <row r="74" spans="2:20" x14ac:dyDescent="0.25">
      <c r="B74" s="5"/>
      <c r="C74" s="5"/>
    </row>
    <row r="75" spans="2:20" x14ac:dyDescent="0.25">
      <c r="B75" s="5"/>
      <c r="C75" s="5"/>
      <c r="E75" s="73" t="s">
        <v>44</v>
      </c>
    </row>
    <row r="76" spans="2:20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8" t="s">
        <v>69</v>
      </c>
    </row>
    <row r="77" spans="2:20" x14ac:dyDescent="0.25">
      <c r="B77" s="5"/>
      <c r="C77" s="5"/>
      <c r="E77" s="60" t="s">
        <v>45</v>
      </c>
      <c r="F77" s="61">
        <f>J64</f>
        <v>1.1917111111111111E-2</v>
      </c>
      <c r="G77" s="61">
        <f>M64</f>
        <v>0.20324199999999998</v>
      </c>
      <c r="H77" s="94">
        <f>P64</f>
        <v>1.0739555555555556E-2</v>
      </c>
      <c r="I77" s="95">
        <f>S64</f>
        <v>7.9397177777777781</v>
      </c>
    </row>
    <row r="78" spans="2:20" x14ac:dyDescent="0.25">
      <c r="B78" s="5"/>
      <c r="C78" s="5"/>
      <c r="E78" s="60" t="s">
        <v>46</v>
      </c>
      <c r="F78" s="61">
        <f t="shared" ref="F78:F80" si="7">J65</f>
        <v>7.9942411619587483E-2</v>
      </c>
      <c r="G78" s="61">
        <f t="shared" ref="G78:G80" si="8">M65</f>
        <v>0.46804288917984666</v>
      </c>
      <c r="H78" s="61">
        <f t="shared" ref="H78:H80" si="9">P65</f>
        <v>7.204312881107322E-2</v>
      </c>
      <c r="I78" s="62">
        <f t="shared" ref="I78:I80" si="10">S65</f>
        <v>13.467083617477515</v>
      </c>
    </row>
    <row r="79" spans="2:20" x14ac:dyDescent="0.25">
      <c r="B79" s="5"/>
      <c r="C79" s="5"/>
      <c r="E79" s="60" t="s">
        <v>47</v>
      </c>
      <c r="F79" s="61">
        <f t="shared" si="7"/>
        <v>0</v>
      </c>
      <c r="G79" s="61">
        <f t="shared" si="8"/>
        <v>0</v>
      </c>
      <c r="H79" s="61">
        <f t="shared" si="9"/>
        <v>0</v>
      </c>
      <c r="I79" s="62">
        <f t="shared" si="10"/>
        <v>0</v>
      </c>
    </row>
    <row r="80" spans="2:20" x14ac:dyDescent="0.25">
      <c r="B80" s="5"/>
      <c r="C80" s="5"/>
      <c r="E80" s="63" t="s">
        <v>48</v>
      </c>
      <c r="F80" s="56">
        <f t="shared" si="7"/>
        <v>0.53627000000000002</v>
      </c>
      <c r="G80" s="56">
        <f t="shared" si="8"/>
        <v>1.9026000000000001</v>
      </c>
      <c r="H80" s="56">
        <f t="shared" si="9"/>
        <v>0.48327999999999999</v>
      </c>
      <c r="I80" s="64">
        <f t="shared" si="10"/>
        <v>40.985900000000001</v>
      </c>
    </row>
    <row r="81" spans="2:308" x14ac:dyDescent="0.25">
      <c r="B81" s="5"/>
      <c r="C81" s="5"/>
    </row>
    <row r="82" spans="2:308" x14ac:dyDescent="0.25">
      <c r="B82" s="5"/>
      <c r="C82" s="5"/>
    </row>
    <row r="83" spans="2:308" x14ac:dyDescent="0.25"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5">
    <mergeCell ref="G17:H17"/>
    <mergeCell ref="I17:K17"/>
    <mergeCell ref="L17:N17"/>
    <mergeCell ref="O17:Q17"/>
    <mergeCell ref="R17:T17"/>
  </mergeCells>
  <conditionalFormatting sqref="E19:F63">
    <cfRule type="cellIs" dxfId="9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V84"/>
  <sheetViews>
    <sheetView showGridLines="0" topLeftCell="A16" zoomScale="70" zoomScaleNormal="70" workbookViewId="0">
      <selection activeCell="S28" sqref="S2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2" t="s">
        <v>21</v>
      </c>
      <c r="D2" s="52"/>
    </row>
    <row r="3" spans="2:39" x14ac:dyDescent="0.25">
      <c r="C3" s="53" t="s">
        <v>42</v>
      </c>
      <c r="D3" s="53">
        <v>4</v>
      </c>
    </row>
    <row r="4" spans="2:39" x14ac:dyDescent="0.25">
      <c r="C4" s="53" t="s">
        <v>24</v>
      </c>
      <c r="D4" s="54" t="s">
        <v>53</v>
      </c>
    </row>
    <row r="5" spans="2:39" x14ac:dyDescent="0.25">
      <c r="C5" s="53" t="s">
        <v>9</v>
      </c>
      <c r="D5" s="88">
        <v>6</v>
      </c>
      <c r="F5" t="s">
        <v>37</v>
      </c>
    </row>
    <row r="6" spans="2:39" x14ac:dyDescent="0.25">
      <c r="C6" s="53" t="s">
        <v>18</v>
      </c>
      <c r="D6" s="54" t="s">
        <v>49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41</v>
      </c>
      <c r="AM6" s="12"/>
    </row>
    <row r="7" spans="2:39" x14ac:dyDescent="0.25">
      <c r="C7" s="53" t="s">
        <v>19</v>
      </c>
      <c r="D7" s="54">
        <v>30</v>
      </c>
      <c r="F7" s="1" t="s">
        <v>39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1</v>
      </c>
      <c r="W7" s="30">
        <v>0</v>
      </c>
      <c r="X7" s="30">
        <v>0</v>
      </c>
      <c r="Y7" s="30">
        <v>0</v>
      </c>
      <c r="Z7" s="30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7">
        <v>0</v>
      </c>
      <c r="AL7" s="87">
        <f>SUMPRODUCT(G6:AK6,G7:AK7)</f>
        <v>15</v>
      </c>
      <c r="AM7" s="31"/>
    </row>
    <row r="8" spans="2:39" x14ac:dyDescent="0.25">
      <c r="C8" s="53" t="s">
        <v>20</v>
      </c>
      <c r="D8" s="54">
        <v>120</v>
      </c>
      <c r="F8" s="1" t="s">
        <v>40</v>
      </c>
      <c r="G8" s="87">
        <f>SUM(G7)</f>
        <v>0</v>
      </c>
      <c r="H8" s="87">
        <f>SUM(G7:H7)</f>
        <v>0</v>
      </c>
      <c r="I8" s="87">
        <f>SUM(G7:I7)</f>
        <v>0</v>
      </c>
      <c r="J8" s="87">
        <f>SUM(G7:J7)</f>
        <v>0</v>
      </c>
      <c r="K8" s="87">
        <f>SUM(G7:K7)</f>
        <v>0</v>
      </c>
      <c r="L8" s="87">
        <f>SUM(G7:L7)</f>
        <v>0</v>
      </c>
      <c r="M8" s="87">
        <f>SUM(G7:M7)</f>
        <v>0</v>
      </c>
      <c r="N8" s="87">
        <f>SUM(G7:N7)</f>
        <v>0</v>
      </c>
      <c r="O8" s="87">
        <f>SUM(G7:O7)</f>
        <v>0</v>
      </c>
      <c r="P8" s="87">
        <f>SUM(G7:P7)</f>
        <v>0</v>
      </c>
      <c r="Q8" s="87">
        <f>SUM(G7:Q7)</f>
        <v>0</v>
      </c>
      <c r="R8" s="87">
        <f>SUM(G7:R7)</f>
        <v>0</v>
      </c>
      <c r="S8" s="87">
        <f>SUM(G7:S7)</f>
        <v>0</v>
      </c>
      <c r="T8" s="87">
        <f>SUM(G7:T7)</f>
        <v>0</v>
      </c>
      <c r="U8" s="87">
        <f>SUM(G7:U7)</f>
        <v>0</v>
      </c>
      <c r="V8" s="87">
        <f>SUM(G7:V7)</f>
        <v>1</v>
      </c>
      <c r="W8" s="87">
        <f>SUM(G7:W7)</f>
        <v>1</v>
      </c>
      <c r="X8" s="87">
        <f>SUM(G7:X7)</f>
        <v>1</v>
      </c>
      <c r="Y8" s="87">
        <f>SUM(G7:Y7)</f>
        <v>1</v>
      </c>
      <c r="Z8" s="87">
        <f>SUM(G7:Z7)</f>
        <v>1</v>
      </c>
      <c r="AA8" s="87">
        <f>SUM(G7:AA7)</f>
        <v>1</v>
      </c>
      <c r="AB8" s="87">
        <f>SUM(G7:AB7)</f>
        <v>1</v>
      </c>
      <c r="AC8" s="87">
        <f>SUM(G7:AC7)</f>
        <v>1</v>
      </c>
      <c r="AD8" s="87">
        <f>SUM(G7:AD7)</f>
        <v>1</v>
      </c>
      <c r="AE8" s="87">
        <f>SUM(G7:AE7)</f>
        <v>1</v>
      </c>
      <c r="AF8" s="87">
        <f>SUM(G7:AF7)</f>
        <v>1</v>
      </c>
      <c r="AG8" s="87">
        <f>SUM(G7:AG7)</f>
        <v>1</v>
      </c>
      <c r="AH8" s="87">
        <f>SUM(G7:AH7)</f>
        <v>1</v>
      </c>
      <c r="AI8" s="87">
        <f>SUM(G7:AI7)</f>
        <v>1</v>
      </c>
      <c r="AJ8" s="87">
        <f>SUM(G7:AJ7)</f>
        <v>1</v>
      </c>
      <c r="AK8" s="87">
        <f>SUM(G7:AK7)</f>
        <v>1</v>
      </c>
      <c r="AL8" s="87"/>
      <c r="AM8" s="32"/>
    </row>
    <row r="9" spans="2:39" x14ac:dyDescent="0.25">
      <c r="C9" s="53" t="s">
        <v>15</v>
      </c>
      <c r="D9" s="54">
        <v>0.4</v>
      </c>
    </row>
    <row r="10" spans="2:39" x14ac:dyDescent="0.25">
      <c r="C10" s="53" t="s">
        <v>25</v>
      </c>
      <c r="D10" s="54">
        <v>40</v>
      </c>
      <c r="F10" t="s">
        <v>38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v>20</v>
      </c>
      <c r="F12" s="21" t="s">
        <v>7</v>
      </c>
      <c r="G12" s="87">
        <v>1.8583872744786698E-6</v>
      </c>
      <c r="H12" s="87">
        <v>4.4074172878862746E-4</v>
      </c>
      <c r="I12" s="87">
        <v>2.1910232735666731E-2</v>
      </c>
      <c r="J12" s="87">
        <v>0.22830986787900523</v>
      </c>
      <c r="K12" s="87">
        <v>0.49867459853852986</v>
      </c>
      <c r="L12" s="87">
        <v>0.22830986787900523</v>
      </c>
      <c r="M12" s="87">
        <v>2.1910232735666731E-2</v>
      </c>
      <c r="N12" s="87">
        <v>4.4074172878862746E-4</v>
      </c>
      <c r="O12" s="87">
        <v>1.8583872744786698E-6</v>
      </c>
      <c r="P12" s="19"/>
    </row>
    <row r="13" spans="2:39" x14ac:dyDescent="0.25">
      <c r="B13" t="s">
        <v>3</v>
      </c>
      <c r="C13">
        <v>20</v>
      </c>
      <c r="F13" s="7" t="s">
        <v>8</v>
      </c>
      <c r="G13" s="87">
        <f>1/9</f>
        <v>0.1111111111111111</v>
      </c>
      <c r="H13" s="87">
        <f t="shared" ref="H13:O13" si="0">1/9</f>
        <v>0.1111111111111111</v>
      </c>
      <c r="I13" s="87">
        <f t="shared" si="0"/>
        <v>0.1111111111111111</v>
      </c>
      <c r="J13" s="87">
        <f t="shared" si="0"/>
        <v>0.1111111111111111</v>
      </c>
      <c r="K13" s="87">
        <f t="shared" si="0"/>
        <v>0.1111111111111111</v>
      </c>
      <c r="L13" s="87">
        <f t="shared" si="0"/>
        <v>0.1111111111111111</v>
      </c>
      <c r="M13" s="87">
        <f t="shared" si="0"/>
        <v>0.1111111111111111</v>
      </c>
      <c r="N13" s="87">
        <f t="shared" si="0"/>
        <v>0.1111111111111111</v>
      </c>
      <c r="O13" s="87">
        <f t="shared" si="0"/>
        <v>0.1111111111111111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31">
        <v>0.9</v>
      </c>
      <c r="C15" s="31">
        <v>0.1</v>
      </c>
    </row>
    <row r="16" spans="2:39" ht="15.75" thickBot="1" x14ac:dyDescent="0.3">
      <c r="B16" s="31">
        <v>0.1</v>
      </c>
      <c r="C16" s="31">
        <v>0.9</v>
      </c>
    </row>
    <row r="17" spans="1:25" x14ac:dyDescent="0.25">
      <c r="G17" s="108" t="s">
        <v>50</v>
      </c>
      <c r="H17" s="110"/>
      <c r="I17" s="108" t="s">
        <v>29</v>
      </c>
      <c r="J17" s="109"/>
      <c r="K17" s="110"/>
      <c r="L17" s="108" t="s">
        <v>57</v>
      </c>
      <c r="M17" s="109"/>
      <c r="N17" s="110"/>
      <c r="O17" s="108" t="s">
        <v>58</v>
      </c>
      <c r="P17" s="109"/>
      <c r="Q17" s="110"/>
      <c r="R17" s="108" t="s">
        <v>68</v>
      </c>
      <c r="S17" s="109"/>
      <c r="T17" s="110"/>
    </row>
    <row r="18" spans="1:25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2" t="s">
        <v>22</v>
      </c>
      <c r="G18" s="39" t="s">
        <v>23</v>
      </c>
      <c r="H18" s="67" t="s">
        <v>28</v>
      </c>
      <c r="I18" s="39" t="s">
        <v>26</v>
      </c>
      <c r="J18" s="13" t="s">
        <v>27</v>
      </c>
      <c r="K18" s="40" t="s">
        <v>43</v>
      </c>
      <c r="L18" s="39" t="s">
        <v>26</v>
      </c>
      <c r="M18" s="13" t="s">
        <v>27</v>
      </c>
      <c r="N18" s="40" t="s">
        <v>43</v>
      </c>
      <c r="O18" s="39" t="s">
        <v>26</v>
      </c>
      <c r="P18" s="13" t="s">
        <v>27</v>
      </c>
      <c r="Q18" s="40" t="s">
        <v>43</v>
      </c>
      <c r="R18" s="39" t="s">
        <v>26</v>
      </c>
      <c r="S18" s="13" t="s">
        <v>27</v>
      </c>
      <c r="T18" s="40" t="s">
        <v>43</v>
      </c>
      <c r="U18" s="82"/>
      <c r="V18" s="82"/>
      <c r="W18" s="82"/>
      <c r="X18" s="82"/>
      <c r="Y18" s="82"/>
    </row>
    <row r="19" spans="1:25" s="6" customFormat="1" x14ac:dyDescent="0.25">
      <c r="A19" s="6">
        <v>1</v>
      </c>
      <c r="B19" s="16">
        <v>0.1</v>
      </c>
      <c r="C19" s="16">
        <v>10</v>
      </c>
      <c r="D19" s="30">
        <f>(B19*$B$15*$G$12+(1-B19)*$B$16*$G$13)/(B19*$G$12+(1-B19)*$G$13)</f>
        <v>0.10000148670705672</v>
      </c>
      <c r="E19" s="45">
        <f>D19*$C$12+(1-D19)*$C$13-C19</f>
        <v>10</v>
      </c>
      <c r="F19" s="46">
        <f>B19*$C$12+(1-B19)*$C$13-C19</f>
        <v>10</v>
      </c>
      <c r="G19" s="43">
        <f>'LV-HV_1a_2'!G19</f>
        <v>30</v>
      </c>
      <c r="H19" s="68"/>
      <c r="I19" s="43">
        <f>'LV-HV_1a_2'!I19</f>
        <v>30</v>
      </c>
      <c r="J19" s="44">
        <v>0</v>
      </c>
      <c r="K19" s="65">
        <f>ABS((100/$G19*I19)-100)</f>
        <v>0</v>
      </c>
      <c r="L19" s="43">
        <f>'LV-HV_1a_2'!L19</f>
        <v>30</v>
      </c>
      <c r="M19" s="44">
        <v>0</v>
      </c>
      <c r="N19" s="65">
        <f>ABS((100/$G19*L19)-100)</f>
        <v>0</v>
      </c>
      <c r="O19" s="43">
        <f>'LV-HV_1a_2'!O19</f>
        <v>30</v>
      </c>
      <c r="P19" s="44">
        <v>0</v>
      </c>
      <c r="Q19" s="74">
        <f>ABS((100/$G19*O19)-100)</f>
        <v>0</v>
      </c>
      <c r="R19" s="43">
        <v>15</v>
      </c>
      <c r="S19" s="44">
        <v>6.1586999999999996</v>
      </c>
      <c r="T19" s="74">
        <f>ABS((100/$G19*R19)-100)</f>
        <v>50</v>
      </c>
      <c r="U19" s="81"/>
      <c r="V19" s="81"/>
      <c r="W19" s="81"/>
      <c r="X19" s="81"/>
      <c r="Y19" s="81"/>
    </row>
    <row r="20" spans="1:25" s="6" customFormat="1" x14ac:dyDescent="0.25">
      <c r="A20" s="6">
        <v>2</v>
      </c>
      <c r="B20" s="16">
        <v>0.3</v>
      </c>
      <c r="C20" s="16">
        <v>10</v>
      </c>
      <c r="D20" s="30">
        <f>(B20*$B$15*$G$12+(1-B20)*$B$16*$G$13)/(B20*$G$12+(1-B20)*$G$13)</f>
        <v>0.10000573441105662</v>
      </c>
      <c r="E20" s="45">
        <f t="shared" ref="E20:E63" si="1">D20*$C$12+(1-D20)*$C$13-C20</f>
        <v>10</v>
      </c>
      <c r="F20" s="46">
        <f t="shared" ref="F20:F63" si="2">B20*$C$12+(1-B20)*$C$13-C20</f>
        <v>10</v>
      </c>
      <c r="G20" s="43">
        <f>'LV-HV_1a_2'!G20</f>
        <v>30</v>
      </c>
      <c r="H20" s="68"/>
      <c r="I20" s="43">
        <f>'LV-HV_1a_2'!I20</f>
        <v>30</v>
      </c>
      <c r="J20" s="44">
        <v>0</v>
      </c>
      <c r="K20" s="65">
        <f t="shared" ref="K20:K63" si="3">ABS((100/$G20*I20)-100)</f>
        <v>0</v>
      </c>
      <c r="L20" s="43">
        <f>'LV-HV_1a_2'!L20</f>
        <v>30</v>
      </c>
      <c r="M20" s="44">
        <v>0</v>
      </c>
      <c r="N20" s="65">
        <f t="shared" ref="N20:N63" si="4">ABS((100/$G20*L20)-100)</f>
        <v>0</v>
      </c>
      <c r="O20" s="43">
        <f>'LV-HV_1a_2'!O20</f>
        <v>30</v>
      </c>
      <c r="P20" s="44">
        <v>0</v>
      </c>
      <c r="Q20" s="74">
        <f t="shared" ref="Q20:Q63" si="5">ABS((100/$G20*O20)-100)</f>
        <v>0</v>
      </c>
      <c r="R20" s="43">
        <v>15</v>
      </c>
      <c r="S20" s="44">
        <v>6.1586999999999996</v>
      </c>
      <c r="T20" s="74">
        <f t="shared" ref="T20:T63" si="6">ABS((100/$G20*R20)-100)</f>
        <v>50</v>
      </c>
      <c r="U20" s="81"/>
      <c r="V20" s="81"/>
      <c r="W20" s="81"/>
      <c r="X20" s="81"/>
      <c r="Y20" s="81"/>
    </row>
    <row r="21" spans="1:25" s="6" customFormat="1" x14ac:dyDescent="0.25">
      <c r="A21" s="6">
        <v>3</v>
      </c>
      <c r="B21" s="16">
        <v>0.5</v>
      </c>
      <c r="C21" s="16">
        <v>10</v>
      </c>
      <c r="D21" s="30">
        <f>(B21*$B$15*$G$12+(1-B21)*$B$16*$G$13)/(B21*$G$12+(1-B21)*$G$13)</f>
        <v>0.1000133801645865</v>
      </c>
      <c r="E21" s="45">
        <f t="shared" si="1"/>
        <v>10</v>
      </c>
      <c r="F21" s="46">
        <f t="shared" si="2"/>
        <v>10</v>
      </c>
      <c r="G21" s="43">
        <f>'LV-HV_1a_2'!G21</f>
        <v>30</v>
      </c>
      <c r="H21" s="68"/>
      <c r="I21" s="43">
        <f>'LV-HV_1a_2'!I21</f>
        <v>30</v>
      </c>
      <c r="J21" s="44">
        <v>0</v>
      </c>
      <c r="K21" s="65">
        <f t="shared" si="3"/>
        <v>0</v>
      </c>
      <c r="L21" s="43">
        <f>'LV-HV_1a_2'!L21</f>
        <v>30</v>
      </c>
      <c r="M21" s="44">
        <v>0</v>
      </c>
      <c r="N21" s="65">
        <f t="shared" si="4"/>
        <v>0</v>
      </c>
      <c r="O21" s="43">
        <f>'LV-HV_1a_2'!O21</f>
        <v>30</v>
      </c>
      <c r="P21" s="44">
        <v>0</v>
      </c>
      <c r="Q21" s="74">
        <f t="shared" si="5"/>
        <v>0</v>
      </c>
      <c r="R21" s="43">
        <v>15</v>
      </c>
      <c r="S21" s="44">
        <v>6.1586999999999996</v>
      </c>
      <c r="T21" s="74">
        <f t="shared" si="6"/>
        <v>50</v>
      </c>
      <c r="U21" s="81"/>
      <c r="V21" s="81"/>
      <c r="W21" s="81"/>
      <c r="X21" s="81"/>
      <c r="Y21" s="81"/>
    </row>
    <row r="22" spans="1:25" s="6" customFormat="1" x14ac:dyDescent="0.25">
      <c r="A22" s="15">
        <v>4</v>
      </c>
      <c r="B22" s="16">
        <v>0.7</v>
      </c>
      <c r="C22" s="16">
        <v>10</v>
      </c>
      <c r="D22" s="30">
        <f>(B22*$B$15*$G$12+(1-B22)*$B$16*$G$13)/(B22*$G$12+(1-B22)*$G$13)</f>
        <v>0.10003121968782756</v>
      </c>
      <c r="E22" s="45">
        <f t="shared" si="1"/>
        <v>10</v>
      </c>
      <c r="F22" s="46">
        <f t="shared" si="2"/>
        <v>10</v>
      </c>
      <c r="G22" s="43">
        <f>'LV-HV_1a_2'!G22</f>
        <v>30</v>
      </c>
      <c r="H22" s="68"/>
      <c r="I22" s="43">
        <f>'LV-HV_1a_2'!I22</f>
        <v>30</v>
      </c>
      <c r="J22" s="44">
        <v>0</v>
      </c>
      <c r="K22" s="65">
        <f t="shared" si="3"/>
        <v>0</v>
      </c>
      <c r="L22" s="43">
        <f>'LV-HV_1a_2'!L22</f>
        <v>30</v>
      </c>
      <c r="M22" s="44">
        <v>0</v>
      </c>
      <c r="N22" s="65">
        <f t="shared" si="4"/>
        <v>0</v>
      </c>
      <c r="O22" s="43">
        <f>'LV-HV_1a_2'!O22</f>
        <v>30</v>
      </c>
      <c r="P22" s="44">
        <v>0</v>
      </c>
      <c r="Q22" s="74">
        <f t="shared" si="5"/>
        <v>0</v>
      </c>
      <c r="R22" s="43">
        <v>15</v>
      </c>
      <c r="S22" s="44">
        <v>6.1586999999999996</v>
      </c>
      <c r="T22" s="74">
        <f t="shared" si="6"/>
        <v>50</v>
      </c>
      <c r="U22" s="81"/>
      <c r="V22" s="81"/>
      <c r="W22" s="81"/>
      <c r="X22" s="81"/>
      <c r="Y22" s="81"/>
    </row>
    <row r="23" spans="1:25" s="6" customFormat="1" x14ac:dyDescent="0.25">
      <c r="A23" s="15">
        <v>5</v>
      </c>
      <c r="B23" s="16">
        <v>0.9</v>
      </c>
      <c r="C23" s="16">
        <v>10</v>
      </c>
      <c r="D23" s="30">
        <f>(B23*$B$15*$G$12+(1-B23)*$B$16*$G$13)/(B23*$G$12+(1-B23)*$G$13)</f>
        <v>0.10012040537084171</v>
      </c>
      <c r="E23" s="45">
        <f t="shared" si="1"/>
        <v>10</v>
      </c>
      <c r="F23" s="46">
        <f t="shared" si="2"/>
        <v>10</v>
      </c>
      <c r="G23" s="43">
        <f>'LV-HV_1a_2'!G23</f>
        <v>30</v>
      </c>
      <c r="H23" s="68"/>
      <c r="I23" s="43">
        <f>'LV-HV_1a_2'!I23</f>
        <v>30</v>
      </c>
      <c r="J23" s="44">
        <v>0</v>
      </c>
      <c r="K23" s="65">
        <f t="shared" si="3"/>
        <v>0</v>
      </c>
      <c r="L23" s="43">
        <f>'LV-HV_1a_2'!L23</f>
        <v>30</v>
      </c>
      <c r="M23" s="44">
        <v>0</v>
      </c>
      <c r="N23" s="65">
        <f t="shared" si="4"/>
        <v>0</v>
      </c>
      <c r="O23" s="43">
        <f>'LV-HV_1a_2'!O23</f>
        <v>30</v>
      </c>
      <c r="P23" s="44">
        <v>0</v>
      </c>
      <c r="Q23" s="74">
        <f t="shared" si="5"/>
        <v>0</v>
      </c>
      <c r="R23" s="43">
        <v>15</v>
      </c>
      <c r="S23" s="44">
        <v>6.1586999999999996</v>
      </c>
      <c r="T23" s="74">
        <f t="shared" si="6"/>
        <v>50</v>
      </c>
      <c r="U23" s="81"/>
      <c r="V23" s="81"/>
      <c r="W23" s="81"/>
      <c r="X23" s="81"/>
      <c r="Y23" s="81"/>
    </row>
    <row r="24" spans="1:25" s="6" customFormat="1" x14ac:dyDescent="0.25">
      <c r="A24" s="15">
        <v>6</v>
      </c>
      <c r="B24" s="16">
        <v>0.1</v>
      </c>
      <c r="C24" s="16">
        <v>12.5</v>
      </c>
      <c r="D24" s="30">
        <f>(B24*$B$15*$H$12+(1-B24)*$B$16*$H$13)/(B24*$H$12+(1-B24)*$H$13)</f>
        <v>0.10035243804887595</v>
      </c>
      <c r="E24" s="45">
        <f t="shared" si="1"/>
        <v>7.5</v>
      </c>
      <c r="F24" s="46">
        <f t="shared" si="2"/>
        <v>7.5</v>
      </c>
      <c r="G24" s="43">
        <f>'LV-HV_1a_2'!G24</f>
        <v>30</v>
      </c>
      <c r="H24" s="68"/>
      <c r="I24" s="43">
        <f>'LV-HV_1a_2'!I24</f>
        <v>30</v>
      </c>
      <c r="J24" s="44">
        <v>0</v>
      </c>
      <c r="K24" s="65">
        <f t="shared" si="3"/>
        <v>0</v>
      </c>
      <c r="L24" s="43">
        <f>'LV-HV_1a_2'!L24</f>
        <v>30</v>
      </c>
      <c r="M24" s="44">
        <v>0</v>
      </c>
      <c r="N24" s="65">
        <f t="shared" si="4"/>
        <v>0</v>
      </c>
      <c r="O24" s="43">
        <f>'LV-HV_1a_2'!O24</f>
        <v>30</v>
      </c>
      <c r="P24" s="44">
        <v>0</v>
      </c>
      <c r="Q24" s="74">
        <f t="shared" si="5"/>
        <v>0</v>
      </c>
      <c r="R24" s="43">
        <v>15</v>
      </c>
      <c r="S24" s="44">
        <v>2.1444000000000001</v>
      </c>
      <c r="T24" s="74">
        <f t="shared" si="6"/>
        <v>50</v>
      </c>
      <c r="U24" s="81"/>
      <c r="V24" s="81"/>
      <c r="W24" s="81"/>
      <c r="X24" s="81"/>
      <c r="Y24" s="81"/>
    </row>
    <row r="25" spans="1:25" s="6" customFormat="1" x14ac:dyDescent="0.25">
      <c r="A25" s="15">
        <v>7</v>
      </c>
      <c r="B25" s="16">
        <v>0.3</v>
      </c>
      <c r="C25" s="16">
        <v>12.5</v>
      </c>
      <c r="D25" s="30">
        <f>(B25*$B$15*$H$12+(1-B25)*$B$16*$H$13)/(B25*$H$12+(1-B25)*$H$13)</f>
        <v>0.10135769496222345</v>
      </c>
      <c r="E25" s="45">
        <f t="shared" si="1"/>
        <v>7.5</v>
      </c>
      <c r="F25" s="46">
        <f t="shared" si="2"/>
        <v>7.5</v>
      </c>
      <c r="G25" s="43">
        <f>'LV-HV_1a_2'!G25</f>
        <v>30</v>
      </c>
      <c r="H25" s="68"/>
      <c r="I25" s="43">
        <f>'LV-HV_1a_2'!I25</f>
        <v>30</v>
      </c>
      <c r="J25" s="44">
        <v>0</v>
      </c>
      <c r="K25" s="65">
        <f t="shared" si="3"/>
        <v>0</v>
      </c>
      <c r="L25" s="43">
        <f>'LV-HV_1a_2'!L25</f>
        <v>30</v>
      </c>
      <c r="M25" s="44">
        <v>0</v>
      </c>
      <c r="N25" s="65">
        <f t="shared" si="4"/>
        <v>0</v>
      </c>
      <c r="O25" s="43">
        <f>'LV-HV_1a_2'!O25</f>
        <v>30</v>
      </c>
      <c r="P25" s="44">
        <v>0</v>
      </c>
      <c r="Q25" s="74">
        <f t="shared" si="5"/>
        <v>0</v>
      </c>
      <c r="R25" s="43">
        <v>15</v>
      </c>
      <c r="S25" s="44">
        <v>2.1444000000000001</v>
      </c>
      <c r="T25" s="74">
        <f t="shared" si="6"/>
        <v>50</v>
      </c>
      <c r="U25" s="81"/>
      <c r="V25" s="81"/>
      <c r="W25" s="81"/>
      <c r="X25" s="81"/>
      <c r="Y25" s="81"/>
    </row>
    <row r="26" spans="1:25" s="6" customFormat="1" x14ac:dyDescent="0.25">
      <c r="A26" s="15">
        <v>8</v>
      </c>
      <c r="B26" s="16">
        <v>0.5</v>
      </c>
      <c r="C26" s="16">
        <v>12.5</v>
      </c>
      <c r="D26" s="30">
        <f>(B26*$B$15*$H$12+(1-B26)*$B$16*$H$13)/(B26*$H$12+(1-B26)*$H$13)</f>
        <v>0.10316080256898062</v>
      </c>
      <c r="E26" s="45">
        <f t="shared" si="1"/>
        <v>7.5</v>
      </c>
      <c r="F26" s="46">
        <f t="shared" si="2"/>
        <v>7.5</v>
      </c>
      <c r="G26" s="43">
        <f>'LV-HV_1a_2'!G26</f>
        <v>30</v>
      </c>
      <c r="H26" s="68"/>
      <c r="I26" s="43">
        <f>'LV-HV_1a_2'!I26</f>
        <v>30</v>
      </c>
      <c r="J26" s="44">
        <v>0</v>
      </c>
      <c r="K26" s="65">
        <f t="shared" si="3"/>
        <v>0</v>
      </c>
      <c r="L26" s="43">
        <f>'LV-HV_1a_2'!L26</f>
        <v>30</v>
      </c>
      <c r="M26" s="44">
        <v>0</v>
      </c>
      <c r="N26" s="65">
        <f t="shared" si="4"/>
        <v>0</v>
      </c>
      <c r="O26" s="43">
        <f>'LV-HV_1a_2'!O26</f>
        <v>30</v>
      </c>
      <c r="P26" s="44">
        <v>0</v>
      </c>
      <c r="Q26" s="74">
        <f t="shared" si="5"/>
        <v>0</v>
      </c>
      <c r="R26" s="43">
        <v>15</v>
      </c>
      <c r="S26" s="44">
        <v>2.1442999999999999</v>
      </c>
      <c r="T26" s="74">
        <f t="shared" si="6"/>
        <v>50</v>
      </c>
      <c r="U26" s="81"/>
      <c r="V26" s="81"/>
      <c r="W26" s="81"/>
      <c r="X26" s="81"/>
      <c r="Y26" s="81"/>
    </row>
    <row r="27" spans="1:25" s="6" customFormat="1" x14ac:dyDescent="0.25">
      <c r="A27" s="15">
        <v>9</v>
      </c>
      <c r="B27" s="16">
        <v>0.7</v>
      </c>
      <c r="C27" s="16">
        <v>12.5</v>
      </c>
      <c r="D27" s="30">
        <f>(B27*$B$15*$H$12+(1-B27)*$B$16*$H$13)/(B27*$H$12+(1-B27)*$H$13)</f>
        <v>0.10733655698070128</v>
      </c>
      <c r="E27" s="45">
        <f t="shared" si="1"/>
        <v>7.5</v>
      </c>
      <c r="F27" s="46">
        <f t="shared" si="2"/>
        <v>7.5</v>
      </c>
      <c r="G27" s="43">
        <f>'LV-HV_1a_2'!G27</f>
        <v>30</v>
      </c>
      <c r="H27" s="68"/>
      <c r="I27" s="43">
        <f>'LV-HV_1a_2'!I27</f>
        <v>30</v>
      </c>
      <c r="J27" s="44">
        <v>0</v>
      </c>
      <c r="K27" s="65">
        <f t="shared" si="3"/>
        <v>0</v>
      </c>
      <c r="L27" s="43">
        <f>'LV-HV_1a_2'!L27</f>
        <v>30</v>
      </c>
      <c r="M27" s="44">
        <v>0</v>
      </c>
      <c r="N27" s="65">
        <f t="shared" si="4"/>
        <v>0</v>
      </c>
      <c r="O27" s="43">
        <f>'LV-HV_1a_2'!O27</f>
        <v>30</v>
      </c>
      <c r="P27" s="44">
        <v>0</v>
      </c>
      <c r="Q27" s="74">
        <f t="shared" si="5"/>
        <v>0</v>
      </c>
      <c r="R27" s="43">
        <v>15</v>
      </c>
      <c r="S27" s="51">
        <v>2.1442000000000001</v>
      </c>
      <c r="T27" s="74">
        <f t="shared" si="6"/>
        <v>50</v>
      </c>
      <c r="U27" s="81"/>
      <c r="V27" s="81"/>
      <c r="W27" s="81"/>
      <c r="X27" s="81"/>
      <c r="Y27" s="81"/>
    </row>
    <row r="28" spans="1:25" s="6" customFormat="1" x14ac:dyDescent="0.25">
      <c r="A28" s="15">
        <v>10</v>
      </c>
      <c r="B28" s="16">
        <v>0.9</v>
      </c>
      <c r="C28" s="16">
        <v>12.5</v>
      </c>
      <c r="D28" s="30">
        <f>(B28*$B$15*$H$12+(1-B28)*$B$16*$H$13)/(B28*$H$12+(1-B28)*$H$13)</f>
        <v>0.12757561245396834</v>
      </c>
      <c r="E28" s="45">
        <f t="shared" si="1"/>
        <v>7.5</v>
      </c>
      <c r="F28" s="46">
        <f t="shared" si="2"/>
        <v>7.5</v>
      </c>
      <c r="G28" s="43">
        <f>'LV-HV_1a_2'!G28</f>
        <v>30</v>
      </c>
      <c r="H28" s="68"/>
      <c r="I28" s="43">
        <f>'LV-HV_1a_2'!I28</f>
        <v>30</v>
      </c>
      <c r="J28" s="44">
        <v>0</v>
      </c>
      <c r="K28" s="65">
        <f t="shared" si="3"/>
        <v>0</v>
      </c>
      <c r="L28" s="43">
        <f>'LV-HV_1a_2'!L28</f>
        <v>30</v>
      </c>
      <c r="M28" s="44">
        <v>0</v>
      </c>
      <c r="N28" s="65">
        <f t="shared" si="4"/>
        <v>0</v>
      </c>
      <c r="O28" s="43">
        <f>'LV-HV_1a_2'!O28</f>
        <v>30</v>
      </c>
      <c r="P28" s="44">
        <v>0</v>
      </c>
      <c r="Q28" s="74">
        <f t="shared" si="5"/>
        <v>0</v>
      </c>
      <c r="R28" s="43">
        <v>15</v>
      </c>
      <c r="S28" s="44">
        <v>2.1435</v>
      </c>
      <c r="T28" s="74">
        <f t="shared" si="6"/>
        <v>50</v>
      </c>
      <c r="U28" s="81"/>
      <c r="V28" s="81"/>
      <c r="W28" s="81"/>
      <c r="X28" s="81"/>
      <c r="Y28" s="81"/>
    </row>
    <row r="29" spans="1:25" s="6" customFormat="1" x14ac:dyDescent="0.25">
      <c r="A29" s="15">
        <v>11</v>
      </c>
      <c r="B29" s="16">
        <v>0.1</v>
      </c>
      <c r="C29" s="16">
        <v>15</v>
      </c>
      <c r="D29" s="30">
        <f>(B29*$B$15*$I$12+(1-B29)*$B$16*$I$13)/(B29*$I$12+(1-B29)*$I$13)</f>
        <v>0.11715237368903747</v>
      </c>
      <c r="E29" s="45">
        <f t="shared" si="1"/>
        <v>5</v>
      </c>
      <c r="F29" s="46">
        <f t="shared" si="2"/>
        <v>5</v>
      </c>
      <c r="G29" s="43">
        <f>'LV-HV_1a_2'!G29</f>
        <v>15</v>
      </c>
      <c r="H29" s="68"/>
      <c r="I29" s="43">
        <f>'LV-HV_1a_2'!I29</f>
        <v>15</v>
      </c>
      <c r="J29" s="44">
        <v>0</v>
      </c>
      <c r="K29" s="65">
        <f t="shared" si="3"/>
        <v>0</v>
      </c>
      <c r="L29" s="43">
        <f>'LV-HV_1a_2'!L29</f>
        <v>15</v>
      </c>
      <c r="M29" s="44">
        <v>0</v>
      </c>
      <c r="N29" s="65">
        <f t="shared" si="4"/>
        <v>0</v>
      </c>
      <c r="O29" s="43">
        <f>'LV-HV_1a_2'!O29</f>
        <v>15</v>
      </c>
      <c r="P29" s="44">
        <v>0</v>
      </c>
      <c r="Q29" s="74">
        <f t="shared" si="5"/>
        <v>0</v>
      </c>
      <c r="R29" s="43">
        <v>15</v>
      </c>
      <c r="S29" s="44">
        <v>0</v>
      </c>
      <c r="T29" s="74">
        <f t="shared" si="6"/>
        <v>0</v>
      </c>
      <c r="U29" s="81"/>
      <c r="V29" s="81"/>
      <c r="W29" s="81"/>
      <c r="X29" s="81"/>
      <c r="Y29" s="81"/>
    </row>
    <row r="30" spans="1:25" s="6" customFormat="1" x14ac:dyDescent="0.25">
      <c r="A30" s="15">
        <v>12</v>
      </c>
      <c r="B30" s="16">
        <v>0.3</v>
      </c>
      <c r="C30" s="16">
        <v>15</v>
      </c>
      <c r="D30" s="30">
        <f>(B30*$B$15*$I$12+(1-B30)*$B$16*$I$13)/(B30*$I$12+(1-B30)*$I$13)</f>
        <v>0.16234028473064105</v>
      </c>
      <c r="E30" s="45">
        <f t="shared" si="1"/>
        <v>5</v>
      </c>
      <c r="F30" s="46">
        <f t="shared" si="2"/>
        <v>5</v>
      </c>
      <c r="G30" s="43">
        <f>'LV-HV_1a_2'!G30</f>
        <v>15</v>
      </c>
      <c r="H30" s="68"/>
      <c r="I30" s="43">
        <f>'LV-HV_1a_2'!I30</f>
        <v>15</v>
      </c>
      <c r="J30" s="44">
        <v>0</v>
      </c>
      <c r="K30" s="65">
        <f t="shared" si="3"/>
        <v>0</v>
      </c>
      <c r="L30" s="43">
        <f>'LV-HV_1a_2'!L30</f>
        <v>15</v>
      </c>
      <c r="M30" s="44">
        <v>0</v>
      </c>
      <c r="N30" s="65">
        <f t="shared" si="4"/>
        <v>0</v>
      </c>
      <c r="O30" s="43">
        <f>'LV-HV_1a_2'!O30</f>
        <v>15</v>
      </c>
      <c r="P30" s="44">
        <v>0</v>
      </c>
      <c r="Q30" s="74">
        <f t="shared" si="5"/>
        <v>0</v>
      </c>
      <c r="R30" s="43">
        <v>15</v>
      </c>
      <c r="S30" s="44">
        <v>0</v>
      </c>
      <c r="T30" s="74">
        <f t="shared" si="6"/>
        <v>0</v>
      </c>
      <c r="U30" s="81"/>
      <c r="V30" s="81"/>
      <c r="W30" s="81"/>
      <c r="X30" s="81"/>
      <c r="Y30" s="81"/>
    </row>
    <row r="31" spans="1:25" s="6" customFormat="1" x14ac:dyDescent="0.25">
      <c r="A31" s="15">
        <v>13</v>
      </c>
      <c r="B31" s="16">
        <v>0.5</v>
      </c>
      <c r="C31" s="16">
        <v>15</v>
      </c>
      <c r="D31" s="30">
        <f>(B31*$B$15*$I$12+(1-B31)*$B$16*$I$13)/(B31*$I$12+(1-B31)*$I$13)</f>
        <v>0.23176972718546152</v>
      </c>
      <c r="E31" s="45">
        <f t="shared" si="1"/>
        <v>5</v>
      </c>
      <c r="F31" s="46">
        <f t="shared" si="2"/>
        <v>5</v>
      </c>
      <c r="G31" s="43">
        <f>'LV-HV_1a_2'!G31</f>
        <v>15</v>
      </c>
      <c r="H31" s="68"/>
      <c r="I31" s="43">
        <f>'LV-HV_1a_2'!I31</f>
        <v>15</v>
      </c>
      <c r="J31" s="44">
        <v>0</v>
      </c>
      <c r="K31" s="65">
        <f t="shared" si="3"/>
        <v>0</v>
      </c>
      <c r="L31" s="43">
        <f>'LV-HV_1a_2'!L31</f>
        <v>15</v>
      </c>
      <c r="M31" s="44">
        <v>0</v>
      </c>
      <c r="N31" s="65">
        <f t="shared" si="4"/>
        <v>0</v>
      </c>
      <c r="O31" s="43">
        <f>'LV-HV_1a_2'!O31</f>
        <v>15</v>
      </c>
      <c r="P31" s="44">
        <v>0</v>
      </c>
      <c r="Q31" s="74">
        <f t="shared" si="5"/>
        <v>0</v>
      </c>
      <c r="R31" s="43">
        <v>15</v>
      </c>
      <c r="S31" s="44">
        <v>0</v>
      </c>
      <c r="T31" s="74">
        <f t="shared" si="6"/>
        <v>0</v>
      </c>
      <c r="U31" s="81"/>
      <c r="V31" s="81"/>
      <c r="W31" s="81"/>
      <c r="X31" s="81"/>
      <c r="Y31" s="81"/>
    </row>
    <row r="32" spans="1:25" s="6" customFormat="1" x14ac:dyDescent="0.25">
      <c r="A32" s="15">
        <v>14</v>
      </c>
      <c r="B32" s="16">
        <v>0.7</v>
      </c>
      <c r="C32" s="16">
        <v>15</v>
      </c>
      <c r="D32" s="30">
        <f>(B32*$B$15*$I$12+(1-B32)*$B$16*$I$13)/(B32*$I$12+(1-B32)*$I$13)</f>
        <v>0.35209790895448129</v>
      </c>
      <c r="E32" s="45">
        <f t="shared" si="1"/>
        <v>5</v>
      </c>
      <c r="F32" s="46">
        <f t="shared" si="2"/>
        <v>5</v>
      </c>
      <c r="G32" s="43">
        <f>'LV-HV_1a_2'!G32</f>
        <v>15</v>
      </c>
      <c r="H32" s="68"/>
      <c r="I32" s="43">
        <f>'LV-HV_1a_2'!I32</f>
        <v>15</v>
      </c>
      <c r="J32" s="44">
        <v>0</v>
      </c>
      <c r="K32" s="65">
        <f t="shared" si="3"/>
        <v>0</v>
      </c>
      <c r="L32" s="43">
        <f>'LV-HV_1a_2'!L32</f>
        <v>15</v>
      </c>
      <c r="M32" s="44">
        <v>0</v>
      </c>
      <c r="N32" s="65">
        <f t="shared" si="4"/>
        <v>0</v>
      </c>
      <c r="O32" s="43">
        <f>'LV-HV_1a_2'!O32</f>
        <v>15</v>
      </c>
      <c r="P32" s="44">
        <v>0</v>
      </c>
      <c r="Q32" s="74">
        <f t="shared" si="5"/>
        <v>0</v>
      </c>
      <c r="R32" s="43">
        <v>15</v>
      </c>
      <c r="S32" s="44">
        <v>0</v>
      </c>
      <c r="T32" s="74">
        <f t="shared" si="6"/>
        <v>0</v>
      </c>
      <c r="U32" s="81"/>
      <c r="V32" s="81"/>
      <c r="W32" s="81"/>
      <c r="X32" s="81"/>
      <c r="Y32" s="81"/>
    </row>
    <row r="33" spans="1:25" s="6" customFormat="1" x14ac:dyDescent="0.25">
      <c r="A33" s="15">
        <v>15</v>
      </c>
      <c r="B33" s="16">
        <v>0.9</v>
      </c>
      <c r="C33" s="16">
        <v>15</v>
      </c>
      <c r="D33" s="30">
        <f>(B33*$B$15*$I$12+(1-B33)*$B$16*$I$13)/(B33*$I$12+(1-B33)*$I$13)</f>
        <v>0.61168353998198288</v>
      </c>
      <c r="E33" s="45">
        <f t="shared" si="1"/>
        <v>5</v>
      </c>
      <c r="F33" s="46">
        <f t="shared" si="2"/>
        <v>5</v>
      </c>
      <c r="G33" s="43">
        <f>'LV-HV_1a_2'!G33</f>
        <v>15</v>
      </c>
      <c r="H33" s="68"/>
      <c r="I33" s="43">
        <f>'LV-HV_1a_2'!I33</f>
        <v>15</v>
      </c>
      <c r="J33" s="44">
        <v>0</v>
      </c>
      <c r="K33" s="65">
        <f t="shared" si="3"/>
        <v>0</v>
      </c>
      <c r="L33" s="43">
        <f>'LV-HV_1a_2'!L33</f>
        <v>15</v>
      </c>
      <c r="M33" s="44">
        <v>0</v>
      </c>
      <c r="N33" s="65">
        <f t="shared" si="4"/>
        <v>0</v>
      </c>
      <c r="O33" s="43">
        <f>'LV-HV_1a_2'!O33</f>
        <v>15</v>
      </c>
      <c r="P33" s="44">
        <v>0</v>
      </c>
      <c r="Q33" s="74">
        <f t="shared" si="5"/>
        <v>0</v>
      </c>
      <c r="R33" s="43">
        <v>15</v>
      </c>
      <c r="S33" s="44">
        <v>0</v>
      </c>
      <c r="T33" s="74">
        <f t="shared" si="6"/>
        <v>0</v>
      </c>
      <c r="U33" s="81"/>
      <c r="V33" s="81"/>
      <c r="W33" s="81"/>
      <c r="X33" s="81"/>
      <c r="Y33" s="81"/>
    </row>
    <row r="34" spans="1:25" s="6" customFormat="1" x14ac:dyDescent="0.25">
      <c r="A34" s="15">
        <v>16</v>
      </c>
      <c r="B34" s="16">
        <v>0.1</v>
      </c>
      <c r="C34" s="16">
        <v>17.5</v>
      </c>
      <c r="D34" s="30">
        <f>(B34*$B$15*$J$12+(1-B34)*$B$16*$J$13)/(B34*$J$12+(1-B34)*$J$13)</f>
        <v>0.24869854837085456</v>
      </c>
      <c r="E34" s="45">
        <f t="shared" si="1"/>
        <v>2.5</v>
      </c>
      <c r="F34" s="46">
        <f t="shared" si="2"/>
        <v>2.5</v>
      </c>
      <c r="G34" s="43">
        <f>'LV-HV_1a_2'!G34</f>
        <v>15</v>
      </c>
      <c r="H34" s="68"/>
      <c r="I34" s="43">
        <f>'LV-HV_1a_2'!I34</f>
        <v>15</v>
      </c>
      <c r="J34" s="44">
        <v>0</v>
      </c>
      <c r="K34" s="65">
        <f t="shared" si="3"/>
        <v>0</v>
      </c>
      <c r="L34" s="43">
        <f>'LV-HV_1a_2'!L34</f>
        <v>15</v>
      </c>
      <c r="M34" s="44">
        <v>0</v>
      </c>
      <c r="N34" s="65">
        <f t="shared" si="4"/>
        <v>0</v>
      </c>
      <c r="O34" s="43">
        <f>'LV-HV_1a_2'!O34</f>
        <v>15</v>
      </c>
      <c r="P34" s="44">
        <v>0</v>
      </c>
      <c r="Q34" s="74">
        <f t="shared" si="5"/>
        <v>0</v>
      </c>
      <c r="R34" s="43">
        <v>15</v>
      </c>
      <c r="S34" s="44">
        <v>0</v>
      </c>
      <c r="T34" s="74">
        <f t="shared" si="6"/>
        <v>0</v>
      </c>
      <c r="U34" s="81"/>
      <c r="V34" s="81"/>
      <c r="W34" s="81"/>
      <c r="X34" s="81"/>
      <c r="Y34" s="81"/>
    </row>
    <row r="35" spans="1:25" s="6" customFormat="1" x14ac:dyDescent="0.25">
      <c r="A35" s="15">
        <v>17</v>
      </c>
      <c r="B35" s="16">
        <v>0.3</v>
      </c>
      <c r="C35" s="16">
        <v>17.5</v>
      </c>
      <c r="D35" s="30">
        <f>(B35*$B$15*$J$12+(1-B35)*$B$16*$J$13)/(B35*$J$12+(1-B35)*$J$13)</f>
        <v>0.47460922797806482</v>
      </c>
      <c r="E35" s="45">
        <f t="shared" si="1"/>
        <v>2.5</v>
      </c>
      <c r="F35" s="46">
        <f t="shared" si="2"/>
        <v>2.5</v>
      </c>
      <c r="G35" s="43">
        <f>'LV-HV_1a_2'!G35</f>
        <v>15</v>
      </c>
      <c r="H35" s="68"/>
      <c r="I35" s="43">
        <f>'LV-HV_1a_2'!I35</f>
        <v>15</v>
      </c>
      <c r="J35" s="44">
        <v>0</v>
      </c>
      <c r="K35" s="65">
        <f t="shared" si="3"/>
        <v>0</v>
      </c>
      <c r="L35" s="43">
        <f>'LV-HV_1a_2'!L35</f>
        <v>15</v>
      </c>
      <c r="M35" s="44">
        <v>0</v>
      </c>
      <c r="N35" s="65">
        <f t="shared" si="4"/>
        <v>0</v>
      </c>
      <c r="O35" s="43">
        <f>'LV-HV_1a_2'!O35</f>
        <v>15</v>
      </c>
      <c r="P35" s="44">
        <v>0</v>
      </c>
      <c r="Q35" s="74">
        <f t="shared" si="5"/>
        <v>0</v>
      </c>
      <c r="R35" s="43">
        <v>15</v>
      </c>
      <c r="S35" s="44">
        <v>0</v>
      </c>
      <c r="T35" s="74">
        <f t="shared" si="6"/>
        <v>0</v>
      </c>
      <c r="U35" s="81"/>
      <c r="V35" s="81"/>
      <c r="W35" s="81"/>
      <c r="X35" s="81"/>
      <c r="Y35" s="81"/>
    </row>
    <row r="36" spans="1:25" s="6" customFormat="1" x14ac:dyDescent="0.25">
      <c r="A36" s="15">
        <v>18</v>
      </c>
      <c r="B36" s="16">
        <v>0.5</v>
      </c>
      <c r="C36" s="16">
        <v>17.5</v>
      </c>
      <c r="D36" s="30">
        <f>(B36*$B$15*$J$12+(1-B36)*$B$16*$J$13)/(B36*$J$12+(1-B36)*$J$13)</f>
        <v>0.63811610244787698</v>
      </c>
      <c r="E36" s="45">
        <f t="shared" si="1"/>
        <v>2.5</v>
      </c>
      <c r="F36" s="46">
        <f t="shared" si="2"/>
        <v>2.5</v>
      </c>
      <c r="G36" s="43">
        <f>'LV-HV_1a_2'!G36</f>
        <v>15</v>
      </c>
      <c r="H36" s="68"/>
      <c r="I36" s="43">
        <f>'LV-HV_1a_2'!I36</f>
        <v>15</v>
      </c>
      <c r="J36" s="44">
        <v>0</v>
      </c>
      <c r="K36" s="65">
        <f t="shared" si="3"/>
        <v>0</v>
      </c>
      <c r="L36" s="43">
        <f>'LV-HV_1a_2'!L36</f>
        <v>15</v>
      </c>
      <c r="M36" s="44">
        <v>0</v>
      </c>
      <c r="N36" s="65">
        <f t="shared" si="4"/>
        <v>0</v>
      </c>
      <c r="O36" s="43">
        <f>'LV-HV_1a_2'!O36</f>
        <v>15</v>
      </c>
      <c r="P36" s="44">
        <v>0</v>
      </c>
      <c r="Q36" s="74">
        <f t="shared" si="5"/>
        <v>0</v>
      </c>
      <c r="R36" s="43">
        <v>15</v>
      </c>
      <c r="S36" s="44">
        <v>0</v>
      </c>
      <c r="T36" s="74">
        <f t="shared" si="6"/>
        <v>0</v>
      </c>
      <c r="U36" s="81"/>
      <c r="V36" s="81"/>
      <c r="W36" s="81"/>
      <c r="X36" s="81"/>
      <c r="Y36" s="81"/>
    </row>
    <row r="37" spans="1:25" s="6" customFormat="1" x14ac:dyDescent="0.25">
      <c r="A37" s="15">
        <v>19</v>
      </c>
      <c r="B37" s="16">
        <v>0.7</v>
      </c>
      <c r="C37" s="16">
        <v>17.5</v>
      </c>
      <c r="D37" s="30">
        <f>(B37*$B$15*$J$12+(1-B37)*$B$16*$J$13)/(B37*$J$12+(1-B37)*$J$13)</f>
        <v>0.76193821685387331</v>
      </c>
      <c r="E37" s="45">
        <f t="shared" si="1"/>
        <v>2.5</v>
      </c>
      <c r="F37" s="46">
        <f t="shared" si="2"/>
        <v>2.5</v>
      </c>
      <c r="G37" s="43">
        <f>'LV-HV_1a_2'!G37</f>
        <v>15</v>
      </c>
      <c r="H37" s="68"/>
      <c r="I37" s="43">
        <f>'LV-HV_1a_2'!I37</f>
        <v>15</v>
      </c>
      <c r="J37" s="44">
        <v>0</v>
      </c>
      <c r="K37" s="65">
        <f t="shared" si="3"/>
        <v>0</v>
      </c>
      <c r="L37" s="43">
        <f>'LV-HV_1a_2'!L37</f>
        <v>15</v>
      </c>
      <c r="M37" s="44">
        <v>0</v>
      </c>
      <c r="N37" s="65">
        <f t="shared" si="4"/>
        <v>0</v>
      </c>
      <c r="O37" s="43">
        <f>'LV-HV_1a_2'!O37</f>
        <v>15</v>
      </c>
      <c r="P37" s="44">
        <v>0</v>
      </c>
      <c r="Q37" s="74">
        <f t="shared" si="5"/>
        <v>0</v>
      </c>
      <c r="R37" s="43">
        <v>15</v>
      </c>
      <c r="S37" s="44">
        <v>0</v>
      </c>
      <c r="T37" s="74">
        <f t="shared" si="6"/>
        <v>0</v>
      </c>
      <c r="U37" s="81"/>
      <c r="V37" s="81"/>
      <c r="W37" s="81"/>
      <c r="X37" s="81"/>
      <c r="Y37" s="81"/>
    </row>
    <row r="38" spans="1:25" s="6" customFormat="1" x14ac:dyDescent="0.25">
      <c r="A38" s="15">
        <v>20</v>
      </c>
      <c r="B38" s="16">
        <v>0.9</v>
      </c>
      <c r="C38" s="16">
        <v>17.5</v>
      </c>
      <c r="D38" s="30">
        <f>(B38*$B$15*$J$12+(1-B38)*$B$16*$J$13)/(B38*$J$12+(1-B38)*$J$13)</f>
        <v>0.85895983559300426</v>
      </c>
      <c r="E38" s="45">
        <f t="shared" si="1"/>
        <v>2.5</v>
      </c>
      <c r="F38" s="46">
        <f t="shared" si="2"/>
        <v>2.5</v>
      </c>
      <c r="G38" s="43">
        <f>'LV-HV_1a_2'!G38</f>
        <v>15</v>
      </c>
      <c r="H38" s="68"/>
      <c r="I38" s="43">
        <f>'LV-HV_1a_2'!I38</f>
        <v>15</v>
      </c>
      <c r="J38" s="44">
        <v>0</v>
      </c>
      <c r="K38" s="65">
        <f t="shared" si="3"/>
        <v>0</v>
      </c>
      <c r="L38" s="43">
        <f>'LV-HV_1a_2'!L38</f>
        <v>15</v>
      </c>
      <c r="M38" s="44">
        <v>0</v>
      </c>
      <c r="N38" s="65">
        <f t="shared" si="4"/>
        <v>0</v>
      </c>
      <c r="O38" s="43">
        <f>'LV-HV_1a_2'!O38</f>
        <v>15</v>
      </c>
      <c r="P38" s="44">
        <v>0</v>
      </c>
      <c r="Q38" s="74">
        <f t="shared" si="5"/>
        <v>0</v>
      </c>
      <c r="R38" s="43">
        <v>15</v>
      </c>
      <c r="S38" s="44">
        <v>0</v>
      </c>
      <c r="T38" s="74">
        <f t="shared" si="6"/>
        <v>0</v>
      </c>
      <c r="U38" s="81"/>
      <c r="V38" s="81"/>
      <c r="W38" s="81"/>
      <c r="X38" s="81"/>
      <c r="Y38" s="81"/>
    </row>
    <row r="39" spans="1:25" s="6" customFormat="1" x14ac:dyDescent="0.25">
      <c r="A39" s="15">
        <v>21</v>
      </c>
      <c r="B39" s="16">
        <v>0.1</v>
      </c>
      <c r="C39" s="16">
        <v>20</v>
      </c>
      <c r="D39" s="30">
        <f>(B39*$B$15*$K$12+(1-B39)*$B$16*$K$13)/(B39*$K$12+(1-B39)*$K$13)</f>
        <v>0.36619499604507877</v>
      </c>
      <c r="E39" s="45">
        <f t="shared" si="1"/>
        <v>0</v>
      </c>
      <c r="F39" s="46">
        <f t="shared" si="2"/>
        <v>0</v>
      </c>
      <c r="G39" s="43">
        <f>'LV-HV_1a_2'!G39</f>
        <v>15</v>
      </c>
      <c r="H39" s="68"/>
      <c r="I39" s="43">
        <f>'LV-HV_1a_2'!I39</f>
        <v>15</v>
      </c>
      <c r="J39" s="44">
        <v>0</v>
      </c>
      <c r="K39" s="65">
        <f t="shared" si="3"/>
        <v>0</v>
      </c>
      <c r="L39" s="43">
        <f>'LV-HV_1a_2'!L39</f>
        <v>15</v>
      </c>
      <c r="M39" s="44">
        <v>0</v>
      </c>
      <c r="N39" s="65">
        <f t="shared" si="4"/>
        <v>0</v>
      </c>
      <c r="O39" s="43">
        <f>'LV-HV_1a_2'!O39</f>
        <v>15</v>
      </c>
      <c r="P39" s="44">
        <v>0</v>
      </c>
      <c r="Q39" s="74">
        <f t="shared" si="5"/>
        <v>0</v>
      </c>
      <c r="R39" s="43">
        <v>15</v>
      </c>
      <c r="S39" s="44">
        <v>0</v>
      </c>
      <c r="T39" s="74">
        <f t="shared" si="6"/>
        <v>0</v>
      </c>
      <c r="U39" s="81"/>
      <c r="V39" s="81"/>
      <c r="W39" s="81"/>
      <c r="X39" s="81"/>
      <c r="Y39" s="81"/>
    </row>
    <row r="40" spans="1:25" s="6" customFormat="1" x14ac:dyDescent="0.25">
      <c r="A40" s="15">
        <v>22</v>
      </c>
      <c r="B40" s="16">
        <v>0.3</v>
      </c>
      <c r="C40" s="16">
        <v>20</v>
      </c>
      <c r="D40" s="30">
        <f>(B40*$B$15*$K$12+(1-B40)*$B$16*$K$13)/(B40*$K$12+(1-B40)*$K$13)</f>
        <v>0.62635157372433681</v>
      </c>
      <c r="E40" s="45">
        <f t="shared" si="1"/>
        <v>0</v>
      </c>
      <c r="F40" s="46">
        <f t="shared" si="2"/>
        <v>0</v>
      </c>
      <c r="G40" s="43">
        <f>'LV-HV_1a_2'!G40</f>
        <v>15</v>
      </c>
      <c r="H40" s="68"/>
      <c r="I40" s="43">
        <f>'LV-HV_1a_2'!I40</f>
        <v>15</v>
      </c>
      <c r="J40" s="44">
        <v>0</v>
      </c>
      <c r="K40" s="65">
        <f t="shared" si="3"/>
        <v>0</v>
      </c>
      <c r="L40" s="43">
        <f>'LV-HV_1a_2'!L40</f>
        <v>15</v>
      </c>
      <c r="M40" s="44">
        <v>0</v>
      </c>
      <c r="N40" s="65">
        <f t="shared" si="4"/>
        <v>0</v>
      </c>
      <c r="O40" s="43">
        <f>'LV-HV_1a_2'!O40</f>
        <v>15</v>
      </c>
      <c r="P40" s="44">
        <v>0</v>
      </c>
      <c r="Q40" s="74">
        <f t="shared" si="5"/>
        <v>0</v>
      </c>
      <c r="R40" s="43">
        <v>15</v>
      </c>
      <c r="S40" s="44">
        <v>0</v>
      </c>
      <c r="T40" s="74">
        <f t="shared" si="6"/>
        <v>0</v>
      </c>
      <c r="U40" s="81"/>
      <c r="V40" s="81"/>
      <c r="W40" s="81"/>
      <c r="X40" s="81"/>
      <c r="Y40" s="81"/>
    </row>
    <row r="41" spans="1:25" s="6" customFormat="1" x14ac:dyDescent="0.25">
      <c r="A41" s="15">
        <v>23</v>
      </c>
      <c r="B41" s="16">
        <v>0.5</v>
      </c>
      <c r="C41" s="16">
        <v>20</v>
      </c>
      <c r="D41" s="30">
        <f>(B41*$B$15*$K$12+(1-B41)*$B$16*$K$13)/(B41*$K$12+(1-B41)*$K$13)</f>
        <v>0.7542293014049789</v>
      </c>
      <c r="E41" s="45">
        <f t="shared" si="1"/>
        <v>0</v>
      </c>
      <c r="F41" s="46">
        <f t="shared" si="2"/>
        <v>0</v>
      </c>
      <c r="G41" s="43">
        <f>'LV-HV_1a_2'!G41</f>
        <v>15</v>
      </c>
      <c r="H41" s="68"/>
      <c r="I41" s="43">
        <f>'LV-HV_1a_2'!I41</f>
        <v>15</v>
      </c>
      <c r="J41" s="44">
        <v>0</v>
      </c>
      <c r="K41" s="65">
        <f t="shared" si="3"/>
        <v>0</v>
      </c>
      <c r="L41" s="43">
        <f>'LV-HV_1a_2'!L41</f>
        <v>15</v>
      </c>
      <c r="M41" s="44">
        <v>0</v>
      </c>
      <c r="N41" s="65">
        <f t="shared" si="4"/>
        <v>0</v>
      </c>
      <c r="O41" s="43">
        <f>'LV-HV_1a_2'!O41</f>
        <v>15</v>
      </c>
      <c r="P41" s="44">
        <v>0</v>
      </c>
      <c r="Q41" s="74">
        <f t="shared" si="5"/>
        <v>0</v>
      </c>
      <c r="R41" s="43">
        <v>15</v>
      </c>
      <c r="S41" s="44">
        <v>0</v>
      </c>
      <c r="T41" s="74">
        <f t="shared" si="6"/>
        <v>0</v>
      </c>
      <c r="U41" s="81"/>
      <c r="V41" s="81"/>
      <c r="W41" s="81"/>
      <c r="X41" s="81"/>
      <c r="Y41" s="81"/>
    </row>
    <row r="42" spans="1:25" s="6" customFormat="1" x14ac:dyDescent="0.25">
      <c r="A42" s="15">
        <v>24</v>
      </c>
      <c r="B42" s="16">
        <v>0.7</v>
      </c>
      <c r="C42" s="16">
        <v>20</v>
      </c>
      <c r="D42" s="30">
        <f>(B42*$B$15*$K$12+(1-B42)*$B$16*$K$13)/(B42*$K$12+(1-B42)*$K$13)</f>
        <v>0.83026600553898899</v>
      </c>
      <c r="E42" s="45">
        <f t="shared" si="1"/>
        <v>0</v>
      </c>
      <c r="F42" s="46">
        <f t="shared" si="2"/>
        <v>0</v>
      </c>
      <c r="G42" s="43">
        <f>'LV-HV_1a_2'!G42</f>
        <v>15</v>
      </c>
      <c r="H42" s="68"/>
      <c r="I42" s="43">
        <f>'LV-HV_1a_2'!I42</f>
        <v>15</v>
      </c>
      <c r="J42" s="44">
        <v>0</v>
      </c>
      <c r="K42" s="65">
        <f t="shared" si="3"/>
        <v>0</v>
      </c>
      <c r="L42" s="43">
        <f>'LV-HV_1a_2'!L42</f>
        <v>15</v>
      </c>
      <c r="M42" s="44">
        <v>0</v>
      </c>
      <c r="N42" s="65">
        <f t="shared" si="4"/>
        <v>0</v>
      </c>
      <c r="O42" s="43">
        <f>'LV-HV_1a_2'!O42</f>
        <v>15</v>
      </c>
      <c r="P42" s="44">
        <v>0</v>
      </c>
      <c r="Q42" s="74">
        <f t="shared" si="5"/>
        <v>0</v>
      </c>
      <c r="R42" s="43">
        <v>15</v>
      </c>
      <c r="S42" s="44">
        <v>0</v>
      </c>
      <c r="T42" s="74">
        <f t="shared" si="6"/>
        <v>0</v>
      </c>
      <c r="U42" s="81"/>
      <c r="V42" s="81"/>
      <c r="W42" s="81"/>
      <c r="X42" s="81"/>
      <c r="Y42" s="81"/>
    </row>
    <row r="43" spans="1:25" s="6" customFormat="1" x14ac:dyDescent="0.25">
      <c r="A43" s="15">
        <v>25</v>
      </c>
      <c r="B43" s="16">
        <v>0.9</v>
      </c>
      <c r="C43" s="16">
        <v>20</v>
      </c>
      <c r="D43" s="30">
        <f>(B43*$B$15*$K$12+(1-B43)*$B$16*$K$13)/(B43*$K$12+(1-B43)*$K$13)</f>
        <v>0.88067289373092783</v>
      </c>
      <c r="E43" s="45">
        <f t="shared" si="1"/>
        <v>0</v>
      </c>
      <c r="F43" s="46">
        <f t="shared" si="2"/>
        <v>0</v>
      </c>
      <c r="G43" s="43">
        <f>'LV-HV_1a_2'!G43</f>
        <v>15</v>
      </c>
      <c r="H43" s="68"/>
      <c r="I43" s="43">
        <f>'LV-HV_1a_2'!I43</f>
        <v>15</v>
      </c>
      <c r="J43" s="44">
        <v>0</v>
      </c>
      <c r="K43" s="65">
        <f t="shared" si="3"/>
        <v>0</v>
      </c>
      <c r="L43" s="43">
        <f>'LV-HV_1a_2'!L43</f>
        <v>15</v>
      </c>
      <c r="M43" s="44">
        <v>0</v>
      </c>
      <c r="N43" s="65">
        <f t="shared" si="4"/>
        <v>0</v>
      </c>
      <c r="O43" s="43">
        <f>'LV-HV_1a_2'!O43</f>
        <v>15</v>
      </c>
      <c r="P43" s="44">
        <v>0</v>
      </c>
      <c r="Q43" s="74">
        <f t="shared" si="5"/>
        <v>0</v>
      </c>
      <c r="R43" s="43">
        <v>15</v>
      </c>
      <c r="S43" s="44">
        <v>0</v>
      </c>
      <c r="T43" s="74">
        <f t="shared" si="6"/>
        <v>0</v>
      </c>
      <c r="U43" s="81"/>
      <c r="V43" s="81"/>
      <c r="W43" s="81"/>
      <c r="X43" s="81"/>
      <c r="Y43" s="81"/>
    </row>
    <row r="44" spans="1:25" s="6" customFormat="1" x14ac:dyDescent="0.25">
      <c r="A44" s="15">
        <v>26</v>
      </c>
      <c r="B44" s="16">
        <v>0.1</v>
      </c>
      <c r="C44" s="16">
        <v>22.5</v>
      </c>
      <c r="D44" s="30">
        <f>(B44*$B$15*$L$12+(1-B44)*$B$16*$L$13)/(B44*$L$12+(1-B44)*$L$13)</f>
        <v>0.24869854837085456</v>
      </c>
      <c r="E44" s="45">
        <f t="shared" si="1"/>
        <v>-2.5</v>
      </c>
      <c r="F44" s="46">
        <f t="shared" si="2"/>
        <v>-2.5</v>
      </c>
      <c r="G44" s="43">
        <f>'LV-HV_1a_2'!G44</f>
        <v>15</v>
      </c>
      <c r="H44" s="68"/>
      <c r="I44" s="43">
        <f>'LV-HV_1a_2'!I44</f>
        <v>15</v>
      </c>
      <c r="J44" s="44">
        <v>0</v>
      </c>
      <c r="K44" s="65">
        <f t="shared" si="3"/>
        <v>0</v>
      </c>
      <c r="L44" s="43">
        <f>'LV-HV_1a_2'!L44</f>
        <v>15</v>
      </c>
      <c r="M44" s="44">
        <v>0</v>
      </c>
      <c r="N44" s="65">
        <f t="shared" si="4"/>
        <v>0</v>
      </c>
      <c r="O44" s="43">
        <f>'LV-HV_1a_2'!O44</f>
        <v>15</v>
      </c>
      <c r="P44" s="44">
        <v>0</v>
      </c>
      <c r="Q44" s="74">
        <f t="shared" si="5"/>
        <v>0</v>
      </c>
      <c r="R44" s="43">
        <v>15</v>
      </c>
      <c r="S44" s="44">
        <v>0</v>
      </c>
      <c r="T44" s="74">
        <f t="shared" si="6"/>
        <v>0</v>
      </c>
      <c r="U44" s="81"/>
      <c r="V44" s="81"/>
      <c r="W44" s="81"/>
      <c r="X44" s="81"/>
      <c r="Y44" s="81"/>
    </row>
    <row r="45" spans="1:25" s="6" customFormat="1" x14ac:dyDescent="0.25">
      <c r="A45" s="15">
        <v>27</v>
      </c>
      <c r="B45" s="16">
        <v>0.3</v>
      </c>
      <c r="C45" s="16">
        <v>22.5</v>
      </c>
      <c r="D45" s="30">
        <f>(B45*$B$15*$L$12+(1-B45)*$B$16*$L$13)/(B45*$L$12+(1-B45)*$L$13)</f>
        <v>0.47460922797806482</v>
      </c>
      <c r="E45" s="45">
        <f t="shared" si="1"/>
        <v>-2.5</v>
      </c>
      <c r="F45" s="46">
        <f t="shared" si="2"/>
        <v>-2.5</v>
      </c>
      <c r="G45" s="43">
        <f>'LV-HV_1a_2'!G45</f>
        <v>15</v>
      </c>
      <c r="H45" s="68"/>
      <c r="I45" s="43">
        <f>'LV-HV_1a_2'!I45</f>
        <v>15</v>
      </c>
      <c r="J45" s="44">
        <v>0</v>
      </c>
      <c r="K45" s="65">
        <f t="shared" si="3"/>
        <v>0</v>
      </c>
      <c r="L45" s="43">
        <f>'LV-HV_1a_2'!L45</f>
        <v>15</v>
      </c>
      <c r="M45" s="44">
        <v>0</v>
      </c>
      <c r="N45" s="65">
        <f t="shared" si="4"/>
        <v>0</v>
      </c>
      <c r="O45" s="43">
        <f>'LV-HV_1a_2'!O45</f>
        <v>15</v>
      </c>
      <c r="P45" s="44">
        <v>0</v>
      </c>
      <c r="Q45" s="74">
        <f t="shared" si="5"/>
        <v>0</v>
      </c>
      <c r="R45" s="43">
        <v>15</v>
      </c>
      <c r="S45" s="44">
        <v>0</v>
      </c>
      <c r="T45" s="74">
        <f t="shared" si="6"/>
        <v>0</v>
      </c>
      <c r="U45" s="81"/>
      <c r="V45" s="81"/>
      <c r="W45" s="81"/>
      <c r="X45" s="81"/>
      <c r="Y45" s="81"/>
    </row>
    <row r="46" spans="1:25" s="6" customFormat="1" x14ac:dyDescent="0.25">
      <c r="A46" s="15">
        <v>28</v>
      </c>
      <c r="B46" s="16">
        <v>0.5</v>
      </c>
      <c r="C46" s="16">
        <v>22.5</v>
      </c>
      <c r="D46" s="30">
        <f>(B46*$B$15*$L$12+(1-B46)*$B$16*$L$13)/(B46*$L$12+(1-B46)*$L$13)</f>
        <v>0.63811610244787698</v>
      </c>
      <c r="E46" s="45">
        <f t="shared" si="1"/>
        <v>-2.5</v>
      </c>
      <c r="F46" s="46">
        <f t="shared" si="2"/>
        <v>-2.5</v>
      </c>
      <c r="G46" s="43">
        <f>'LV-HV_1a_2'!G46</f>
        <v>15</v>
      </c>
      <c r="H46" s="68"/>
      <c r="I46" s="43">
        <f>'LV-HV_1a_2'!I46</f>
        <v>15</v>
      </c>
      <c r="J46" s="44">
        <v>0</v>
      </c>
      <c r="K46" s="65">
        <f t="shared" si="3"/>
        <v>0</v>
      </c>
      <c r="L46" s="43">
        <f>'LV-HV_1a_2'!L46</f>
        <v>15</v>
      </c>
      <c r="M46" s="44">
        <v>0</v>
      </c>
      <c r="N46" s="65">
        <f t="shared" si="4"/>
        <v>0</v>
      </c>
      <c r="O46" s="43">
        <f>'LV-HV_1a_2'!O46</f>
        <v>15</v>
      </c>
      <c r="P46" s="44">
        <v>0</v>
      </c>
      <c r="Q46" s="74">
        <f t="shared" si="5"/>
        <v>0</v>
      </c>
      <c r="R46" s="43">
        <v>15</v>
      </c>
      <c r="S46" s="44">
        <v>0</v>
      </c>
      <c r="T46" s="74">
        <f t="shared" si="6"/>
        <v>0</v>
      </c>
      <c r="U46" s="81"/>
      <c r="V46" s="81"/>
      <c r="W46" s="81"/>
      <c r="X46" s="81"/>
      <c r="Y46" s="81"/>
    </row>
    <row r="47" spans="1:25" s="6" customFormat="1" x14ac:dyDescent="0.25">
      <c r="A47" s="15">
        <v>29</v>
      </c>
      <c r="B47" s="16">
        <v>0.7</v>
      </c>
      <c r="C47" s="16">
        <v>22.5</v>
      </c>
      <c r="D47" s="30">
        <f>(B47*$B$15*$L$12+(1-B47)*$B$16*$L$13)/(B47*$L$12+(1-B47)*$L$13)</f>
        <v>0.76193821685387331</v>
      </c>
      <c r="E47" s="45">
        <f t="shared" si="1"/>
        <v>-2.5</v>
      </c>
      <c r="F47" s="46">
        <f t="shared" si="2"/>
        <v>-2.5</v>
      </c>
      <c r="G47" s="43">
        <f>'LV-HV_1a_2'!G47</f>
        <v>15</v>
      </c>
      <c r="H47" s="68"/>
      <c r="I47" s="43">
        <f>'LV-HV_1a_2'!I47</f>
        <v>15</v>
      </c>
      <c r="J47" s="44">
        <v>0</v>
      </c>
      <c r="K47" s="65">
        <f t="shared" si="3"/>
        <v>0</v>
      </c>
      <c r="L47" s="43">
        <f>'LV-HV_1a_2'!L47</f>
        <v>15</v>
      </c>
      <c r="M47" s="44">
        <v>0</v>
      </c>
      <c r="N47" s="65">
        <f t="shared" si="4"/>
        <v>0</v>
      </c>
      <c r="O47" s="43">
        <f>'LV-HV_1a_2'!O47</f>
        <v>15</v>
      </c>
      <c r="P47" s="44">
        <v>0</v>
      </c>
      <c r="Q47" s="74">
        <f t="shared" si="5"/>
        <v>0</v>
      </c>
      <c r="R47" s="43">
        <v>15</v>
      </c>
      <c r="S47" s="44">
        <v>0</v>
      </c>
      <c r="T47" s="74">
        <f t="shared" si="6"/>
        <v>0</v>
      </c>
      <c r="U47" s="81"/>
      <c r="V47" s="81"/>
      <c r="W47" s="81"/>
      <c r="X47" s="81"/>
      <c r="Y47" s="81"/>
    </row>
    <row r="48" spans="1:25" s="6" customFormat="1" x14ac:dyDescent="0.25">
      <c r="A48" s="15">
        <v>30</v>
      </c>
      <c r="B48" s="16">
        <v>0.9</v>
      </c>
      <c r="C48" s="16">
        <v>22.5</v>
      </c>
      <c r="D48" s="30">
        <f>(B48*$B$15*$L$12+(1-B48)*$B$16*$L$13)/(B48*$L$12+(1-B48)*$L$13)</f>
        <v>0.85895983559300426</v>
      </c>
      <c r="E48" s="45">
        <f t="shared" si="1"/>
        <v>-2.5</v>
      </c>
      <c r="F48" s="46">
        <f t="shared" si="2"/>
        <v>-2.5</v>
      </c>
      <c r="G48" s="43">
        <f>'LV-HV_1a_2'!G48</f>
        <v>15</v>
      </c>
      <c r="H48" s="68"/>
      <c r="I48" s="43">
        <f>'LV-HV_1a_2'!I48</f>
        <v>15</v>
      </c>
      <c r="J48" s="44">
        <v>0</v>
      </c>
      <c r="K48" s="65">
        <f t="shared" si="3"/>
        <v>0</v>
      </c>
      <c r="L48" s="43">
        <f>'LV-HV_1a_2'!L48</f>
        <v>15</v>
      </c>
      <c r="M48" s="44">
        <v>0</v>
      </c>
      <c r="N48" s="65">
        <f t="shared" si="4"/>
        <v>0</v>
      </c>
      <c r="O48" s="43">
        <f>'LV-HV_1a_2'!O48</f>
        <v>15</v>
      </c>
      <c r="P48" s="44">
        <v>0</v>
      </c>
      <c r="Q48" s="74">
        <f t="shared" si="5"/>
        <v>0</v>
      </c>
      <c r="R48" s="43">
        <v>15</v>
      </c>
      <c r="S48" s="44">
        <v>0</v>
      </c>
      <c r="T48" s="74">
        <f t="shared" si="6"/>
        <v>0</v>
      </c>
      <c r="U48" s="81"/>
      <c r="V48" s="81"/>
      <c r="W48" s="81"/>
      <c r="X48" s="81"/>
      <c r="Y48" s="81"/>
    </row>
    <row r="49" spans="1:25" s="6" customFormat="1" x14ac:dyDescent="0.25">
      <c r="A49" s="15">
        <v>31</v>
      </c>
      <c r="B49" s="16">
        <v>0.1</v>
      </c>
      <c r="C49" s="16">
        <v>25</v>
      </c>
      <c r="D49" s="30">
        <f>(B49*$B$15*$M$12+(1-B49)*$B$16*$M$13)/(B49*$M$12+(1-B49)*$M$13)</f>
        <v>0.11715237368903747</v>
      </c>
      <c r="E49" s="45">
        <f t="shared" si="1"/>
        <v>-5</v>
      </c>
      <c r="F49" s="46">
        <f t="shared" si="2"/>
        <v>-5</v>
      </c>
      <c r="G49" s="43">
        <f>'LV-HV_1a_2'!G49</f>
        <v>15</v>
      </c>
      <c r="H49" s="68"/>
      <c r="I49" s="43">
        <f>'LV-HV_1a_2'!I49</f>
        <v>15</v>
      </c>
      <c r="J49" s="44">
        <v>0</v>
      </c>
      <c r="K49" s="65">
        <f t="shared" si="3"/>
        <v>0</v>
      </c>
      <c r="L49" s="43">
        <f>'LV-HV_1a_2'!L49</f>
        <v>15</v>
      </c>
      <c r="M49" s="44">
        <v>0</v>
      </c>
      <c r="N49" s="65">
        <f t="shared" si="4"/>
        <v>0</v>
      </c>
      <c r="O49" s="43">
        <f>'LV-HV_1a_2'!O49</f>
        <v>15</v>
      </c>
      <c r="P49" s="44">
        <v>0</v>
      </c>
      <c r="Q49" s="74">
        <f t="shared" si="5"/>
        <v>0</v>
      </c>
      <c r="R49" s="43">
        <v>15</v>
      </c>
      <c r="S49" s="44">
        <v>0</v>
      </c>
      <c r="T49" s="74">
        <f t="shared" si="6"/>
        <v>0</v>
      </c>
      <c r="U49" s="81"/>
      <c r="V49" s="81"/>
      <c r="W49" s="81"/>
      <c r="X49" s="81"/>
      <c r="Y49" s="81"/>
    </row>
    <row r="50" spans="1:25" s="6" customFormat="1" x14ac:dyDescent="0.25">
      <c r="A50" s="15">
        <v>32</v>
      </c>
      <c r="B50" s="16">
        <v>0.3</v>
      </c>
      <c r="C50" s="16">
        <v>25</v>
      </c>
      <c r="D50" s="30">
        <f>(B50*$B$15*$M$12+(1-B50)*$B$16*$M$13)/(B50*$M$12+(1-B50)*$M$13)</f>
        <v>0.16234028473064105</v>
      </c>
      <c r="E50" s="45">
        <f t="shared" si="1"/>
        <v>-5</v>
      </c>
      <c r="F50" s="46">
        <f t="shared" si="2"/>
        <v>-5</v>
      </c>
      <c r="G50" s="43">
        <f>'LV-HV_1a_2'!G50</f>
        <v>15</v>
      </c>
      <c r="H50" s="68"/>
      <c r="I50" s="43">
        <f>'LV-HV_1a_2'!I50</f>
        <v>15</v>
      </c>
      <c r="J50" s="44">
        <v>0</v>
      </c>
      <c r="K50" s="65">
        <f t="shared" si="3"/>
        <v>0</v>
      </c>
      <c r="L50" s="43">
        <f>'LV-HV_1a_2'!L50</f>
        <v>15</v>
      </c>
      <c r="M50" s="44">
        <v>0</v>
      </c>
      <c r="N50" s="65">
        <f t="shared" si="4"/>
        <v>0</v>
      </c>
      <c r="O50" s="43">
        <f>'LV-HV_1a_2'!O50</f>
        <v>15</v>
      </c>
      <c r="P50" s="44">
        <v>0</v>
      </c>
      <c r="Q50" s="74">
        <f t="shared" si="5"/>
        <v>0</v>
      </c>
      <c r="R50" s="43">
        <v>15</v>
      </c>
      <c r="S50" s="44">
        <v>0</v>
      </c>
      <c r="T50" s="74">
        <f t="shared" si="6"/>
        <v>0</v>
      </c>
      <c r="U50" s="81"/>
      <c r="V50" s="81"/>
      <c r="W50" s="81"/>
      <c r="X50" s="81"/>
      <c r="Y50" s="81"/>
    </row>
    <row r="51" spans="1:25" s="6" customFormat="1" x14ac:dyDescent="0.25">
      <c r="A51" s="15">
        <v>33</v>
      </c>
      <c r="B51" s="16">
        <v>0.5</v>
      </c>
      <c r="C51" s="16">
        <v>25</v>
      </c>
      <c r="D51" s="30">
        <f>(B51*$B$15*$M$12+(1-B51)*$B$16*$M$13)/(B51*$M$12+(1-B51)*$M$13)</f>
        <v>0.23176972718546152</v>
      </c>
      <c r="E51" s="45">
        <f t="shared" si="1"/>
        <v>-5</v>
      </c>
      <c r="F51" s="46">
        <f t="shared" si="2"/>
        <v>-5</v>
      </c>
      <c r="G51" s="43">
        <f>'LV-HV_1a_2'!G51</f>
        <v>15</v>
      </c>
      <c r="H51" s="68"/>
      <c r="I51" s="43">
        <f>'LV-HV_1a_2'!I51</f>
        <v>15</v>
      </c>
      <c r="J51" s="44">
        <v>0</v>
      </c>
      <c r="K51" s="65">
        <f t="shared" si="3"/>
        <v>0</v>
      </c>
      <c r="L51" s="43">
        <f>'LV-HV_1a_2'!L51</f>
        <v>15</v>
      </c>
      <c r="M51" s="44">
        <v>0</v>
      </c>
      <c r="N51" s="65">
        <f t="shared" si="4"/>
        <v>0</v>
      </c>
      <c r="O51" s="43">
        <f>'LV-HV_1a_2'!O51</f>
        <v>15</v>
      </c>
      <c r="P51" s="44">
        <v>0</v>
      </c>
      <c r="Q51" s="74">
        <f t="shared" si="5"/>
        <v>0</v>
      </c>
      <c r="R51" s="43">
        <v>15</v>
      </c>
      <c r="S51" s="44">
        <v>0</v>
      </c>
      <c r="T51" s="74">
        <f t="shared" si="6"/>
        <v>0</v>
      </c>
      <c r="U51" s="81"/>
      <c r="V51" s="81"/>
      <c r="W51" s="81"/>
      <c r="X51" s="81"/>
      <c r="Y51" s="81"/>
    </row>
    <row r="52" spans="1:25" s="6" customFormat="1" x14ac:dyDescent="0.25">
      <c r="A52" s="15">
        <v>34</v>
      </c>
      <c r="B52" s="16">
        <v>0.7</v>
      </c>
      <c r="C52" s="16">
        <v>25</v>
      </c>
      <c r="D52" s="30">
        <f>(B52*$B$15*$M$12+(1-B52)*$B$16*$M$13)/(B52*$M$12+(1-B52)*$M$13)</f>
        <v>0.35209790895448129</v>
      </c>
      <c r="E52" s="45">
        <f t="shared" si="1"/>
        <v>-5</v>
      </c>
      <c r="F52" s="46">
        <f t="shared" si="2"/>
        <v>-5</v>
      </c>
      <c r="G52" s="43">
        <f>'LV-HV_1a_2'!G52</f>
        <v>15</v>
      </c>
      <c r="H52" s="68"/>
      <c r="I52" s="43">
        <f>'LV-HV_1a_2'!I52</f>
        <v>15</v>
      </c>
      <c r="J52" s="44">
        <v>0</v>
      </c>
      <c r="K52" s="65">
        <f t="shared" si="3"/>
        <v>0</v>
      </c>
      <c r="L52" s="43">
        <f>'LV-HV_1a_2'!L52</f>
        <v>15</v>
      </c>
      <c r="M52" s="44">
        <v>0</v>
      </c>
      <c r="N52" s="65">
        <f t="shared" si="4"/>
        <v>0</v>
      </c>
      <c r="O52" s="43">
        <f>'LV-HV_1a_2'!O52</f>
        <v>15</v>
      </c>
      <c r="P52" s="44">
        <v>0</v>
      </c>
      <c r="Q52" s="74">
        <f t="shared" si="5"/>
        <v>0</v>
      </c>
      <c r="R52" s="43">
        <v>15</v>
      </c>
      <c r="S52" s="44">
        <v>0</v>
      </c>
      <c r="T52" s="74">
        <f t="shared" si="6"/>
        <v>0</v>
      </c>
      <c r="U52" s="81"/>
      <c r="V52" s="81"/>
      <c r="W52" s="81"/>
      <c r="X52" s="81"/>
      <c r="Y52" s="81"/>
    </row>
    <row r="53" spans="1:25" s="6" customFormat="1" x14ac:dyDescent="0.25">
      <c r="A53" s="15">
        <v>35</v>
      </c>
      <c r="B53" s="16">
        <v>0.9</v>
      </c>
      <c r="C53" s="16">
        <v>25</v>
      </c>
      <c r="D53" s="30">
        <f>(B53*$B$15*$M$12+(1-B53)*$B$16*$M$13)/(B53*$M$12+(1-B53)*$M$13)</f>
        <v>0.61168353998198288</v>
      </c>
      <c r="E53" s="45">
        <f t="shared" si="1"/>
        <v>-5</v>
      </c>
      <c r="F53" s="46">
        <f t="shared" si="2"/>
        <v>-5</v>
      </c>
      <c r="G53" s="43">
        <f>'LV-HV_1a_2'!G53</f>
        <v>15</v>
      </c>
      <c r="H53" s="68"/>
      <c r="I53" s="43">
        <f>'LV-HV_1a_2'!I53</f>
        <v>15</v>
      </c>
      <c r="J53" s="44">
        <v>0</v>
      </c>
      <c r="K53" s="65">
        <f t="shared" si="3"/>
        <v>0</v>
      </c>
      <c r="L53" s="43">
        <f>'LV-HV_1a_2'!L53</f>
        <v>15</v>
      </c>
      <c r="M53" s="44">
        <v>0</v>
      </c>
      <c r="N53" s="65">
        <f t="shared" si="4"/>
        <v>0</v>
      </c>
      <c r="O53" s="43">
        <f>'LV-HV_1a_2'!O53</f>
        <v>15</v>
      </c>
      <c r="P53" s="44">
        <v>0</v>
      </c>
      <c r="Q53" s="74">
        <f t="shared" si="5"/>
        <v>0</v>
      </c>
      <c r="R53" s="43">
        <v>15</v>
      </c>
      <c r="S53" s="44">
        <v>0</v>
      </c>
      <c r="T53" s="74">
        <f t="shared" si="6"/>
        <v>0</v>
      </c>
      <c r="U53" s="81"/>
      <c r="V53" s="81"/>
      <c r="W53" s="81"/>
      <c r="X53" s="81"/>
      <c r="Y53" s="81"/>
    </row>
    <row r="54" spans="1:25" s="6" customFormat="1" x14ac:dyDescent="0.25">
      <c r="A54" s="15">
        <v>36</v>
      </c>
      <c r="B54" s="16">
        <v>0.1</v>
      </c>
      <c r="C54" s="16">
        <v>27.5</v>
      </c>
      <c r="D54" s="30">
        <f>(B54*$B$15*$N$12+(1-B54)*$B$16*$N$13)/(B54*$N$12+(1-B54)*$N$13)</f>
        <v>0.10035243804887595</v>
      </c>
      <c r="E54" s="45">
        <f t="shared" si="1"/>
        <v>-7.5</v>
      </c>
      <c r="F54" s="46">
        <f t="shared" si="2"/>
        <v>-7.5</v>
      </c>
      <c r="G54" s="43">
        <f>'LV-HV_1a_2'!G54</f>
        <v>15</v>
      </c>
      <c r="H54" s="68"/>
      <c r="I54" s="43">
        <f>'LV-HV_1a_2'!I54</f>
        <v>15</v>
      </c>
      <c r="J54" s="44">
        <v>0</v>
      </c>
      <c r="K54" s="65">
        <f t="shared" si="3"/>
        <v>0</v>
      </c>
      <c r="L54" s="43">
        <f>'LV-HV_1a_2'!L54</f>
        <v>15</v>
      </c>
      <c r="M54" s="44">
        <v>0</v>
      </c>
      <c r="N54" s="65">
        <f t="shared" si="4"/>
        <v>0</v>
      </c>
      <c r="O54" s="43">
        <f>'LV-HV_1a_2'!O54</f>
        <v>15</v>
      </c>
      <c r="P54" s="44">
        <v>0</v>
      </c>
      <c r="Q54" s="74">
        <f t="shared" si="5"/>
        <v>0</v>
      </c>
      <c r="R54" s="43">
        <v>15</v>
      </c>
      <c r="S54" s="44">
        <v>0</v>
      </c>
      <c r="T54" s="74">
        <f t="shared" si="6"/>
        <v>0</v>
      </c>
      <c r="U54" s="81"/>
      <c r="V54" s="81"/>
      <c r="W54" s="81"/>
      <c r="X54" s="81"/>
      <c r="Y54" s="81"/>
    </row>
    <row r="55" spans="1:25" s="6" customFormat="1" x14ac:dyDescent="0.25">
      <c r="A55" s="15">
        <v>37</v>
      </c>
      <c r="B55" s="16">
        <v>0.3</v>
      </c>
      <c r="C55" s="16">
        <v>27.5</v>
      </c>
      <c r="D55" s="30">
        <f>(B55*$B$15*$N$12+(1-B55)*$B$16*$N$13)/(B55*$N$12+(1-B55)*$N$13)</f>
        <v>0.10135769496222345</v>
      </c>
      <c r="E55" s="45">
        <f t="shared" si="1"/>
        <v>-7.5</v>
      </c>
      <c r="F55" s="46">
        <f t="shared" si="2"/>
        <v>-7.5</v>
      </c>
      <c r="G55" s="43">
        <f>'LV-HV_1a_2'!G55</f>
        <v>15</v>
      </c>
      <c r="H55" s="68"/>
      <c r="I55" s="43">
        <f>'LV-HV_1a_2'!I55</f>
        <v>15</v>
      </c>
      <c r="J55" s="44">
        <v>0</v>
      </c>
      <c r="K55" s="65">
        <f t="shared" si="3"/>
        <v>0</v>
      </c>
      <c r="L55" s="43">
        <f>'LV-HV_1a_2'!L55</f>
        <v>15</v>
      </c>
      <c r="M55" s="44">
        <v>0</v>
      </c>
      <c r="N55" s="65">
        <f t="shared" si="4"/>
        <v>0</v>
      </c>
      <c r="O55" s="43">
        <f>'LV-HV_1a_2'!O55</f>
        <v>15</v>
      </c>
      <c r="P55" s="44">
        <v>0</v>
      </c>
      <c r="Q55" s="74">
        <f t="shared" si="5"/>
        <v>0</v>
      </c>
      <c r="R55" s="43">
        <v>15</v>
      </c>
      <c r="S55" s="44">
        <v>0</v>
      </c>
      <c r="T55" s="74">
        <f t="shared" si="6"/>
        <v>0</v>
      </c>
      <c r="U55" s="81"/>
      <c r="V55" s="81"/>
      <c r="W55" s="81"/>
      <c r="X55" s="81"/>
      <c r="Y55" s="81"/>
    </row>
    <row r="56" spans="1:25" s="6" customFormat="1" x14ac:dyDescent="0.25">
      <c r="A56" s="15">
        <v>38</v>
      </c>
      <c r="B56" s="16">
        <v>0.5</v>
      </c>
      <c r="C56" s="16">
        <v>27.5</v>
      </c>
      <c r="D56" s="30">
        <f>(B56*$B$15*$N$12+(1-B56)*$B$16*$N$13)/(B56*$N$12+(1-B56)*$N$13)</f>
        <v>0.10316080256898062</v>
      </c>
      <c r="E56" s="45">
        <f t="shared" si="1"/>
        <v>-7.5</v>
      </c>
      <c r="F56" s="46">
        <f t="shared" si="2"/>
        <v>-7.5</v>
      </c>
      <c r="G56" s="43">
        <f>'LV-HV_1a_2'!G56</f>
        <v>15</v>
      </c>
      <c r="H56" s="68"/>
      <c r="I56" s="43">
        <f>'LV-HV_1a_2'!I56</f>
        <v>15</v>
      </c>
      <c r="J56" s="44">
        <v>0</v>
      </c>
      <c r="K56" s="65">
        <f t="shared" si="3"/>
        <v>0</v>
      </c>
      <c r="L56" s="43">
        <f>'LV-HV_1a_2'!L56</f>
        <v>15</v>
      </c>
      <c r="M56" s="44">
        <v>0</v>
      </c>
      <c r="N56" s="65">
        <f t="shared" si="4"/>
        <v>0</v>
      </c>
      <c r="O56" s="43">
        <f>'LV-HV_1a_2'!O56</f>
        <v>15</v>
      </c>
      <c r="P56" s="44">
        <v>0</v>
      </c>
      <c r="Q56" s="74">
        <f t="shared" si="5"/>
        <v>0</v>
      </c>
      <c r="R56" s="43">
        <v>15</v>
      </c>
      <c r="S56" s="44">
        <v>0</v>
      </c>
      <c r="T56" s="74">
        <f t="shared" si="6"/>
        <v>0</v>
      </c>
      <c r="U56" s="81"/>
      <c r="V56" s="81"/>
      <c r="W56" s="81"/>
      <c r="X56" s="81"/>
      <c r="Y56" s="81"/>
    </row>
    <row r="57" spans="1:25" s="6" customFormat="1" x14ac:dyDescent="0.25">
      <c r="A57" s="15">
        <v>39</v>
      </c>
      <c r="B57" s="16">
        <v>0.7</v>
      </c>
      <c r="C57" s="16">
        <v>27.5</v>
      </c>
      <c r="D57" s="30">
        <f>(B57*$B$15*$N$12+(1-B57)*$B$16*$N$13)/(B57*$N$12+(1-B57)*$N$13)</f>
        <v>0.10733655698070128</v>
      </c>
      <c r="E57" s="45">
        <f t="shared" si="1"/>
        <v>-7.5</v>
      </c>
      <c r="F57" s="46">
        <f t="shared" si="2"/>
        <v>-7.5</v>
      </c>
      <c r="G57" s="43">
        <f>'LV-HV_1a_2'!G57</f>
        <v>15</v>
      </c>
      <c r="H57" s="68"/>
      <c r="I57" s="43">
        <f>'LV-HV_1a_2'!I57</f>
        <v>15</v>
      </c>
      <c r="J57" s="44">
        <v>0</v>
      </c>
      <c r="K57" s="65">
        <f t="shared" si="3"/>
        <v>0</v>
      </c>
      <c r="L57" s="43">
        <f>'LV-HV_1a_2'!L57</f>
        <v>15</v>
      </c>
      <c r="M57" s="44">
        <v>0</v>
      </c>
      <c r="N57" s="65">
        <f t="shared" si="4"/>
        <v>0</v>
      </c>
      <c r="O57" s="43">
        <f>'LV-HV_1a_2'!O57</f>
        <v>15</v>
      </c>
      <c r="P57" s="44">
        <v>0</v>
      </c>
      <c r="Q57" s="74">
        <f t="shared" si="5"/>
        <v>0</v>
      </c>
      <c r="R57" s="43">
        <v>15</v>
      </c>
      <c r="S57" s="44">
        <v>0</v>
      </c>
      <c r="T57" s="74">
        <f t="shared" si="6"/>
        <v>0</v>
      </c>
      <c r="U57" s="81"/>
      <c r="V57" s="81"/>
      <c r="W57" s="81"/>
      <c r="X57" s="81"/>
      <c r="Y57" s="81"/>
    </row>
    <row r="58" spans="1:25" s="6" customFormat="1" x14ac:dyDescent="0.25">
      <c r="A58" s="15">
        <v>40</v>
      </c>
      <c r="B58" s="16">
        <v>0.9</v>
      </c>
      <c r="C58" s="16">
        <v>27.5</v>
      </c>
      <c r="D58" s="30">
        <f>(B58*$B$15*$N$12+(1-B58)*$B$16*$N$13)/(B58*$N$12+(1-B58)*$N$13)</f>
        <v>0.12757561245396834</v>
      </c>
      <c r="E58" s="45">
        <f t="shared" si="1"/>
        <v>-7.5</v>
      </c>
      <c r="F58" s="46">
        <f t="shared" si="2"/>
        <v>-7.5</v>
      </c>
      <c r="G58" s="43">
        <f>'LV-HV_1a_2'!G58</f>
        <v>15</v>
      </c>
      <c r="H58" s="68"/>
      <c r="I58" s="43">
        <f>'LV-HV_1a_2'!I58</f>
        <v>15</v>
      </c>
      <c r="J58" s="44">
        <v>0</v>
      </c>
      <c r="K58" s="65">
        <f t="shared" si="3"/>
        <v>0</v>
      </c>
      <c r="L58" s="43">
        <f>'LV-HV_1a_2'!L58</f>
        <v>15</v>
      </c>
      <c r="M58" s="44">
        <v>0</v>
      </c>
      <c r="N58" s="65">
        <f t="shared" si="4"/>
        <v>0</v>
      </c>
      <c r="O58" s="43">
        <f>'LV-HV_1a_2'!O58</f>
        <v>15</v>
      </c>
      <c r="P58" s="44">
        <v>0</v>
      </c>
      <c r="Q58" s="74">
        <f t="shared" si="5"/>
        <v>0</v>
      </c>
      <c r="R58" s="43">
        <v>15</v>
      </c>
      <c r="S58" s="44">
        <v>0</v>
      </c>
      <c r="T58" s="74">
        <f t="shared" si="6"/>
        <v>0</v>
      </c>
      <c r="U58" s="81"/>
      <c r="V58" s="81"/>
      <c r="W58" s="81"/>
      <c r="X58" s="81"/>
      <c r="Y58" s="81"/>
    </row>
    <row r="59" spans="1:25" s="6" customFormat="1" x14ac:dyDescent="0.25">
      <c r="A59" s="15">
        <v>41</v>
      </c>
      <c r="B59" s="16">
        <v>0.1</v>
      </c>
      <c r="C59" s="16">
        <v>30</v>
      </c>
      <c r="D59" s="30">
        <f>(B59*$B$15*$O$12+(1-B59)*$B$16*$O$13)/(B59*$O$12+(1-B59)*$O$13)</f>
        <v>0.10000148670705672</v>
      </c>
      <c r="E59" s="45">
        <f t="shared" si="1"/>
        <v>-10</v>
      </c>
      <c r="F59" s="46">
        <f t="shared" si="2"/>
        <v>-10</v>
      </c>
      <c r="G59" s="43">
        <f>'LV-HV_1a_2'!G59</f>
        <v>15</v>
      </c>
      <c r="H59" s="68"/>
      <c r="I59" s="43">
        <f>'LV-HV_1a_2'!I59</f>
        <v>15</v>
      </c>
      <c r="J59" s="44">
        <v>0</v>
      </c>
      <c r="K59" s="65">
        <f t="shared" si="3"/>
        <v>0</v>
      </c>
      <c r="L59" s="43">
        <f>'LV-HV_1a_2'!L59</f>
        <v>15</v>
      </c>
      <c r="M59" s="44">
        <v>0</v>
      </c>
      <c r="N59" s="65">
        <f t="shared" si="4"/>
        <v>0</v>
      </c>
      <c r="O59" s="43">
        <f>'LV-HV_1a_2'!O59</f>
        <v>15</v>
      </c>
      <c r="P59" s="44">
        <v>0</v>
      </c>
      <c r="Q59" s="74">
        <f t="shared" si="5"/>
        <v>0</v>
      </c>
      <c r="R59" s="43">
        <v>15</v>
      </c>
      <c r="S59" s="44">
        <v>0</v>
      </c>
      <c r="T59" s="74">
        <f t="shared" si="6"/>
        <v>0</v>
      </c>
      <c r="U59" s="81"/>
      <c r="V59" s="81"/>
      <c r="W59" s="81"/>
      <c r="X59" s="81"/>
      <c r="Y59" s="81"/>
    </row>
    <row r="60" spans="1:25" s="6" customFormat="1" x14ac:dyDescent="0.25">
      <c r="A60" s="15">
        <v>42</v>
      </c>
      <c r="B60" s="16">
        <v>0.3</v>
      </c>
      <c r="C60" s="16">
        <v>30</v>
      </c>
      <c r="D60" s="30">
        <f>(B60*$B$15*$O$12+(1-B60)*$B$16*$O$13)/(B60*$O$12+(1-B60)*$O$13)</f>
        <v>0.10000573441105662</v>
      </c>
      <c r="E60" s="45">
        <f t="shared" si="1"/>
        <v>-10</v>
      </c>
      <c r="F60" s="46">
        <f t="shared" si="2"/>
        <v>-10</v>
      </c>
      <c r="G60" s="43">
        <f>'LV-HV_1a_2'!G60</f>
        <v>15</v>
      </c>
      <c r="H60" s="68"/>
      <c r="I60" s="43">
        <f>'LV-HV_1a_2'!I60</f>
        <v>15</v>
      </c>
      <c r="J60" s="44">
        <v>0</v>
      </c>
      <c r="K60" s="65">
        <f t="shared" si="3"/>
        <v>0</v>
      </c>
      <c r="L60" s="43">
        <f>'LV-HV_1a_2'!L60</f>
        <v>15</v>
      </c>
      <c r="M60" s="44">
        <v>0</v>
      </c>
      <c r="N60" s="65">
        <f t="shared" si="4"/>
        <v>0</v>
      </c>
      <c r="O60" s="43">
        <f>'LV-HV_1a_2'!O60</f>
        <v>15</v>
      </c>
      <c r="P60" s="44">
        <v>0</v>
      </c>
      <c r="Q60" s="74">
        <f t="shared" si="5"/>
        <v>0</v>
      </c>
      <c r="R60" s="43">
        <v>15</v>
      </c>
      <c r="S60" s="44">
        <v>0</v>
      </c>
      <c r="T60" s="74">
        <f t="shared" si="6"/>
        <v>0</v>
      </c>
      <c r="U60" s="81"/>
      <c r="V60" s="81"/>
      <c r="W60" s="81"/>
      <c r="X60" s="81"/>
      <c r="Y60" s="81"/>
    </row>
    <row r="61" spans="1:25" s="6" customFormat="1" x14ac:dyDescent="0.25">
      <c r="A61" s="15">
        <v>43</v>
      </c>
      <c r="B61" s="16">
        <v>0.5</v>
      </c>
      <c r="C61" s="16">
        <v>30</v>
      </c>
      <c r="D61" s="30">
        <f>(B61*$B$15*$O$12+(1-B61)*$B$16*$O$13)/(B61*$O$12+(1-B61)*$O$13)</f>
        <v>0.1000133801645865</v>
      </c>
      <c r="E61" s="45">
        <f t="shared" si="1"/>
        <v>-10</v>
      </c>
      <c r="F61" s="46">
        <f t="shared" si="2"/>
        <v>-10</v>
      </c>
      <c r="G61" s="43">
        <f>'LV-HV_1a_2'!G61</f>
        <v>15</v>
      </c>
      <c r="H61" s="68"/>
      <c r="I61" s="43">
        <f>'LV-HV_1a_2'!I61</f>
        <v>15</v>
      </c>
      <c r="J61" s="44">
        <v>0</v>
      </c>
      <c r="K61" s="65">
        <f t="shared" si="3"/>
        <v>0</v>
      </c>
      <c r="L61" s="43">
        <f>'LV-HV_1a_2'!L61</f>
        <v>15</v>
      </c>
      <c r="M61" s="44">
        <v>0</v>
      </c>
      <c r="N61" s="65">
        <f t="shared" si="4"/>
        <v>0</v>
      </c>
      <c r="O61" s="43">
        <f>'LV-HV_1a_2'!O61</f>
        <v>15</v>
      </c>
      <c r="P61" s="44">
        <v>0</v>
      </c>
      <c r="Q61" s="74">
        <f t="shared" si="5"/>
        <v>0</v>
      </c>
      <c r="R61" s="43">
        <v>15</v>
      </c>
      <c r="S61" s="44">
        <v>0</v>
      </c>
      <c r="T61" s="74">
        <f t="shared" si="6"/>
        <v>0</v>
      </c>
      <c r="U61" s="81"/>
      <c r="V61" s="81"/>
      <c r="W61" s="81"/>
      <c r="X61" s="81"/>
      <c r="Y61" s="81"/>
    </row>
    <row r="62" spans="1:25" s="6" customFormat="1" x14ac:dyDescent="0.25">
      <c r="A62" s="15">
        <v>44</v>
      </c>
      <c r="B62" s="16">
        <v>0.7</v>
      </c>
      <c r="C62" s="16">
        <v>30</v>
      </c>
      <c r="D62" s="30">
        <f>(B62*$B$15*$O$12+(1-B62)*$B$16*$O$13)/(B62*$O$12+(1-B62)*$O$13)</f>
        <v>0.10003121968782756</v>
      </c>
      <c r="E62" s="45">
        <f t="shared" si="1"/>
        <v>-10</v>
      </c>
      <c r="F62" s="46">
        <f t="shared" si="2"/>
        <v>-10</v>
      </c>
      <c r="G62" s="43">
        <f>'LV-HV_1a_2'!G62</f>
        <v>15</v>
      </c>
      <c r="H62" s="68"/>
      <c r="I62" s="43">
        <f>'LV-HV_1a_2'!I62</f>
        <v>15</v>
      </c>
      <c r="J62" s="44">
        <v>0</v>
      </c>
      <c r="K62" s="65">
        <f t="shared" si="3"/>
        <v>0</v>
      </c>
      <c r="L62" s="43">
        <f>'LV-HV_1a_2'!L62</f>
        <v>15</v>
      </c>
      <c r="M62" s="44">
        <v>0</v>
      </c>
      <c r="N62" s="65">
        <f t="shared" si="4"/>
        <v>0</v>
      </c>
      <c r="O62" s="43">
        <f>'LV-HV_1a_2'!O62</f>
        <v>15</v>
      </c>
      <c r="P62" s="44">
        <v>0</v>
      </c>
      <c r="Q62" s="74">
        <f t="shared" si="5"/>
        <v>0</v>
      </c>
      <c r="R62" s="43">
        <v>15</v>
      </c>
      <c r="S62" s="44">
        <v>0</v>
      </c>
      <c r="T62" s="74">
        <f t="shared" si="6"/>
        <v>0</v>
      </c>
      <c r="U62" s="81"/>
      <c r="V62" s="81"/>
      <c r="W62" s="81"/>
      <c r="X62" s="81"/>
      <c r="Y62" s="81"/>
    </row>
    <row r="63" spans="1:25" s="6" customFormat="1" ht="15.75" thickBot="1" x14ac:dyDescent="0.3">
      <c r="A63" s="15">
        <v>45</v>
      </c>
      <c r="B63" s="16">
        <v>0.9</v>
      </c>
      <c r="C63" s="16">
        <v>30</v>
      </c>
      <c r="D63" s="30">
        <f>(B63*$B$15*$O$12+(1-B63)*$B$16*$O$13)/(B63*$O$12+(1-B63)*$O$13)</f>
        <v>0.10012040537084171</v>
      </c>
      <c r="E63" s="45">
        <f t="shared" si="1"/>
        <v>-10</v>
      </c>
      <c r="F63" s="46">
        <f t="shared" si="2"/>
        <v>-10</v>
      </c>
      <c r="G63" s="43">
        <f>'LV-HV_1a_2'!G63</f>
        <v>15</v>
      </c>
      <c r="H63" s="70"/>
      <c r="I63" s="43">
        <f>'LV-HV_1a_2'!I63</f>
        <v>15</v>
      </c>
      <c r="J63" s="44">
        <v>0</v>
      </c>
      <c r="K63" s="65">
        <f t="shared" si="3"/>
        <v>0</v>
      </c>
      <c r="L63" s="43">
        <f>'LV-HV_1a_2'!L63</f>
        <v>15</v>
      </c>
      <c r="M63" s="44">
        <v>0</v>
      </c>
      <c r="N63" s="65">
        <f t="shared" si="4"/>
        <v>0</v>
      </c>
      <c r="O63" s="43">
        <f>'LV-HV_1a_2'!O63</f>
        <v>15</v>
      </c>
      <c r="P63" s="44">
        <v>0</v>
      </c>
      <c r="Q63" s="74">
        <f t="shared" si="5"/>
        <v>0</v>
      </c>
      <c r="R63" s="43">
        <v>15</v>
      </c>
      <c r="S63" s="44">
        <v>0</v>
      </c>
      <c r="T63" s="74">
        <f t="shared" si="6"/>
        <v>0</v>
      </c>
      <c r="U63" s="81"/>
      <c r="V63" s="81"/>
      <c r="W63" s="81"/>
      <c r="X63" s="81"/>
      <c r="Y63" s="81"/>
    </row>
    <row r="64" spans="1:25" s="6" customFormat="1" x14ac:dyDescent="0.25">
      <c r="B64" s="14"/>
      <c r="C64" s="14"/>
      <c r="D64" s="15"/>
      <c r="E64" s="15"/>
      <c r="F64" s="15"/>
      <c r="G64" s="15"/>
      <c r="H64" s="66" t="s">
        <v>32</v>
      </c>
      <c r="I64" s="33"/>
      <c r="J64" s="48">
        <f>AVERAGE(J19:J63)</f>
        <v>0</v>
      </c>
      <c r="K64" s="34"/>
      <c r="L64" s="33"/>
      <c r="M64" s="48">
        <f>AVERAGE(M19:M63)</f>
        <v>0</v>
      </c>
      <c r="N64" s="34"/>
      <c r="O64" s="33"/>
      <c r="P64" s="48">
        <f>AVERAGE(P19:P63)</f>
        <v>0</v>
      </c>
      <c r="Q64" s="34"/>
      <c r="R64" s="33"/>
      <c r="S64" s="48">
        <f>AVERAGE(S19:S63)</f>
        <v>0.92253999999999992</v>
      </c>
      <c r="T64" s="34"/>
      <c r="U64" s="15"/>
      <c r="V64" s="15"/>
      <c r="W64" s="15"/>
      <c r="X64" s="15"/>
      <c r="Y64" s="15"/>
    </row>
    <row r="65" spans="2:20" x14ac:dyDescent="0.25">
      <c r="B65" s="14"/>
      <c r="C65" s="14"/>
      <c r="D65" s="18"/>
      <c r="E65" s="18"/>
      <c r="F65" s="18"/>
      <c r="G65" s="18"/>
      <c r="H65" s="28" t="s">
        <v>31</v>
      </c>
      <c r="I65" s="35"/>
      <c r="J65" s="49">
        <f>_xlfn.STDEV.S(J19:J63)</f>
        <v>0</v>
      </c>
      <c r="K65" s="36"/>
      <c r="L65" s="35"/>
      <c r="M65" s="49">
        <f>_xlfn.STDEV.S(M19:M63)</f>
        <v>0</v>
      </c>
      <c r="N65" s="36"/>
      <c r="O65" s="35"/>
      <c r="P65" s="49">
        <f>_xlfn.STDEV.S(P19:P63)</f>
        <v>0</v>
      </c>
      <c r="Q65" s="36"/>
      <c r="R65" s="35"/>
      <c r="S65" s="49">
        <f>_xlfn.STDEV.S(S19:S63)</f>
        <v>1.9905254972448405</v>
      </c>
      <c r="T65" s="36"/>
    </row>
    <row r="66" spans="2:20" x14ac:dyDescent="0.25">
      <c r="B66" s="5"/>
      <c r="C66" s="5"/>
      <c r="H66" s="28" t="s">
        <v>30</v>
      </c>
      <c r="I66" s="35"/>
      <c r="J66" s="49">
        <f>MIN(J19:J63)</f>
        <v>0</v>
      </c>
      <c r="K66" s="36"/>
      <c r="L66" s="35"/>
      <c r="M66" s="49">
        <f>MIN(M19:M63)</f>
        <v>0</v>
      </c>
      <c r="N66" s="36"/>
      <c r="O66" s="35"/>
      <c r="P66" s="49">
        <f>MIN(P19:P63)</f>
        <v>0</v>
      </c>
      <c r="Q66" s="36"/>
      <c r="R66" s="35"/>
      <c r="S66" s="49">
        <f>MIN(S19:S63)</f>
        <v>0</v>
      </c>
      <c r="T66" s="36"/>
    </row>
    <row r="67" spans="2:20" ht="15.75" thickBot="1" x14ac:dyDescent="0.3">
      <c r="B67" s="5"/>
      <c r="C67" s="5"/>
      <c r="H67" s="29" t="s">
        <v>33</v>
      </c>
      <c r="I67" s="37"/>
      <c r="J67" s="50">
        <f>MAX(J19:J63)</f>
        <v>0</v>
      </c>
      <c r="K67" s="38"/>
      <c r="L67" s="41"/>
      <c r="M67" s="50">
        <f>MAX(M19:M63)</f>
        <v>0</v>
      </c>
      <c r="N67" s="38"/>
      <c r="O67" s="41"/>
      <c r="P67" s="50">
        <f>MAX(P19:P63)</f>
        <v>0</v>
      </c>
      <c r="Q67" s="38"/>
      <c r="R67" s="41"/>
      <c r="S67" s="50">
        <f>MAX(S19:S63)</f>
        <v>6.1586999999999996</v>
      </c>
      <c r="T67" s="38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</row>
    <row r="74" spans="2:20" x14ac:dyDescent="0.25">
      <c r="B74" s="5"/>
      <c r="C74" s="5"/>
    </row>
    <row r="75" spans="2:20" x14ac:dyDescent="0.25">
      <c r="B75" s="5"/>
      <c r="C75" s="5"/>
      <c r="E75" s="73" t="s">
        <v>44</v>
      </c>
    </row>
    <row r="76" spans="2:20" x14ac:dyDescent="0.25">
      <c r="B76" s="5"/>
      <c r="C76" s="5"/>
      <c r="E76" s="59"/>
      <c r="F76" s="57" t="s">
        <v>29</v>
      </c>
      <c r="G76" s="57" t="s">
        <v>7</v>
      </c>
      <c r="H76" s="57" t="s">
        <v>8</v>
      </c>
      <c r="I76" s="58" t="s">
        <v>69</v>
      </c>
    </row>
    <row r="77" spans="2:20" x14ac:dyDescent="0.25">
      <c r="B77" s="5"/>
      <c r="C77" s="5"/>
      <c r="E77" s="60" t="s">
        <v>45</v>
      </c>
      <c r="F77" s="61">
        <f>J64</f>
        <v>0</v>
      </c>
      <c r="G77" s="61">
        <f>M64</f>
        <v>0</v>
      </c>
      <c r="H77" s="94">
        <f>P64</f>
        <v>0</v>
      </c>
      <c r="I77" s="95">
        <f>S64</f>
        <v>0.92253999999999992</v>
      </c>
    </row>
    <row r="78" spans="2:20" x14ac:dyDescent="0.25">
      <c r="B78" s="5"/>
      <c r="C78" s="5"/>
      <c r="E78" s="60" t="s">
        <v>46</v>
      </c>
      <c r="F78" s="61">
        <f t="shared" ref="F78:F80" si="7">J65</f>
        <v>0</v>
      </c>
      <c r="G78" s="61">
        <f t="shared" ref="G78:G80" si="8">M65</f>
        <v>0</v>
      </c>
      <c r="H78" s="61">
        <f t="shared" ref="H78:H80" si="9">P65</f>
        <v>0</v>
      </c>
      <c r="I78" s="62">
        <f t="shared" ref="I78:I80" si="10">S65</f>
        <v>1.9905254972448405</v>
      </c>
    </row>
    <row r="79" spans="2:20" x14ac:dyDescent="0.25">
      <c r="B79" s="5"/>
      <c r="C79" s="5"/>
      <c r="E79" s="60" t="s">
        <v>47</v>
      </c>
      <c r="F79" s="61">
        <f t="shared" si="7"/>
        <v>0</v>
      </c>
      <c r="G79" s="61">
        <f t="shared" si="8"/>
        <v>0</v>
      </c>
      <c r="H79" s="61">
        <f t="shared" si="9"/>
        <v>0</v>
      </c>
      <c r="I79" s="62">
        <f t="shared" si="10"/>
        <v>0</v>
      </c>
    </row>
    <row r="80" spans="2:20" x14ac:dyDescent="0.25">
      <c r="B80" s="5"/>
      <c r="C80" s="5"/>
      <c r="E80" s="63" t="s">
        <v>48</v>
      </c>
      <c r="F80" s="56">
        <f t="shared" si="7"/>
        <v>0</v>
      </c>
      <c r="G80" s="56">
        <f t="shared" si="8"/>
        <v>0</v>
      </c>
      <c r="H80" s="56">
        <f t="shared" si="9"/>
        <v>0</v>
      </c>
      <c r="I80" s="64">
        <f t="shared" si="10"/>
        <v>6.1586999999999996</v>
      </c>
    </row>
    <row r="81" spans="2:308" x14ac:dyDescent="0.25">
      <c r="B81" s="5"/>
      <c r="C81" s="5"/>
    </row>
    <row r="82" spans="2:308" x14ac:dyDescent="0.25">
      <c r="B82" s="5"/>
      <c r="C82" s="5"/>
    </row>
    <row r="83" spans="2:308" x14ac:dyDescent="0.25"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</row>
    <row r="84" spans="2:308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</row>
  </sheetData>
  <mergeCells count="5">
    <mergeCell ref="G17:H17"/>
    <mergeCell ref="I17:K17"/>
    <mergeCell ref="L17:N17"/>
    <mergeCell ref="O17:Q17"/>
    <mergeCell ref="R17:T17"/>
  </mergeCells>
  <conditionalFormatting sqref="E19:F63">
    <cfRule type="cellIs" dxfId="8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Distribution_Input</vt:lpstr>
      <vt:lpstr>LV-HV_1a</vt:lpstr>
      <vt:lpstr>LV-HV_1a_2</vt:lpstr>
      <vt:lpstr>LV-HV_1b</vt:lpstr>
      <vt:lpstr>LV-HV_1b_2</vt:lpstr>
      <vt:lpstr>LV-HV_1c</vt:lpstr>
      <vt:lpstr>LV-HV_1c_2</vt:lpstr>
      <vt:lpstr>LV-HV_1d</vt:lpstr>
      <vt:lpstr>LV-HV_1d_2</vt:lpstr>
      <vt:lpstr>LV-HV_3a</vt:lpstr>
      <vt:lpstr>LV-HV_3a_2</vt:lpstr>
      <vt:lpstr>LV-HV_3b</vt:lpstr>
      <vt:lpstr>LV-HV_3b_2</vt:lpstr>
      <vt:lpstr>LV-HV_3c</vt:lpstr>
      <vt:lpstr>LV-HV_3c_2</vt:lpstr>
      <vt:lpstr>LV-HV_3d</vt:lpstr>
      <vt:lpstr>LV-HV_3d_2</vt:lpstr>
      <vt:lpstr>Results_Stochastic_Regimes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Christian-Mandl</dc:creator>
  <cp:lastModifiedBy>Christian-Mandl</cp:lastModifiedBy>
  <cp:lastPrinted>2016-03-16T14:27:29Z</cp:lastPrinted>
  <dcterms:created xsi:type="dcterms:W3CDTF">2015-12-17T09:49:28Z</dcterms:created>
  <dcterms:modified xsi:type="dcterms:W3CDTF">2016-11-11T14:13:31Z</dcterms:modified>
</cp:coreProperties>
</file>