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hristian-Mandl\Desktop\Forschung\3_Paper_I_Inventory\Numerics\Inventory_Model\5_Case\"/>
    </mc:Choice>
  </mc:AlternateContent>
  <bookViews>
    <workbookView xWindow="0" yWindow="0" windowWidth="28800" windowHeight="12435" firstSheet="18" activeTab="22"/>
  </bookViews>
  <sheets>
    <sheet name="Input_ch=0" sheetId="38" r:id="rId1"/>
    <sheet name="Ex-Post Evaluation_ch=0" sheetId="39" r:id="rId2"/>
    <sheet name="Input_ch=1" sheetId="36" r:id="rId3"/>
    <sheet name="Ex-Post Evaluation_ch=1" sheetId="37" r:id="rId4"/>
    <sheet name="Input_ch=2.5" sheetId="49" r:id="rId5"/>
    <sheet name="Ex-Post Evaluation_ch=2.5" sheetId="50" r:id="rId6"/>
    <sheet name="Input_ch=5" sheetId="43" r:id="rId7"/>
    <sheet name="Ex-Post Evaluation_ch=5" sheetId="44" r:id="rId8"/>
    <sheet name="Input_ch=7.5" sheetId="51" r:id="rId9"/>
    <sheet name="Ex-Post Evaluation_ch=7.5" sheetId="52" r:id="rId10"/>
    <sheet name="Input_ch=10" sheetId="45" r:id="rId11"/>
    <sheet name="Ex-Post Evaluation_ch=10" sheetId="46" r:id="rId12"/>
    <sheet name="Input_ch=12.5" sheetId="54" r:id="rId13"/>
    <sheet name="Ex-Post Evaluation_ch=12.5" sheetId="53" r:id="rId14"/>
    <sheet name="Input_ch=15" sheetId="48" r:id="rId15"/>
    <sheet name="Ex-Post Evaluation_ch=15" sheetId="47" r:id="rId16"/>
    <sheet name="Input_ch=17.5" sheetId="55" r:id="rId17"/>
    <sheet name="Ex-Post Evaluation_ch=17.5" sheetId="56" r:id="rId18"/>
    <sheet name="Input_ch=20" sheetId="34" r:id="rId19"/>
    <sheet name="Ex-Post Evaluation_ch=20" sheetId="35" r:id="rId20"/>
    <sheet name="Input_ch=50" sheetId="33" r:id="rId21"/>
    <sheet name="Ex-Post Evaluation_ch=50" sheetId="9" r:id="rId22"/>
    <sheet name="Analysis" sheetId="42" r:id="rId23"/>
    <sheet name="FC_Accuracy" sheetId="57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4" i="57" l="1"/>
  <c r="R8" i="57"/>
  <c r="R9" i="57"/>
  <c r="R10" i="57"/>
  <c r="R11" i="57"/>
  <c r="R12" i="57"/>
  <c r="R13" i="57"/>
  <c r="R14" i="57"/>
  <c r="R15" i="57"/>
  <c r="R16" i="57"/>
  <c r="R17" i="57"/>
  <c r="R18" i="57"/>
  <c r="R19" i="57"/>
  <c r="R20" i="57"/>
  <c r="R21" i="57"/>
  <c r="R22" i="57"/>
  <c r="R23" i="57"/>
  <c r="R24" i="57"/>
  <c r="R25" i="57"/>
  <c r="R26" i="57"/>
  <c r="R27" i="57"/>
  <c r="R28" i="57"/>
  <c r="R29" i="57"/>
  <c r="R30" i="57"/>
  <c r="R31" i="57"/>
  <c r="R32" i="57"/>
  <c r="R33" i="57"/>
  <c r="R34" i="57"/>
  <c r="R35" i="57"/>
  <c r="R36" i="57"/>
  <c r="R37" i="57"/>
  <c r="R38" i="57"/>
  <c r="R39" i="57"/>
  <c r="R40" i="57"/>
  <c r="R41" i="57"/>
  <c r="R42" i="57"/>
  <c r="R43" i="57"/>
  <c r="R44" i="57"/>
  <c r="R45" i="57"/>
  <c r="R46" i="57"/>
  <c r="R47" i="57"/>
  <c r="R48" i="57"/>
  <c r="R49" i="57"/>
  <c r="R50" i="57"/>
  <c r="R51" i="57"/>
  <c r="R52" i="57"/>
  <c r="R53" i="57"/>
  <c r="R54" i="57"/>
  <c r="R55" i="57"/>
  <c r="R56" i="57"/>
  <c r="R57" i="57"/>
  <c r="R58" i="57"/>
  <c r="R59" i="57"/>
  <c r="R60" i="57"/>
  <c r="R61" i="57"/>
  <c r="R62" i="57"/>
  <c r="R63" i="57"/>
  <c r="R64" i="57"/>
  <c r="R65" i="57"/>
  <c r="R66" i="57"/>
  <c r="R67" i="57"/>
  <c r="R68" i="57"/>
  <c r="R69" i="57"/>
  <c r="R70" i="57"/>
  <c r="R71" i="57"/>
  <c r="R72" i="57"/>
  <c r="R73" i="57"/>
  <c r="R74" i="57"/>
  <c r="R75" i="57"/>
  <c r="R76" i="57"/>
  <c r="R77" i="57"/>
  <c r="R78" i="57"/>
  <c r="R79" i="57"/>
  <c r="R80" i="57"/>
  <c r="R81" i="57"/>
  <c r="R82" i="57"/>
  <c r="R83" i="57"/>
  <c r="R84" i="57"/>
  <c r="R85" i="57"/>
  <c r="R86" i="57"/>
  <c r="R87" i="57"/>
  <c r="R88" i="57"/>
  <c r="R89" i="57"/>
  <c r="R90" i="57"/>
  <c r="R91" i="57"/>
  <c r="R92" i="57"/>
  <c r="R93" i="57"/>
  <c r="R94" i="57"/>
  <c r="R95" i="57"/>
  <c r="R96" i="57"/>
  <c r="R97" i="57"/>
  <c r="R98" i="57"/>
  <c r="R99" i="57"/>
  <c r="R100" i="57"/>
  <c r="R101" i="57"/>
  <c r="R102" i="57"/>
  <c r="R103" i="57"/>
  <c r="R104" i="57"/>
  <c r="R105" i="57"/>
  <c r="R106" i="57"/>
  <c r="R107" i="57"/>
  <c r="R108" i="57"/>
  <c r="R109" i="57"/>
  <c r="R110" i="57"/>
  <c r="R111" i="57"/>
  <c r="R112" i="57"/>
  <c r="R113" i="57"/>
  <c r="R114" i="57"/>
  <c r="R115" i="57"/>
  <c r="R116" i="57"/>
  <c r="R117" i="57"/>
  <c r="R118" i="57"/>
  <c r="R119" i="57"/>
  <c r="R120" i="57"/>
  <c r="R121" i="57"/>
  <c r="R122" i="57"/>
  <c r="R123" i="57"/>
  <c r="R124" i="57"/>
  <c r="R125" i="57"/>
  <c r="R126" i="57"/>
  <c r="R127" i="57"/>
  <c r="R128" i="57"/>
  <c r="R129" i="57"/>
  <c r="R130" i="57"/>
  <c r="R131" i="57"/>
  <c r="R132" i="57"/>
  <c r="R133" i="57"/>
  <c r="R134" i="57"/>
  <c r="R135" i="57"/>
  <c r="R136" i="57"/>
  <c r="R137" i="57"/>
  <c r="R138" i="57"/>
  <c r="R139" i="57"/>
  <c r="R140" i="57"/>
  <c r="R141" i="57"/>
  <c r="R142" i="57"/>
  <c r="R143" i="57"/>
  <c r="R144" i="57"/>
  <c r="R145" i="57"/>
  <c r="R146" i="57"/>
  <c r="R147" i="57"/>
  <c r="R148" i="57"/>
  <c r="R149" i="57"/>
  <c r="R150" i="57"/>
  <c r="R151" i="57"/>
  <c r="R152" i="57"/>
  <c r="R7" i="57"/>
  <c r="O8" i="57"/>
  <c r="O9" i="57"/>
  <c r="O10" i="57"/>
  <c r="O11" i="57"/>
  <c r="O154" i="57" s="1"/>
  <c r="O12" i="57"/>
  <c r="O13" i="57"/>
  <c r="O14" i="57"/>
  <c r="O15" i="57"/>
  <c r="O16" i="57"/>
  <c r="O17" i="57"/>
  <c r="O18" i="57"/>
  <c r="O19" i="57"/>
  <c r="O20" i="57"/>
  <c r="O21" i="57"/>
  <c r="O22" i="57"/>
  <c r="O23" i="57"/>
  <c r="O24" i="57"/>
  <c r="O25" i="57"/>
  <c r="O26" i="57"/>
  <c r="O27" i="57"/>
  <c r="O28" i="57"/>
  <c r="O29" i="57"/>
  <c r="O30" i="57"/>
  <c r="O31" i="57"/>
  <c r="O32" i="57"/>
  <c r="O33" i="57"/>
  <c r="O34" i="57"/>
  <c r="O35" i="57"/>
  <c r="O36" i="57"/>
  <c r="O37" i="57"/>
  <c r="O38" i="57"/>
  <c r="O39" i="57"/>
  <c r="O40" i="57"/>
  <c r="O41" i="57"/>
  <c r="O42" i="57"/>
  <c r="O43" i="57"/>
  <c r="O44" i="57"/>
  <c r="O45" i="57"/>
  <c r="O46" i="57"/>
  <c r="O47" i="57"/>
  <c r="O48" i="57"/>
  <c r="O49" i="57"/>
  <c r="O50" i="57"/>
  <c r="O51" i="57"/>
  <c r="O52" i="57"/>
  <c r="O53" i="57"/>
  <c r="O54" i="57"/>
  <c r="O55" i="57"/>
  <c r="O56" i="57"/>
  <c r="O57" i="57"/>
  <c r="O58" i="57"/>
  <c r="O59" i="57"/>
  <c r="O60" i="57"/>
  <c r="O61" i="57"/>
  <c r="O62" i="57"/>
  <c r="O63" i="57"/>
  <c r="O64" i="57"/>
  <c r="O65" i="57"/>
  <c r="O66" i="57"/>
  <c r="O67" i="57"/>
  <c r="O68" i="57"/>
  <c r="O69" i="57"/>
  <c r="O70" i="57"/>
  <c r="O71" i="57"/>
  <c r="O72" i="57"/>
  <c r="O73" i="57"/>
  <c r="O74" i="57"/>
  <c r="O75" i="57"/>
  <c r="O76" i="57"/>
  <c r="O77" i="57"/>
  <c r="O78" i="57"/>
  <c r="O79" i="57"/>
  <c r="O80" i="57"/>
  <c r="O81" i="57"/>
  <c r="O82" i="57"/>
  <c r="O83" i="57"/>
  <c r="O84" i="57"/>
  <c r="O85" i="57"/>
  <c r="O86" i="57"/>
  <c r="O87" i="57"/>
  <c r="O88" i="57"/>
  <c r="O89" i="57"/>
  <c r="O90" i="57"/>
  <c r="O91" i="57"/>
  <c r="O92" i="57"/>
  <c r="O93" i="57"/>
  <c r="O94" i="57"/>
  <c r="O95" i="57"/>
  <c r="O96" i="57"/>
  <c r="O97" i="57"/>
  <c r="O98" i="57"/>
  <c r="O99" i="57"/>
  <c r="O100" i="57"/>
  <c r="O101" i="57"/>
  <c r="O102" i="57"/>
  <c r="O103" i="57"/>
  <c r="O104" i="57"/>
  <c r="O105" i="57"/>
  <c r="O106" i="57"/>
  <c r="O107" i="57"/>
  <c r="O108" i="57"/>
  <c r="O109" i="57"/>
  <c r="O110" i="57"/>
  <c r="O111" i="57"/>
  <c r="O112" i="57"/>
  <c r="O113" i="57"/>
  <c r="O114" i="57"/>
  <c r="O115" i="57"/>
  <c r="O116" i="57"/>
  <c r="O117" i="57"/>
  <c r="O118" i="57"/>
  <c r="O119" i="57"/>
  <c r="O120" i="57"/>
  <c r="O121" i="57"/>
  <c r="O122" i="57"/>
  <c r="O123" i="57"/>
  <c r="O124" i="57"/>
  <c r="O125" i="57"/>
  <c r="O126" i="57"/>
  <c r="O127" i="57"/>
  <c r="O128" i="57"/>
  <c r="O129" i="57"/>
  <c r="O130" i="57"/>
  <c r="O131" i="57"/>
  <c r="O132" i="57"/>
  <c r="O133" i="57"/>
  <c r="O134" i="57"/>
  <c r="O135" i="57"/>
  <c r="O136" i="57"/>
  <c r="O137" i="57"/>
  <c r="O138" i="57"/>
  <c r="O139" i="57"/>
  <c r="O140" i="57"/>
  <c r="O141" i="57"/>
  <c r="O142" i="57"/>
  <c r="O143" i="57"/>
  <c r="O144" i="57"/>
  <c r="O145" i="57"/>
  <c r="O146" i="57"/>
  <c r="O147" i="57"/>
  <c r="O148" i="57"/>
  <c r="O149" i="57"/>
  <c r="O150" i="57"/>
  <c r="O151" i="57"/>
  <c r="O152" i="57"/>
  <c r="O7" i="57"/>
  <c r="L154" i="57"/>
  <c r="L8" i="57"/>
  <c r="L9" i="57"/>
  <c r="L10" i="57"/>
  <c r="L11" i="57"/>
  <c r="L12" i="57"/>
  <c r="L13" i="57"/>
  <c r="L14" i="57"/>
  <c r="L15" i="57"/>
  <c r="L16" i="57"/>
  <c r="L17" i="57"/>
  <c r="L18" i="57"/>
  <c r="L19" i="57"/>
  <c r="L20" i="57"/>
  <c r="L21" i="57"/>
  <c r="L22" i="57"/>
  <c r="L23" i="57"/>
  <c r="L24" i="57"/>
  <c r="L25" i="57"/>
  <c r="L26" i="57"/>
  <c r="L27" i="57"/>
  <c r="L28" i="57"/>
  <c r="L29" i="57"/>
  <c r="L30" i="57"/>
  <c r="L31" i="57"/>
  <c r="L32" i="57"/>
  <c r="L33" i="57"/>
  <c r="L34" i="57"/>
  <c r="L35" i="57"/>
  <c r="L36" i="57"/>
  <c r="L37" i="57"/>
  <c r="L38" i="57"/>
  <c r="L39" i="57"/>
  <c r="L40" i="57"/>
  <c r="L41" i="57"/>
  <c r="L42" i="57"/>
  <c r="L43" i="57"/>
  <c r="L44" i="57"/>
  <c r="L45" i="57"/>
  <c r="L46" i="57"/>
  <c r="L47" i="57"/>
  <c r="L48" i="57"/>
  <c r="L49" i="57"/>
  <c r="L50" i="57"/>
  <c r="L51" i="57"/>
  <c r="L52" i="57"/>
  <c r="L53" i="57"/>
  <c r="L54" i="57"/>
  <c r="L55" i="57"/>
  <c r="L56" i="57"/>
  <c r="L57" i="57"/>
  <c r="L58" i="57"/>
  <c r="L59" i="57"/>
  <c r="L60" i="57"/>
  <c r="L61" i="57"/>
  <c r="L62" i="57"/>
  <c r="L63" i="57"/>
  <c r="L64" i="57"/>
  <c r="L65" i="57"/>
  <c r="L66" i="57"/>
  <c r="L67" i="57"/>
  <c r="L68" i="57"/>
  <c r="L69" i="57"/>
  <c r="L70" i="57"/>
  <c r="L71" i="57"/>
  <c r="L72" i="57"/>
  <c r="L73" i="57"/>
  <c r="L74" i="57"/>
  <c r="L75" i="57"/>
  <c r="L76" i="57"/>
  <c r="L77" i="57"/>
  <c r="L78" i="57"/>
  <c r="L79" i="57"/>
  <c r="L80" i="57"/>
  <c r="L81" i="57"/>
  <c r="L82" i="57"/>
  <c r="L83" i="57"/>
  <c r="L84" i="57"/>
  <c r="L85" i="57"/>
  <c r="L86" i="57"/>
  <c r="L87" i="57"/>
  <c r="L88" i="57"/>
  <c r="L89" i="57"/>
  <c r="L90" i="57"/>
  <c r="L91" i="57"/>
  <c r="L92" i="57"/>
  <c r="L93" i="57"/>
  <c r="L94" i="57"/>
  <c r="L95" i="57"/>
  <c r="L96" i="57"/>
  <c r="L97" i="57"/>
  <c r="L98" i="57"/>
  <c r="L99" i="57"/>
  <c r="L100" i="57"/>
  <c r="L101" i="57"/>
  <c r="L102" i="57"/>
  <c r="L103" i="57"/>
  <c r="L104" i="57"/>
  <c r="L105" i="57"/>
  <c r="L106" i="57"/>
  <c r="L107" i="57"/>
  <c r="L108" i="57"/>
  <c r="L109" i="57"/>
  <c r="L110" i="57"/>
  <c r="L111" i="57"/>
  <c r="L112" i="57"/>
  <c r="L113" i="57"/>
  <c r="L114" i="57"/>
  <c r="L115" i="57"/>
  <c r="L116" i="57"/>
  <c r="L117" i="57"/>
  <c r="L118" i="57"/>
  <c r="L119" i="57"/>
  <c r="L120" i="57"/>
  <c r="L121" i="57"/>
  <c r="L122" i="57"/>
  <c r="L123" i="57"/>
  <c r="L124" i="57"/>
  <c r="L125" i="57"/>
  <c r="L126" i="57"/>
  <c r="L127" i="57"/>
  <c r="L128" i="57"/>
  <c r="L129" i="57"/>
  <c r="L130" i="57"/>
  <c r="L131" i="57"/>
  <c r="L132" i="57"/>
  <c r="L133" i="57"/>
  <c r="L134" i="57"/>
  <c r="L135" i="57"/>
  <c r="L136" i="57"/>
  <c r="L137" i="57"/>
  <c r="L138" i="57"/>
  <c r="L139" i="57"/>
  <c r="L140" i="57"/>
  <c r="L141" i="57"/>
  <c r="L142" i="57"/>
  <c r="L143" i="57"/>
  <c r="L144" i="57"/>
  <c r="L145" i="57"/>
  <c r="L146" i="57"/>
  <c r="L147" i="57"/>
  <c r="L148" i="57"/>
  <c r="L149" i="57"/>
  <c r="L150" i="57"/>
  <c r="L151" i="57"/>
  <c r="L152" i="57"/>
  <c r="L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7" i="57"/>
  <c r="I154" i="57" s="1"/>
  <c r="F7" i="57"/>
  <c r="F154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F47" i="57"/>
  <c r="F48" i="57"/>
  <c r="F49" i="57"/>
  <c r="F50" i="57"/>
  <c r="F51" i="57"/>
  <c r="F52" i="57"/>
  <c r="F53" i="57"/>
  <c r="F54" i="57"/>
  <c r="F55" i="57"/>
  <c r="F56" i="57"/>
  <c r="F57" i="57"/>
  <c r="F58" i="57"/>
  <c r="F59" i="57"/>
  <c r="F60" i="57"/>
  <c r="F61" i="57"/>
  <c r="F62" i="57"/>
  <c r="F63" i="57"/>
  <c r="F64" i="57"/>
  <c r="F65" i="57"/>
  <c r="F66" i="57"/>
  <c r="F67" i="57"/>
  <c r="F68" i="57"/>
  <c r="F69" i="57"/>
  <c r="F70" i="57"/>
  <c r="F71" i="57"/>
  <c r="F72" i="57"/>
  <c r="F73" i="57"/>
  <c r="F74" i="57"/>
  <c r="F75" i="57"/>
  <c r="F76" i="57"/>
  <c r="F77" i="57"/>
  <c r="F78" i="57"/>
  <c r="F79" i="57"/>
  <c r="F80" i="57"/>
  <c r="F81" i="57"/>
  <c r="F82" i="57"/>
  <c r="F83" i="57"/>
  <c r="F84" i="57"/>
  <c r="F85" i="57"/>
  <c r="F86" i="57"/>
  <c r="F87" i="57"/>
  <c r="F88" i="57"/>
  <c r="F89" i="57"/>
  <c r="F90" i="57"/>
  <c r="F91" i="57"/>
  <c r="F92" i="57"/>
  <c r="F93" i="57"/>
  <c r="F94" i="57"/>
  <c r="F95" i="57"/>
  <c r="F96" i="57"/>
  <c r="F97" i="57"/>
  <c r="F98" i="57"/>
  <c r="F99" i="57"/>
  <c r="F100" i="57"/>
  <c r="F101" i="57"/>
  <c r="F102" i="57"/>
  <c r="F103" i="57"/>
  <c r="F104" i="57"/>
  <c r="F105" i="57"/>
  <c r="F106" i="57"/>
  <c r="F107" i="57"/>
  <c r="F108" i="57"/>
  <c r="F109" i="57"/>
  <c r="F110" i="57"/>
  <c r="F111" i="57"/>
  <c r="F112" i="57"/>
  <c r="F113" i="57"/>
  <c r="F114" i="57"/>
  <c r="F115" i="57"/>
  <c r="F116" i="57"/>
  <c r="F117" i="57"/>
  <c r="F118" i="57"/>
  <c r="F119" i="57"/>
  <c r="F120" i="57"/>
  <c r="F121" i="57"/>
  <c r="F122" i="57"/>
  <c r="F123" i="57"/>
  <c r="F124" i="57"/>
  <c r="F125" i="57"/>
  <c r="F126" i="57"/>
  <c r="F127" i="57"/>
  <c r="F128" i="57"/>
  <c r="F129" i="57"/>
  <c r="F130" i="57"/>
  <c r="F131" i="57"/>
  <c r="F132" i="57"/>
  <c r="F133" i="57"/>
  <c r="F134" i="57"/>
  <c r="F135" i="57"/>
  <c r="F136" i="57"/>
  <c r="F137" i="57"/>
  <c r="F138" i="57"/>
  <c r="F139" i="57"/>
  <c r="F140" i="57"/>
  <c r="F141" i="57"/>
  <c r="F142" i="57"/>
  <c r="F143" i="57"/>
  <c r="F144" i="57"/>
  <c r="F145" i="57"/>
  <c r="F146" i="57"/>
  <c r="F147" i="57"/>
  <c r="F148" i="57"/>
  <c r="F149" i="57"/>
  <c r="F150" i="57"/>
  <c r="F151" i="57"/>
  <c r="F152" i="57"/>
  <c r="G153" i="57"/>
  <c r="G152" i="57"/>
  <c r="G8" i="57"/>
  <c r="G9" i="57"/>
  <c r="G10" i="57"/>
  <c r="G11" i="57"/>
  <c r="G12" i="57"/>
  <c r="G13" i="57"/>
  <c r="G14" i="57"/>
  <c r="G15" i="57"/>
  <c r="G16" i="57"/>
  <c r="G17" i="57"/>
  <c r="G18" i="57"/>
  <c r="G19" i="57"/>
  <c r="G20" i="57"/>
  <c r="G21" i="57"/>
  <c r="G22" i="57"/>
  <c r="G23" i="57"/>
  <c r="G24" i="57"/>
  <c r="G25" i="57"/>
  <c r="G26" i="57"/>
  <c r="G27" i="57"/>
  <c r="G28" i="57"/>
  <c r="G29" i="57"/>
  <c r="G30" i="57"/>
  <c r="G31" i="57"/>
  <c r="G32" i="57"/>
  <c r="G33" i="57"/>
  <c r="G34" i="57"/>
  <c r="G35" i="57"/>
  <c r="G36" i="57"/>
  <c r="G37" i="57"/>
  <c r="G38" i="57"/>
  <c r="G39" i="57"/>
  <c r="G40" i="57"/>
  <c r="G41" i="57"/>
  <c r="G42" i="57"/>
  <c r="G43" i="57"/>
  <c r="G44" i="57"/>
  <c r="G45" i="57"/>
  <c r="G46" i="57"/>
  <c r="G47" i="57"/>
  <c r="G48" i="57"/>
  <c r="G49" i="57"/>
  <c r="G50" i="57"/>
  <c r="G51" i="57"/>
  <c r="G52" i="57"/>
  <c r="G53" i="57"/>
  <c r="G54" i="57"/>
  <c r="G55" i="57"/>
  <c r="G56" i="57"/>
  <c r="G57" i="57"/>
  <c r="G58" i="57"/>
  <c r="G59" i="57"/>
  <c r="G60" i="57"/>
  <c r="G61" i="57"/>
  <c r="G62" i="57"/>
  <c r="G63" i="57"/>
  <c r="G64" i="57"/>
  <c r="G65" i="57"/>
  <c r="G66" i="57"/>
  <c r="G67" i="57"/>
  <c r="G68" i="57"/>
  <c r="G69" i="57"/>
  <c r="G70" i="57"/>
  <c r="G71" i="57"/>
  <c r="G72" i="57"/>
  <c r="G73" i="57"/>
  <c r="G74" i="57"/>
  <c r="G75" i="57"/>
  <c r="G76" i="57"/>
  <c r="G77" i="57"/>
  <c r="G78" i="57"/>
  <c r="G79" i="57"/>
  <c r="G80" i="57"/>
  <c r="G81" i="57"/>
  <c r="G82" i="57"/>
  <c r="G83" i="57"/>
  <c r="G84" i="57"/>
  <c r="G85" i="57"/>
  <c r="G86" i="57"/>
  <c r="G87" i="57"/>
  <c r="G88" i="57"/>
  <c r="G89" i="57"/>
  <c r="G90" i="57"/>
  <c r="G91" i="57"/>
  <c r="G92" i="57"/>
  <c r="G93" i="57"/>
  <c r="G94" i="57"/>
  <c r="G95" i="57"/>
  <c r="G96" i="57"/>
  <c r="G97" i="57"/>
  <c r="G98" i="57"/>
  <c r="G99" i="57"/>
  <c r="G100" i="57"/>
  <c r="G101" i="57"/>
  <c r="G102" i="57"/>
  <c r="G103" i="57"/>
  <c r="G104" i="57"/>
  <c r="G105" i="57"/>
  <c r="G106" i="57"/>
  <c r="G107" i="57"/>
  <c r="G108" i="57"/>
  <c r="G109" i="57"/>
  <c r="G110" i="57"/>
  <c r="G111" i="57"/>
  <c r="G112" i="57"/>
  <c r="G113" i="57"/>
  <c r="G114" i="57"/>
  <c r="G115" i="57"/>
  <c r="G116" i="57"/>
  <c r="G117" i="57"/>
  <c r="G118" i="57"/>
  <c r="G119" i="57"/>
  <c r="G120" i="57"/>
  <c r="G121" i="57"/>
  <c r="G122" i="57"/>
  <c r="G123" i="57"/>
  <c r="G124" i="57"/>
  <c r="G125" i="57"/>
  <c r="G126" i="57"/>
  <c r="G127" i="57"/>
  <c r="G128" i="57"/>
  <c r="G129" i="57"/>
  <c r="G130" i="57"/>
  <c r="G131" i="57"/>
  <c r="G132" i="57"/>
  <c r="G133" i="57"/>
  <c r="G134" i="57"/>
  <c r="G135" i="57"/>
  <c r="G136" i="57"/>
  <c r="G137" i="57"/>
  <c r="G138" i="57"/>
  <c r="G139" i="57"/>
  <c r="G140" i="57"/>
  <c r="G141" i="57"/>
  <c r="G142" i="57"/>
  <c r="G143" i="57"/>
  <c r="G144" i="57"/>
  <c r="G145" i="57"/>
  <c r="G146" i="57"/>
  <c r="G147" i="57"/>
  <c r="G148" i="57"/>
  <c r="G149" i="57"/>
  <c r="G150" i="57"/>
  <c r="G151" i="57"/>
  <c r="G7" i="57"/>
  <c r="S153" i="57"/>
  <c r="P153" i="57"/>
  <c r="M153" i="57"/>
  <c r="J153" i="57"/>
  <c r="E57" i="57"/>
  <c r="E53" i="57"/>
  <c r="E48" i="57"/>
  <c r="E47" i="57"/>
  <c r="E46" i="57"/>
  <c r="E49" i="57"/>
  <c r="E44" i="57"/>
  <c r="E43" i="57"/>
  <c r="E42" i="57"/>
  <c r="E41" i="57"/>
  <c r="E40" i="57"/>
  <c r="E39" i="57"/>
  <c r="E38" i="57"/>
  <c r="E81" i="57"/>
  <c r="E80" i="57"/>
  <c r="E76" i="57"/>
  <c r="E75" i="57"/>
  <c r="E74" i="57"/>
  <c r="E68" i="57"/>
  <c r="E67" i="57"/>
  <c r="E66" i="57"/>
  <c r="E65" i="57"/>
  <c r="E63" i="57"/>
  <c r="E147" i="57"/>
  <c r="E50" i="57"/>
  <c r="E45" i="57"/>
  <c r="E36" i="57"/>
  <c r="E37" i="57"/>
  <c r="E35" i="57"/>
  <c r="E52" i="57"/>
  <c r="E51" i="57"/>
  <c r="E34" i="57"/>
  <c r="E58" i="57"/>
  <c r="E79" i="57"/>
  <c r="E83" i="57"/>
  <c r="E89" i="57"/>
  <c r="E93" i="57"/>
  <c r="E98" i="57"/>
  <c r="E143" i="57"/>
  <c r="E137" i="57"/>
  <c r="E56" i="57"/>
  <c r="E33" i="57"/>
  <c r="E146" i="57"/>
  <c r="E145" i="57"/>
  <c r="E144" i="57"/>
  <c r="E141" i="57"/>
  <c r="E140" i="57"/>
  <c r="E139" i="57"/>
  <c r="E138" i="57"/>
  <c r="E132" i="57"/>
  <c r="E131" i="57"/>
  <c r="E130" i="57"/>
  <c r="E129" i="57"/>
  <c r="E128" i="57"/>
  <c r="E127" i="57"/>
  <c r="E126" i="57"/>
  <c r="E125" i="57"/>
  <c r="E124" i="57"/>
  <c r="E123" i="57"/>
  <c r="E122" i="57"/>
  <c r="E121" i="57"/>
  <c r="E120" i="57"/>
  <c r="E133" i="57"/>
  <c r="E136" i="57"/>
  <c r="E119" i="57"/>
  <c r="E118" i="57"/>
  <c r="E117" i="57"/>
  <c r="E116" i="57"/>
  <c r="E115" i="57"/>
  <c r="E114" i="57"/>
  <c r="E113" i="57"/>
  <c r="E112" i="57"/>
  <c r="E111" i="57"/>
  <c r="E110" i="57"/>
  <c r="E109" i="57"/>
  <c r="E108" i="57"/>
  <c r="E107" i="57"/>
  <c r="E106" i="57"/>
  <c r="E105" i="57"/>
  <c r="E104" i="57"/>
  <c r="E103" i="57"/>
  <c r="E102" i="57"/>
  <c r="E101" i="57"/>
  <c r="E100" i="57"/>
  <c r="E99" i="57"/>
  <c r="E95" i="57"/>
  <c r="E94" i="57"/>
  <c r="E87" i="57"/>
  <c r="E86" i="57"/>
  <c r="E85" i="57"/>
  <c r="E84" i="57"/>
  <c r="E135" i="57"/>
  <c r="E134" i="57"/>
  <c r="E97" i="57"/>
  <c r="E92" i="57"/>
  <c r="E91" i="57"/>
  <c r="E82" i="57"/>
  <c r="E78" i="57"/>
  <c r="E55" i="57"/>
  <c r="E54" i="57"/>
  <c r="E32" i="57"/>
  <c r="E142" i="57"/>
  <c r="E96" i="57"/>
  <c r="E90" i="57"/>
  <c r="E88" i="57"/>
  <c r="E77" i="57"/>
  <c r="E31" i="57"/>
  <c r="E62" i="57"/>
  <c r="E61" i="57"/>
  <c r="E60" i="57"/>
  <c r="E59" i="57"/>
  <c r="E30" i="57"/>
  <c r="E152" i="57"/>
  <c r="E73" i="57"/>
  <c r="E29" i="57"/>
  <c r="E64" i="57"/>
  <c r="E24" i="57"/>
  <c r="E151" i="57"/>
  <c r="E150" i="57"/>
  <c r="E149" i="57"/>
  <c r="E148" i="57"/>
  <c r="E72" i="57"/>
  <c r="E71" i="57"/>
  <c r="E70" i="57"/>
  <c r="E28" i="57"/>
  <c r="E27" i="57"/>
  <c r="E26" i="57"/>
  <c r="E23" i="57"/>
  <c r="E22" i="57"/>
  <c r="E21" i="57"/>
  <c r="E20" i="57"/>
  <c r="E19" i="57"/>
  <c r="E69" i="57"/>
  <c r="E25" i="57"/>
  <c r="E18" i="57"/>
  <c r="E17" i="57"/>
  <c r="E16" i="57"/>
  <c r="E15" i="57"/>
  <c r="E14" i="57"/>
  <c r="E13" i="57"/>
  <c r="E12" i="57"/>
  <c r="E11" i="57"/>
  <c r="E10" i="57"/>
  <c r="E9" i="57"/>
  <c r="E8" i="57"/>
  <c r="E7" i="57"/>
  <c r="Y36" i="57"/>
  <c r="Y35" i="57"/>
  <c r="Y34" i="57"/>
  <c r="Y33" i="57"/>
  <c r="Y32" i="57"/>
  <c r="AB35" i="57"/>
  <c r="AA35" i="57"/>
  <c r="AA34" i="57"/>
  <c r="AB30" i="57"/>
  <c r="AD34" i="57"/>
  <c r="AD32" i="57"/>
  <c r="AD31" i="57"/>
  <c r="AD30" i="57"/>
  <c r="AD29" i="57"/>
  <c r="AC32" i="57"/>
  <c r="AC31" i="57"/>
  <c r="AC30" i="57"/>
  <c r="AC29" i="57"/>
  <c r="AA30" i="57"/>
  <c r="X36" i="57"/>
  <c r="X35" i="57"/>
  <c r="X34" i="57"/>
  <c r="X33" i="57"/>
  <c r="X32" i="57"/>
  <c r="X31" i="57"/>
  <c r="AA36" i="57"/>
  <c r="AB36" i="57"/>
  <c r="AD36" i="57"/>
  <c r="AE35" i="57"/>
  <c r="AE33" i="57"/>
  <c r="AE32" i="57"/>
  <c r="AE31" i="57"/>
  <c r="AE30" i="57"/>
  <c r="AE29" i="57"/>
  <c r="AB29" i="57"/>
  <c r="AA29" i="57"/>
  <c r="X30" i="57"/>
  <c r="Y30" i="57"/>
  <c r="Z30" i="57"/>
  <c r="Y31" i="57"/>
  <c r="Z31" i="57"/>
  <c r="AA31" i="57"/>
  <c r="AB31" i="57"/>
  <c r="Z32" i="57"/>
  <c r="AA32" i="57"/>
  <c r="AB32" i="57"/>
  <c r="Z33" i="57"/>
  <c r="AA33" i="57"/>
  <c r="AB33" i="57"/>
  <c r="AC33" i="57"/>
  <c r="AD33" i="57"/>
  <c r="Z34" i="57"/>
  <c r="AB34" i="57"/>
  <c r="AC34" i="57"/>
  <c r="AE34" i="57"/>
  <c r="Z35" i="57"/>
  <c r="AC35" i="57"/>
  <c r="AD35" i="57"/>
  <c r="Z36" i="57"/>
  <c r="AC36" i="57"/>
  <c r="AE36" i="57"/>
  <c r="Y29" i="57"/>
  <c r="Z29" i="57"/>
  <c r="X29" i="57"/>
  <c r="P7" i="57"/>
  <c r="P8" i="57"/>
  <c r="P9" i="57"/>
  <c r="P10" i="57"/>
  <c r="P11" i="57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P47" i="57"/>
  <c r="P48" i="57"/>
  <c r="P49" i="57"/>
  <c r="P50" i="57"/>
  <c r="P51" i="57"/>
  <c r="P52" i="57"/>
  <c r="P53" i="57"/>
  <c r="P54" i="57"/>
  <c r="P55" i="57"/>
  <c r="P56" i="57"/>
  <c r="P57" i="57"/>
  <c r="P58" i="57"/>
  <c r="P59" i="57"/>
  <c r="P60" i="57"/>
  <c r="P61" i="57"/>
  <c r="P62" i="57"/>
  <c r="P63" i="57"/>
  <c r="P64" i="57"/>
  <c r="P65" i="57"/>
  <c r="P66" i="57"/>
  <c r="P67" i="57"/>
  <c r="P68" i="57"/>
  <c r="P69" i="57"/>
  <c r="P70" i="57"/>
  <c r="P71" i="57"/>
  <c r="P72" i="57"/>
  <c r="P73" i="57"/>
  <c r="P74" i="57"/>
  <c r="P75" i="57"/>
  <c r="P76" i="57"/>
  <c r="P77" i="57"/>
  <c r="P78" i="57"/>
  <c r="P79" i="57"/>
  <c r="P80" i="57"/>
  <c r="P81" i="57"/>
  <c r="P82" i="57"/>
  <c r="P83" i="57"/>
  <c r="P84" i="57"/>
  <c r="P85" i="57"/>
  <c r="P86" i="57"/>
  <c r="P87" i="57"/>
  <c r="P88" i="57"/>
  <c r="P89" i="57"/>
  <c r="P90" i="57"/>
  <c r="P91" i="57"/>
  <c r="P92" i="57"/>
  <c r="P93" i="57"/>
  <c r="P94" i="57"/>
  <c r="P95" i="57"/>
  <c r="P96" i="57"/>
  <c r="P97" i="57"/>
  <c r="P98" i="57"/>
  <c r="P99" i="57"/>
  <c r="P100" i="57"/>
  <c r="P101" i="57"/>
  <c r="P102" i="57"/>
  <c r="P103" i="57"/>
  <c r="P104" i="57"/>
  <c r="P105" i="57"/>
  <c r="P106" i="57"/>
  <c r="P107" i="57"/>
  <c r="P108" i="57"/>
  <c r="P109" i="57"/>
  <c r="P110" i="57"/>
  <c r="P111" i="57"/>
  <c r="P112" i="57"/>
  <c r="P113" i="57"/>
  <c r="P114" i="57"/>
  <c r="P115" i="57"/>
  <c r="P116" i="57"/>
  <c r="P117" i="57"/>
  <c r="P118" i="57"/>
  <c r="P119" i="57"/>
  <c r="P120" i="57"/>
  <c r="P121" i="57"/>
  <c r="P122" i="57"/>
  <c r="P123" i="57"/>
  <c r="P124" i="57"/>
  <c r="P125" i="57"/>
  <c r="P126" i="57"/>
  <c r="P127" i="57"/>
  <c r="P128" i="57"/>
  <c r="P129" i="57"/>
  <c r="P130" i="57"/>
  <c r="P131" i="57"/>
  <c r="P132" i="57"/>
  <c r="P133" i="57"/>
  <c r="P134" i="57"/>
  <c r="P135" i="57"/>
  <c r="P136" i="57"/>
  <c r="P137" i="57"/>
  <c r="P138" i="57"/>
  <c r="P139" i="57"/>
  <c r="P140" i="57"/>
  <c r="P141" i="57"/>
  <c r="P142" i="57"/>
  <c r="P143" i="57"/>
  <c r="P144" i="57"/>
  <c r="P145" i="57"/>
  <c r="P146" i="57"/>
  <c r="P147" i="57"/>
  <c r="P148" i="57"/>
  <c r="P149" i="57"/>
  <c r="P150" i="57"/>
  <c r="P151" i="57"/>
  <c r="P152" i="57"/>
  <c r="P6" i="57"/>
  <c r="M7" i="57"/>
  <c r="M8" i="57"/>
  <c r="M9" i="57"/>
  <c r="M10" i="57"/>
  <c r="M11" i="57"/>
  <c r="M12" i="57"/>
  <c r="M13" i="57"/>
  <c r="M14" i="57"/>
  <c r="M15" i="57"/>
  <c r="M16" i="57"/>
  <c r="M17" i="57"/>
  <c r="M18" i="57"/>
  <c r="M19" i="57"/>
  <c r="M20" i="57"/>
  <c r="M21" i="57"/>
  <c r="M22" i="57"/>
  <c r="M23" i="57"/>
  <c r="M24" i="57"/>
  <c r="M25" i="57"/>
  <c r="M26" i="57"/>
  <c r="M27" i="57"/>
  <c r="M28" i="57"/>
  <c r="M29" i="57"/>
  <c r="M30" i="57"/>
  <c r="M31" i="57"/>
  <c r="M32" i="57"/>
  <c r="M33" i="57"/>
  <c r="M34" i="57"/>
  <c r="M35" i="57"/>
  <c r="M36" i="57"/>
  <c r="M37" i="57"/>
  <c r="M38" i="57"/>
  <c r="M39" i="57"/>
  <c r="M40" i="57"/>
  <c r="M41" i="57"/>
  <c r="M42" i="57"/>
  <c r="M43" i="57"/>
  <c r="M44" i="57"/>
  <c r="M45" i="57"/>
  <c r="M46" i="57"/>
  <c r="M47" i="57"/>
  <c r="M48" i="57"/>
  <c r="M49" i="57"/>
  <c r="M50" i="57"/>
  <c r="M51" i="57"/>
  <c r="M52" i="57"/>
  <c r="M53" i="57"/>
  <c r="M54" i="57"/>
  <c r="M55" i="57"/>
  <c r="M56" i="57"/>
  <c r="M57" i="57"/>
  <c r="M58" i="57"/>
  <c r="M59" i="57"/>
  <c r="M60" i="57"/>
  <c r="M61" i="57"/>
  <c r="M62" i="57"/>
  <c r="M63" i="57"/>
  <c r="M64" i="57"/>
  <c r="M65" i="57"/>
  <c r="M66" i="57"/>
  <c r="M67" i="57"/>
  <c r="M68" i="57"/>
  <c r="M69" i="57"/>
  <c r="M70" i="57"/>
  <c r="M71" i="57"/>
  <c r="M72" i="57"/>
  <c r="M73" i="57"/>
  <c r="M74" i="57"/>
  <c r="M75" i="57"/>
  <c r="M76" i="57"/>
  <c r="M77" i="57"/>
  <c r="M78" i="57"/>
  <c r="M79" i="57"/>
  <c r="M80" i="57"/>
  <c r="M81" i="57"/>
  <c r="M82" i="57"/>
  <c r="M83" i="57"/>
  <c r="M84" i="57"/>
  <c r="M85" i="57"/>
  <c r="M86" i="57"/>
  <c r="M87" i="57"/>
  <c r="M88" i="57"/>
  <c r="M89" i="57"/>
  <c r="M90" i="57"/>
  <c r="M91" i="57"/>
  <c r="M92" i="57"/>
  <c r="M93" i="57"/>
  <c r="M94" i="57"/>
  <c r="M95" i="57"/>
  <c r="M96" i="57"/>
  <c r="M97" i="57"/>
  <c r="M98" i="57"/>
  <c r="M99" i="57"/>
  <c r="M100" i="57"/>
  <c r="M101" i="57"/>
  <c r="M102" i="57"/>
  <c r="M103" i="57"/>
  <c r="M104" i="57"/>
  <c r="M105" i="57"/>
  <c r="M106" i="57"/>
  <c r="M107" i="57"/>
  <c r="M108" i="57"/>
  <c r="M109" i="57"/>
  <c r="M110" i="57"/>
  <c r="M111" i="57"/>
  <c r="M112" i="57"/>
  <c r="M113" i="57"/>
  <c r="M114" i="57"/>
  <c r="M115" i="57"/>
  <c r="M116" i="57"/>
  <c r="M117" i="57"/>
  <c r="M118" i="57"/>
  <c r="M119" i="57"/>
  <c r="M120" i="57"/>
  <c r="M121" i="57"/>
  <c r="M122" i="57"/>
  <c r="M123" i="57"/>
  <c r="M124" i="57"/>
  <c r="M125" i="57"/>
  <c r="M126" i="57"/>
  <c r="M127" i="57"/>
  <c r="M128" i="57"/>
  <c r="M129" i="57"/>
  <c r="M130" i="57"/>
  <c r="M131" i="57"/>
  <c r="M132" i="57"/>
  <c r="M133" i="57"/>
  <c r="M134" i="57"/>
  <c r="M135" i="57"/>
  <c r="M136" i="57"/>
  <c r="M137" i="57"/>
  <c r="M138" i="57"/>
  <c r="M139" i="57"/>
  <c r="M140" i="57"/>
  <c r="M141" i="57"/>
  <c r="M142" i="57"/>
  <c r="M143" i="57"/>
  <c r="M144" i="57"/>
  <c r="M145" i="57"/>
  <c r="M146" i="57"/>
  <c r="M147" i="57"/>
  <c r="M148" i="57"/>
  <c r="M149" i="57"/>
  <c r="M150" i="57"/>
  <c r="M151" i="57"/>
  <c r="M152" i="57"/>
  <c r="M6" i="57"/>
  <c r="J80" i="57"/>
  <c r="J116" i="57"/>
  <c r="H42" i="57"/>
  <c r="J42" i="57" s="1"/>
  <c r="H41" i="57"/>
  <c r="J41" i="57" s="1"/>
  <c r="H40" i="57"/>
  <c r="J40" i="57" s="1"/>
  <c r="H52" i="57"/>
  <c r="J52" i="57" s="1"/>
  <c r="H47" i="57"/>
  <c r="J47" i="57" s="1"/>
  <c r="H46" i="57"/>
  <c r="J46" i="57" s="1"/>
  <c r="H39" i="57"/>
  <c r="J39" i="57" s="1"/>
  <c r="H49" i="57"/>
  <c r="J49" i="57" s="1"/>
  <c r="H48" i="57"/>
  <c r="J48" i="57" s="1"/>
  <c r="H44" i="57"/>
  <c r="J44" i="57" s="1"/>
  <c r="H43" i="57"/>
  <c r="J43" i="57" s="1"/>
  <c r="H38" i="57"/>
  <c r="J38" i="57" s="1"/>
  <c r="H37" i="57"/>
  <c r="J37" i="57" s="1"/>
  <c r="H35" i="57"/>
  <c r="J35" i="57" s="1"/>
  <c r="H56" i="57"/>
  <c r="J56" i="57" s="1"/>
  <c r="H51" i="57"/>
  <c r="J51" i="57" s="1"/>
  <c r="H50" i="57"/>
  <c r="J50" i="57" s="1"/>
  <c r="H45" i="57"/>
  <c r="J45" i="57" s="1"/>
  <c r="H36" i="57"/>
  <c r="J36" i="57" s="1"/>
  <c r="H34" i="57"/>
  <c r="J34" i="57" s="1"/>
  <c r="H33" i="57"/>
  <c r="J33" i="57" s="1"/>
  <c r="H142" i="57"/>
  <c r="J142" i="57" s="1"/>
  <c r="H136" i="57"/>
  <c r="J136" i="57" s="1"/>
  <c r="H135" i="57"/>
  <c r="J135" i="57" s="1"/>
  <c r="H134" i="57"/>
  <c r="J134" i="57" s="1"/>
  <c r="H133" i="57"/>
  <c r="J133" i="57" s="1"/>
  <c r="H97" i="57"/>
  <c r="J97" i="57" s="1"/>
  <c r="H96" i="57"/>
  <c r="J96" i="57" s="1"/>
  <c r="H92" i="57"/>
  <c r="J92" i="57" s="1"/>
  <c r="H91" i="57"/>
  <c r="J91" i="57" s="1"/>
  <c r="H90" i="57"/>
  <c r="J90" i="57" s="1"/>
  <c r="H88" i="57"/>
  <c r="J88" i="57" s="1"/>
  <c r="H82" i="57"/>
  <c r="J82" i="57" s="1"/>
  <c r="H81" i="57"/>
  <c r="J81" i="57" s="1"/>
  <c r="H78" i="57"/>
  <c r="J78" i="57" s="1"/>
  <c r="H77" i="57"/>
  <c r="J77" i="57" s="1"/>
  <c r="H57" i="57"/>
  <c r="J57" i="57" s="1"/>
  <c r="H55" i="57"/>
  <c r="J55" i="57" s="1"/>
  <c r="H54" i="57"/>
  <c r="J54" i="57" s="1"/>
  <c r="H53" i="57"/>
  <c r="J53" i="57" s="1"/>
  <c r="H32" i="57"/>
  <c r="J32" i="57" s="1"/>
  <c r="H31" i="57"/>
  <c r="J31" i="57" s="1"/>
  <c r="H152" i="57"/>
  <c r="J152" i="57" s="1"/>
  <c r="H146" i="57"/>
  <c r="J146" i="57" s="1"/>
  <c r="H145" i="57"/>
  <c r="J145" i="57" s="1"/>
  <c r="H144" i="57"/>
  <c r="J144" i="57" s="1"/>
  <c r="H143" i="57"/>
  <c r="J143" i="57" s="1"/>
  <c r="H141" i="57"/>
  <c r="J141" i="57" s="1"/>
  <c r="H140" i="57"/>
  <c r="J140" i="57" s="1"/>
  <c r="H139" i="57"/>
  <c r="J139" i="57" s="1"/>
  <c r="H138" i="57"/>
  <c r="J138" i="57" s="1"/>
  <c r="H137" i="57"/>
  <c r="J137" i="57" s="1"/>
  <c r="H132" i="57"/>
  <c r="J132" i="57" s="1"/>
  <c r="H131" i="57"/>
  <c r="J131" i="57" s="1"/>
  <c r="H130" i="57"/>
  <c r="J130" i="57" s="1"/>
  <c r="H129" i="57"/>
  <c r="J129" i="57" s="1"/>
  <c r="H128" i="57"/>
  <c r="J128" i="57" s="1"/>
  <c r="H127" i="57"/>
  <c r="J127" i="57" s="1"/>
  <c r="H126" i="57"/>
  <c r="J126" i="57" s="1"/>
  <c r="H125" i="57"/>
  <c r="J125" i="57" s="1"/>
  <c r="H124" i="57"/>
  <c r="J124" i="57" s="1"/>
  <c r="H123" i="57"/>
  <c r="J123" i="57" s="1"/>
  <c r="H122" i="57"/>
  <c r="J122" i="57" s="1"/>
  <c r="H121" i="57"/>
  <c r="J121" i="57" s="1"/>
  <c r="H120" i="57"/>
  <c r="J120" i="57" s="1"/>
  <c r="H119" i="57"/>
  <c r="J119" i="57" s="1"/>
  <c r="H118" i="57"/>
  <c r="J118" i="57" s="1"/>
  <c r="H117" i="57"/>
  <c r="J117" i="57" s="1"/>
  <c r="H116" i="57"/>
  <c r="H115" i="57"/>
  <c r="J115" i="57" s="1"/>
  <c r="H114" i="57"/>
  <c r="J114" i="57" s="1"/>
  <c r="H113" i="57"/>
  <c r="J113" i="57" s="1"/>
  <c r="H112" i="57"/>
  <c r="J112" i="57" s="1"/>
  <c r="H111" i="57"/>
  <c r="J111" i="57" s="1"/>
  <c r="H110" i="57"/>
  <c r="J110" i="57" s="1"/>
  <c r="H109" i="57"/>
  <c r="J109" i="57" s="1"/>
  <c r="H108" i="57"/>
  <c r="J108" i="57" s="1"/>
  <c r="H107" i="57"/>
  <c r="J107" i="57" s="1"/>
  <c r="H106" i="57"/>
  <c r="J106" i="57" s="1"/>
  <c r="H105" i="57"/>
  <c r="J105" i="57" s="1"/>
  <c r="H104" i="57"/>
  <c r="J104" i="57" s="1"/>
  <c r="H103" i="57"/>
  <c r="J103" i="57" s="1"/>
  <c r="H102" i="57"/>
  <c r="J102" i="57" s="1"/>
  <c r="H101" i="57"/>
  <c r="J101" i="57" s="1"/>
  <c r="H100" i="57"/>
  <c r="J100" i="57" s="1"/>
  <c r="H99" i="57"/>
  <c r="J99" i="57" s="1"/>
  <c r="H98" i="57"/>
  <c r="J98" i="57" s="1"/>
  <c r="H95" i="57"/>
  <c r="J95" i="57" s="1"/>
  <c r="H94" i="57"/>
  <c r="J94" i="57" s="1"/>
  <c r="H93" i="57"/>
  <c r="J93" i="57" s="1"/>
  <c r="H89" i="57"/>
  <c r="J89" i="57" s="1"/>
  <c r="H87" i="57"/>
  <c r="J87" i="57" s="1"/>
  <c r="H86" i="57"/>
  <c r="J86" i="57" s="1"/>
  <c r="H85" i="57"/>
  <c r="J85" i="57" s="1"/>
  <c r="H84" i="57"/>
  <c r="J84" i="57" s="1"/>
  <c r="H83" i="57"/>
  <c r="J83" i="57" s="1"/>
  <c r="H80" i="57"/>
  <c r="H79" i="57"/>
  <c r="J79" i="57" s="1"/>
  <c r="H76" i="57"/>
  <c r="J76" i="57" s="1"/>
  <c r="H75" i="57"/>
  <c r="J75" i="57" s="1"/>
  <c r="H74" i="57"/>
  <c r="J74" i="57" s="1"/>
  <c r="H73" i="57"/>
  <c r="J73" i="57" s="1"/>
  <c r="H62" i="57"/>
  <c r="J62" i="57" s="1"/>
  <c r="H61" i="57"/>
  <c r="J61" i="57" s="1"/>
  <c r="H60" i="57"/>
  <c r="J60" i="57" s="1"/>
  <c r="H59" i="57"/>
  <c r="J59" i="57" s="1"/>
  <c r="H58" i="57"/>
  <c r="J58" i="57" s="1"/>
  <c r="H30" i="57"/>
  <c r="J30" i="57" s="1"/>
  <c r="H29" i="57"/>
  <c r="J29" i="57" s="1"/>
  <c r="H151" i="57"/>
  <c r="J151" i="57" s="1"/>
  <c r="H150" i="57"/>
  <c r="J150" i="57" s="1"/>
  <c r="H149" i="57"/>
  <c r="J149" i="57" s="1"/>
  <c r="H148" i="57"/>
  <c r="J148" i="57" s="1"/>
  <c r="H147" i="57"/>
  <c r="J147" i="57" s="1"/>
  <c r="H72" i="57"/>
  <c r="J72" i="57" s="1"/>
  <c r="H71" i="57"/>
  <c r="J71" i="57" s="1"/>
  <c r="H70" i="57"/>
  <c r="J70" i="57" s="1"/>
  <c r="H69" i="57"/>
  <c r="J69" i="57" s="1"/>
  <c r="H63" i="57"/>
  <c r="J63" i="57" s="1"/>
  <c r="H28" i="57"/>
  <c r="J28" i="57" s="1"/>
  <c r="H27" i="57"/>
  <c r="J27" i="57" s="1"/>
  <c r="H26" i="57"/>
  <c r="J26" i="57" s="1"/>
  <c r="H25" i="57"/>
  <c r="J25" i="57" s="1"/>
  <c r="H23" i="57"/>
  <c r="J23" i="57" s="1"/>
  <c r="H22" i="57"/>
  <c r="J22" i="57" s="1"/>
  <c r="H21" i="57"/>
  <c r="J21" i="57" s="1"/>
  <c r="H20" i="57"/>
  <c r="J20" i="57" s="1"/>
  <c r="H19" i="57"/>
  <c r="J19" i="57" s="1"/>
  <c r="H18" i="57"/>
  <c r="J18" i="57" s="1"/>
  <c r="H68" i="57"/>
  <c r="J68" i="57" s="1"/>
  <c r="H67" i="57"/>
  <c r="J67" i="57" s="1"/>
  <c r="H66" i="57"/>
  <c r="J66" i="57" s="1"/>
  <c r="H65" i="57"/>
  <c r="J65" i="57" s="1"/>
  <c r="H64" i="57"/>
  <c r="J64" i="57" s="1"/>
  <c r="H24" i="57"/>
  <c r="J24" i="57" s="1"/>
  <c r="H11" i="57"/>
  <c r="J11" i="57" s="1"/>
  <c r="H10" i="57"/>
  <c r="J10" i="57" s="1"/>
  <c r="H9" i="57"/>
  <c r="J9" i="57" s="1"/>
  <c r="H12" i="57"/>
  <c r="J12" i="57" s="1"/>
  <c r="H13" i="57"/>
  <c r="J13" i="57" s="1"/>
  <c r="H14" i="57"/>
  <c r="J14" i="57" s="1"/>
  <c r="H15" i="57"/>
  <c r="J15" i="57" s="1"/>
  <c r="H16" i="57"/>
  <c r="J16" i="57" s="1"/>
  <c r="H17" i="57"/>
  <c r="J17" i="57" s="1"/>
  <c r="H8" i="57"/>
  <c r="J8" i="57" s="1"/>
  <c r="H7" i="57"/>
  <c r="J7" i="57" s="1"/>
  <c r="H6" i="57"/>
  <c r="J6" i="57" s="1"/>
  <c r="AF18" i="57"/>
  <c r="AF19" i="57"/>
  <c r="AF20" i="57"/>
  <c r="AF21" i="57"/>
  <c r="AF22" i="57"/>
  <c r="AF23" i="57"/>
  <c r="AF24" i="57"/>
  <c r="AF17" i="57"/>
  <c r="AF8" i="57"/>
  <c r="AF9" i="57"/>
  <c r="AF10" i="57"/>
  <c r="AF11" i="57"/>
  <c r="AF12" i="57"/>
  <c r="AF13" i="57"/>
  <c r="AF14" i="57"/>
  <c r="AF7" i="57"/>
  <c r="S7" i="57"/>
  <c r="S8" i="57"/>
  <c r="S9" i="57"/>
  <c r="S10" i="57"/>
  <c r="S11" i="57"/>
  <c r="S12" i="57"/>
  <c r="S13" i="57"/>
  <c r="S14" i="57"/>
  <c r="S15" i="57"/>
  <c r="S16" i="57"/>
  <c r="S17" i="57"/>
  <c r="S18" i="57"/>
  <c r="S19" i="57"/>
  <c r="S20" i="57"/>
  <c r="S21" i="57"/>
  <c r="S22" i="57"/>
  <c r="S23" i="57"/>
  <c r="S24" i="57"/>
  <c r="S25" i="57"/>
  <c r="S26" i="57"/>
  <c r="S27" i="57"/>
  <c r="S28" i="57"/>
  <c r="S29" i="57"/>
  <c r="S30" i="57"/>
  <c r="S31" i="57"/>
  <c r="S32" i="57"/>
  <c r="S33" i="57"/>
  <c r="S34" i="57"/>
  <c r="S35" i="57"/>
  <c r="S36" i="57"/>
  <c r="S37" i="57"/>
  <c r="S38" i="57"/>
  <c r="S39" i="57"/>
  <c r="S40" i="57"/>
  <c r="S41" i="57"/>
  <c r="S42" i="57"/>
  <c r="S43" i="57"/>
  <c r="S44" i="57"/>
  <c r="S45" i="57"/>
  <c r="S46" i="57"/>
  <c r="S47" i="57"/>
  <c r="S48" i="57"/>
  <c r="S49" i="57"/>
  <c r="S50" i="57"/>
  <c r="S51" i="57"/>
  <c r="S52" i="57"/>
  <c r="S53" i="57"/>
  <c r="S54" i="57"/>
  <c r="S55" i="57"/>
  <c r="S56" i="57"/>
  <c r="S57" i="57"/>
  <c r="S58" i="57"/>
  <c r="S59" i="57"/>
  <c r="S60" i="57"/>
  <c r="S61" i="57"/>
  <c r="S62" i="57"/>
  <c r="S63" i="57"/>
  <c r="S64" i="57"/>
  <c r="S65" i="57"/>
  <c r="S66" i="57"/>
  <c r="S67" i="57"/>
  <c r="S68" i="57"/>
  <c r="S69" i="57"/>
  <c r="S70" i="57"/>
  <c r="S71" i="57"/>
  <c r="S72" i="57"/>
  <c r="S73" i="57"/>
  <c r="S74" i="57"/>
  <c r="S75" i="57"/>
  <c r="S76" i="57"/>
  <c r="S77" i="57"/>
  <c r="S78" i="57"/>
  <c r="S79" i="57"/>
  <c r="S80" i="57"/>
  <c r="S81" i="57"/>
  <c r="S82" i="57"/>
  <c r="S83" i="57"/>
  <c r="S84" i="57"/>
  <c r="S85" i="57"/>
  <c r="S86" i="57"/>
  <c r="S87" i="57"/>
  <c r="S88" i="57"/>
  <c r="S89" i="57"/>
  <c r="S90" i="57"/>
  <c r="S91" i="57"/>
  <c r="S92" i="57"/>
  <c r="S93" i="57"/>
  <c r="S94" i="57"/>
  <c r="S95" i="57"/>
  <c r="S96" i="57"/>
  <c r="S97" i="57"/>
  <c r="S98" i="57"/>
  <c r="S99" i="57"/>
  <c r="S100" i="57"/>
  <c r="S101" i="57"/>
  <c r="S102" i="57"/>
  <c r="S103" i="57"/>
  <c r="S104" i="57"/>
  <c r="S105" i="57"/>
  <c r="S106" i="57"/>
  <c r="S107" i="57"/>
  <c r="S108" i="57"/>
  <c r="S109" i="57"/>
  <c r="S110" i="57"/>
  <c r="S111" i="57"/>
  <c r="S112" i="57"/>
  <c r="S113" i="57"/>
  <c r="S114" i="57"/>
  <c r="S115" i="57"/>
  <c r="S116" i="57"/>
  <c r="S117" i="57"/>
  <c r="S118" i="57"/>
  <c r="S119" i="57"/>
  <c r="S120" i="57"/>
  <c r="S121" i="57"/>
  <c r="S122" i="57"/>
  <c r="S123" i="57"/>
  <c r="S124" i="57"/>
  <c r="S125" i="57"/>
  <c r="S126" i="57"/>
  <c r="S127" i="57"/>
  <c r="S128" i="57"/>
  <c r="S129" i="57"/>
  <c r="S130" i="57"/>
  <c r="S131" i="57"/>
  <c r="S132" i="57"/>
  <c r="S133" i="57"/>
  <c r="S134" i="57"/>
  <c r="S135" i="57"/>
  <c r="S136" i="57"/>
  <c r="S137" i="57"/>
  <c r="S138" i="57"/>
  <c r="S139" i="57"/>
  <c r="S140" i="57"/>
  <c r="S141" i="57"/>
  <c r="S142" i="57"/>
  <c r="S143" i="57"/>
  <c r="S144" i="57"/>
  <c r="S145" i="57"/>
  <c r="S146" i="57"/>
  <c r="S147" i="57"/>
  <c r="S148" i="57"/>
  <c r="S149" i="57"/>
  <c r="S150" i="57"/>
  <c r="S151" i="57"/>
  <c r="S152" i="57"/>
  <c r="S6" i="57"/>
  <c r="Q7" i="57"/>
  <c r="Q8" i="57"/>
  <c r="Q9" i="57"/>
  <c r="Q10" i="57"/>
  <c r="Q11" i="57"/>
  <c r="Q12" i="57"/>
  <c r="Q13" i="57"/>
  <c r="Q14" i="57"/>
  <c r="Q15" i="57"/>
  <c r="Q16" i="57"/>
  <c r="Q17" i="57"/>
  <c r="Q18" i="57"/>
  <c r="Q19" i="57"/>
  <c r="Q20" i="57"/>
  <c r="Q21" i="57"/>
  <c r="Q22" i="57"/>
  <c r="Q23" i="57"/>
  <c r="Q24" i="57"/>
  <c r="Q25" i="57"/>
  <c r="Q26" i="57"/>
  <c r="Q27" i="57"/>
  <c r="Q28" i="57"/>
  <c r="Q29" i="57"/>
  <c r="Q30" i="57"/>
  <c r="Q31" i="57"/>
  <c r="Q32" i="57"/>
  <c r="Q33" i="57"/>
  <c r="Q34" i="57"/>
  <c r="Q35" i="57"/>
  <c r="Q36" i="57"/>
  <c r="Q37" i="57"/>
  <c r="Q38" i="57"/>
  <c r="Q39" i="57"/>
  <c r="Q40" i="57"/>
  <c r="Q41" i="57"/>
  <c r="Q42" i="57"/>
  <c r="Q43" i="57"/>
  <c r="Q44" i="57"/>
  <c r="Q45" i="57"/>
  <c r="Q46" i="57"/>
  <c r="Q47" i="57"/>
  <c r="Q48" i="57"/>
  <c r="Q49" i="57"/>
  <c r="Q50" i="57"/>
  <c r="Q51" i="57"/>
  <c r="Q52" i="57"/>
  <c r="Q53" i="57"/>
  <c r="Q54" i="57"/>
  <c r="Q55" i="57"/>
  <c r="Q56" i="57"/>
  <c r="Q57" i="57"/>
  <c r="Q58" i="57"/>
  <c r="Q59" i="57"/>
  <c r="Q60" i="57"/>
  <c r="Q61" i="57"/>
  <c r="Q62" i="57"/>
  <c r="Q63" i="57"/>
  <c r="Q64" i="57"/>
  <c r="Q65" i="57"/>
  <c r="Q66" i="57"/>
  <c r="Q67" i="57"/>
  <c r="Q68" i="57"/>
  <c r="Q69" i="57"/>
  <c r="Q70" i="57"/>
  <c r="Q71" i="57"/>
  <c r="Q72" i="57"/>
  <c r="Q73" i="57"/>
  <c r="Q74" i="57"/>
  <c r="Q75" i="57"/>
  <c r="Q76" i="57"/>
  <c r="Q77" i="57"/>
  <c r="Q78" i="57"/>
  <c r="Q79" i="57"/>
  <c r="Q80" i="57"/>
  <c r="Q81" i="57"/>
  <c r="Q82" i="57"/>
  <c r="Q83" i="57"/>
  <c r="Q84" i="57"/>
  <c r="Q85" i="57"/>
  <c r="Q86" i="57"/>
  <c r="Q87" i="57"/>
  <c r="Q88" i="57"/>
  <c r="Q89" i="57"/>
  <c r="Q90" i="57"/>
  <c r="Q91" i="57"/>
  <c r="Q92" i="57"/>
  <c r="Q93" i="57"/>
  <c r="Q94" i="57"/>
  <c r="Q95" i="57"/>
  <c r="Q96" i="57"/>
  <c r="Q97" i="57"/>
  <c r="Q98" i="57"/>
  <c r="Q99" i="57"/>
  <c r="Q100" i="57"/>
  <c r="Q101" i="57"/>
  <c r="Q102" i="57"/>
  <c r="Q103" i="57"/>
  <c r="Q104" i="57"/>
  <c r="Q105" i="57"/>
  <c r="Q106" i="57"/>
  <c r="Q107" i="57"/>
  <c r="Q108" i="57"/>
  <c r="Q109" i="57"/>
  <c r="Q110" i="57"/>
  <c r="Q111" i="57"/>
  <c r="Q112" i="57"/>
  <c r="Q113" i="57"/>
  <c r="Q114" i="57"/>
  <c r="Q115" i="57"/>
  <c r="Q116" i="57"/>
  <c r="Q117" i="57"/>
  <c r="Q118" i="57"/>
  <c r="Q119" i="57"/>
  <c r="Q120" i="57"/>
  <c r="Q121" i="57"/>
  <c r="Q122" i="57"/>
  <c r="Q123" i="57"/>
  <c r="Q124" i="57"/>
  <c r="Q125" i="57"/>
  <c r="Q126" i="57"/>
  <c r="Q127" i="57"/>
  <c r="Q128" i="57"/>
  <c r="Q129" i="57"/>
  <c r="Q130" i="57"/>
  <c r="Q131" i="57"/>
  <c r="Q132" i="57"/>
  <c r="Q133" i="57"/>
  <c r="Q134" i="57"/>
  <c r="Q135" i="57"/>
  <c r="Q136" i="57"/>
  <c r="Q137" i="57"/>
  <c r="Q138" i="57"/>
  <c r="Q139" i="57"/>
  <c r="Q140" i="57"/>
  <c r="Q141" i="57"/>
  <c r="Q142" i="57"/>
  <c r="Q143" i="57"/>
  <c r="Q144" i="57"/>
  <c r="Q145" i="57"/>
  <c r="Q146" i="57"/>
  <c r="Q147" i="57"/>
  <c r="Q148" i="57"/>
  <c r="Q149" i="57"/>
  <c r="Q150" i="57"/>
  <c r="Q151" i="57"/>
  <c r="Q152" i="57"/>
  <c r="Q6" i="57"/>
  <c r="F3" i="38" l="1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2" i="38"/>
  <c r="I32" i="42" l="1"/>
  <c r="K29" i="42"/>
  <c r="K26" i="42"/>
  <c r="K28" i="42"/>
  <c r="K30" i="42"/>
  <c r="K31" i="42"/>
  <c r="K32" i="42"/>
  <c r="K22" i="42"/>
  <c r="K21" i="42"/>
  <c r="K19" i="42"/>
  <c r="K17" i="42"/>
  <c r="K23" i="42"/>
  <c r="K14" i="42"/>
  <c r="K13" i="42"/>
  <c r="K12" i="42"/>
  <c r="K11" i="42"/>
  <c r="K9" i="42"/>
  <c r="Z168" i="56"/>
  <c r="Z167" i="56"/>
  <c r="Z166" i="56"/>
  <c r="Z165" i="56"/>
  <c r="Z164" i="56"/>
  <c r="Z163" i="56"/>
  <c r="Z162" i="56"/>
  <c r="Z161" i="56"/>
  <c r="Z160" i="56"/>
  <c r="Z159" i="56"/>
  <c r="Z158" i="56"/>
  <c r="Z157" i="56"/>
  <c r="Z156" i="56"/>
  <c r="Z155" i="56"/>
  <c r="Z154" i="56"/>
  <c r="Z153" i="56"/>
  <c r="Z152" i="56"/>
  <c r="Z151" i="56"/>
  <c r="Z150" i="56"/>
  <c r="Z149" i="56"/>
  <c r="Z148" i="56"/>
  <c r="Z147" i="56"/>
  <c r="Z146" i="56"/>
  <c r="Z145" i="56"/>
  <c r="Z144" i="56"/>
  <c r="Z143" i="56"/>
  <c r="Z142" i="56"/>
  <c r="Z141" i="56"/>
  <c r="Z140" i="56"/>
  <c r="Z139" i="56"/>
  <c r="Z138" i="56"/>
  <c r="Z137" i="56"/>
  <c r="Z136" i="56"/>
  <c r="Z135" i="56"/>
  <c r="Z134" i="56"/>
  <c r="Z133" i="56"/>
  <c r="Z132" i="56"/>
  <c r="Z131" i="56"/>
  <c r="Z130" i="56"/>
  <c r="Z129" i="56"/>
  <c r="Z128" i="56"/>
  <c r="Z127" i="56"/>
  <c r="Z126" i="56"/>
  <c r="Z125" i="56"/>
  <c r="Z124" i="56"/>
  <c r="Z123" i="56"/>
  <c r="Z122" i="56"/>
  <c r="Z121" i="56"/>
  <c r="Z120" i="56"/>
  <c r="Z119" i="56"/>
  <c r="Z118" i="56"/>
  <c r="Z117" i="56"/>
  <c r="Z116" i="56"/>
  <c r="Z115" i="56"/>
  <c r="Z114" i="56"/>
  <c r="Z113" i="56"/>
  <c r="Z112" i="56"/>
  <c r="Z111" i="56"/>
  <c r="Z110" i="56"/>
  <c r="Z109" i="56"/>
  <c r="Z108" i="56"/>
  <c r="Z107" i="56"/>
  <c r="Z106" i="56"/>
  <c r="Z105" i="56"/>
  <c r="Z104" i="56"/>
  <c r="Z103" i="56"/>
  <c r="Z102" i="56"/>
  <c r="Z101" i="56"/>
  <c r="Z100" i="56"/>
  <c r="Z99" i="56"/>
  <c r="Z98" i="56"/>
  <c r="Z97" i="56"/>
  <c r="Z96" i="56"/>
  <c r="Z95" i="56"/>
  <c r="Z94" i="56"/>
  <c r="Z93" i="56"/>
  <c r="Z92" i="56"/>
  <c r="Z91" i="56"/>
  <c r="Z90" i="56"/>
  <c r="Z89" i="56"/>
  <c r="Z88" i="56"/>
  <c r="Z87" i="56"/>
  <c r="Z86" i="56"/>
  <c r="Z85" i="56"/>
  <c r="Z84" i="56"/>
  <c r="Z83" i="56"/>
  <c r="Z82" i="56"/>
  <c r="Z81" i="56"/>
  <c r="Z80" i="56"/>
  <c r="Z79" i="56"/>
  <c r="Z78" i="56"/>
  <c r="Z77" i="56"/>
  <c r="Z76" i="56"/>
  <c r="Z75" i="56"/>
  <c r="Z74" i="56"/>
  <c r="Z73" i="56"/>
  <c r="Z72" i="56"/>
  <c r="Z71" i="56"/>
  <c r="Z70" i="56"/>
  <c r="Z69" i="56"/>
  <c r="Z68" i="56"/>
  <c r="Z67" i="56"/>
  <c r="Z66" i="56"/>
  <c r="Z65" i="56"/>
  <c r="Z64" i="56"/>
  <c r="Z63" i="56"/>
  <c r="Z62" i="56"/>
  <c r="Z61" i="56"/>
  <c r="Z60" i="56"/>
  <c r="Z59" i="56"/>
  <c r="Z58" i="56"/>
  <c r="Z57" i="56"/>
  <c r="Z56" i="56"/>
  <c r="Z55" i="56"/>
  <c r="Z54" i="56"/>
  <c r="Z53" i="56"/>
  <c r="Z52" i="56"/>
  <c r="Z51" i="56"/>
  <c r="Z50" i="56"/>
  <c r="Z49" i="56"/>
  <c r="Z48" i="56"/>
  <c r="Z47" i="56"/>
  <c r="Z46" i="56"/>
  <c r="Z45" i="56"/>
  <c r="Z44" i="56"/>
  <c r="Z43" i="56"/>
  <c r="Z42" i="56"/>
  <c r="Z41" i="56"/>
  <c r="Z40" i="56"/>
  <c r="Z39" i="56"/>
  <c r="Z38" i="56"/>
  <c r="Z37" i="56"/>
  <c r="Z36" i="56"/>
  <c r="Z35" i="56"/>
  <c r="Z34" i="56"/>
  <c r="Z33" i="56"/>
  <c r="Z32" i="56"/>
  <c r="Z31" i="56"/>
  <c r="Z30" i="56"/>
  <c r="Z29" i="56"/>
  <c r="Z28" i="56"/>
  <c r="Z27" i="56"/>
  <c r="Z26" i="56"/>
  <c r="Z25" i="56"/>
  <c r="Z24" i="56"/>
  <c r="Z23" i="56"/>
  <c r="Z22" i="56"/>
  <c r="U168" i="56"/>
  <c r="U167" i="56"/>
  <c r="U166" i="56"/>
  <c r="U165" i="56"/>
  <c r="U164" i="56"/>
  <c r="U163" i="56"/>
  <c r="U162" i="56"/>
  <c r="U161" i="56"/>
  <c r="U160" i="56"/>
  <c r="U159" i="56"/>
  <c r="U158" i="56"/>
  <c r="U157" i="56"/>
  <c r="U156" i="56"/>
  <c r="U155" i="56"/>
  <c r="U154" i="56"/>
  <c r="U153" i="56"/>
  <c r="U152" i="56"/>
  <c r="U151" i="56"/>
  <c r="U150" i="56"/>
  <c r="U149" i="56"/>
  <c r="U148" i="56"/>
  <c r="U147" i="56"/>
  <c r="U146" i="56"/>
  <c r="U145" i="56"/>
  <c r="U144" i="56"/>
  <c r="U143" i="56"/>
  <c r="U142" i="56"/>
  <c r="U141" i="56"/>
  <c r="U140" i="56"/>
  <c r="U139" i="56"/>
  <c r="U138" i="56"/>
  <c r="U137" i="56"/>
  <c r="U136" i="56"/>
  <c r="U135" i="56"/>
  <c r="U134" i="56"/>
  <c r="U133" i="56"/>
  <c r="U132" i="56"/>
  <c r="U131" i="56"/>
  <c r="U130" i="56"/>
  <c r="U129" i="56"/>
  <c r="U128" i="56"/>
  <c r="U127" i="56"/>
  <c r="U126" i="56"/>
  <c r="U125" i="56"/>
  <c r="U124" i="56"/>
  <c r="U123" i="56"/>
  <c r="U122" i="56"/>
  <c r="U121" i="56"/>
  <c r="U120" i="56"/>
  <c r="U119" i="56"/>
  <c r="U118" i="56"/>
  <c r="U117" i="56"/>
  <c r="U116" i="56"/>
  <c r="U115" i="56"/>
  <c r="U114" i="56"/>
  <c r="U113" i="56"/>
  <c r="U112" i="56"/>
  <c r="U111" i="56"/>
  <c r="U110" i="56"/>
  <c r="U109" i="56"/>
  <c r="U108" i="56"/>
  <c r="U107" i="56"/>
  <c r="U106" i="56"/>
  <c r="U105" i="56"/>
  <c r="U104" i="56"/>
  <c r="U103" i="56"/>
  <c r="U102" i="56"/>
  <c r="U101" i="56"/>
  <c r="U100" i="56"/>
  <c r="U99" i="56"/>
  <c r="U98" i="56"/>
  <c r="U97" i="56"/>
  <c r="U96" i="56"/>
  <c r="U95" i="56"/>
  <c r="U94" i="56"/>
  <c r="U93" i="56"/>
  <c r="U92" i="56"/>
  <c r="U91" i="56"/>
  <c r="U90" i="56"/>
  <c r="U89" i="56"/>
  <c r="U88" i="56"/>
  <c r="U87" i="56"/>
  <c r="U86" i="56"/>
  <c r="U85" i="56"/>
  <c r="U84" i="56"/>
  <c r="U83" i="56"/>
  <c r="U82" i="56"/>
  <c r="U81" i="56"/>
  <c r="U80" i="56"/>
  <c r="U79" i="56"/>
  <c r="U78" i="56"/>
  <c r="U77" i="56"/>
  <c r="U76" i="56"/>
  <c r="U75" i="56"/>
  <c r="U74" i="56"/>
  <c r="U73" i="56"/>
  <c r="U72" i="56"/>
  <c r="U71" i="56"/>
  <c r="U70" i="56"/>
  <c r="U69" i="56"/>
  <c r="U68" i="56"/>
  <c r="U67" i="56"/>
  <c r="U66" i="56"/>
  <c r="U65" i="56"/>
  <c r="U64" i="56"/>
  <c r="U63" i="56"/>
  <c r="U62" i="56"/>
  <c r="U61" i="56"/>
  <c r="U60" i="56"/>
  <c r="U59" i="56"/>
  <c r="U58" i="56"/>
  <c r="U57" i="56"/>
  <c r="U56" i="56"/>
  <c r="U55" i="56"/>
  <c r="U54" i="56"/>
  <c r="U53" i="56"/>
  <c r="U52" i="56"/>
  <c r="U51" i="56"/>
  <c r="U50" i="56"/>
  <c r="U49" i="56"/>
  <c r="U48" i="56"/>
  <c r="U47" i="56"/>
  <c r="U46" i="56"/>
  <c r="U45" i="56"/>
  <c r="U44" i="56"/>
  <c r="U43" i="56"/>
  <c r="U42" i="56"/>
  <c r="U41" i="56"/>
  <c r="U40" i="56"/>
  <c r="U39" i="56"/>
  <c r="U38" i="56"/>
  <c r="U37" i="56"/>
  <c r="U36" i="56"/>
  <c r="U35" i="56"/>
  <c r="U34" i="56"/>
  <c r="U33" i="56"/>
  <c r="U32" i="56"/>
  <c r="U31" i="56"/>
  <c r="U30" i="56"/>
  <c r="U29" i="56"/>
  <c r="U28" i="56"/>
  <c r="U27" i="56"/>
  <c r="U26" i="56"/>
  <c r="U25" i="56"/>
  <c r="U24" i="56"/>
  <c r="U23" i="56"/>
  <c r="U22" i="56"/>
  <c r="P168" i="56"/>
  <c r="P167" i="56"/>
  <c r="P166" i="56"/>
  <c r="P165" i="56"/>
  <c r="P164" i="56"/>
  <c r="P163" i="56"/>
  <c r="P162" i="56"/>
  <c r="P161" i="56"/>
  <c r="P160" i="56"/>
  <c r="P159" i="56"/>
  <c r="P158" i="56"/>
  <c r="P157" i="56"/>
  <c r="P156" i="56"/>
  <c r="P155" i="56"/>
  <c r="P154" i="56"/>
  <c r="P153" i="56"/>
  <c r="P152" i="56"/>
  <c r="P151" i="56"/>
  <c r="P150" i="56"/>
  <c r="P149" i="56"/>
  <c r="P148" i="56"/>
  <c r="P147" i="56"/>
  <c r="P146" i="56"/>
  <c r="P145" i="56"/>
  <c r="P144" i="56"/>
  <c r="P143" i="56"/>
  <c r="P142" i="56"/>
  <c r="P141" i="56"/>
  <c r="P140" i="56"/>
  <c r="P139" i="56"/>
  <c r="P138" i="56"/>
  <c r="P137" i="56"/>
  <c r="P136" i="56"/>
  <c r="P135" i="56"/>
  <c r="P134" i="56"/>
  <c r="P133" i="56"/>
  <c r="P132" i="56"/>
  <c r="P131" i="56"/>
  <c r="P130" i="56"/>
  <c r="P129" i="56"/>
  <c r="P128" i="56"/>
  <c r="P127" i="56"/>
  <c r="P126" i="56"/>
  <c r="P125" i="56"/>
  <c r="P124" i="56"/>
  <c r="P123" i="56"/>
  <c r="P122" i="56"/>
  <c r="P121" i="56"/>
  <c r="P120" i="56"/>
  <c r="P119" i="56"/>
  <c r="P118" i="56"/>
  <c r="P117" i="56"/>
  <c r="P116" i="56"/>
  <c r="P115" i="56"/>
  <c r="P114" i="56"/>
  <c r="P113" i="56"/>
  <c r="P112" i="56"/>
  <c r="P111" i="56"/>
  <c r="P110" i="56"/>
  <c r="P109" i="56"/>
  <c r="P108" i="56"/>
  <c r="P107" i="56"/>
  <c r="P106" i="56"/>
  <c r="P105" i="56"/>
  <c r="P104" i="56"/>
  <c r="P103" i="56"/>
  <c r="P102" i="56"/>
  <c r="P101" i="56"/>
  <c r="P100" i="56"/>
  <c r="P99" i="56"/>
  <c r="P98" i="56"/>
  <c r="P97" i="56"/>
  <c r="P96" i="56"/>
  <c r="P95" i="56"/>
  <c r="P94" i="56"/>
  <c r="P93" i="56"/>
  <c r="P92" i="56"/>
  <c r="P91" i="56"/>
  <c r="P90" i="56"/>
  <c r="P89" i="56"/>
  <c r="P88" i="56"/>
  <c r="P87" i="56"/>
  <c r="P86" i="56"/>
  <c r="P85" i="56"/>
  <c r="P84" i="56"/>
  <c r="P83" i="56"/>
  <c r="P82" i="56"/>
  <c r="P81" i="56"/>
  <c r="P80" i="56"/>
  <c r="P79" i="56"/>
  <c r="P78" i="56"/>
  <c r="P77" i="56"/>
  <c r="P76" i="56"/>
  <c r="P75" i="56"/>
  <c r="P74" i="56"/>
  <c r="P73" i="56"/>
  <c r="P72" i="56"/>
  <c r="P71" i="56"/>
  <c r="P70" i="56"/>
  <c r="P69" i="56"/>
  <c r="P68" i="56"/>
  <c r="P67" i="56"/>
  <c r="P66" i="56"/>
  <c r="P65" i="56"/>
  <c r="P64" i="56"/>
  <c r="P63" i="56"/>
  <c r="P62" i="56"/>
  <c r="P61" i="56"/>
  <c r="P60" i="56"/>
  <c r="P59" i="56"/>
  <c r="P58" i="56"/>
  <c r="P57" i="56"/>
  <c r="P56" i="56"/>
  <c r="P55" i="56"/>
  <c r="P54" i="56"/>
  <c r="P53" i="56"/>
  <c r="P52" i="56"/>
  <c r="P51" i="56"/>
  <c r="P50" i="56"/>
  <c r="P49" i="56"/>
  <c r="P48" i="56"/>
  <c r="P47" i="56"/>
  <c r="P46" i="56"/>
  <c r="P45" i="56"/>
  <c r="P44" i="56"/>
  <c r="P43" i="56"/>
  <c r="P42" i="56"/>
  <c r="P41" i="56"/>
  <c r="P40" i="56"/>
  <c r="P39" i="56"/>
  <c r="P38" i="56"/>
  <c r="P37" i="56"/>
  <c r="P36" i="56"/>
  <c r="P35" i="56"/>
  <c r="P34" i="56"/>
  <c r="P33" i="56"/>
  <c r="P32" i="56"/>
  <c r="P31" i="56"/>
  <c r="P30" i="56"/>
  <c r="P29" i="56"/>
  <c r="P28" i="56"/>
  <c r="P27" i="56"/>
  <c r="P26" i="56"/>
  <c r="P25" i="56"/>
  <c r="P24" i="56"/>
  <c r="P23" i="56"/>
  <c r="P22" i="56"/>
  <c r="K168" i="56"/>
  <c r="K167" i="56"/>
  <c r="K166" i="56"/>
  <c r="K165" i="56"/>
  <c r="K164" i="56"/>
  <c r="K163" i="56"/>
  <c r="K162" i="56"/>
  <c r="K161" i="56"/>
  <c r="K160" i="56"/>
  <c r="K159" i="56"/>
  <c r="K158" i="56"/>
  <c r="K157" i="56"/>
  <c r="K156" i="56"/>
  <c r="K155" i="56"/>
  <c r="K154" i="56"/>
  <c r="K153" i="56"/>
  <c r="K152" i="56"/>
  <c r="K151" i="56"/>
  <c r="K150" i="56"/>
  <c r="K149" i="56"/>
  <c r="K148" i="56"/>
  <c r="K147" i="56"/>
  <c r="K146" i="56"/>
  <c r="K145" i="56"/>
  <c r="K144" i="56"/>
  <c r="K143" i="56"/>
  <c r="K142" i="56"/>
  <c r="K141" i="56"/>
  <c r="K140" i="56"/>
  <c r="K139" i="56"/>
  <c r="K138" i="56"/>
  <c r="K137" i="56"/>
  <c r="K136" i="56"/>
  <c r="K135" i="56"/>
  <c r="K134" i="56"/>
  <c r="K133" i="56"/>
  <c r="K132" i="56"/>
  <c r="K131" i="56"/>
  <c r="K130" i="56"/>
  <c r="K129" i="56"/>
  <c r="K128" i="56"/>
  <c r="K127" i="56"/>
  <c r="K126" i="56"/>
  <c r="K125" i="56"/>
  <c r="K124" i="56"/>
  <c r="K123" i="56"/>
  <c r="K122" i="56"/>
  <c r="K121" i="56"/>
  <c r="K120" i="56"/>
  <c r="K119" i="56"/>
  <c r="K118" i="56"/>
  <c r="K117" i="56"/>
  <c r="K116" i="56"/>
  <c r="K115" i="56"/>
  <c r="K114" i="56"/>
  <c r="K113" i="56"/>
  <c r="K112" i="56"/>
  <c r="K111" i="56"/>
  <c r="K110" i="56"/>
  <c r="K109" i="56"/>
  <c r="K108" i="56"/>
  <c r="K107" i="56"/>
  <c r="K106" i="56"/>
  <c r="K105" i="56"/>
  <c r="K104" i="56"/>
  <c r="K103" i="56"/>
  <c r="K102" i="56"/>
  <c r="K101" i="56"/>
  <c r="K100" i="56"/>
  <c r="K99" i="56"/>
  <c r="K98" i="56"/>
  <c r="K97" i="56"/>
  <c r="K96" i="56"/>
  <c r="K95" i="56"/>
  <c r="K94" i="56"/>
  <c r="K93" i="56"/>
  <c r="K92" i="56"/>
  <c r="K91" i="56"/>
  <c r="K90" i="56"/>
  <c r="K89" i="56"/>
  <c r="K88" i="56"/>
  <c r="K87" i="56"/>
  <c r="K86" i="56"/>
  <c r="K85" i="56"/>
  <c r="K84" i="56"/>
  <c r="K83" i="56"/>
  <c r="K82" i="56"/>
  <c r="K81" i="56"/>
  <c r="K80" i="56"/>
  <c r="K79" i="56"/>
  <c r="K78" i="56"/>
  <c r="K77" i="56"/>
  <c r="K76" i="56"/>
  <c r="K75" i="56"/>
  <c r="K74" i="56"/>
  <c r="K73" i="56"/>
  <c r="K72" i="56"/>
  <c r="K71" i="56"/>
  <c r="K70" i="56"/>
  <c r="K69" i="56"/>
  <c r="K68" i="56"/>
  <c r="K67" i="56"/>
  <c r="K66" i="56"/>
  <c r="K65" i="56"/>
  <c r="K64" i="56"/>
  <c r="K63" i="56"/>
  <c r="K62" i="56"/>
  <c r="K61" i="56"/>
  <c r="K60" i="56"/>
  <c r="K59" i="56"/>
  <c r="K58" i="56"/>
  <c r="K57" i="56"/>
  <c r="K56" i="56"/>
  <c r="K55" i="56"/>
  <c r="K54" i="56"/>
  <c r="K53" i="56"/>
  <c r="K52" i="56"/>
  <c r="K51" i="56"/>
  <c r="K50" i="56"/>
  <c r="K49" i="56"/>
  <c r="K48" i="56"/>
  <c r="K47" i="56"/>
  <c r="K46" i="56"/>
  <c r="K45" i="56"/>
  <c r="K44" i="56"/>
  <c r="K43" i="56"/>
  <c r="K42" i="56"/>
  <c r="K41" i="56"/>
  <c r="K40" i="56"/>
  <c r="K39" i="56"/>
  <c r="K38" i="56"/>
  <c r="K37" i="56"/>
  <c r="K36" i="56"/>
  <c r="K35" i="56"/>
  <c r="K34" i="56"/>
  <c r="K33" i="56"/>
  <c r="K32" i="56"/>
  <c r="K31" i="56"/>
  <c r="K30" i="56"/>
  <c r="K29" i="56"/>
  <c r="K28" i="56"/>
  <c r="K27" i="56"/>
  <c r="K26" i="56"/>
  <c r="K25" i="56"/>
  <c r="K24" i="56"/>
  <c r="K23" i="56"/>
  <c r="K22" i="56"/>
  <c r="AH171" i="56"/>
  <c r="AH168" i="56"/>
  <c r="E168" i="56"/>
  <c r="F168" i="56" s="1"/>
  <c r="AH167" i="56"/>
  <c r="E167" i="56"/>
  <c r="F167" i="56" s="1"/>
  <c r="AH166" i="56"/>
  <c r="F166" i="56"/>
  <c r="E166" i="56"/>
  <c r="AH165" i="56"/>
  <c r="E165" i="56"/>
  <c r="F165" i="56" s="1"/>
  <c r="AH164" i="56"/>
  <c r="E164" i="56"/>
  <c r="F164" i="56" s="1"/>
  <c r="AH163" i="56"/>
  <c r="F163" i="56"/>
  <c r="E163" i="56"/>
  <c r="AH162" i="56"/>
  <c r="E162" i="56"/>
  <c r="F162" i="56" s="1"/>
  <c r="AH161" i="56"/>
  <c r="E161" i="56"/>
  <c r="F161" i="56" s="1"/>
  <c r="AH160" i="56"/>
  <c r="F160" i="56"/>
  <c r="E160" i="56"/>
  <c r="AH159" i="56"/>
  <c r="E159" i="56"/>
  <c r="F159" i="56" s="1"/>
  <c r="AH158" i="56"/>
  <c r="E158" i="56"/>
  <c r="F158" i="56" s="1"/>
  <c r="AH157" i="56"/>
  <c r="E157" i="56"/>
  <c r="F157" i="56" s="1"/>
  <c r="AH156" i="56"/>
  <c r="E156" i="56"/>
  <c r="F156" i="56" s="1"/>
  <c r="AH155" i="56"/>
  <c r="E155" i="56"/>
  <c r="F155" i="56" s="1"/>
  <c r="AH154" i="56"/>
  <c r="E154" i="56"/>
  <c r="F154" i="56" s="1"/>
  <c r="AH153" i="56"/>
  <c r="E153" i="56"/>
  <c r="F153" i="56" s="1"/>
  <c r="AH152" i="56"/>
  <c r="F152" i="56"/>
  <c r="E152" i="56"/>
  <c r="AH151" i="56"/>
  <c r="E151" i="56"/>
  <c r="F151" i="56" s="1"/>
  <c r="AH150" i="56"/>
  <c r="E150" i="56"/>
  <c r="F150" i="56" s="1"/>
  <c r="AH149" i="56"/>
  <c r="F149" i="56"/>
  <c r="E149" i="56"/>
  <c r="AH148" i="56"/>
  <c r="E148" i="56"/>
  <c r="F148" i="56" s="1"/>
  <c r="AH147" i="56"/>
  <c r="E147" i="56"/>
  <c r="F147" i="56" s="1"/>
  <c r="AH146" i="56"/>
  <c r="E146" i="56"/>
  <c r="F146" i="56" s="1"/>
  <c r="AH145" i="56"/>
  <c r="E145" i="56"/>
  <c r="F145" i="56" s="1"/>
  <c r="AH144" i="56"/>
  <c r="F144" i="56"/>
  <c r="E144" i="56"/>
  <c r="AH143" i="56"/>
  <c r="E143" i="56"/>
  <c r="F143" i="56" s="1"/>
  <c r="AH142" i="56"/>
  <c r="E142" i="56"/>
  <c r="F142" i="56" s="1"/>
  <c r="AH141" i="56"/>
  <c r="F141" i="56"/>
  <c r="E141" i="56"/>
  <c r="AH140" i="56"/>
  <c r="E140" i="56"/>
  <c r="F140" i="56" s="1"/>
  <c r="AH139" i="56"/>
  <c r="E139" i="56"/>
  <c r="F139" i="56" s="1"/>
  <c r="AH138" i="56"/>
  <c r="E138" i="56"/>
  <c r="F138" i="56" s="1"/>
  <c r="AH137" i="56"/>
  <c r="E137" i="56"/>
  <c r="F137" i="56" s="1"/>
  <c r="AH136" i="56"/>
  <c r="F136" i="56"/>
  <c r="E136" i="56"/>
  <c r="AH135" i="56"/>
  <c r="E135" i="56"/>
  <c r="F135" i="56" s="1"/>
  <c r="AH134" i="56"/>
  <c r="E134" i="56"/>
  <c r="F134" i="56" s="1"/>
  <c r="AH133" i="56"/>
  <c r="F133" i="56"/>
  <c r="E133" i="56"/>
  <c r="AH132" i="56"/>
  <c r="E132" i="56"/>
  <c r="F132" i="56" s="1"/>
  <c r="AH131" i="56"/>
  <c r="E131" i="56"/>
  <c r="F131" i="56" s="1"/>
  <c r="AH130" i="56"/>
  <c r="E130" i="56"/>
  <c r="F130" i="56" s="1"/>
  <c r="AH129" i="56"/>
  <c r="E129" i="56"/>
  <c r="F129" i="56" s="1"/>
  <c r="AH128" i="56"/>
  <c r="E128" i="56"/>
  <c r="F128" i="56" s="1"/>
  <c r="AH127" i="56"/>
  <c r="E127" i="56"/>
  <c r="F127" i="56" s="1"/>
  <c r="AH126" i="56"/>
  <c r="E126" i="56"/>
  <c r="F126" i="56" s="1"/>
  <c r="AH125" i="56"/>
  <c r="F125" i="56"/>
  <c r="E125" i="56"/>
  <c r="AH124" i="56"/>
  <c r="E124" i="56"/>
  <c r="F124" i="56" s="1"/>
  <c r="AH123" i="56"/>
  <c r="E123" i="56"/>
  <c r="F123" i="56" s="1"/>
  <c r="AH122" i="56"/>
  <c r="E122" i="56"/>
  <c r="F122" i="56" s="1"/>
  <c r="AH121" i="56"/>
  <c r="E121" i="56"/>
  <c r="F121" i="56" s="1"/>
  <c r="AH120" i="56"/>
  <c r="E120" i="56"/>
  <c r="F120" i="56" s="1"/>
  <c r="AH119" i="56"/>
  <c r="E119" i="56"/>
  <c r="F119" i="56" s="1"/>
  <c r="AH118" i="56"/>
  <c r="E118" i="56"/>
  <c r="F118" i="56" s="1"/>
  <c r="AH117" i="56"/>
  <c r="E117" i="56"/>
  <c r="F117" i="56" s="1"/>
  <c r="AH116" i="56"/>
  <c r="E116" i="56"/>
  <c r="F116" i="56" s="1"/>
  <c r="AH115" i="56"/>
  <c r="E115" i="56"/>
  <c r="F115" i="56" s="1"/>
  <c r="AH114" i="56"/>
  <c r="E114" i="56"/>
  <c r="F114" i="56" s="1"/>
  <c r="AH113" i="56"/>
  <c r="E113" i="56"/>
  <c r="F113" i="56" s="1"/>
  <c r="AH112" i="56"/>
  <c r="E112" i="56"/>
  <c r="F112" i="56" s="1"/>
  <c r="AH111" i="56"/>
  <c r="E111" i="56"/>
  <c r="F111" i="56" s="1"/>
  <c r="AH110" i="56"/>
  <c r="E110" i="56"/>
  <c r="F110" i="56" s="1"/>
  <c r="AH109" i="56"/>
  <c r="E109" i="56"/>
  <c r="F109" i="56" s="1"/>
  <c r="AH108" i="56"/>
  <c r="E108" i="56"/>
  <c r="F108" i="56" s="1"/>
  <c r="AH107" i="56"/>
  <c r="E107" i="56"/>
  <c r="F107" i="56" s="1"/>
  <c r="AH106" i="56"/>
  <c r="F106" i="56"/>
  <c r="E106" i="56"/>
  <c r="AH105" i="56"/>
  <c r="E105" i="56"/>
  <c r="F105" i="56" s="1"/>
  <c r="AH104" i="56"/>
  <c r="E104" i="56"/>
  <c r="F104" i="56" s="1"/>
  <c r="AH103" i="56"/>
  <c r="E103" i="56"/>
  <c r="F103" i="56" s="1"/>
  <c r="AH102" i="56"/>
  <c r="E102" i="56"/>
  <c r="F102" i="56" s="1"/>
  <c r="AH101" i="56"/>
  <c r="E101" i="56"/>
  <c r="F101" i="56" s="1"/>
  <c r="AH100" i="56"/>
  <c r="E100" i="56"/>
  <c r="F100" i="56" s="1"/>
  <c r="AH99" i="56"/>
  <c r="E99" i="56"/>
  <c r="F99" i="56" s="1"/>
  <c r="AH98" i="56"/>
  <c r="F98" i="56"/>
  <c r="E98" i="56"/>
  <c r="AH97" i="56"/>
  <c r="E97" i="56"/>
  <c r="F97" i="56" s="1"/>
  <c r="AH96" i="56"/>
  <c r="E96" i="56"/>
  <c r="F96" i="56" s="1"/>
  <c r="AH95" i="56"/>
  <c r="E95" i="56"/>
  <c r="F95" i="56" s="1"/>
  <c r="AH94" i="56"/>
  <c r="E94" i="56"/>
  <c r="F94" i="56" s="1"/>
  <c r="AH93" i="56"/>
  <c r="E93" i="56"/>
  <c r="F93" i="56" s="1"/>
  <c r="AH92" i="56"/>
  <c r="E92" i="56"/>
  <c r="F92" i="56" s="1"/>
  <c r="AH91" i="56"/>
  <c r="E91" i="56"/>
  <c r="F91" i="56" s="1"/>
  <c r="AH90" i="56"/>
  <c r="F90" i="56"/>
  <c r="E90" i="56"/>
  <c r="AH89" i="56"/>
  <c r="E89" i="56"/>
  <c r="F89" i="56" s="1"/>
  <c r="AH88" i="56"/>
  <c r="E88" i="56"/>
  <c r="F88" i="56" s="1"/>
  <c r="AH87" i="56"/>
  <c r="E87" i="56"/>
  <c r="F87" i="56" s="1"/>
  <c r="AH86" i="56"/>
  <c r="E86" i="56"/>
  <c r="F86" i="56" s="1"/>
  <c r="AH85" i="56"/>
  <c r="E85" i="56"/>
  <c r="F85" i="56" s="1"/>
  <c r="AH84" i="56"/>
  <c r="E84" i="56"/>
  <c r="F84" i="56" s="1"/>
  <c r="AH83" i="56"/>
  <c r="E83" i="56"/>
  <c r="F83" i="56" s="1"/>
  <c r="AH82" i="56"/>
  <c r="F82" i="56"/>
  <c r="E82" i="56"/>
  <c r="AH81" i="56"/>
  <c r="E81" i="56"/>
  <c r="F81" i="56" s="1"/>
  <c r="AH80" i="56"/>
  <c r="E80" i="56"/>
  <c r="F80" i="56" s="1"/>
  <c r="AH79" i="56"/>
  <c r="E79" i="56"/>
  <c r="F79" i="56" s="1"/>
  <c r="AH78" i="56"/>
  <c r="E78" i="56"/>
  <c r="F78" i="56" s="1"/>
  <c r="AH77" i="56"/>
  <c r="E77" i="56"/>
  <c r="F77" i="56" s="1"/>
  <c r="AH76" i="56"/>
  <c r="E76" i="56"/>
  <c r="F76" i="56" s="1"/>
  <c r="AH75" i="56"/>
  <c r="E75" i="56"/>
  <c r="F75" i="56" s="1"/>
  <c r="AH74" i="56"/>
  <c r="E74" i="56"/>
  <c r="F74" i="56" s="1"/>
  <c r="AH73" i="56"/>
  <c r="E73" i="56"/>
  <c r="F73" i="56" s="1"/>
  <c r="AH72" i="56"/>
  <c r="E72" i="56"/>
  <c r="F72" i="56" s="1"/>
  <c r="AH71" i="56"/>
  <c r="E71" i="56"/>
  <c r="F71" i="56" s="1"/>
  <c r="AH70" i="56"/>
  <c r="E70" i="56"/>
  <c r="F70" i="56" s="1"/>
  <c r="AH69" i="56"/>
  <c r="F69" i="56"/>
  <c r="E69" i="56"/>
  <c r="AH68" i="56"/>
  <c r="E68" i="56"/>
  <c r="F68" i="56" s="1"/>
  <c r="AH67" i="56"/>
  <c r="E67" i="56"/>
  <c r="F67" i="56" s="1"/>
  <c r="AH66" i="56"/>
  <c r="E66" i="56"/>
  <c r="F66" i="56" s="1"/>
  <c r="AH65" i="56"/>
  <c r="E65" i="56"/>
  <c r="F65" i="56" s="1"/>
  <c r="AH64" i="56"/>
  <c r="E64" i="56"/>
  <c r="F64" i="56" s="1"/>
  <c r="AH63" i="56"/>
  <c r="E63" i="56"/>
  <c r="F63" i="56" s="1"/>
  <c r="AH62" i="56"/>
  <c r="E62" i="56"/>
  <c r="F62" i="56" s="1"/>
  <c r="AH61" i="56"/>
  <c r="F61" i="56"/>
  <c r="E61" i="56"/>
  <c r="AH60" i="56"/>
  <c r="E60" i="56"/>
  <c r="F60" i="56" s="1"/>
  <c r="AH59" i="56"/>
  <c r="E59" i="56"/>
  <c r="F59" i="56" s="1"/>
  <c r="AH58" i="56"/>
  <c r="E58" i="56"/>
  <c r="F58" i="56" s="1"/>
  <c r="AH57" i="56"/>
  <c r="E57" i="56"/>
  <c r="F57" i="56" s="1"/>
  <c r="AH56" i="56"/>
  <c r="E56" i="56"/>
  <c r="F56" i="56" s="1"/>
  <c r="AH55" i="56"/>
  <c r="E55" i="56"/>
  <c r="F55" i="56" s="1"/>
  <c r="AH54" i="56"/>
  <c r="E54" i="56"/>
  <c r="F54" i="56" s="1"/>
  <c r="AH53" i="56"/>
  <c r="F53" i="56"/>
  <c r="E53" i="56"/>
  <c r="AH52" i="56"/>
  <c r="E52" i="56"/>
  <c r="F52" i="56" s="1"/>
  <c r="AH51" i="56"/>
  <c r="E51" i="56"/>
  <c r="F51" i="56" s="1"/>
  <c r="AH50" i="56"/>
  <c r="E50" i="56"/>
  <c r="F50" i="56" s="1"/>
  <c r="AH49" i="56"/>
  <c r="E49" i="56"/>
  <c r="F49" i="56" s="1"/>
  <c r="AH48" i="56"/>
  <c r="E48" i="56"/>
  <c r="F48" i="56" s="1"/>
  <c r="AH47" i="56"/>
  <c r="E47" i="56"/>
  <c r="F47" i="56" s="1"/>
  <c r="AH46" i="56"/>
  <c r="E46" i="56"/>
  <c r="F46" i="56" s="1"/>
  <c r="AH45" i="56"/>
  <c r="E45" i="56"/>
  <c r="F45" i="56" s="1"/>
  <c r="AH44" i="56"/>
  <c r="E44" i="56"/>
  <c r="F44" i="56" s="1"/>
  <c r="AH43" i="56"/>
  <c r="E43" i="56"/>
  <c r="F43" i="56" s="1"/>
  <c r="AH42" i="56"/>
  <c r="F42" i="56"/>
  <c r="E42" i="56"/>
  <c r="AH41" i="56"/>
  <c r="E41" i="56"/>
  <c r="F41" i="56" s="1"/>
  <c r="AH40" i="56"/>
  <c r="E40" i="56"/>
  <c r="F40" i="56" s="1"/>
  <c r="AH39" i="56"/>
  <c r="E39" i="56"/>
  <c r="F39" i="56" s="1"/>
  <c r="AH38" i="56"/>
  <c r="E38" i="56"/>
  <c r="F38" i="56" s="1"/>
  <c r="AH37" i="56"/>
  <c r="E37" i="56"/>
  <c r="F37" i="56" s="1"/>
  <c r="AH36" i="56"/>
  <c r="E36" i="56"/>
  <c r="F36" i="56" s="1"/>
  <c r="AH35" i="56"/>
  <c r="E35" i="56"/>
  <c r="F35" i="56" s="1"/>
  <c r="AH34" i="56"/>
  <c r="F34" i="56"/>
  <c r="E34" i="56"/>
  <c r="AH33" i="56"/>
  <c r="E33" i="56"/>
  <c r="F33" i="56" s="1"/>
  <c r="AH32" i="56"/>
  <c r="E32" i="56"/>
  <c r="F32" i="56" s="1"/>
  <c r="AH31" i="56"/>
  <c r="E31" i="56"/>
  <c r="F31" i="56" s="1"/>
  <c r="AH30" i="56"/>
  <c r="E30" i="56"/>
  <c r="F30" i="56" s="1"/>
  <c r="AH29" i="56"/>
  <c r="E29" i="56"/>
  <c r="F29" i="56" s="1"/>
  <c r="AH28" i="56"/>
  <c r="E28" i="56"/>
  <c r="F28" i="56" s="1"/>
  <c r="AH27" i="56"/>
  <c r="E27" i="56"/>
  <c r="F27" i="56" s="1"/>
  <c r="AH26" i="56"/>
  <c r="F26" i="56"/>
  <c r="E26" i="56"/>
  <c r="AH25" i="56"/>
  <c r="E25" i="56"/>
  <c r="F25" i="56" s="1"/>
  <c r="AH24" i="56"/>
  <c r="E24" i="56"/>
  <c r="F24" i="56" s="1"/>
  <c r="AH23" i="56"/>
  <c r="E23" i="56"/>
  <c r="F23" i="56" s="1"/>
  <c r="AH22" i="56"/>
  <c r="E22" i="56"/>
  <c r="F22" i="56" s="1"/>
  <c r="AH21" i="56"/>
  <c r="AC21" i="56"/>
  <c r="AB21" i="56"/>
  <c r="W21" i="56"/>
  <c r="X21" i="56" s="1"/>
  <c r="S21" i="56"/>
  <c r="R21" i="56"/>
  <c r="M21" i="56"/>
  <c r="N21" i="56" s="1"/>
  <c r="F21" i="56"/>
  <c r="H21" i="56" s="1"/>
  <c r="I21" i="56" s="1"/>
  <c r="L41" i="55"/>
  <c r="K41" i="55"/>
  <c r="J41" i="55"/>
  <c r="K40" i="55"/>
  <c r="J40" i="55"/>
  <c r="P36" i="55"/>
  <c r="N36" i="55"/>
  <c r="O35" i="55"/>
  <c r="N35" i="55"/>
  <c r="P34" i="55"/>
  <c r="N34" i="55"/>
  <c r="M34" i="55"/>
  <c r="O33" i="55"/>
  <c r="N33" i="55"/>
  <c r="M33" i="55"/>
  <c r="L33" i="55"/>
  <c r="M32" i="55"/>
  <c r="K32" i="55"/>
  <c r="K30" i="55"/>
  <c r="J30" i="55"/>
  <c r="I30" i="55"/>
  <c r="J29" i="55"/>
  <c r="I29" i="55"/>
  <c r="I29" i="42"/>
  <c r="I23" i="42"/>
  <c r="I12" i="42"/>
  <c r="Z168" i="53"/>
  <c r="Z167" i="53"/>
  <c r="Z166" i="53"/>
  <c r="Z165" i="53"/>
  <c r="Z164" i="53"/>
  <c r="Z163" i="53"/>
  <c r="Z162" i="53"/>
  <c r="Z161" i="53"/>
  <c r="Z160" i="53"/>
  <c r="Z159" i="53"/>
  <c r="Z158" i="53"/>
  <c r="Z157" i="53"/>
  <c r="Z156" i="53"/>
  <c r="Z155" i="53"/>
  <c r="Z154" i="53"/>
  <c r="Z153" i="53"/>
  <c r="Z152" i="53"/>
  <c r="Z151" i="53"/>
  <c r="Z150" i="53"/>
  <c r="Z149" i="53"/>
  <c r="Z148" i="53"/>
  <c r="Z147" i="53"/>
  <c r="Z146" i="53"/>
  <c r="Z145" i="53"/>
  <c r="Z144" i="53"/>
  <c r="Z143" i="53"/>
  <c r="Z142" i="53"/>
  <c r="Z141" i="53"/>
  <c r="Z140" i="53"/>
  <c r="Z139" i="53"/>
  <c r="Z138" i="53"/>
  <c r="Z137" i="53"/>
  <c r="Z136" i="53"/>
  <c r="Z135" i="53"/>
  <c r="Z134" i="53"/>
  <c r="Z133" i="53"/>
  <c r="Z132" i="53"/>
  <c r="Z131" i="53"/>
  <c r="Z130" i="53"/>
  <c r="Z129" i="53"/>
  <c r="Z128" i="53"/>
  <c r="Z127" i="53"/>
  <c r="Z126" i="53"/>
  <c r="Z125" i="53"/>
  <c r="Z124" i="53"/>
  <c r="Z123" i="53"/>
  <c r="Z122" i="53"/>
  <c r="Z121" i="53"/>
  <c r="Z120" i="53"/>
  <c r="Z119" i="53"/>
  <c r="Z118" i="53"/>
  <c r="Z117" i="53"/>
  <c r="Z116" i="53"/>
  <c r="Z115" i="53"/>
  <c r="Z114" i="53"/>
  <c r="Z113" i="53"/>
  <c r="Z112" i="53"/>
  <c r="Z111" i="53"/>
  <c r="Z110" i="53"/>
  <c r="Z109" i="53"/>
  <c r="Z108" i="53"/>
  <c r="Z107" i="53"/>
  <c r="Z106" i="53"/>
  <c r="Z105" i="53"/>
  <c r="Z104" i="53"/>
  <c r="Z103" i="53"/>
  <c r="Z102" i="53"/>
  <c r="Z101" i="53"/>
  <c r="Z100" i="53"/>
  <c r="Z99" i="53"/>
  <c r="Z98" i="53"/>
  <c r="Z97" i="53"/>
  <c r="Z96" i="53"/>
  <c r="Z95" i="53"/>
  <c r="Z94" i="53"/>
  <c r="Z93" i="53"/>
  <c r="Z92" i="53"/>
  <c r="Z91" i="53"/>
  <c r="Z90" i="53"/>
  <c r="Z89" i="53"/>
  <c r="Z88" i="53"/>
  <c r="Z87" i="53"/>
  <c r="Z86" i="53"/>
  <c r="Z85" i="53"/>
  <c r="Z84" i="53"/>
  <c r="Z83" i="53"/>
  <c r="Z82" i="53"/>
  <c r="Z81" i="53"/>
  <c r="Z80" i="53"/>
  <c r="Z79" i="53"/>
  <c r="Z78" i="53"/>
  <c r="Z77" i="53"/>
  <c r="Z76" i="53"/>
  <c r="Z75" i="53"/>
  <c r="Z74" i="53"/>
  <c r="Z73" i="53"/>
  <c r="Z72" i="53"/>
  <c r="Z71" i="53"/>
  <c r="Z70" i="53"/>
  <c r="Z69" i="53"/>
  <c r="Z68" i="53"/>
  <c r="Z67" i="53"/>
  <c r="Z66" i="53"/>
  <c r="Z65" i="53"/>
  <c r="Z64" i="53"/>
  <c r="Z63" i="53"/>
  <c r="Z62" i="53"/>
  <c r="Z61" i="53"/>
  <c r="Z60" i="53"/>
  <c r="Z59" i="53"/>
  <c r="Z58" i="53"/>
  <c r="Z57" i="53"/>
  <c r="Z56" i="53"/>
  <c r="Z55" i="53"/>
  <c r="Z54" i="53"/>
  <c r="Z53" i="53"/>
  <c r="Z52" i="53"/>
  <c r="Z51" i="53"/>
  <c r="Z50" i="53"/>
  <c r="Z49" i="53"/>
  <c r="Z48" i="53"/>
  <c r="Z47" i="53"/>
  <c r="Z46" i="53"/>
  <c r="Z45" i="53"/>
  <c r="Z44" i="53"/>
  <c r="Z43" i="53"/>
  <c r="Z42" i="53"/>
  <c r="Z41" i="53"/>
  <c r="Z40" i="53"/>
  <c r="Z39" i="53"/>
  <c r="Z38" i="53"/>
  <c r="Z37" i="53"/>
  <c r="Z36" i="53"/>
  <c r="Z35" i="53"/>
  <c r="Z34" i="53"/>
  <c r="Z33" i="53"/>
  <c r="Z32" i="53"/>
  <c r="Z31" i="53"/>
  <c r="Z30" i="53"/>
  <c r="Z29" i="53"/>
  <c r="Z28" i="53"/>
  <c r="Z27" i="53"/>
  <c r="Z26" i="53"/>
  <c r="Z25" i="53"/>
  <c r="Z24" i="53"/>
  <c r="Z23" i="53"/>
  <c r="Z22" i="53"/>
  <c r="U168" i="53"/>
  <c r="U167" i="53"/>
  <c r="U166" i="53"/>
  <c r="U165" i="53"/>
  <c r="U164" i="53"/>
  <c r="U163" i="53"/>
  <c r="U162" i="53"/>
  <c r="U161" i="53"/>
  <c r="U160" i="53"/>
  <c r="U159" i="53"/>
  <c r="U158" i="53"/>
  <c r="U157" i="53"/>
  <c r="U156" i="53"/>
  <c r="U155" i="53"/>
  <c r="U154" i="53"/>
  <c r="U153" i="53"/>
  <c r="U152" i="53"/>
  <c r="U151" i="53"/>
  <c r="U150" i="53"/>
  <c r="U149" i="53"/>
  <c r="U148" i="53"/>
  <c r="U147" i="53"/>
  <c r="U146" i="53"/>
  <c r="U145" i="53"/>
  <c r="U144" i="53"/>
  <c r="U143" i="53"/>
  <c r="U142" i="53"/>
  <c r="U141" i="53"/>
  <c r="U140" i="53"/>
  <c r="U139" i="53"/>
  <c r="U138" i="53"/>
  <c r="U137" i="53"/>
  <c r="U136" i="53"/>
  <c r="U135" i="53"/>
  <c r="U134" i="53"/>
  <c r="U133" i="53"/>
  <c r="U132" i="53"/>
  <c r="U131" i="53"/>
  <c r="U130" i="53"/>
  <c r="U129" i="53"/>
  <c r="U128" i="53"/>
  <c r="U127" i="53"/>
  <c r="U126" i="53"/>
  <c r="U125" i="53"/>
  <c r="U124" i="53"/>
  <c r="U123" i="53"/>
  <c r="U122" i="53"/>
  <c r="U121" i="53"/>
  <c r="U120" i="53"/>
  <c r="U119" i="53"/>
  <c r="U118" i="53"/>
  <c r="U117" i="53"/>
  <c r="U116" i="53"/>
  <c r="U115" i="53"/>
  <c r="U114" i="53"/>
  <c r="U113" i="53"/>
  <c r="U112" i="53"/>
  <c r="U111" i="53"/>
  <c r="U110" i="53"/>
  <c r="U109" i="53"/>
  <c r="U108" i="53"/>
  <c r="U107" i="53"/>
  <c r="U106" i="53"/>
  <c r="U105" i="53"/>
  <c r="U104" i="53"/>
  <c r="U103" i="53"/>
  <c r="U102" i="53"/>
  <c r="U101" i="53"/>
  <c r="U100" i="53"/>
  <c r="U99" i="53"/>
  <c r="U98" i="53"/>
  <c r="U97" i="53"/>
  <c r="U96" i="53"/>
  <c r="U95" i="53"/>
  <c r="U94" i="53"/>
  <c r="U93" i="53"/>
  <c r="U92" i="53"/>
  <c r="U91" i="53"/>
  <c r="U90" i="53"/>
  <c r="U89" i="53"/>
  <c r="U88" i="53"/>
  <c r="U87" i="53"/>
  <c r="U86" i="53"/>
  <c r="U85" i="53"/>
  <c r="U84" i="53"/>
  <c r="U83" i="53"/>
  <c r="U82" i="53"/>
  <c r="U81" i="53"/>
  <c r="U80" i="53"/>
  <c r="U79" i="53"/>
  <c r="U78" i="53"/>
  <c r="U77" i="53"/>
  <c r="U76" i="53"/>
  <c r="U75" i="53"/>
  <c r="U74" i="53"/>
  <c r="U73" i="53"/>
  <c r="U72" i="53"/>
  <c r="U71" i="53"/>
  <c r="U70" i="53"/>
  <c r="U69" i="53"/>
  <c r="U68" i="53"/>
  <c r="U67" i="53"/>
  <c r="U66" i="53"/>
  <c r="U65" i="53"/>
  <c r="U64" i="53"/>
  <c r="U63" i="53"/>
  <c r="U62" i="53"/>
  <c r="U61" i="53"/>
  <c r="U60" i="53"/>
  <c r="U59" i="53"/>
  <c r="U58" i="53"/>
  <c r="U57" i="53"/>
  <c r="U56" i="53"/>
  <c r="U55" i="53"/>
  <c r="U54" i="53"/>
  <c r="U53" i="53"/>
  <c r="U52" i="53"/>
  <c r="U51" i="53"/>
  <c r="U50" i="53"/>
  <c r="U49" i="53"/>
  <c r="U48" i="53"/>
  <c r="U47" i="53"/>
  <c r="U46" i="53"/>
  <c r="U45" i="53"/>
  <c r="U44" i="53"/>
  <c r="U43" i="53"/>
  <c r="U42" i="53"/>
  <c r="U41" i="53"/>
  <c r="U40" i="53"/>
  <c r="U39" i="53"/>
  <c r="U38" i="53"/>
  <c r="U37" i="53"/>
  <c r="U36" i="53"/>
  <c r="U35" i="53"/>
  <c r="U34" i="53"/>
  <c r="U33" i="53"/>
  <c r="U32" i="53"/>
  <c r="U31" i="53"/>
  <c r="U30" i="53"/>
  <c r="U29" i="53"/>
  <c r="U28" i="53"/>
  <c r="U27" i="53"/>
  <c r="U26" i="53"/>
  <c r="U25" i="53"/>
  <c r="U24" i="53"/>
  <c r="U23" i="53"/>
  <c r="U22" i="53"/>
  <c r="P168" i="53"/>
  <c r="P167" i="53"/>
  <c r="P166" i="53"/>
  <c r="P165" i="53"/>
  <c r="P164" i="53"/>
  <c r="P163" i="53"/>
  <c r="P162" i="53"/>
  <c r="P161" i="53"/>
  <c r="P160" i="53"/>
  <c r="P159" i="53"/>
  <c r="P158" i="53"/>
  <c r="P157" i="53"/>
  <c r="P156" i="53"/>
  <c r="P155" i="53"/>
  <c r="P154" i="53"/>
  <c r="P153" i="53"/>
  <c r="P152" i="53"/>
  <c r="P151" i="53"/>
  <c r="P150" i="53"/>
  <c r="P149" i="53"/>
  <c r="P148" i="53"/>
  <c r="P147" i="53"/>
  <c r="P146" i="53"/>
  <c r="P145" i="53"/>
  <c r="P144" i="53"/>
  <c r="P143" i="53"/>
  <c r="P142" i="53"/>
  <c r="P141" i="53"/>
  <c r="P140" i="53"/>
  <c r="P139" i="53"/>
  <c r="P138" i="53"/>
  <c r="P137" i="53"/>
  <c r="P136" i="53"/>
  <c r="P135" i="53"/>
  <c r="P134" i="53"/>
  <c r="P133" i="53"/>
  <c r="P132" i="53"/>
  <c r="P131" i="53"/>
  <c r="P130" i="53"/>
  <c r="P129" i="53"/>
  <c r="P128" i="53"/>
  <c r="P127" i="53"/>
  <c r="P126" i="53"/>
  <c r="P125" i="53"/>
  <c r="P124" i="53"/>
  <c r="P123" i="53"/>
  <c r="P122" i="53"/>
  <c r="P121" i="53"/>
  <c r="P120" i="53"/>
  <c r="P119" i="53"/>
  <c r="P118" i="53"/>
  <c r="P117" i="53"/>
  <c r="P116" i="53"/>
  <c r="P115" i="53"/>
  <c r="P114" i="53"/>
  <c r="P113" i="53"/>
  <c r="P112" i="53"/>
  <c r="P111" i="53"/>
  <c r="P110" i="53"/>
  <c r="P109" i="53"/>
  <c r="P108" i="53"/>
  <c r="P107" i="53"/>
  <c r="P106" i="53"/>
  <c r="P105" i="53"/>
  <c r="P104" i="53"/>
  <c r="P103" i="53"/>
  <c r="P102" i="53"/>
  <c r="P101" i="53"/>
  <c r="P100" i="53"/>
  <c r="P99" i="53"/>
  <c r="P98" i="53"/>
  <c r="P97" i="53"/>
  <c r="P96" i="53"/>
  <c r="P95" i="53"/>
  <c r="P94" i="53"/>
  <c r="P93" i="53"/>
  <c r="P92" i="53"/>
  <c r="P91" i="53"/>
  <c r="P90" i="53"/>
  <c r="P89" i="53"/>
  <c r="P88" i="53"/>
  <c r="P87" i="53"/>
  <c r="P86" i="53"/>
  <c r="P85" i="53"/>
  <c r="P84" i="53"/>
  <c r="P83" i="53"/>
  <c r="P82" i="53"/>
  <c r="P81" i="53"/>
  <c r="P80" i="53"/>
  <c r="P79" i="53"/>
  <c r="P78" i="53"/>
  <c r="P77" i="53"/>
  <c r="P76" i="53"/>
  <c r="P75" i="53"/>
  <c r="P74" i="53"/>
  <c r="P73" i="53"/>
  <c r="P72" i="53"/>
  <c r="P71" i="53"/>
  <c r="P70" i="53"/>
  <c r="P69" i="53"/>
  <c r="P68" i="53"/>
  <c r="P67" i="53"/>
  <c r="P66" i="53"/>
  <c r="P65" i="53"/>
  <c r="P64" i="53"/>
  <c r="P63" i="53"/>
  <c r="P62" i="53"/>
  <c r="P61" i="53"/>
  <c r="P60" i="53"/>
  <c r="P59" i="53"/>
  <c r="P58" i="53"/>
  <c r="P57" i="53"/>
  <c r="P56" i="53"/>
  <c r="P55" i="53"/>
  <c r="P54" i="53"/>
  <c r="P53" i="53"/>
  <c r="P52" i="53"/>
  <c r="P51" i="53"/>
  <c r="P50" i="53"/>
  <c r="P49" i="53"/>
  <c r="P48" i="53"/>
  <c r="P47" i="53"/>
  <c r="P46" i="53"/>
  <c r="P45" i="53"/>
  <c r="P44" i="53"/>
  <c r="P43" i="53"/>
  <c r="P42" i="53"/>
  <c r="P41" i="53"/>
  <c r="P40" i="53"/>
  <c r="P39" i="53"/>
  <c r="P38" i="53"/>
  <c r="P37" i="53"/>
  <c r="P36" i="53"/>
  <c r="P35" i="53"/>
  <c r="P34" i="53"/>
  <c r="P33" i="53"/>
  <c r="P32" i="53"/>
  <c r="P31" i="53"/>
  <c r="P30" i="53"/>
  <c r="P29" i="53"/>
  <c r="P28" i="53"/>
  <c r="P27" i="53"/>
  <c r="P26" i="53"/>
  <c r="P25" i="53"/>
  <c r="P24" i="53"/>
  <c r="P23" i="53"/>
  <c r="P22" i="53"/>
  <c r="K168" i="53"/>
  <c r="K167" i="53"/>
  <c r="K166" i="53"/>
  <c r="K165" i="53"/>
  <c r="K164" i="53"/>
  <c r="K163" i="53"/>
  <c r="K162" i="53"/>
  <c r="K161" i="53"/>
  <c r="K160" i="53"/>
  <c r="K159" i="53"/>
  <c r="K158" i="53"/>
  <c r="K157" i="53"/>
  <c r="K156" i="53"/>
  <c r="K155" i="53"/>
  <c r="K154" i="53"/>
  <c r="K153" i="53"/>
  <c r="K152" i="53"/>
  <c r="K151" i="53"/>
  <c r="K150" i="53"/>
  <c r="K149" i="53"/>
  <c r="K148" i="53"/>
  <c r="K147" i="53"/>
  <c r="K146" i="53"/>
  <c r="K145" i="53"/>
  <c r="K144" i="53"/>
  <c r="K143" i="53"/>
  <c r="K142" i="53"/>
  <c r="K141" i="53"/>
  <c r="K140" i="53"/>
  <c r="K139" i="53"/>
  <c r="K138" i="53"/>
  <c r="K137" i="53"/>
  <c r="K136" i="53"/>
  <c r="K135" i="53"/>
  <c r="K134" i="53"/>
  <c r="K133" i="53"/>
  <c r="K132" i="53"/>
  <c r="K131" i="53"/>
  <c r="K130" i="53"/>
  <c r="K129" i="53"/>
  <c r="K128" i="53"/>
  <c r="K127" i="53"/>
  <c r="K126" i="53"/>
  <c r="K125" i="53"/>
  <c r="K124" i="53"/>
  <c r="K123" i="53"/>
  <c r="K122" i="53"/>
  <c r="K121" i="53"/>
  <c r="K120" i="53"/>
  <c r="K119" i="53"/>
  <c r="K118" i="53"/>
  <c r="K117" i="53"/>
  <c r="K116" i="53"/>
  <c r="K115" i="53"/>
  <c r="K114" i="53"/>
  <c r="K113" i="53"/>
  <c r="K112" i="53"/>
  <c r="K111" i="53"/>
  <c r="K110" i="53"/>
  <c r="K109" i="53"/>
  <c r="K108" i="53"/>
  <c r="K107" i="53"/>
  <c r="K106" i="53"/>
  <c r="K105" i="53"/>
  <c r="K104" i="53"/>
  <c r="K103" i="53"/>
  <c r="K102" i="53"/>
  <c r="K101" i="53"/>
  <c r="K100" i="53"/>
  <c r="K99" i="53"/>
  <c r="K98" i="53"/>
  <c r="K97" i="53"/>
  <c r="K96" i="53"/>
  <c r="K95" i="53"/>
  <c r="K94" i="53"/>
  <c r="K93" i="53"/>
  <c r="K92" i="53"/>
  <c r="K91" i="53"/>
  <c r="K90" i="53"/>
  <c r="K89" i="53"/>
  <c r="K88" i="53"/>
  <c r="K87" i="53"/>
  <c r="K86" i="53"/>
  <c r="K85" i="53"/>
  <c r="K84" i="53"/>
  <c r="K83" i="53"/>
  <c r="K82" i="53"/>
  <c r="K81" i="53"/>
  <c r="K80" i="53"/>
  <c r="K79" i="53"/>
  <c r="K78" i="53"/>
  <c r="K77" i="53"/>
  <c r="K76" i="53"/>
  <c r="K75" i="53"/>
  <c r="K74" i="53"/>
  <c r="K73" i="53"/>
  <c r="K72" i="53"/>
  <c r="K71" i="53"/>
  <c r="K70" i="53"/>
  <c r="K69" i="53"/>
  <c r="K68" i="53"/>
  <c r="K67" i="53"/>
  <c r="K66" i="53"/>
  <c r="K65" i="53"/>
  <c r="K64" i="53"/>
  <c r="K63" i="53"/>
  <c r="K62" i="53"/>
  <c r="K61" i="53"/>
  <c r="K60" i="53"/>
  <c r="K59" i="53"/>
  <c r="K58" i="53"/>
  <c r="K57" i="53"/>
  <c r="K56" i="53"/>
  <c r="K55" i="53"/>
  <c r="K54" i="53"/>
  <c r="K53" i="53"/>
  <c r="K52" i="53"/>
  <c r="K51" i="53"/>
  <c r="K50" i="53"/>
  <c r="K49" i="53"/>
  <c r="K48" i="53"/>
  <c r="K47" i="53"/>
  <c r="K46" i="53"/>
  <c r="K45" i="53"/>
  <c r="K44" i="53"/>
  <c r="K43" i="53"/>
  <c r="K42" i="53"/>
  <c r="K41" i="53"/>
  <c r="K40" i="53"/>
  <c r="K39" i="53"/>
  <c r="K38" i="53"/>
  <c r="K37" i="53"/>
  <c r="K36" i="53"/>
  <c r="K35" i="53"/>
  <c r="K34" i="53"/>
  <c r="K33" i="53"/>
  <c r="K32" i="53"/>
  <c r="K31" i="53"/>
  <c r="K30" i="53"/>
  <c r="K29" i="53"/>
  <c r="K28" i="53"/>
  <c r="K27" i="53"/>
  <c r="K26" i="53"/>
  <c r="K25" i="53"/>
  <c r="K24" i="53"/>
  <c r="K23" i="53"/>
  <c r="K22" i="53"/>
  <c r="L41" i="54"/>
  <c r="K41" i="54"/>
  <c r="J41" i="54"/>
  <c r="K40" i="54"/>
  <c r="J40" i="54"/>
  <c r="P36" i="54"/>
  <c r="N36" i="54"/>
  <c r="O35" i="54"/>
  <c r="N35" i="54"/>
  <c r="P34" i="54"/>
  <c r="N34" i="54"/>
  <c r="M34" i="54"/>
  <c r="O33" i="54"/>
  <c r="N33" i="54"/>
  <c r="M33" i="54"/>
  <c r="L33" i="54"/>
  <c r="M32" i="54"/>
  <c r="K32" i="54"/>
  <c r="K30" i="54"/>
  <c r="J30" i="54"/>
  <c r="I30" i="54"/>
  <c r="J29" i="54"/>
  <c r="I29" i="54"/>
  <c r="AH171" i="53"/>
  <c r="AH168" i="53"/>
  <c r="E168" i="53"/>
  <c r="F168" i="53" s="1"/>
  <c r="AH167" i="53"/>
  <c r="E167" i="53"/>
  <c r="F167" i="53" s="1"/>
  <c r="AH166" i="53"/>
  <c r="E166" i="53"/>
  <c r="F166" i="53" s="1"/>
  <c r="AH165" i="53"/>
  <c r="E165" i="53"/>
  <c r="F165" i="53" s="1"/>
  <c r="AH164" i="53"/>
  <c r="E164" i="53"/>
  <c r="F164" i="53" s="1"/>
  <c r="AH163" i="53"/>
  <c r="E163" i="53"/>
  <c r="F163" i="53" s="1"/>
  <c r="AH162" i="53"/>
  <c r="E162" i="53"/>
  <c r="F162" i="53" s="1"/>
  <c r="AH161" i="53"/>
  <c r="E161" i="53"/>
  <c r="F161" i="53" s="1"/>
  <c r="AH160" i="53"/>
  <c r="E160" i="53"/>
  <c r="F160" i="53" s="1"/>
  <c r="AH159" i="53"/>
  <c r="E159" i="53"/>
  <c r="F159" i="53" s="1"/>
  <c r="AH158" i="53"/>
  <c r="E158" i="53"/>
  <c r="F158" i="53" s="1"/>
  <c r="AH157" i="53"/>
  <c r="E157" i="53"/>
  <c r="F157" i="53" s="1"/>
  <c r="AH156" i="53"/>
  <c r="E156" i="53"/>
  <c r="F156" i="53" s="1"/>
  <c r="AH155" i="53"/>
  <c r="E155" i="53"/>
  <c r="F155" i="53" s="1"/>
  <c r="AH154" i="53"/>
  <c r="E154" i="53"/>
  <c r="F154" i="53" s="1"/>
  <c r="AH153" i="53"/>
  <c r="E153" i="53"/>
  <c r="F153" i="53" s="1"/>
  <c r="AH152" i="53"/>
  <c r="E152" i="53"/>
  <c r="F152" i="53" s="1"/>
  <c r="AH151" i="53"/>
  <c r="E151" i="53"/>
  <c r="F151" i="53" s="1"/>
  <c r="AH150" i="53"/>
  <c r="E150" i="53"/>
  <c r="F150" i="53" s="1"/>
  <c r="AH149" i="53"/>
  <c r="E149" i="53"/>
  <c r="F149" i="53" s="1"/>
  <c r="AH148" i="53"/>
  <c r="F148" i="53"/>
  <c r="E148" i="53"/>
  <c r="AH147" i="53"/>
  <c r="E147" i="53"/>
  <c r="F147" i="53" s="1"/>
  <c r="AH146" i="53"/>
  <c r="E146" i="53"/>
  <c r="F146" i="53" s="1"/>
  <c r="AH145" i="53"/>
  <c r="F145" i="53"/>
  <c r="E145" i="53"/>
  <c r="AH144" i="53"/>
  <c r="E144" i="53"/>
  <c r="F144" i="53" s="1"/>
  <c r="AH143" i="53"/>
  <c r="E143" i="53"/>
  <c r="F143" i="53" s="1"/>
  <c r="AH142" i="53"/>
  <c r="F142" i="53"/>
  <c r="E142" i="53"/>
  <c r="AH141" i="53"/>
  <c r="E141" i="53"/>
  <c r="F141" i="53" s="1"/>
  <c r="AH140" i="53"/>
  <c r="E140" i="53"/>
  <c r="F140" i="53" s="1"/>
  <c r="AH139" i="53"/>
  <c r="E139" i="53"/>
  <c r="F139" i="53" s="1"/>
  <c r="AH138" i="53"/>
  <c r="E138" i="53"/>
  <c r="F138" i="53" s="1"/>
  <c r="AH137" i="53"/>
  <c r="F137" i="53"/>
  <c r="E137" i="53"/>
  <c r="AH136" i="53"/>
  <c r="E136" i="53"/>
  <c r="F136" i="53" s="1"/>
  <c r="AH135" i="53"/>
  <c r="E135" i="53"/>
  <c r="F135" i="53" s="1"/>
  <c r="AH134" i="53"/>
  <c r="F134" i="53"/>
  <c r="E134" i="53"/>
  <c r="AH133" i="53"/>
  <c r="E133" i="53"/>
  <c r="F133" i="53" s="1"/>
  <c r="AH132" i="53"/>
  <c r="E132" i="53"/>
  <c r="F132" i="53" s="1"/>
  <c r="AH131" i="53"/>
  <c r="F131" i="53"/>
  <c r="E131" i="53"/>
  <c r="AH130" i="53"/>
  <c r="E130" i="53"/>
  <c r="F130" i="53" s="1"/>
  <c r="AH129" i="53"/>
  <c r="E129" i="53"/>
  <c r="F129" i="53" s="1"/>
  <c r="AH128" i="53"/>
  <c r="F128" i="53"/>
  <c r="E128" i="53"/>
  <c r="AH127" i="53"/>
  <c r="E127" i="53"/>
  <c r="F127" i="53" s="1"/>
  <c r="AH126" i="53"/>
  <c r="E126" i="53"/>
  <c r="F126" i="53" s="1"/>
  <c r="AH125" i="53"/>
  <c r="E125" i="53"/>
  <c r="F125" i="53" s="1"/>
  <c r="AH124" i="53"/>
  <c r="E124" i="53"/>
  <c r="F124" i="53" s="1"/>
  <c r="AH123" i="53"/>
  <c r="F123" i="53"/>
  <c r="E123" i="53"/>
  <c r="AH122" i="53"/>
  <c r="E122" i="53"/>
  <c r="F122" i="53" s="1"/>
  <c r="AH121" i="53"/>
  <c r="E121" i="53"/>
  <c r="F121" i="53" s="1"/>
  <c r="AH120" i="53"/>
  <c r="F120" i="53"/>
  <c r="E120" i="53"/>
  <c r="AH119" i="53"/>
  <c r="E119" i="53"/>
  <c r="F119" i="53" s="1"/>
  <c r="AH118" i="53"/>
  <c r="E118" i="53"/>
  <c r="F118" i="53" s="1"/>
  <c r="AH117" i="53"/>
  <c r="E117" i="53"/>
  <c r="F117" i="53" s="1"/>
  <c r="AH116" i="53"/>
  <c r="E116" i="53"/>
  <c r="F116" i="53" s="1"/>
  <c r="AH115" i="53"/>
  <c r="F115" i="53"/>
  <c r="E115" i="53"/>
  <c r="AH114" i="53"/>
  <c r="E114" i="53"/>
  <c r="F114" i="53" s="1"/>
  <c r="AH113" i="53"/>
  <c r="E113" i="53"/>
  <c r="F113" i="53" s="1"/>
  <c r="AH112" i="53"/>
  <c r="F112" i="53"/>
  <c r="E112" i="53"/>
  <c r="AH111" i="53"/>
  <c r="E111" i="53"/>
  <c r="F111" i="53" s="1"/>
  <c r="AH110" i="53"/>
  <c r="E110" i="53"/>
  <c r="F110" i="53" s="1"/>
  <c r="AH109" i="53"/>
  <c r="E109" i="53"/>
  <c r="F109" i="53" s="1"/>
  <c r="AH108" i="53"/>
  <c r="E108" i="53"/>
  <c r="F108" i="53" s="1"/>
  <c r="AH107" i="53"/>
  <c r="F107" i="53"/>
  <c r="E107" i="53"/>
  <c r="AH106" i="53"/>
  <c r="E106" i="53"/>
  <c r="F106" i="53" s="1"/>
  <c r="AH105" i="53"/>
  <c r="E105" i="53"/>
  <c r="F105" i="53" s="1"/>
  <c r="AH104" i="53"/>
  <c r="E104" i="53"/>
  <c r="F104" i="53" s="1"/>
  <c r="AH103" i="53"/>
  <c r="E103" i="53"/>
  <c r="F103" i="53" s="1"/>
  <c r="AH102" i="53"/>
  <c r="E102" i="53"/>
  <c r="F102" i="53" s="1"/>
  <c r="AH101" i="53"/>
  <c r="E101" i="53"/>
  <c r="F101" i="53" s="1"/>
  <c r="AH100" i="53"/>
  <c r="E100" i="53"/>
  <c r="F100" i="53" s="1"/>
  <c r="AH99" i="53"/>
  <c r="E99" i="53"/>
  <c r="F99" i="53" s="1"/>
  <c r="AH98" i="53"/>
  <c r="E98" i="53"/>
  <c r="F98" i="53" s="1"/>
  <c r="AH97" i="53"/>
  <c r="E97" i="53"/>
  <c r="F97" i="53" s="1"/>
  <c r="AH96" i="53"/>
  <c r="E96" i="53"/>
  <c r="F96" i="53" s="1"/>
  <c r="AH95" i="53"/>
  <c r="E95" i="53"/>
  <c r="F95" i="53" s="1"/>
  <c r="AH94" i="53"/>
  <c r="E94" i="53"/>
  <c r="F94" i="53" s="1"/>
  <c r="AH93" i="53"/>
  <c r="E93" i="53"/>
  <c r="F93" i="53" s="1"/>
  <c r="AH92" i="53"/>
  <c r="E92" i="53"/>
  <c r="F92" i="53" s="1"/>
  <c r="AH91" i="53"/>
  <c r="E91" i="53"/>
  <c r="F91" i="53" s="1"/>
  <c r="AH90" i="53"/>
  <c r="E90" i="53"/>
  <c r="F90" i="53" s="1"/>
  <c r="AH89" i="53"/>
  <c r="E89" i="53"/>
  <c r="F89" i="53" s="1"/>
  <c r="AH88" i="53"/>
  <c r="E88" i="53"/>
  <c r="F88" i="53" s="1"/>
  <c r="AH87" i="53"/>
  <c r="E87" i="53"/>
  <c r="F87" i="53" s="1"/>
  <c r="AH86" i="53"/>
  <c r="E86" i="53"/>
  <c r="F86" i="53" s="1"/>
  <c r="AH85" i="53"/>
  <c r="E85" i="53"/>
  <c r="F85" i="53" s="1"/>
  <c r="AH84" i="53"/>
  <c r="E84" i="53"/>
  <c r="F84" i="53" s="1"/>
  <c r="AH83" i="53"/>
  <c r="E83" i="53"/>
  <c r="F83" i="53" s="1"/>
  <c r="AH82" i="53"/>
  <c r="E82" i="53"/>
  <c r="F82" i="53" s="1"/>
  <c r="AH81" i="53"/>
  <c r="E81" i="53"/>
  <c r="F81" i="53" s="1"/>
  <c r="AH80" i="53"/>
  <c r="E80" i="53"/>
  <c r="F80" i="53" s="1"/>
  <c r="AH79" i="53"/>
  <c r="E79" i="53"/>
  <c r="F79" i="53" s="1"/>
  <c r="AH78" i="53"/>
  <c r="E78" i="53"/>
  <c r="F78" i="53" s="1"/>
  <c r="AH77" i="53"/>
  <c r="E77" i="53"/>
  <c r="F77" i="53" s="1"/>
  <c r="AH76" i="53"/>
  <c r="E76" i="53"/>
  <c r="F76" i="53" s="1"/>
  <c r="AH75" i="53"/>
  <c r="E75" i="53"/>
  <c r="F75" i="53" s="1"/>
  <c r="AH74" i="53"/>
  <c r="E74" i="53"/>
  <c r="F74" i="53" s="1"/>
  <c r="AH73" i="53"/>
  <c r="E73" i="53"/>
  <c r="F73" i="53" s="1"/>
  <c r="AH72" i="53"/>
  <c r="E72" i="53"/>
  <c r="F72" i="53" s="1"/>
  <c r="AH71" i="53"/>
  <c r="E71" i="53"/>
  <c r="F71" i="53" s="1"/>
  <c r="AH70" i="53"/>
  <c r="E70" i="53"/>
  <c r="F70" i="53" s="1"/>
  <c r="AH69" i="53"/>
  <c r="E69" i="53"/>
  <c r="F69" i="53" s="1"/>
  <c r="AH68" i="53"/>
  <c r="E68" i="53"/>
  <c r="F68" i="53" s="1"/>
  <c r="AH67" i="53"/>
  <c r="F67" i="53"/>
  <c r="E67" i="53"/>
  <c r="AH66" i="53"/>
  <c r="E66" i="53"/>
  <c r="F66" i="53" s="1"/>
  <c r="AH65" i="53"/>
  <c r="E65" i="53"/>
  <c r="F65" i="53" s="1"/>
  <c r="AH64" i="53"/>
  <c r="E64" i="53"/>
  <c r="F64" i="53" s="1"/>
  <c r="AH63" i="53"/>
  <c r="E63" i="53"/>
  <c r="F63" i="53" s="1"/>
  <c r="AH62" i="53"/>
  <c r="E62" i="53"/>
  <c r="F62" i="53" s="1"/>
  <c r="AH61" i="53"/>
  <c r="E61" i="53"/>
  <c r="F61" i="53" s="1"/>
  <c r="AH60" i="53"/>
  <c r="E60" i="53"/>
  <c r="F60" i="53" s="1"/>
  <c r="AH59" i="53"/>
  <c r="E59" i="53"/>
  <c r="F59" i="53" s="1"/>
  <c r="AH58" i="53"/>
  <c r="E58" i="53"/>
  <c r="F58" i="53" s="1"/>
  <c r="AH57" i="53"/>
  <c r="F57" i="53"/>
  <c r="E57" i="53"/>
  <c r="AH56" i="53"/>
  <c r="E56" i="53"/>
  <c r="F56" i="53" s="1"/>
  <c r="AH55" i="53"/>
  <c r="E55" i="53"/>
  <c r="F55" i="53" s="1"/>
  <c r="AH54" i="53"/>
  <c r="E54" i="53"/>
  <c r="F54" i="53" s="1"/>
  <c r="AH53" i="53"/>
  <c r="E53" i="53"/>
  <c r="F53" i="53" s="1"/>
  <c r="AH52" i="53"/>
  <c r="E52" i="53"/>
  <c r="F52" i="53" s="1"/>
  <c r="AH51" i="53"/>
  <c r="F51" i="53"/>
  <c r="E51" i="53"/>
  <c r="AH50" i="53"/>
  <c r="E50" i="53"/>
  <c r="F50" i="53" s="1"/>
  <c r="AH49" i="53"/>
  <c r="E49" i="53"/>
  <c r="F49" i="53" s="1"/>
  <c r="AH48" i="53"/>
  <c r="E48" i="53"/>
  <c r="F48" i="53" s="1"/>
  <c r="AH47" i="53"/>
  <c r="E47" i="53"/>
  <c r="F47" i="53" s="1"/>
  <c r="AH46" i="53"/>
  <c r="E46" i="53"/>
  <c r="F46" i="53" s="1"/>
  <c r="AH45" i="53"/>
  <c r="E45" i="53"/>
  <c r="F45" i="53" s="1"/>
  <c r="AH44" i="53"/>
  <c r="E44" i="53"/>
  <c r="F44" i="53" s="1"/>
  <c r="AH43" i="53"/>
  <c r="F43" i="53"/>
  <c r="E43" i="53"/>
  <c r="AH42" i="53"/>
  <c r="E42" i="53"/>
  <c r="F42" i="53" s="1"/>
  <c r="AH41" i="53"/>
  <c r="E41" i="53"/>
  <c r="F41" i="53" s="1"/>
  <c r="AH40" i="53"/>
  <c r="E40" i="53"/>
  <c r="F40" i="53" s="1"/>
  <c r="AH39" i="53"/>
  <c r="E39" i="53"/>
  <c r="F39" i="53" s="1"/>
  <c r="AH38" i="53"/>
  <c r="E38" i="53"/>
  <c r="F38" i="53" s="1"/>
  <c r="AH37" i="53"/>
  <c r="E37" i="53"/>
  <c r="F37" i="53" s="1"/>
  <c r="AH36" i="53"/>
  <c r="E36" i="53"/>
  <c r="F36" i="53" s="1"/>
  <c r="AH35" i="53"/>
  <c r="F35" i="53"/>
  <c r="E35" i="53"/>
  <c r="AH34" i="53"/>
  <c r="E34" i="53"/>
  <c r="F34" i="53" s="1"/>
  <c r="AH33" i="53"/>
  <c r="E33" i="53"/>
  <c r="F33" i="53" s="1"/>
  <c r="AH32" i="53"/>
  <c r="E32" i="53"/>
  <c r="F32" i="53" s="1"/>
  <c r="AH31" i="53"/>
  <c r="E31" i="53"/>
  <c r="F31" i="53" s="1"/>
  <c r="AH30" i="53"/>
  <c r="E30" i="53"/>
  <c r="F30" i="53" s="1"/>
  <c r="AH29" i="53"/>
  <c r="E29" i="53"/>
  <c r="F29" i="53" s="1"/>
  <c r="AH28" i="53"/>
  <c r="E28" i="53"/>
  <c r="F28" i="53" s="1"/>
  <c r="AH27" i="53"/>
  <c r="F27" i="53"/>
  <c r="E27" i="53"/>
  <c r="AH26" i="53"/>
  <c r="E26" i="53"/>
  <c r="F26" i="53" s="1"/>
  <c r="AH25" i="53"/>
  <c r="E25" i="53"/>
  <c r="F25" i="53" s="1"/>
  <c r="AH24" i="53"/>
  <c r="E24" i="53"/>
  <c r="F24" i="53" s="1"/>
  <c r="AH23" i="53"/>
  <c r="E23" i="53"/>
  <c r="F23" i="53" s="1"/>
  <c r="AH22" i="53"/>
  <c r="E22" i="53"/>
  <c r="F22" i="53" s="1"/>
  <c r="AH21" i="53"/>
  <c r="AB21" i="53"/>
  <c r="AC21" i="53" s="1"/>
  <c r="X21" i="53"/>
  <c r="W21" i="53"/>
  <c r="R21" i="53"/>
  <c r="S21" i="53" s="1"/>
  <c r="Q22" i="53" s="1"/>
  <c r="N21" i="53"/>
  <c r="M21" i="53"/>
  <c r="H21" i="53"/>
  <c r="I21" i="53" s="1"/>
  <c r="F21" i="53"/>
  <c r="N165" i="52"/>
  <c r="G29" i="42"/>
  <c r="G32" i="42"/>
  <c r="G23" i="42"/>
  <c r="G12" i="42"/>
  <c r="Z168" i="52"/>
  <c r="Z167" i="52"/>
  <c r="Z166" i="52"/>
  <c r="Z165" i="52"/>
  <c r="Z164" i="52"/>
  <c r="Z163" i="52"/>
  <c r="Z162" i="52"/>
  <c r="Z161" i="52"/>
  <c r="Z160" i="52"/>
  <c r="Z159" i="52"/>
  <c r="Z158" i="52"/>
  <c r="Z157" i="52"/>
  <c r="Z156" i="52"/>
  <c r="Z155" i="52"/>
  <c r="Z154" i="52"/>
  <c r="Z153" i="52"/>
  <c r="Z152" i="52"/>
  <c r="Z151" i="52"/>
  <c r="Z150" i="52"/>
  <c r="Z149" i="52"/>
  <c r="Z148" i="52"/>
  <c r="Z147" i="52"/>
  <c r="Z146" i="52"/>
  <c r="Z145" i="52"/>
  <c r="Z144" i="52"/>
  <c r="Z143" i="52"/>
  <c r="Z142" i="52"/>
  <c r="Z141" i="52"/>
  <c r="Z140" i="52"/>
  <c r="Z139" i="52"/>
  <c r="Z138" i="52"/>
  <c r="Z137" i="52"/>
  <c r="Z136" i="52"/>
  <c r="Z135" i="52"/>
  <c r="Z134" i="52"/>
  <c r="Z133" i="52"/>
  <c r="Z132" i="52"/>
  <c r="Z131" i="52"/>
  <c r="Z130" i="52"/>
  <c r="Z129" i="52"/>
  <c r="Z128" i="52"/>
  <c r="Z127" i="52"/>
  <c r="Z126" i="52"/>
  <c r="Z125" i="52"/>
  <c r="Z124" i="52"/>
  <c r="Z123" i="52"/>
  <c r="Z122" i="52"/>
  <c r="Z121" i="52"/>
  <c r="Z120" i="52"/>
  <c r="Z119" i="52"/>
  <c r="Z118" i="52"/>
  <c r="Z117" i="52"/>
  <c r="Z116" i="52"/>
  <c r="Z115" i="52"/>
  <c r="Z114" i="52"/>
  <c r="Z113" i="52"/>
  <c r="Z112" i="52"/>
  <c r="Z111" i="52"/>
  <c r="Z110" i="52"/>
  <c r="Z109" i="52"/>
  <c r="Z108" i="52"/>
  <c r="Z107" i="52"/>
  <c r="Z106" i="52"/>
  <c r="Z105" i="52"/>
  <c r="Z104" i="52"/>
  <c r="Z103" i="52"/>
  <c r="Z102" i="52"/>
  <c r="Z101" i="52"/>
  <c r="Z100" i="52"/>
  <c r="Z99" i="52"/>
  <c r="Z98" i="52"/>
  <c r="Z97" i="52"/>
  <c r="Z96" i="52"/>
  <c r="Z95" i="52"/>
  <c r="Z94" i="52"/>
  <c r="Z93" i="52"/>
  <c r="Z92" i="52"/>
  <c r="Z91" i="52"/>
  <c r="Z90" i="52"/>
  <c r="Z89" i="52"/>
  <c r="Z88" i="52"/>
  <c r="Z87" i="52"/>
  <c r="Z86" i="52"/>
  <c r="Z85" i="52"/>
  <c r="Z84" i="52"/>
  <c r="Z83" i="52"/>
  <c r="Z82" i="52"/>
  <c r="Z81" i="52"/>
  <c r="Z80" i="52"/>
  <c r="Z79" i="52"/>
  <c r="Z78" i="52"/>
  <c r="Z77" i="52"/>
  <c r="Z76" i="52"/>
  <c r="Z75" i="52"/>
  <c r="Z74" i="52"/>
  <c r="Z73" i="52"/>
  <c r="Z72" i="52"/>
  <c r="Z71" i="52"/>
  <c r="Z70" i="52"/>
  <c r="Z69" i="52"/>
  <c r="Z68" i="52"/>
  <c r="Z67" i="52"/>
  <c r="Z66" i="52"/>
  <c r="Z65" i="52"/>
  <c r="Z64" i="52"/>
  <c r="Z63" i="52"/>
  <c r="Z62" i="52"/>
  <c r="Z61" i="52"/>
  <c r="Z60" i="52"/>
  <c r="Z59" i="52"/>
  <c r="Z58" i="52"/>
  <c r="Z57" i="52"/>
  <c r="Z56" i="52"/>
  <c r="Z55" i="52"/>
  <c r="Z54" i="52"/>
  <c r="Z53" i="52"/>
  <c r="Z52" i="52"/>
  <c r="Z51" i="52"/>
  <c r="Z50" i="52"/>
  <c r="Z49" i="52"/>
  <c r="Z48" i="52"/>
  <c r="Z47" i="52"/>
  <c r="Z46" i="52"/>
  <c r="Z45" i="52"/>
  <c r="Z44" i="52"/>
  <c r="Z43" i="52"/>
  <c r="Z42" i="52"/>
  <c r="Z41" i="52"/>
  <c r="Z40" i="52"/>
  <c r="Z39" i="52"/>
  <c r="Z38" i="52"/>
  <c r="Z37" i="52"/>
  <c r="Z36" i="52"/>
  <c r="Z35" i="52"/>
  <c r="Z34" i="52"/>
  <c r="Z33" i="52"/>
  <c r="Z32" i="52"/>
  <c r="Z31" i="52"/>
  <c r="Z30" i="52"/>
  <c r="Z29" i="52"/>
  <c r="Z28" i="52"/>
  <c r="Z27" i="52"/>
  <c r="Z26" i="52"/>
  <c r="Z25" i="52"/>
  <c r="Z24" i="52"/>
  <c r="Z23" i="52"/>
  <c r="Z22" i="52"/>
  <c r="U168" i="52"/>
  <c r="U167" i="52"/>
  <c r="U166" i="52"/>
  <c r="U165" i="52"/>
  <c r="U164" i="52"/>
  <c r="U163" i="52"/>
  <c r="U162" i="52"/>
  <c r="U161" i="52"/>
  <c r="U160" i="52"/>
  <c r="U159" i="52"/>
  <c r="U158" i="52"/>
  <c r="U157" i="52"/>
  <c r="U156" i="52"/>
  <c r="U155" i="52"/>
  <c r="U154" i="52"/>
  <c r="U153" i="52"/>
  <c r="U152" i="52"/>
  <c r="U151" i="52"/>
  <c r="U150" i="52"/>
  <c r="U149" i="52"/>
  <c r="U148" i="52"/>
  <c r="U147" i="52"/>
  <c r="U146" i="52"/>
  <c r="U145" i="52"/>
  <c r="U144" i="52"/>
  <c r="U143" i="52"/>
  <c r="U142" i="52"/>
  <c r="U141" i="52"/>
  <c r="U140" i="52"/>
  <c r="U139" i="52"/>
  <c r="U138" i="52"/>
  <c r="U137" i="52"/>
  <c r="U136" i="52"/>
  <c r="U135" i="52"/>
  <c r="U134" i="52"/>
  <c r="U133" i="52"/>
  <c r="U132" i="52"/>
  <c r="U131" i="52"/>
  <c r="U130" i="52"/>
  <c r="U129" i="52"/>
  <c r="U128" i="52"/>
  <c r="U127" i="52"/>
  <c r="U126" i="52"/>
  <c r="U125" i="52"/>
  <c r="U124" i="52"/>
  <c r="U123" i="52"/>
  <c r="U122" i="52"/>
  <c r="U121" i="52"/>
  <c r="U120" i="52"/>
  <c r="U119" i="52"/>
  <c r="U118" i="52"/>
  <c r="U117" i="52"/>
  <c r="U116" i="52"/>
  <c r="U115" i="52"/>
  <c r="U114" i="52"/>
  <c r="U113" i="52"/>
  <c r="U112" i="52"/>
  <c r="U111" i="52"/>
  <c r="U110" i="52"/>
  <c r="U109" i="52"/>
  <c r="U108" i="52"/>
  <c r="U107" i="52"/>
  <c r="U106" i="52"/>
  <c r="U105" i="52"/>
  <c r="U104" i="52"/>
  <c r="U103" i="52"/>
  <c r="U102" i="52"/>
  <c r="U101" i="52"/>
  <c r="U100" i="52"/>
  <c r="U99" i="52"/>
  <c r="U98" i="52"/>
  <c r="U97" i="52"/>
  <c r="U96" i="52"/>
  <c r="U95" i="52"/>
  <c r="U94" i="52"/>
  <c r="U93" i="52"/>
  <c r="U92" i="52"/>
  <c r="U91" i="52"/>
  <c r="U90" i="52"/>
  <c r="U89" i="52"/>
  <c r="U88" i="52"/>
  <c r="U87" i="52"/>
  <c r="U86" i="52"/>
  <c r="U85" i="52"/>
  <c r="U84" i="52"/>
  <c r="U83" i="52"/>
  <c r="U82" i="52"/>
  <c r="U81" i="52"/>
  <c r="U80" i="52"/>
  <c r="U79" i="52"/>
  <c r="U78" i="52"/>
  <c r="U77" i="52"/>
  <c r="U76" i="52"/>
  <c r="U75" i="52"/>
  <c r="U74" i="52"/>
  <c r="U73" i="52"/>
  <c r="U72" i="52"/>
  <c r="U71" i="52"/>
  <c r="U70" i="52"/>
  <c r="U69" i="52"/>
  <c r="U68" i="52"/>
  <c r="U67" i="52"/>
  <c r="U66" i="52"/>
  <c r="U65" i="52"/>
  <c r="U64" i="52"/>
  <c r="U63" i="52"/>
  <c r="U62" i="52"/>
  <c r="U61" i="52"/>
  <c r="U60" i="52"/>
  <c r="U59" i="52"/>
  <c r="U58" i="52"/>
  <c r="U57" i="52"/>
  <c r="U56" i="52"/>
  <c r="U55" i="52"/>
  <c r="U54" i="52"/>
  <c r="U53" i="52"/>
  <c r="U52" i="52"/>
  <c r="U51" i="52"/>
  <c r="U50" i="52"/>
  <c r="U49" i="52"/>
  <c r="U48" i="52"/>
  <c r="U47" i="52"/>
  <c r="U46" i="52"/>
  <c r="U45" i="52"/>
  <c r="U44" i="52"/>
  <c r="U43" i="52"/>
  <c r="U42" i="52"/>
  <c r="U41" i="52"/>
  <c r="U40" i="52"/>
  <c r="U39" i="52"/>
  <c r="U38" i="52"/>
  <c r="U37" i="52"/>
  <c r="U36" i="52"/>
  <c r="U35" i="52"/>
  <c r="U34" i="52"/>
  <c r="U33" i="52"/>
  <c r="U32" i="52"/>
  <c r="U31" i="52"/>
  <c r="U30" i="52"/>
  <c r="U29" i="52"/>
  <c r="U28" i="52"/>
  <c r="U27" i="52"/>
  <c r="U26" i="52"/>
  <c r="U25" i="52"/>
  <c r="U24" i="52"/>
  <c r="U23" i="52"/>
  <c r="U22" i="52"/>
  <c r="P168" i="52"/>
  <c r="P167" i="52"/>
  <c r="P166" i="52"/>
  <c r="P165" i="52"/>
  <c r="P164" i="52"/>
  <c r="P163" i="52"/>
  <c r="P162" i="52"/>
  <c r="P161" i="52"/>
  <c r="P160" i="52"/>
  <c r="P159" i="52"/>
  <c r="P158" i="52"/>
  <c r="P157" i="52"/>
  <c r="P156" i="52"/>
  <c r="P155" i="52"/>
  <c r="P154" i="52"/>
  <c r="P153" i="52"/>
  <c r="P152" i="52"/>
  <c r="P151" i="52"/>
  <c r="P150" i="52"/>
  <c r="P149" i="52"/>
  <c r="P148" i="52"/>
  <c r="P147" i="52"/>
  <c r="P146" i="52"/>
  <c r="P145" i="52"/>
  <c r="P144" i="52"/>
  <c r="P143" i="52"/>
  <c r="P142" i="52"/>
  <c r="P141" i="52"/>
  <c r="P140" i="52"/>
  <c r="P139" i="52"/>
  <c r="P138" i="52"/>
  <c r="P137" i="52"/>
  <c r="P136" i="52"/>
  <c r="P135" i="52"/>
  <c r="P134" i="52"/>
  <c r="P133" i="52"/>
  <c r="P132" i="52"/>
  <c r="P131" i="52"/>
  <c r="P130" i="52"/>
  <c r="P129" i="52"/>
  <c r="P128" i="52"/>
  <c r="P127" i="52"/>
  <c r="P126" i="52"/>
  <c r="P125" i="52"/>
  <c r="P124" i="52"/>
  <c r="P123" i="52"/>
  <c r="P122" i="52"/>
  <c r="P121" i="52"/>
  <c r="P120" i="52"/>
  <c r="P119" i="52"/>
  <c r="P118" i="52"/>
  <c r="P117" i="52"/>
  <c r="P116" i="52"/>
  <c r="P115" i="52"/>
  <c r="P114" i="52"/>
  <c r="P113" i="52"/>
  <c r="P112" i="52"/>
  <c r="P111" i="52"/>
  <c r="P110" i="52"/>
  <c r="P109" i="52"/>
  <c r="P108" i="52"/>
  <c r="P107" i="52"/>
  <c r="P106" i="52"/>
  <c r="P105" i="52"/>
  <c r="P104" i="52"/>
  <c r="P103" i="52"/>
  <c r="P102" i="52"/>
  <c r="P101" i="52"/>
  <c r="P100" i="52"/>
  <c r="P99" i="52"/>
  <c r="P98" i="52"/>
  <c r="P97" i="52"/>
  <c r="P96" i="52"/>
  <c r="P95" i="52"/>
  <c r="P94" i="52"/>
  <c r="P93" i="52"/>
  <c r="P92" i="52"/>
  <c r="P91" i="52"/>
  <c r="P90" i="52"/>
  <c r="P89" i="52"/>
  <c r="P88" i="52"/>
  <c r="P87" i="52"/>
  <c r="P86" i="52"/>
  <c r="P85" i="52"/>
  <c r="P84" i="52"/>
  <c r="P83" i="52"/>
  <c r="P82" i="52"/>
  <c r="P81" i="52"/>
  <c r="P80" i="52"/>
  <c r="P79" i="52"/>
  <c r="P78" i="52"/>
  <c r="P77" i="52"/>
  <c r="P76" i="52"/>
  <c r="P75" i="52"/>
  <c r="P74" i="52"/>
  <c r="P73" i="52"/>
  <c r="P72" i="52"/>
  <c r="P71" i="52"/>
  <c r="P70" i="52"/>
  <c r="P69" i="52"/>
  <c r="P68" i="52"/>
  <c r="P67" i="52"/>
  <c r="P66" i="52"/>
  <c r="P65" i="52"/>
  <c r="P64" i="52"/>
  <c r="P63" i="52"/>
  <c r="P62" i="52"/>
  <c r="P61" i="52"/>
  <c r="P60" i="52"/>
  <c r="P59" i="52"/>
  <c r="P58" i="52"/>
  <c r="P57" i="52"/>
  <c r="P56" i="52"/>
  <c r="P55" i="52"/>
  <c r="P54" i="52"/>
  <c r="P53" i="52"/>
  <c r="P52" i="52"/>
  <c r="P51" i="52"/>
  <c r="P50" i="52"/>
  <c r="P49" i="52"/>
  <c r="P48" i="52"/>
  <c r="P47" i="52"/>
  <c r="P46" i="52"/>
  <c r="P45" i="52"/>
  <c r="P44" i="52"/>
  <c r="P43" i="52"/>
  <c r="P42" i="52"/>
  <c r="P41" i="52"/>
  <c r="P40" i="52"/>
  <c r="P39" i="52"/>
  <c r="P38" i="52"/>
  <c r="P37" i="52"/>
  <c r="P36" i="52"/>
  <c r="P35" i="52"/>
  <c r="P34" i="52"/>
  <c r="P33" i="52"/>
  <c r="P32" i="52"/>
  <c r="P31" i="52"/>
  <c r="P30" i="52"/>
  <c r="P29" i="52"/>
  <c r="P28" i="52"/>
  <c r="P27" i="52"/>
  <c r="P26" i="52"/>
  <c r="P25" i="52"/>
  <c r="P24" i="52"/>
  <c r="P23" i="52"/>
  <c r="P22" i="52"/>
  <c r="K168" i="52"/>
  <c r="K167" i="52"/>
  <c r="K166" i="52"/>
  <c r="K165" i="52"/>
  <c r="K164" i="52"/>
  <c r="K163" i="52"/>
  <c r="K162" i="52"/>
  <c r="K161" i="52"/>
  <c r="K160" i="52"/>
  <c r="K159" i="52"/>
  <c r="K158" i="52"/>
  <c r="K157" i="52"/>
  <c r="K156" i="52"/>
  <c r="K155" i="52"/>
  <c r="K154" i="52"/>
  <c r="K153" i="52"/>
  <c r="K152" i="52"/>
  <c r="K151" i="52"/>
  <c r="K150" i="52"/>
  <c r="K149" i="52"/>
  <c r="K148" i="52"/>
  <c r="K147" i="52"/>
  <c r="K146" i="52"/>
  <c r="K145" i="52"/>
  <c r="K144" i="52"/>
  <c r="K143" i="52"/>
  <c r="K142" i="52"/>
  <c r="K141" i="52"/>
  <c r="K140" i="52"/>
  <c r="K139" i="52"/>
  <c r="K138" i="52"/>
  <c r="K137" i="52"/>
  <c r="K136" i="52"/>
  <c r="K135" i="52"/>
  <c r="K134" i="52"/>
  <c r="K133" i="52"/>
  <c r="K132" i="52"/>
  <c r="K131" i="52"/>
  <c r="K130" i="52"/>
  <c r="K129" i="52"/>
  <c r="K128" i="52"/>
  <c r="K127" i="52"/>
  <c r="K126" i="52"/>
  <c r="K125" i="52"/>
  <c r="K124" i="52"/>
  <c r="K123" i="52"/>
  <c r="K122" i="52"/>
  <c r="K121" i="52"/>
  <c r="K120" i="52"/>
  <c r="K119" i="52"/>
  <c r="K118" i="52"/>
  <c r="K117" i="52"/>
  <c r="K116" i="52"/>
  <c r="K115" i="52"/>
  <c r="K114" i="52"/>
  <c r="K113" i="52"/>
  <c r="K112" i="52"/>
  <c r="K111" i="52"/>
  <c r="K110" i="52"/>
  <c r="K109" i="52"/>
  <c r="K108" i="52"/>
  <c r="K107" i="52"/>
  <c r="K106" i="52"/>
  <c r="K105" i="52"/>
  <c r="K104" i="52"/>
  <c r="K103" i="52"/>
  <c r="K102" i="52"/>
  <c r="K101" i="52"/>
  <c r="K100" i="52"/>
  <c r="K99" i="52"/>
  <c r="K98" i="52"/>
  <c r="K97" i="52"/>
  <c r="K96" i="52"/>
  <c r="K95" i="52"/>
  <c r="K94" i="52"/>
  <c r="K93" i="52"/>
  <c r="K92" i="52"/>
  <c r="K91" i="52"/>
  <c r="K90" i="52"/>
  <c r="K89" i="52"/>
  <c r="K88" i="52"/>
  <c r="K87" i="52"/>
  <c r="K86" i="52"/>
  <c r="K85" i="52"/>
  <c r="K84" i="52"/>
  <c r="K83" i="52"/>
  <c r="K82" i="52"/>
  <c r="K81" i="52"/>
  <c r="K80" i="52"/>
  <c r="K79" i="52"/>
  <c r="K78" i="52"/>
  <c r="K77" i="52"/>
  <c r="K76" i="52"/>
  <c r="K75" i="52"/>
  <c r="K74" i="52"/>
  <c r="K73" i="52"/>
  <c r="K72" i="52"/>
  <c r="K71" i="52"/>
  <c r="K70" i="52"/>
  <c r="K69" i="52"/>
  <c r="K68" i="52"/>
  <c r="K67" i="52"/>
  <c r="K66" i="52"/>
  <c r="K65" i="52"/>
  <c r="K64" i="52"/>
  <c r="K63" i="52"/>
  <c r="K62" i="52"/>
  <c r="K61" i="52"/>
  <c r="K60" i="52"/>
  <c r="K59" i="52"/>
  <c r="K58" i="52"/>
  <c r="K57" i="52"/>
  <c r="K56" i="52"/>
  <c r="K55" i="52"/>
  <c r="K54" i="52"/>
  <c r="K53" i="52"/>
  <c r="K52" i="52"/>
  <c r="K51" i="52"/>
  <c r="K50" i="52"/>
  <c r="K49" i="52"/>
  <c r="K48" i="52"/>
  <c r="K47" i="52"/>
  <c r="K46" i="52"/>
  <c r="K45" i="52"/>
  <c r="K44" i="52"/>
  <c r="K43" i="52"/>
  <c r="K42" i="52"/>
  <c r="K41" i="52"/>
  <c r="K40" i="52"/>
  <c r="K39" i="52"/>
  <c r="K38" i="52"/>
  <c r="K37" i="52"/>
  <c r="K36" i="52"/>
  <c r="K35" i="52"/>
  <c r="K34" i="52"/>
  <c r="K33" i="52"/>
  <c r="K32" i="52"/>
  <c r="K31" i="52"/>
  <c r="K30" i="52"/>
  <c r="K29" i="52"/>
  <c r="K28" i="52"/>
  <c r="K27" i="52"/>
  <c r="K26" i="52"/>
  <c r="K25" i="52"/>
  <c r="K24" i="52"/>
  <c r="K23" i="52"/>
  <c r="K22" i="52"/>
  <c r="AH171" i="52"/>
  <c r="AH168" i="52"/>
  <c r="E168" i="52"/>
  <c r="F168" i="52" s="1"/>
  <c r="AH167" i="52"/>
  <c r="E167" i="52"/>
  <c r="F167" i="52" s="1"/>
  <c r="AH166" i="52"/>
  <c r="E166" i="52"/>
  <c r="F166" i="52" s="1"/>
  <c r="AH165" i="52"/>
  <c r="F165" i="52"/>
  <c r="E165" i="52"/>
  <c r="AH164" i="52"/>
  <c r="E164" i="52"/>
  <c r="F164" i="52" s="1"/>
  <c r="AH163" i="52"/>
  <c r="E163" i="52"/>
  <c r="F163" i="52" s="1"/>
  <c r="AH162" i="52"/>
  <c r="E162" i="52"/>
  <c r="F162" i="52" s="1"/>
  <c r="AH161" i="52"/>
  <c r="F161" i="52"/>
  <c r="E161" i="52"/>
  <c r="AH160" i="52"/>
  <c r="E160" i="52"/>
  <c r="F160" i="52" s="1"/>
  <c r="AH159" i="52"/>
  <c r="F159" i="52"/>
  <c r="E159" i="52"/>
  <c r="AH158" i="52"/>
  <c r="E158" i="52"/>
  <c r="F158" i="52" s="1"/>
  <c r="AH157" i="52"/>
  <c r="E157" i="52"/>
  <c r="F157" i="52" s="1"/>
  <c r="AH156" i="52"/>
  <c r="E156" i="52"/>
  <c r="F156" i="52" s="1"/>
  <c r="AH155" i="52"/>
  <c r="E155" i="52"/>
  <c r="F155" i="52" s="1"/>
  <c r="AH154" i="52"/>
  <c r="E154" i="52"/>
  <c r="F154" i="52" s="1"/>
  <c r="AH153" i="52"/>
  <c r="F153" i="52"/>
  <c r="E153" i="52"/>
  <c r="AH152" i="52"/>
  <c r="E152" i="52"/>
  <c r="F152" i="52" s="1"/>
  <c r="AH151" i="52"/>
  <c r="E151" i="52"/>
  <c r="F151" i="52" s="1"/>
  <c r="AH150" i="52"/>
  <c r="F150" i="52"/>
  <c r="E150" i="52"/>
  <c r="AH149" i="52"/>
  <c r="E149" i="52"/>
  <c r="F149" i="52" s="1"/>
  <c r="AH148" i="52"/>
  <c r="E148" i="52"/>
  <c r="F148" i="52" s="1"/>
  <c r="AH147" i="52"/>
  <c r="E147" i="52"/>
  <c r="F147" i="52" s="1"/>
  <c r="AH146" i="52"/>
  <c r="F146" i="52"/>
  <c r="E146" i="52"/>
  <c r="AH145" i="52"/>
  <c r="E145" i="52"/>
  <c r="F145" i="52" s="1"/>
  <c r="AH144" i="52"/>
  <c r="F144" i="52"/>
  <c r="E144" i="52"/>
  <c r="AH143" i="52"/>
  <c r="E143" i="52"/>
  <c r="F143" i="52" s="1"/>
  <c r="AH142" i="52"/>
  <c r="E142" i="52"/>
  <c r="F142" i="52" s="1"/>
  <c r="AH141" i="52"/>
  <c r="E141" i="52"/>
  <c r="F141" i="52" s="1"/>
  <c r="AH140" i="52"/>
  <c r="E140" i="52"/>
  <c r="F140" i="52" s="1"/>
  <c r="AH139" i="52"/>
  <c r="E139" i="52"/>
  <c r="F139" i="52" s="1"/>
  <c r="AH138" i="52"/>
  <c r="F138" i="52"/>
  <c r="E138" i="52"/>
  <c r="AH137" i="52"/>
  <c r="E137" i="52"/>
  <c r="F137" i="52" s="1"/>
  <c r="AH136" i="52"/>
  <c r="E136" i="52"/>
  <c r="F136" i="52" s="1"/>
  <c r="AH135" i="52"/>
  <c r="E135" i="52"/>
  <c r="F135" i="52" s="1"/>
  <c r="AH134" i="52"/>
  <c r="F134" i="52"/>
  <c r="E134" i="52"/>
  <c r="AH133" i="52"/>
  <c r="E133" i="52"/>
  <c r="F133" i="52" s="1"/>
  <c r="AH132" i="52"/>
  <c r="E132" i="52"/>
  <c r="F132" i="52" s="1"/>
  <c r="AH131" i="52"/>
  <c r="F131" i="52"/>
  <c r="E131" i="52"/>
  <c r="AH130" i="52"/>
  <c r="E130" i="52"/>
  <c r="F130" i="52" s="1"/>
  <c r="AH129" i="52"/>
  <c r="E129" i="52"/>
  <c r="F129" i="52" s="1"/>
  <c r="AH128" i="52"/>
  <c r="F128" i="52"/>
  <c r="E128" i="52"/>
  <c r="AH127" i="52"/>
  <c r="E127" i="52"/>
  <c r="F127" i="52" s="1"/>
  <c r="AH126" i="52"/>
  <c r="E126" i="52"/>
  <c r="F126" i="52" s="1"/>
  <c r="AH125" i="52"/>
  <c r="E125" i="52"/>
  <c r="F125" i="52" s="1"/>
  <c r="AH124" i="52"/>
  <c r="E124" i="52"/>
  <c r="F124" i="52" s="1"/>
  <c r="AH123" i="52"/>
  <c r="F123" i="52"/>
  <c r="E123" i="52"/>
  <c r="AH122" i="52"/>
  <c r="E122" i="52"/>
  <c r="F122" i="52" s="1"/>
  <c r="AH121" i="52"/>
  <c r="E121" i="52"/>
  <c r="F121" i="52" s="1"/>
  <c r="AH120" i="52"/>
  <c r="F120" i="52"/>
  <c r="E120" i="52"/>
  <c r="AH119" i="52"/>
  <c r="E119" i="52"/>
  <c r="F119" i="52" s="1"/>
  <c r="AH118" i="52"/>
  <c r="E118" i="52"/>
  <c r="F118" i="52" s="1"/>
  <c r="AH117" i="52"/>
  <c r="E117" i="52"/>
  <c r="F117" i="52" s="1"/>
  <c r="AH116" i="52"/>
  <c r="E116" i="52"/>
  <c r="F116" i="52" s="1"/>
  <c r="AH115" i="52"/>
  <c r="F115" i="52"/>
  <c r="E115" i="52"/>
  <c r="AH114" i="52"/>
  <c r="E114" i="52"/>
  <c r="F114" i="52" s="1"/>
  <c r="AH113" i="52"/>
  <c r="E113" i="52"/>
  <c r="F113" i="52" s="1"/>
  <c r="AH112" i="52"/>
  <c r="F112" i="52"/>
  <c r="E112" i="52"/>
  <c r="AH111" i="52"/>
  <c r="E111" i="52"/>
  <c r="F111" i="52" s="1"/>
  <c r="AH110" i="52"/>
  <c r="E110" i="52"/>
  <c r="F110" i="52" s="1"/>
  <c r="AH109" i="52"/>
  <c r="E109" i="52"/>
  <c r="F109" i="52" s="1"/>
  <c r="AH108" i="52"/>
  <c r="E108" i="52"/>
  <c r="F108" i="52" s="1"/>
  <c r="AH107" i="52"/>
  <c r="F107" i="52"/>
  <c r="E107" i="52"/>
  <c r="AH106" i="52"/>
  <c r="E106" i="52"/>
  <c r="F106" i="52" s="1"/>
  <c r="AH105" i="52"/>
  <c r="E105" i="52"/>
  <c r="F105" i="52" s="1"/>
  <c r="AH104" i="52"/>
  <c r="F104" i="52"/>
  <c r="E104" i="52"/>
  <c r="AH103" i="52"/>
  <c r="E103" i="52"/>
  <c r="F103" i="52" s="1"/>
  <c r="AH102" i="52"/>
  <c r="E102" i="52"/>
  <c r="F102" i="52" s="1"/>
  <c r="AH101" i="52"/>
  <c r="E101" i="52"/>
  <c r="F101" i="52" s="1"/>
  <c r="AH100" i="52"/>
  <c r="F100" i="52"/>
  <c r="E100" i="52"/>
  <c r="AH99" i="52"/>
  <c r="E99" i="52"/>
  <c r="F99" i="52" s="1"/>
  <c r="AH98" i="52"/>
  <c r="F98" i="52"/>
  <c r="E98" i="52"/>
  <c r="AH97" i="52"/>
  <c r="E97" i="52"/>
  <c r="F97" i="52" s="1"/>
  <c r="AH96" i="52"/>
  <c r="E96" i="52"/>
  <c r="F96" i="52" s="1"/>
  <c r="AH95" i="52"/>
  <c r="E95" i="52"/>
  <c r="F95" i="52" s="1"/>
  <c r="AH94" i="52"/>
  <c r="F94" i="52"/>
  <c r="E94" i="52"/>
  <c r="AH93" i="52"/>
  <c r="E93" i="52"/>
  <c r="F93" i="52" s="1"/>
  <c r="AH92" i="52"/>
  <c r="E92" i="52"/>
  <c r="F92" i="52" s="1"/>
  <c r="AH91" i="52"/>
  <c r="E91" i="52"/>
  <c r="F91" i="52" s="1"/>
  <c r="AH90" i="52"/>
  <c r="E90" i="52"/>
  <c r="F90" i="52" s="1"/>
  <c r="AH89" i="52"/>
  <c r="E89" i="52"/>
  <c r="F89" i="52" s="1"/>
  <c r="AH88" i="52"/>
  <c r="F88" i="52"/>
  <c r="E88" i="52"/>
  <c r="AH87" i="52"/>
  <c r="E87" i="52"/>
  <c r="F87" i="52" s="1"/>
  <c r="AH86" i="52"/>
  <c r="E86" i="52"/>
  <c r="F86" i="52" s="1"/>
  <c r="AH85" i="52"/>
  <c r="E85" i="52"/>
  <c r="F85" i="52" s="1"/>
  <c r="AH84" i="52"/>
  <c r="E84" i="52"/>
  <c r="F84" i="52" s="1"/>
  <c r="AH83" i="52"/>
  <c r="F83" i="52"/>
  <c r="E83" i="52"/>
  <c r="AH82" i="52"/>
  <c r="E82" i="52"/>
  <c r="F82" i="52" s="1"/>
  <c r="AH81" i="52"/>
  <c r="E81" i="52"/>
  <c r="F81" i="52" s="1"/>
  <c r="AH80" i="52"/>
  <c r="F80" i="52"/>
  <c r="E80" i="52"/>
  <c r="AH79" i="52"/>
  <c r="E79" i="52"/>
  <c r="F79" i="52" s="1"/>
  <c r="AH78" i="52"/>
  <c r="E78" i="52"/>
  <c r="F78" i="52" s="1"/>
  <c r="AH77" i="52"/>
  <c r="E77" i="52"/>
  <c r="F77" i="52" s="1"/>
  <c r="AH76" i="52"/>
  <c r="E76" i="52"/>
  <c r="F76" i="52" s="1"/>
  <c r="AH75" i="52"/>
  <c r="F75" i="52"/>
  <c r="E75" i="52"/>
  <c r="AH74" i="52"/>
  <c r="E74" i="52"/>
  <c r="F74" i="52" s="1"/>
  <c r="AH73" i="52"/>
  <c r="E73" i="52"/>
  <c r="F73" i="52" s="1"/>
  <c r="AH72" i="52"/>
  <c r="F72" i="52"/>
  <c r="E72" i="52"/>
  <c r="AH71" i="52"/>
  <c r="E71" i="52"/>
  <c r="F71" i="52" s="1"/>
  <c r="AH70" i="52"/>
  <c r="E70" i="52"/>
  <c r="F70" i="52" s="1"/>
  <c r="AH69" i="52"/>
  <c r="E69" i="52"/>
  <c r="F69" i="52" s="1"/>
  <c r="AH68" i="52"/>
  <c r="E68" i="52"/>
  <c r="F68" i="52" s="1"/>
  <c r="AH67" i="52"/>
  <c r="F67" i="52"/>
  <c r="E67" i="52"/>
  <c r="AH66" i="52"/>
  <c r="E66" i="52"/>
  <c r="F66" i="52" s="1"/>
  <c r="AH65" i="52"/>
  <c r="E65" i="52"/>
  <c r="F65" i="52" s="1"/>
  <c r="AH64" i="52"/>
  <c r="F64" i="52"/>
  <c r="E64" i="52"/>
  <c r="AH63" i="52"/>
  <c r="E63" i="52"/>
  <c r="F63" i="52" s="1"/>
  <c r="AH62" i="52"/>
  <c r="E62" i="52"/>
  <c r="F62" i="52" s="1"/>
  <c r="AH61" i="52"/>
  <c r="E61" i="52"/>
  <c r="F61" i="52" s="1"/>
  <c r="AH60" i="52"/>
  <c r="E60" i="52"/>
  <c r="F60" i="52" s="1"/>
  <c r="AH59" i="52"/>
  <c r="E59" i="52"/>
  <c r="F59" i="52" s="1"/>
  <c r="AH58" i="52"/>
  <c r="F58" i="52"/>
  <c r="E58" i="52"/>
  <c r="AH57" i="52"/>
  <c r="E57" i="52"/>
  <c r="F57" i="52" s="1"/>
  <c r="AH56" i="52"/>
  <c r="E56" i="52"/>
  <c r="F56" i="52" s="1"/>
  <c r="AH55" i="52"/>
  <c r="E55" i="52"/>
  <c r="F55" i="52" s="1"/>
  <c r="AH54" i="52"/>
  <c r="F54" i="52"/>
  <c r="E54" i="52"/>
  <c r="AH53" i="52"/>
  <c r="E53" i="52"/>
  <c r="F53" i="52" s="1"/>
  <c r="AH52" i="52"/>
  <c r="E52" i="52"/>
  <c r="F52" i="52" s="1"/>
  <c r="AH51" i="52"/>
  <c r="E51" i="52"/>
  <c r="F51" i="52" s="1"/>
  <c r="AH50" i="52"/>
  <c r="F50" i="52"/>
  <c r="E50" i="52"/>
  <c r="AH49" i="52"/>
  <c r="E49" i="52"/>
  <c r="F49" i="52" s="1"/>
  <c r="AH48" i="52"/>
  <c r="E48" i="52"/>
  <c r="F48" i="52" s="1"/>
  <c r="AH47" i="52"/>
  <c r="E47" i="52"/>
  <c r="F47" i="52" s="1"/>
  <c r="AH46" i="52"/>
  <c r="F46" i="52"/>
  <c r="E46" i="52"/>
  <c r="AH45" i="52"/>
  <c r="E45" i="52"/>
  <c r="F45" i="52" s="1"/>
  <c r="AH44" i="52"/>
  <c r="E44" i="52"/>
  <c r="F44" i="52" s="1"/>
  <c r="AH43" i="52"/>
  <c r="E43" i="52"/>
  <c r="F43" i="52" s="1"/>
  <c r="AH42" i="52"/>
  <c r="F42" i="52"/>
  <c r="E42" i="52"/>
  <c r="AH41" i="52"/>
  <c r="E41" i="52"/>
  <c r="F41" i="52" s="1"/>
  <c r="AH40" i="52"/>
  <c r="E40" i="52"/>
  <c r="F40" i="52" s="1"/>
  <c r="AH39" i="52"/>
  <c r="E39" i="52"/>
  <c r="F39" i="52" s="1"/>
  <c r="AH38" i="52"/>
  <c r="F38" i="52"/>
  <c r="E38" i="52"/>
  <c r="AH37" i="52"/>
  <c r="E37" i="52"/>
  <c r="F37" i="52" s="1"/>
  <c r="AH36" i="52"/>
  <c r="E36" i="52"/>
  <c r="F36" i="52" s="1"/>
  <c r="AH35" i="52"/>
  <c r="E35" i="52"/>
  <c r="F35" i="52" s="1"/>
  <c r="AH34" i="52"/>
  <c r="F34" i="52"/>
  <c r="E34" i="52"/>
  <c r="AH33" i="52"/>
  <c r="E33" i="52"/>
  <c r="F33" i="52" s="1"/>
  <c r="AH32" i="52"/>
  <c r="E32" i="52"/>
  <c r="F32" i="52" s="1"/>
  <c r="AH31" i="52"/>
  <c r="E31" i="52"/>
  <c r="F31" i="52" s="1"/>
  <c r="AH30" i="52"/>
  <c r="F30" i="52"/>
  <c r="E30" i="52"/>
  <c r="AH29" i="52"/>
  <c r="E29" i="52"/>
  <c r="F29" i="52" s="1"/>
  <c r="AH28" i="52"/>
  <c r="E28" i="52"/>
  <c r="F28" i="52" s="1"/>
  <c r="AH27" i="52"/>
  <c r="E27" i="52"/>
  <c r="F27" i="52" s="1"/>
  <c r="AH26" i="52"/>
  <c r="F26" i="52"/>
  <c r="E26" i="52"/>
  <c r="AH25" i="52"/>
  <c r="E25" i="52"/>
  <c r="F25" i="52" s="1"/>
  <c r="AH24" i="52"/>
  <c r="E24" i="52"/>
  <c r="F24" i="52" s="1"/>
  <c r="AH23" i="52"/>
  <c r="E23" i="52"/>
  <c r="F23" i="52" s="1"/>
  <c r="AH22" i="52"/>
  <c r="F22" i="52"/>
  <c r="E22" i="52"/>
  <c r="AH21" i="52"/>
  <c r="AC21" i="52"/>
  <c r="AB21" i="52"/>
  <c r="Y21" i="52"/>
  <c r="W21" i="52"/>
  <c r="X21" i="52" s="1"/>
  <c r="S21" i="52"/>
  <c r="R21" i="52"/>
  <c r="O21" i="52"/>
  <c r="M21" i="52"/>
  <c r="N21" i="52" s="1"/>
  <c r="L22" i="52" s="1"/>
  <c r="I21" i="52"/>
  <c r="F21" i="52"/>
  <c r="H21" i="52" s="1"/>
  <c r="L41" i="51"/>
  <c r="K41" i="51"/>
  <c r="J41" i="51"/>
  <c r="K40" i="51"/>
  <c r="J40" i="51"/>
  <c r="P36" i="51"/>
  <c r="N36" i="51"/>
  <c r="O35" i="51"/>
  <c r="N35" i="51"/>
  <c r="P34" i="51"/>
  <c r="N34" i="51"/>
  <c r="M34" i="51"/>
  <c r="O33" i="51"/>
  <c r="N33" i="51"/>
  <c r="M33" i="51"/>
  <c r="L33" i="51"/>
  <c r="M32" i="51"/>
  <c r="K32" i="51"/>
  <c r="K30" i="51"/>
  <c r="J30" i="51"/>
  <c r="I30" i="51"/>
  <c r="J29" i="51"/>
  <c r="I29" i="51"/>
  <c r="X166" i="50"/>
  <c r="S163" i="50"/>
  <c r="N164" i="50"/>
  <c r="E29" i="42"/>
  <c r="E32" i="42"/>
  <c r="E23" i="42"/>
  <c r="E12" i="42"/>
  <c r="Z168" i="50"/>
  <c r="Z167" i="50"/>
  <c r="Z166" i="50"/>
  <c r="Z165" i="50"/>
  <c r="Z164" i="50"/>
  <c r="Z163" i="50"/>
  <c r="Z162" i="50"/>
  <c r="Z161" i="50"/>
  <c r="Z160" i="50"/>
  <c r="Z159" i="50"/>
  <c r="Z158" i="50"/>
  <c r="Z157" i="50"/>
  <c r="Z156" i="50"/>
  <c r="Z155" i="50"/>
  <c r="Z154" i="50"/>
  <c r="Z153" i="50"/>
  <c r="Z152" i="50"/>
  <c r="Z151" i="50"/>
  <c r="Z150" i="50"/>
  <c r="Z149" i="50"/>
  <c r="Z148" i="50"/>
  <c r="Z147" i="50"/>
  <c r="Z146" i="50"/>
  <c r="Z145" i="50"/>
  <c r="Z144" i="50"/>
  <c r="Z143" i="50"/>
  <c r="Z142" i="50"/>
  <c r="Z141" i="50"/>
  <c r="Z140" i="50"/>
  <c r="Z139" i="50"/>
  <c r="Z138" i="50"/>
  <c r="Z137" i="50"/>
  <c r="Z136" i="50"/>
  <c r="Z135" i="50"/>
  <c r="Z134" i="50"/>
  <c r="Z133" i="50"/>
  <c r="Z132" i="50"/>
  <c r="Z131" i="50"/>
  <c r="Z130" i="50"/>
  <c r="Z129" i="50"/>
  <c r="Z128" i="50"/>
  <c r="Z127" i="50"/>
  <c r="Z126" i="50"/>
  <c r="Z125" i="50"/>
  <c r="Z124" i="50"/>
  <c r="Z123" i="50"/>
  <c r="Z122" i="50"/>
  <c r="Z121" i="50"/>
  <c r="Z120" i="50"/>
  <c r="Z119" i="50"/>
  <c r="Z118" i="50"/>
  <c r="Z117" i="50"/>
  <c r="Z116" i="50"/>
  <c r="Z115" i="50"/>
  <c r="Z114" i="50"/>
  <c r="Z113" i="50"/>
  <c r="Z112" i="50"/>
  <c r="Z111" i="50"/>
  <c r="Z110" i="50"/>
  <c r="Z109" i="50"/>
  <c r="Z108" i="50"/>
  <c r="Z107" i="50"/>
  <c r="Z106" i="50"/>
  <c r="Z105" i="50"/>
  <c r="Z104" i="50"/>
  <c r="Z103" i="50"/>
  <c r="Z102" i="50"/>
  <c r="Z101" i="50"/>
  <c r="Z100" i="50"/>
  <c r="Z99" i="50"/>
  <c r="Z98" i="50"/>
  <c r="Z97" i="50"/>
  <c r="Z96" i="50"/>
  <c r="Z95" i="50"/>
  <c r="Z94" i="50"/>
  <c r="Z93" i="50"/>
  <c r="Z92" i="50"/>
  <c r="Z91" i="50"/>
  <c r="Z90" i="50"/>
  <c r="Z89" i="50"/>
  <c r="Z88" i="50"/>
  <c r="Z87" i="50"/>
  <c r="Z86" i="50"/>
  <c r="Z85" i="50"/>
  <c r="Z84" i="50"/>
  <c r="Z83" i="50"/>
  <c r="Z82" i="50"/>
  <c r="Z81" i="50"/>
  <c r="Z80" i="50"/>
  <c r="Z79" i="50"/>
  <c r="Z78" i="50"/>
  <c r="Z77" i="50"/>
  <c r="Z76" i="50"/>
  <c r="Z75" i="50"/>
  <c r="Z74" i="50"/>
  <c r="Z73" i="50"/>
  <c r="Z72" i="50"/>
  <c r="Z71" i="50"/>
  <c r="Z70" i="50"/>
  <c r="Z69" i="50"/>
  <c r="Z68" i="50"/>
  <c r="Z67" i="50"/>
  <c r="Z66" i="50"/>
  <c r="Z65" i="50"/>
  <c r="Z64" i="50"/>
  <c r="Z63" i="50"/>
  <c r="Z62" i="50"/>
  <c r="Z61" i="50"/>
  <c r="Z60" i="50"/>
  <c r="Z59" i="50"/>
  <c r="Z58" i="50"/>
  <c r="Z57" i="50"/>
  <c r="Z56" i="50"/>
  <c r="Z55" i="50"/>
  <c r="Z54" i="50"/>
  <c r="Z53" i="50"/>
  <c r="Z52" i="50"/>
  <c r="Z51" i="50"/>
  <c r="Z50" i="50"/>
  <c r="Z49" i="50"/>
  <c r="Z48" i="50"/>
  <c r="Z47" i="50"/>
  <c r="Z46" i="50"/>
  <c r="Z45" i="50"/>
  <c r="Z44" i="50"/>
  <c r="Z43" i="50"/>
  <c r="Z42" i="50"/>
  <c r="Z41" i="50"/>
  <c r="Z40" i="50"/>
  <c r="Z39" i="50"/>
  <c r="Z38" i="50"/>
  <c r="Z37" i="50"/>
  <c r="Z36" i="50"/>
  <c r="Z35" i="50"/>
  <c r="Z34" i="50"/>
  <c r="Z33" i="50"/>
  <c r="Z32" i="50"/>
  <c r="Z31" i="50"/>
  <c r="Z30" i="50"/>
  <c r="Z29" i="50"/>
  <c r="Z28" i="50"/>
  <c r="Z27" i="50"/>
  <c r="Z26" i="50"/>
  <c r="Z25" i="50"/>
  <c r="Z24" i="50"/>
  <c r="Z23" i="50"/>
  <c r="Z22" i="50"/>
  <c r="U168" i="50"/>
  <c r="U167" i="50"/>
  <c r="U166" i="50"/>
  <c r="U165" i="50"/>
  <c r="U164" i="50"/>
  <c r="U163" i="50"/>
  <c r="U162" i="50"/>
  <c r="U161" i="50"/>
  <c r="U160" i="50"/>
  <c r="U159" i="50"/>
  <c r="U158" i="50"/>
  <c r="U157" i="50"/>
  <c r="U156" i="50"/>
  <c r="U155" i="50"/>
  <c r="U154" i="50"/>
  <c r="U153" i="50"/>
  <c r="U152" i="50"/>
  <c r="U151" i="50"/>
  <c r="U150" i="50"/>
  <c r="U149" i="50"/>
  <c r="U148" i="50"/>
  <c r="U147" i="50"/>
  <c r="U146" i="50"/>
  <c r="U145" i="50"/>
  <c r="U144" i="50"/>
  <c r="U143" i="50"/>
  <c r="U142" i="50"/>
  <c r="U141" i="50"/>
  <c r="U140" i="50"/>
  <c r="U139" i="50"/>
  <c r="U138" i="50"/>
  <c r="U137" i="50"/>
  <c r="U136" i="50"/>
  <c r="U135" i="50"/>
  <c r="U134" i="50"/>
  <c r="U133" i="50"/>
  <c r="U132" i="50"/>
  <c r="U131" i="50"/>
  <c r="U130" i="50"/>
  <c r="U129" i="50"/>
  <c r="U128" i="50"/>
  <c r="U127" i="50"/>
  <c r="U126" i="50"/>
  <c r="U125" i="50"/>
  <c r="U124" i="50"/>
  <c r="U123" i="50"/>
  <c r="U122" i="50"/>
  <c r="U121" i="50"/>
  <c r="U120" i="50"/>
  <c r="U119" i="50"/>
  <c r="U118" i="50"/>
  <c r="U117" i="50"/>
  <c r="U116" i="50"/>
  <c r="U115" i="50"/>
  <c r="U114" i="50"/>
  <c r="U113" i="50"/>
  <c r="U112" i="50"/>
  <c r="U111" i="50"/>
  <c r="U110" i="50"/>
  <c r="U109" i="50"/>
  <c r="U108" i="50"/>
  <c r="U107" i="50"/>
  <c r="U106" i="50"/>
  <c r="U105" i="50"/>
  <c r="U104" i="50"/>
  <c r="U103" i="50"/>
  <c r="U102" i="50"/>
  <c r="U101" i="50"/>
  <c r="U100" i="50"/>
  <c r="U99" i="50"/>
  <c r="U98" i="50"/>
  <c r="U97" i="50"/>
  <c r="U96" i="50"/>
  <c r="U95" i="50"/>
  <c r="U94" i="50"/>
  <c r="U93" i="50"/>
  <c r="U92" i="50"/>
  <c r="U91" i="50"/>
  <c r="U90" i="50"/>
  <c r="U89" i="50"/>
  <c r="U88" i="50"/>
  <c r="U87" i="50"/>
  <c r="U86" i="50"/>
  <c r="U85" i="50"/>
  <c r="U84" i="50"/>
  <c r="U83" i="50"/>
  <c r="U82" i="50"/>
  <c r="U81" i="50"/>
  <c r="U80" i="50"/>
  <c r="U79" i="50"/>
  <c r="U78" i="50"/>
  <c r="U77" i="50"/>
  <c r="U76" i="50"/>
  <c r="U75" i="50"/>
  <c r="U74" i="50"/>
  <c r="U73" i="50"/>
  <c r="U72" i="50"/>
  <c r="U71" i="50"/>
  <c r="U70" i="50"/>
  <c r="U69" i="50"/>
  <c r="U68" i="50"/>
  <c r="U67" i="50"/>
  <c r="U66" i="50"/>
  <c r="U65" i="50"/>
  <c r="U64" i="50"/>
  <c r="U63" i="50"/>
  <c r="U62" i="50"/>
  <c r="U61" i="50"/>
  <c r="U60" i="50"/>
  <c r="U59" i="50"/>
  <c r="U58" i="50"/>
  <c r="U57" i="50"/>
  <c r="U56" i="50"/>
  <c r="U55" i="50"/>
  <c r="U54" i="50"/>
  <c r="U53" i="50"/>
  <c r="U52" i="50"/>
  <c r="U51" i="50"/>
  <c r="U50" i="50"/>
  <c r="U49" i="50"/>
  <c r="U48" i="50"/>
  <c r="U47" i="50"/>
  <c r="U46" i="50"/>
  <c r="U45" i="50"/>
  <c r="U44" i="50"/>
  <c r="U43" i="50"/>
  <c r="U42" i="50"/>
  <c r="U41" i="50"/>
  <c r="U40" i="50"/>
  <c r="U39" i="50"/>
  <c r="U38" i="50"/>
  <c r="U37" i="50"/>
  <c r="U36" i="50"/>
  <c r="U35" i="50"/>
  <c r="U34" i="50"/>
  <c r="U33" i="50"/>
  <c r="U32" i="50"/>
  <c r="U31" i="50"/>
  <c r="U30" i="50"/>
  <c r="U29" i="50"/>
  <c r="U28" i="50"/>
  <c r="U27" i="50"/>
  <c r="U26" i="50"/>
  <c r="U25" i="50"/>
  <c r="U24" i="50"/>
  <c r="U23" i="50"/>
  <c r="U22" i="50"/>
  <c r="P168" i="50"/>
  <c r="P167" i="50"/>
  <c r="P166" i="50"/>
  <c r="P165" i="50"/>
  <c r="P164" i="50"/>
  <c r="P163" i="50"/>
  <c r="P162" i="50"/>
  <c r="P161" i="50"/>
  <c r="P160" i="50"/>
  <c r="P159" i="50"/>
  <c r="P158" i="50"/>
  <c r="P157" i="50"/>
  <c r="P156" i="50"/>
  <c r="P155" i="50"/>
  <c r="P154" i="50"/>
  <c r="P153" i="50"/>
  <c r="P152" i="50"/>
  <c r="P151" i="50"/>
  <c r="P150" i="50"/>
  <c r="P149" i="50"/>
  <c r="P148" i="50"/>
  <c r="P147" i="50"/>
  <c r="P146" i="50"/>
  <c r="P145" i="50"/>
  <c r="P144" i="50"/>
  <c r="P143" i="50"/>
  <c r="P142" i="50"/>
  <c r="P141" i="50"/>
  <c r="P140" i="50"/>
  <c r="P139" i="50"/>
  <c r="P138" i="50"/>
  <c r="P137" i="50"/>
  <c r="P136" i="50"/>
  <c r="P135" i="50"/>
  <c r="P134" i="50"/>
  <c r="P133" i="50"/>
  <c r="P132" i="50"/>
  <c r="P131" i="50"/>
  <c r="P130" i="50"/>
  <c r="P129" i="50"/>
  <c r="P128" i="50"/>
  <c r="P127" i="50"/>
  <c r="P126" i="50"/>
  <c r="P125" i="50"/>
  <c r="P124" i="50"/>
  <c r="P123" i="50"/>
  <c r="P122" i="50"/>
  <c r="P121" i="50"/>
  <c r="P120" i="50"/>
  <c r="P119" i="50"/>
  <c r="P118" i="50"/>
  <c r="P117" i="50"/>
  <c r="P116" i="50"/>
  <c r="P115" i="50"/>
  <c r="P114" i="50"/>
  <c r="P113" i="50"/>
  <c r="P112" i="50"/>
  <c r="P111" i="50"/>
  <c r="P110" i="50"/>
  <c r="P109" i="50"/>
  <c r="P108" i="50"/>
  <c r="P107" i="50"/>
  <c r="P106" i="50"/>
  <c r="P105" i="50"/>
  <c r="P104" i="50"/>
  <c r="P103" i="50"/>
  <c r="P102" i="50"/>
  <c r="P101" i="50"/>
  <c r="P100" i="50"/>
  <c r="P99" i="50"/>
  <c r="P98" i="50"/>
  <c r="P97" i="50"/>
  <c r="P96" i="50"/>
  <c r="P95" i="50"/>
  <c r="P94" i="50"/>
  <c r="P93" i="50"/>
  <c r="P92" i="50"/>
  <c r="P91" i="50"/>
  <c r="P90" i="50"/>
  <c r="P89" i="50"/>
  <c r="P88" i="50"/>
  <c r="P87" i="50"/>
  <c r="P86" i="50"/>
  <c r="P85" i="50"/>
  <c r="P84" i="50"/>
  <c r="P83" i="50"/>
  <c r="P82" i="50"/>
  <c r="P81" i="50"/>
  <c r="P80" i="50"/>
  <c r="P79" i="50"/>
  <c r="P78" i="50"/>
  <c r="P77" i="50"/>
  <c r="P76" i="50"/>
  <c r="P75" i="50"/>
  <c r="P74" i="50"/>
  <c r="P73" i="50"/>
  <c r="P72" i="50"/>
  <c r="P71" i="50"/>
  <c r="P70" i="50"/>
  <c r="P69" i="50"/>
  <c r="P68" i="50"/>
  <c r="P67" i="50"/>
  <c r="P66" i="50"/>
  <c r="P65" i="50"/>
  <c r="P64" i="50"/>
  <c r="P63" i="50"/>
  <c r="P62" i="50"/>
  <c r="P61" i="50"/>
  <c r="P60" i="50"/>
  <c r="P59" i="50"/>
  <c r="P58" i="50"/>
  <c r="P57" i="50"/>
  <c r="P56" i="50"/>
  <c r="P55" i="50"/>
  <c r="P54" i="50"/>
  <c r="P53" i="50"/>
  <c r="P52" i="50"/>
  <c r="P51" i="50"/>
  <c r="P50" i="50"/>
  <c r="P49" i="50"/>
  <c r="P48" i="50"/>
  <c r="P47" i="50"/>
  <c r="P46" i="50"/>
  <c r="P45" i="50"/>
  <c r="P44" i="50"/>
  <c r="P43" i="50"/>
  <c r="P42" i="50"/>
  <c r="P41" i="50"/>
  <c r="P40" i="50"/>
  <c r="P39" i="50"/>
  <c r="P38" i="50"/>
  <c r="P37" i="50"/>
  <c r="P36" i="50"/>
  <c r="P35" i="50"/>
  <c r="P34" i="50"/>
  <c r="P33" i="50"/>
  <c r="P32" i="50"/>
  <c r="P31" i="50"/>
  <c r="P30" i="50"/>
  <c r="P29" i="50"/>
  <c r="P28" i="50"/>
  <c r="P27" i="50"/>
  <c r="P26" i="50"/>
  <c r="P25" i="50"/>
  <c r="P24" i="50"/>
  <c r="P23" i="50"/>
  <c r="P22" i="50"/>
  <c r="K168" i="50"/>
  <c r="K167" i="50"/>
  <c r="K166" i="50"/>
  <c r="K165" i="50"/>
  <c r="K164" i="50"/>
  <c r="K163" i="50"/>
  <c r="K162" i="50"/>
  <c r="K161" i="50"/>
  <c r="K160" i="50"/>
  <c r="K159" i="50"/>
  <c r="K158" i="50"/>
  <c r="K157" i="50"/>
  <c r="K156" i="50"/>
  <c r="K155" i="50"/>
  <c r="K154" i="50"/>
  <c r="K153" i="50"/>
  <c r="K152" i="50"/>
  <c r="K151" i="50"/>
  <c r="K150" i="50"/>
  <c r="K149" i="50"/>
  <c r="K148" i="50"/>
  <c r="K147" i="50"/>
  <c r="K146" i="50"/>
  <c r="K145" i="50"/>
  <c r="K144" i="50"/>
  <c r="K143" i="50"/>
  <c r="K142" i="50"/>
  <c r="K141" i="50"/>
  <c r="K140" i="50"/>
  <c r="K139" i="50"/>
  <c r="K138" i="50"/>
  <c r="K137" i="50"/>
  <c r="K136" i="50"/>
  <c r="K135" i="50"/>
  <c r="K134" i="50"/>
  <c r="K133" i="50"/>
  <c r="K132" i="50"/>
  <c r="K131" i="50"/>
  <c r="K130" i="50"/>
  <c r="K129" i="50"/>
  <c r="K128" i="50"/>
  <c r="K127" i="50"/>
  <c r="K126" i="50"/>
  <c r="K125" i="50"/>
  <c r="K124" i="50"/>
  <c r="K123" i="50"/>
  <c r="K122" i="50"/>
  <c r="K121" i="50"/>
  <c r="K120" i="50"/>
  <c r="K119" i="50"/>
  <c r="K118" i="50"/>
  <c r="K117" i="50"/>
  <c r="K116" i="50"/>
  <c r="K115" i="50"/>
  <c r="K114" i="50"/>
  <c r="K113" i="50"/>
  <c r="K112" i="50"/>
  <c r="K111" i="50"/>
  <c r="K110" i="50"/>
  <c r="K109" i="50"/>
  <c r="K108" i="50"/>
  <c r="K107" i="50"/>
  <c r="K106" i="50"/>
  <c r="K105" i="50"/>
  <c r="K104" i="50"/>
  <c r="K103" i="50"/>
  <c r="K102" i="50"/>
  <c r="K101" i="50"/>
  <c r="K100" i="50"/>
  <c r="K99" i="50"/>
  <c r="K98" i="50"/>
  <c r="K97" i="50"/>
  <c r="K96" i="50"/>
  <c r="K95" i="50"/>
  <c r="K94" i="50"/>
  <c r="K93" i="50"/>
  <c r="K92" i="50"/>
  <c r="K91" i="50"/>
  <c r="K90" i="50"/>
  <c r="K89" i="50"/>
  <c r="K88" i="50"/>
  <c r="K87" i="50"/>
  <c r="K86" i="50"/>
  <c r="K85" i="50"/>
  <c r="K84" i="50"/>
  <c r="K83" i="50"/>
  <c r="K82" i="50"/>
  <c r="K81" i="50"/>
  <c r="K80" i="50"/>
  <c r="K79" i="50"/>
  <c r="K78" i="50"/>
  <c r="K77" i="50"/>
  <c r="K76" i="50"/>
  <c r="K75" i="50"/>
  <c r="K74" i="50"/>
  <c r="K73" i="50"/>
  <c r="K72" i="50"/>
  <c r="K71" i="50"/>
  <c r="K70" i="50"/>
  <c r="K69" i="50"/>
  <c r="K68" i="50"/>
  <c r="K67" i="50"/>
  <c r="K66" i="50"/>
  <c r="K65" i="50"/>
  <c r="K64" i="50"/>
  <c r="K63" i="50"/>
  <c r="K62" i="50"/>
  <c r="K61" i="50"/>
  <c r="K60" i="50"/>
  <c r="K59" i="50"/>
  <c r="K58" i="50"/>
  <c r="K57" i="50"/>
  <c r="K56" i="50"/>
  <c r="K55" i="50"/>
  <c r="K54" i="50"/>
  <c r="K53" i="50"/>
  <c r="K52" i="50"/>
  <c r="K51" i="50"/>
  <c r="K50" i="50"/>
  <c r="K49" i="50"/>
  <c r="K48" i="50"/>
  <c r="K47" i="50"/>
  <c r="K46" i="50"/>
  <c r="K45" i="50"/>
  <c r="K44" i="50"/>
  <c r="K43" i="50"/>
  <c r="K42" i="50"/>
  <c r="K41" i="50"/>
  <c r="K40" i="50"/>
  <c r="K39" i="50"/>
  <c r="K38" i="50"/>
  <c r="K37" i="50"/>
  <c r="K36" i="50"/>
  <c r="K35" i="50"/>
  <c r="K34" i="50"/>
  <c r="K33" i="50"/>
  <c r="K32" i="50"/>
  <c r="K31" i="50"/>
  <c r="K30" i="50"/>
  <c r="K29" i="50"/>
  <c r="K28" i="50"/>
  <c r="K27" i="50"/>
  <c r="K26" i="50"/>
  <c r="K25" i="50"/>
  <c r="K24" i="50"/>
  <c r="K23" i="50"/>
  <c r="K22" i="50"/>
  <c r="AH171" i="50"/>
  <c r="AH168" i="50"/>
  <c r="E168" i="50"/>
  <c r="F168" i="50" s="1"/>
  <c r="AH167" i="50"/>
  <c r="E167" i="50"/>
  <c r="F167" i="50" s="1"/>
  <c r="AH166" i="50"/>
  <c r="E166" i="50"/>
  <c r="F166" i="50" s="1"/>
  <c r="AH165" i="50"/>
  <c r="E165" i="50"/>
  <c r="F165" i="50" s="1"/>
  <c r="AH164" i="50"/>
  <c r="E164" i="50"/>
  <c r="F164" i="50" s="1"/>
  <c r="AH163" i="50"/>
  <c r="F163" i="50"/>
  <c r="E163" i="50"/>
  <c r="AH162" i="50"/>
  <c r="E162" i="50"/>
  <c r="F162" i="50" s="1"/>
  <c r="AH161" i="50"/>
  <c r="E161" i="50"/>
  <c r="F161" i="50" s="1"/>
  <c r="AH160" i="50"/>
  <c r="E160" i="50"/>
  <c r="F160" i="50" s="1"/>
  <c r="AH159" i="50"/>
  <c r="E159" i="50"/>
  <c r="F159" i="50" s="1"/>
  <c r="AH158" i="50"/>
  <c r="E158" i="50"/>
  <c r="F158" i="50" s="1"/>
  <c r="AH157" i="50"/>
  <c r="E157" i="50"/>
  <c r="F157" i="50" s="1"/>
  <c r="AH156" i="50"/>
  <c r="E156" i="50"/>
  <c r="F156" i="50" s="1"/>
  <c r="AH155" i="50"/>
  <c r="E155" i="50"/>
  <c r="F155" i="50" s="1"/>
  <c r="AH154" i="50"/>
  <c r="E154" i="50"/>
  <c r="F154" i="50" s="1"/>
  <c r="AH153" i="50"/>
  <c r="E153" i="50"/>
  <c r="F153" i="50" s="1"/>
  <c r="AH152" i="50"/>
  <c r="E152" i="50"/>
  <c r="F152" i="50" s="1"/>
  <c r="AH151" i="50"/>
  <c r="F151" i="50"/>
  <c r="E151" i="50"/>
  <c r="AH150" i="50"/>
  <c r="E150" i="50"/>
  <c r="F150" i="50" s="1"/>
  <c r="AH149" i="50"/>
  <c r="E149" i="50"/>
  <c r="F149" i="50" s="1"/>
  <c r="AH148" i="50"/>
  <c r="F148" i="50"/>
  <c r="E148" i="50"/>
  <c r="AH147" i="50"/>
  <c r="E147" i="50"/>
  <c r="F147" i="50" s="1"/>
  <c r="AH146" i="50"/>
  <c r="E146" i="50"/>
  <c r="F146" i="50" s="1"/>
  <c r="AH145" i="50"/>
  <c r="E145" i="50"/>
  <c r="F145" i="50" s="1"/>
  <c r="AH144" i="50"/>
  <c r="E144" i="50"/>
  <c r="F144" i="50" s="1"/>
  <c r="AH143" i="50"/>
  <c r="E143" i="50"/>
  <c r="F143" i="50" s="1"/>
  <c r="AH142" i="50"/>
  <c r="E142" i="50"/>
  <c r="F142" i="50" s="1"/>
  <c r="AH141" i="50"/>
  <c r="E141" i="50"/>
  <c r="F141" i="50" s="1"/>
  <c r="AH140" i="50"/>
  <c r="E140" i="50"/>
  <c r="F140" i="50" s="1"/>
  <c r="AH139" i="50"/>
  <c r="E139" i="50"/>
  <c r="F139" i="50" s="1"/>
  <c r="AH138" i="50"/>
  <c r="F138" i="50"/>
  <c r="E138" i="50"/>
  <c r="AH137" i="50"/>
  <c r="E137" i="50"/>
  <c r="F137" i="50" s="1"/>
  <c r="AH136" i="50"/>
  <c r="E136" i="50"/>
  <c r="F136" i="50" s="1"/>
  <c r="AH135" i="50"/>
  <c r="E135" i="50"/>
  <c r="F135" i="50" s="1"/>
  <c r="AH134" i="50"/>
  <c r="E134" i="50"/>
  <c r="F134" i="50" s="1"/>
  <c r="AH133" i="50"/>
  <c r="E133" i="50"/>
  <c r="F133" i="50" s="1"/>
  <c r="AH132" i="50"/>
  <c r="E132" i="50"/>
  <c r="F132" i="50" s="1"/>
  <c r="AH131" i="50"/>
  <c r="E131" i="50"/>
  <c r="F131" i="50" s="1"/>
  <c r="AH130" i="50"/>
  <c r="F130" i="50"/>
  <c r="E130" i="50"/>
  <c r="AH129" i="50"/>
  <c r="E129" i="50"/>
  <c r="F129" i="50" s="1"/>
  <c r="AH128" i="50"/>
  <c r="E128" i="50"/>
  <c r="F128" i="50" s="1"/>
  <c r="AH127" i="50"/>
  <c r="E127" i="50"/>
  <c r="F127" i="50" s="1"/>
  <c r="AH126" i="50"/>
  <c r="E126" i="50"/>
  <c r="F126" i="50" s="1"/>
  <c r="AH125" i="50"/>
  <c r="E125" i="50"/>
  <c r="F125" i="50" s="1"/>
  <c r="AH124" i="50"/>
  <c r="E124" i="50"/>
  <c r="F124" i="50" s="1"/>
  <c r="AH123" i="50"/>
  <c r="E123" i="50"/>
  <c r="F123" i="50" s="1"/>
  <c r="AH122" i="50"/>
  <c r="E122" i="50"/>
  <c r="F122" i="50" s="1"/>
  <c r="AH121" i="50"/>
  <c r="F121" i="50"/>
  <c r="E121" i="50"/>
  <c r="AH120" i="50"/>
  <c r="E120" i="50"/>
  <c r="F120" i="50" s="1"/>
  <c r="AH119" i="50"/>
  <c r="E119" i="50"/>
  <c r="F119" i="50" s="1"/>
  <c r="AH118" i="50"/>
  <c r="E118" i="50"/>
  <c r="F118" i="50" s="1"/>
  <c r="AH117" i="50"/>
  <c r="E117" i="50"/>
  <c r="F117" i="50" s="1"/>
  <c r="AH116" i="50"/>
  <c r="E116" i="50"/>
  <c r="F116" i="50" s="1"/>
  <c r="AH115" i="50"/>
  <c r="F115" i="50"/>
  <c r="E115" i="50"/>
  <c r="AH114" i="50"/>
  <c r="E114" i="50"/>
  <c r="F114" i="50" s="1"/>
  <c r="AH113" i="50"/>
  <c r="E113" i="50"/>
  <c r="F113" i="50" s="1"/>
  <c r="AH112" i="50"/>
  <c r="E112" i="50"/>
  <c r="F112" i="50" s="1"/>
  <c r="AH111" i="50"/>
  <c r="E111" i="50"/>
  <c r="F111" i="50" s="1"/>
  <c r="AH110" i="50"/>
  <c r="E110" i="50"/>
  <c r="F110" i="50" s="1"/>
  <c r="AH109" i="50"/>
  <c r="E109" i="50"/>
  <c r="F109" i="50" s="1"/>
  <c r="AH108" i="50"/>
  <c r="E108" i="50"/>
  <c r="F108" i="50" s="1"/>
  <c r="AH107" i="50"/>
  <c r="E107" i="50"/>
  <c r="F107" i="50" s="1"/>
  <c r="AH106" i="50"/>
  <c r="E106" i="50"/>
  <c r="F106" i="50" s="1"/>
  <c r="AH105" i="50"/>
  <c r="F105" i="50"/>
  <c r="E105" i="50"/>
  <c r="AH104" i="50"/>
  <c r="E104" i="50"/>
  <c r="F104" i="50" s="1"/>
  <c r="AH103" i="50"/>
  <c r="E103" i="50"/>
  <c r="F103" i="50" s="1"/>
  <c r="AH102" i="50"/>
  <c r="E102" i="50"/>
  <c r="F102" i="50" s="1"/>
  <c r="AH101" i="50"/>
  <c r="E101" i="50"/>
  <c r="F101" i="50" s="1"/>
  <c r="AH100" i="50"/>
  <c r="E100" i="50"/>
  <c r="F100" i="50" s="1"/>
  <c r="AH99" i="50"/>
  <c r="E99" i="50"/>
  <c r="F99" i="50" s="1"/>
  <c r="AH98" i="50"/>
  <c r="E98" i="50"/>
  <c r="F98" i="50" s="1"/>
  <c r="AH97" i="50"/>
  <c r="F97" i="50"/>
  <c r="E97" i="50"/>
  <c r="AH96" i="50"/>
  <c r="E96" i="50"/>
  <c r="F96" i="50" s="1"/>
  <c r="AH95" i="50"/>
  <c r="E95" i="50"/>
  <c r="F95" i="50" s="1"/>
  <c r="AH94" i="50"/>
  <c r="E94" i="50"/>
  <c r="F94" i="50" s="1"/>
  <c r="AH93" i="50"/>
  <c r="E93" i="50"/>
  <c r="F93" i="50" s="1"/>
  <c r="AH92" i="50"/>
  <c r="E92" i="50"/>
  <c r="F92" i="50" s="1"/>
  <c r="AH91" i="50"/>
  <c r="E91" i="50"/>
  <c r="F91" i="50" s="1"/>
  <c r="AH90" i="50"/>
  <c r="E90" i="50"/>
  <c r="F90" i="50" s="1"/>
  <c r="AH89" i="50"/>
  <c r="F89" i="50"/>
  <c r="E89" i="50"/>
  <c r="AH88" i="50"/>
  <c r="E88" i="50"/>
  <c r="F88" i="50" s="1"/>
  <c r="AH87" i="50"/>
  <c r="E87" i="50"/>
  <c r="F87" i="50" s="1"/>
  <c r="AH86" i="50"/>
  <c r="E86" i="50"/>
  <c r="F86" i="50" s="1"/>
  <c r="AH85" i="50"/>
  <c r="E85" i="50"/>
  <c r="F85" i="50" s="1"/>
  <c r="AH84" i="50"/>
  <c r="E84" i="50"/>
  <c r="F84" i="50" s="1"/>
  <c r="AH83" i="50"/>
  <c r="E83" i="50"/>
  <c r="F83" i="50" s="1"/>
  <c r="AH82" i="50"/>
  <c r="E82" i="50"/>
  <c r="F82" i="50" s="1"/>
  <c r="AH81" i="50"/>
  <c r="F81" i="50"/>
  <c r="E81" i="50"/>
  <c r="AH80" i="50"/>
  <c r="E80" i="50"/>
  <c r="F80" i="50" s="1"/>
  <c r="AH79" i="50"/>
  <c r="E79" i="50"/>
  <c r="F79" i="50" s="1"/>
  <c r="AH78" i="50"/>
  <c r="E78" i="50"/>
  <c r="F78" i="50" s="1"/>
  <c r="AH77" i="50"/>
  <c r="E77" i="50"/>
  <c r="F77" i="50" s="1"/>
  <c r="AH76" i="50"/>
  <c r="E76" i="50"/>
  <c r="F76" i="50" s="1"/>
  <c r="AH75" i="50"/>
  <c r="E75" i="50"/>
  <c r="F75" i="50" s="1"/>
  <c r="AH74" i="50"/>
  <c r="E74" i="50"/>
  <c r="F74" i="50" s="1"/>
  <c r="AH73" i="50"/>
  <c r="F73" i="50"/>
  <c r="E73" i="50"/>
  <c r="AH72" i="50"/>
  <c r="E72" i="50"/>
  <c r="F72" i="50" s="1"/>
  <c r="AH71" i="50"/>
  <c r="E71" i="50"/>
  <c r="F71" i="50" s="1"/>
  <c r="AH70" i="50"/>
  <c r="E70" i="50"/>
  <c r="F70" i="50" s="1"/>
  <c r="AH69" i="50"/>
  <c r="E69" i="50"/>
  <c r="F69" i="50" s="1"/>
  <c r="AH68" i="50"/>
  <c r="E68" i="50"/>
  <c r="F68" i="50" s="1"/>
  <c r="AH67" i="50"/>
  <c r="E67" i="50"/>
  <c r="F67" i="50" s="1"/>
  <c r="AH66" i="50"/>
  <c r="E66" i="50"/>
  <c r="F66" i="50" s="1"/>
  <c r="AH65" i="50"/>
  <c r="F65" i="50"/>
  <c r="E65" i="50"/>
  <c r="AH64" i="50"/>
  <c r="E64" i="50"/>
  <c r="F64" i="50" s="1"/>
  <c r="AH63" i="50"/>
  <c r="E63" i="50"/>
  <c r="F63" i="50" s="1"/>
  <c r="AH62" i="50"/>
  <c r="E62" i="50"/>
  <c r="F62" i="50" s="1"/>
  <c r="AH61" i="50"/>
  <c r="E61" i="50"/>
  <c r="F61" i="50" s="1"/>
  <c r="AH60" i="50"/>
  <c r="E60" i="50"/>
  <c r="F60" i="50" s="1"/>
  <c r="AH59" i="50"/>
  <c r="E59" i="50"/>
  <c r="F59" i="50" s="1"/>
  <c r="AH58" i="50"/>
  <c r="E58" i="50"/>
  <c r="F58" i="50" s="1"/>
  <c r="AH57" i="50"/>
  <c r="F57" i="50"/>
  <c r="E57" i="50"/>
  <c r="AH56" i="50"/>
  <c r="E56" i="50"/>
  <c r="F56" i="50" s="1"/>
  <c r="AH55" i="50"/>
  <c r="E55" i="50"/>
  <c r="F55" i="50" s="1"/>
  <c r="AH54" i="50"/>
  <c r="E54" i="50"/>
  <c r="F54" i="50" s="1"/>
  <c r="AH53" i="50"/>
  <c r="E53" i="50"/>
  <c r="F53" i="50" s="1"/>
  <c r="AH52" i="50"/>
  <c r="E52" i="50"/>
  <c r="F52" i="50" s="1"/>
  <c r="AH51" i="50"/>
  <c r="E51" i="50"/>
  <c r="F51" i="50" s="1"/>
  <c r="AH50" i="50"/>
  <c r="E50" i="50"/>
  <c r="F50" i="50" s="1"/>
  <c r="AH49" i="50"/>
  <c r="F49" i="50"/>
  <c r="E49" i="50"/>
  <c r="AH48" i="50"/>
  <c r="E48" i="50"/>
  <c r="F48" i="50" s="1"/>
  <c r="AH47" i="50"/>
  <c r="E47" i="50"/>
  <c r="F47" i="50" s="1"/>
  <c r="AH46" i="50"/>
  <c r="E46" i="50"/>
  <c r="F46" i="50" s="1"/>
  <c r="AH45" i="50"/>
  <c r="E45" i="50"/>
  <c r="F45" i="50" s="1"/>
  <c r="AH44" i="50"/>
  <c r="E44" i="50"/>
  <c r="F44" i="50" s="1"/>
  <c r="AH43" i="50"/>
  <c r="E43" i="50"/>
  <c r="F43" i="50" s="1"/>
  <c r="AH42" i="50"/>
  <c r="E42" i="50"/>
  <c r="F42" i="50" s="1"/>
  <c r="AH41" i="50"/>
  <c r="F41" i="50"/>
  <c r="E41" i="50"/>
  <c r="AH40" i="50"/>
  <c r="E40" i="50"/>
  <c r="F40" i="50" s="1"/>
  <c r="AH39" i="50"/>
  <c r="E39" i="50"/>
  <c r="F39" i="50" s="1"/>
  <c r="AH38" i="50"/>
  <c r="E38" i="50"/>
  <c r="F38" i="50" s="1"/>
  <c r="AH37" i="50"/>
  <c r="E37" i="50"/>
  <c r="F37" i="50" s="1"/>
  <c r="AH36" i="50"/>
  <c r="E36" i="50"/>
  <c r="F36" i="50" s="1"/>
  <c r="AH35" i="50"/>
  <c r="E35" i="50"/>
  <c r="F35" i="50" s="1"/>
  <c r="AH34" i="50"/>
  <c r="E34" i="50"/>
  <c r="F34" i="50" s="1"/>
  <c r="AH33" i="50"/>
  <c r="F33" i="50"/>
  <c r="E33" i="50"/>
  <c r="AH32" i="50"/>
  <c r="E32" i="50"/>
  <c r="F32" i="50" s="1"/>
  <c r="AH31" i="50"/>
  <c r="E31" i="50"/>
  <c r="F31" i="50" s="1"/>
  <c r="AH30" i="50"/>
  <c r="E30" i="50"/>
  <c r="F30" i="50" s="1"/>
  <c r="AH29" i="50"/>
  <c r="E29" i="50"/>
  <c r="F29" i="50" s="1"/>
  <c r="AH28" i="50"/>
  <c r="E28" i="50"/>
  <c r="F28" i="50" s="1"/>
  <c r="AH27" i="50"/>
  <c r="E27" i="50"/>
  <c r="F27" i="50" s="1"/>
  <c r="AH26" i="50"/>
  <c r="E26" i="50"/>
  <c r="F26" i="50" s="1"/>
  <c r="AH25" i="50"/>
  <c r="E25" i="50"/>
  <c r="F25" i="50" s="1"/>
  <c r="AH24" i="50"/>
  <c r="E24" i="50"/>
  <c r="F24" i="50" s="1"/>
  <c r="AH23" i="50"/>
  <c r="E23" i="50"/>
  <c r="F23" i="50" s="1"/>
  <c r="AH22" i="50"/>
  <c r="E22" i="50"/>
  <c r="F22" i="50" s="1"/>
  <c r="AH21" i="50"/>
  <c r="AB21" i="50"/>
  <c r="AC21" i="50" s="1"/>
  <c r="X21" i="50"/>
  <c r="V22" i="50" s="1"/>
  <c r="W21" i="50"/>
  <c r="R21" i="50"/>
  <c r="S21" i="50" s="1"/>
  <c r="N21" i="50"/>
  <c r="O21" i="50" s="1"/>
  <c r="M21" i="50"/>
  <c r="H21" i="50"/>
  <c r="I21" i="50" s="1"/>
  <c r="F21" i="50"/>
  <c r="L41" i="49"/>
  <c r="K41" i="49"/>
  <c r="J41" i="49"/>
  <c r="K40" i="49"/>
  <c r="J40" i="49"/>
  <c r="P36" i="49"/>
  <c r="N36" i="49"/>
  <c r="O35" i="49"/>
  <c r="N35" i="49"/>
  <c r="P34" i="49"/>
  <c r="N34" i="49"/>
  <c r="M34" i="49"/>
  <c r="O33" i="49"/>
  <c r="N33" i="49"/>
  <c r="M33" i="49"/>
  <c r="L33" i="49"/>
  <c r="M32" i="49"/>
  <c r="K32" i="49"/>
  <c r="K30" i="49"/>
  <c r="J30" i="49"/>
  <c r="I30" i="49"/>
  <c r="J29" i="49"/>
  <c r="I29" i="49"/>
  <c r="M14" i="42"/>
  <c r="M13" i="42"/>
  <c r="M12" i="42"/>
  <c r="M11" i="42"/>
  <c r="M9" i="42"/>
  <c r="L29" i="42"/>
  <c r="J29" i="42"/>
  <c r="H29" i="42"/>
  <c r="F29" i="42"/>
  <c r="D29" i="42"/>
  <c r="L31" i="42"/>
  <c r="L30" i="42"/>
  <c r="H31" i="42"/>
  <c r="H30" i="42"/>
  <c r="F31" i="42"/>
  <c r="F30" i="42"/>
  <c r="D31" i="42"/>
  <c r="D30" i="42"/>
  <c r="L32" i="42"/>
  <c r="J32" i="42"/>
  <c r="H32" i="42"/>
  <c r="F32" i="42"/>
  <c r="D32" i="42"/>
  <c r="L28" i="42"/>
  <c r="H28" i="42"/>
  <c r="F28" i="42"/>
  <c r="D28" i="42"/>
  <c r="L26" i="42"/>
  <c r="H26" i="42"/>
  <c r="F26" i="42"/>
  <c r="D26" i="42"/>
  <c r="L23" i="42"/>
  <c r="L22" i="42"/>
  <c r="L21" i="42"/>
  <c r="L19" i="42"/>
  <c r="L17" i="42"/>
  <c r="J23" i="42"/>
  <c r="H23" i="42"/>
  <c r="H22" i="42"/>
  <c r="H21" i="42"/>
  <c r="H19" i="42"/>
  <c r="H17" i="42"/>
  <c r="F23" i="42"/>
  <c r="F22" i="42"/>
  <c r="F21" i="42"/>
  <c r="F19" i="42"/>
  <c r="F17" i="42"/>
  <c r="D22" i="42"/>
  <c r="D21" i="42"/>
  <c r="D19" i="42"/>
  <c r="D23" i="42"/>
  <c r="D17" i="42"/>
  <c r="G22" i="56" l="1"/>
  <c r="J21" i="56"/>
  <c r="V22" i="56"/>
  <c r="Y21" i="56"/>
  <c r="O21" i="56"/>
  <c r="L22" i="56"/>
  <c r="H22" i="56"/>
  <c r="I22" i="56" s="1"/>
  <c r="AB22" i="56"/>
  <c r="AC22" i="56" s="1"/>
  <c r="M22" i="56"/>
  <c r="N22" i="56" s="1"/>
  <c r="AH170" i="56"/>
  <c r="AH169" i="56"/>
  <c r="T21" i="56"/>
  <c r="Q22" i="56"/>
  <c r="AD21" i="56"/>
  <c r="AA22" i="56"/>
  <c r="L22" i="53"/>
  <c r="O21" i="53"/>
  <c r="Y21" i="53"/>
  <c r="V22" i="53"/>
  <c r="G22" i="53"/>
  <c r="AA22" i="53"/>
  <c r="J21" i="53"/>
  <c r="T21" i="53"/>
  <c r="AD21" i="53"/>
  <c r="R22" i="53"/>
  <c r="S22" i="53" s="1"/>
  <c r="Q23" i="53" s="1"/>
  <c r="R23" i="53" s="1"/>
  <c r="S23" i="53" s="1"/>
  <c r="AH170" i="53"/>
  <c r="AH169" i="53"/>
  <c r="M22" i="52"/>
  <c r="N22" i="52" s="1"/>
  <c r="L23" i="52" s="1"/>
  <c r="Q22" i="52"/>
  <c r="T21" i="52"/>
  <c r="G22" i="52"/>
  <c r="J21" i="52"/>
  <c r="AA22" i="52"/>
  <c r="AD21" i="52"/>
  <c r="AH170" i="52"/>
  <c r="AH169" i="52"/>
  <c r="V22" i="52"/>
  <c r="G22" i="50"/>
  <c r="J21" i="50"/>
  <c r="AB22" i="50"/>
  <c r="AC22" i="50" s="1"/>
  <c r="V23" i="50"/>
  <c r="AA22" i="50"/>
  <c r="AD21" i="50"/>
  <c r="Q22" i="50"/>
  <c r="T21" i="50"/>
  <c r="W22" i="50"/>
  <c r="X22" i="50" s="1"/>
  <c r="Y22" i="50" s="1"/>
  <c r="Y21" i="50"/>
  <c r="AH170" i="50"/>
  <c r="AH169" i="50"/>
  <c r="L22" i="50"/>
  <c r="J12" i="42"/>
  <c r="Z168" i="47"/>
  <c r="Z167" i="47"/>
  <c r="Z166" i="47"/>
  <c r="Z165" i="47"/>
  <c r="Z164" i="47"/>
  <c r="Z163" i="47"/>
  <c r="Z162" i="47"/>
  <c r="Z161" i="47"/>
  <c r="Z160" i="47"/>
  <c r="Z159" i="47"/>
  <c r="Z158" i="47"/>
  <c r="Z157" i="47"/>
  <c r="Z156" i="47"/>
  <c r="Z155" i="47"/>
  <c r="Z154" i="47"/>
  <c r="Z153" i="47"/>
  <c r="Z152" i="47"/>
  <c r="Z151" i="47"/>
  <c r="Z150" i="47"/>
  <c r="Z149" i="47"/>
  <c r="Z148" i="47"/>
  <c r="Z147" i="47"/>
  <c r="Z146" i="47"/>
  <c r="Z145" i="47"/>
  <c r="Z144" i="47"/>
  <c r="Z143" i="47"/>
  <c r="Z142" i="47"/>
  <c r="Z141" i="47"/>
  <c r="Z140" i="47"/>
  <c r="Z139" i="47"/>
  <c r="Z138" i="47"/>
  <c r="Z137" i="47"/>
  <c r="Z136" i="47"/>
  <c r="Z135" i="47"/>
  <c r="Z134" i="47"/>
  <c r="Z133" i="47"/>
  <c r="Z132" i="47"/>
  <c r="Z131" i="47"/>
  <c r="Z130" i="47"/>
  <c r="Z129" i="47"/>
  <c r="Z128" i="47"/>
  <c r="Z127" i="47"/>
  <c r="Z126" i="47"/>
  <c r="Z125" i="47"/>
  <c r="Z124" i="47"/>
  <c r="Z123" i="47"/>
  <c r="Z122" i="47"/>
  <c r="Z121" i="47"/>
  <c r="Z120" i="47"/>
  <c r="Z119" i="47"/>
  <c r="Z118" i="47"/>
  <c r="Z117" i="47"/>
  <c r="Z116" i="47"/>
  <c r="Z115" i="47"/>
  <c r="Z114" i="47"/>
  <c r="Z113" i="47"/>
  <c r="Z112" i="47"/>
  <c r="Z111" i="47"/>
  <c r="Z110" i="47"/>
  <c r="Z109" i="47"/>
  <c r="Z108" i="47"/>
  <c r="Z107" i="47"/>
  <c r="Z106" i="47"/>
  <c r="Z105" i="47"/>
  <c r="Z104" i="47"/>
  <c r="Z103" i="47"/>
  <c r="Z102" i="47"/>
  <c r="Z101" i="47"/>
  <c r="Z100" i="47"/>
  <c r="Z99" i="47"/>
  <c r="Z98" i="47"/>
  <c r="Z97" i="47"/>
  <c r="Z96" i="47"/>
  <c r="Z95" i="47"/>
  <c r="Z94" i="47"/>
  <c r="Z93" i="47"/>
  <c r="Z92" i="47"/>
  <c r="Z91" i="47"/>
  <c r="Z90" i="47"/>
  <c r="Z89" i="47"/>
  <c r="Z88" i="47"/>
  <c r="Z87" i="47"/>
  <c r="Z86" i="47"/>
  <c r="Z85" i="47"/>
  <c r="Z84" i="47"/>
  <c r="Z83" i="47"/>
  <c r="Z82" i="47"/>
  <c r="Z81" i="47"/>
  <c r="Z80" i="47"/>
  <c r="Z79" i="47"/>
  <c r="Z78" i="47"/>
  <c r="Z77" i="47"/>
  <c r="Z76" i="47"/>
  <c r="Z75" i="47"/>
  <c r="Z74" i="47"/>
  <c r="Z73" i="47"/>
  <c r="Z72" i="47"/>
  <c r="Z71" i="47"/>
  <c r="Z70" i="47"/>
  <c r="Z69" i="47"/>
  <c r="Z68" i="47"/>
  <c r="Z67" i="47"/>
  <c r="Z66" i="47"/>
  <c r="Z65" i="47"/>
  <c r="Z64" i="47"/>
  <c r="Z63" i="47"/>
  <c r="Z62" i="47"/>
  <c r="Z61" i="47"/>
  <c r="Z60" i="47"/>
  <c r="Z59" i="47"/>
  <c r="Z58" i="47"/>
  <c r="Z57" i="47"/>
  <c r="Z56" i="47"/>
  <c r="Z55" i="47"/>
  <c r="Z54" i="47"/>
  <c r="Z53" i="47"/>
  <c r="Z52" i="47"/>
  <c r="Z51" i="47"/>
  <c r="Z50" i="47"/>
  <c r="Z49" i="47"/>
  <c r="Z48" i="47"/>
  <c r="Z47" i="47"/>
  <c r="Z46" i="47"/>
  <c r="Z45" i="47"/>
  <c r="Z44" i="47"/>
  <c r="Z43" i="47"/>
  <c r="Z42" i="47"/>
  <c r="Z41" i="47"/>
  <c r="Z40" i="47"/>
  <c r="Z39" i="47"/>
  <c r="Z38" i="47"/>
  <c r="Z37" i="47"/>
  <c r="Z36" i="47"/>
  <c r="Z35" i="47"/>
  <c r="Z34" i="47"/>
  <c r="Z33" i="47"/>
  <c r="Z32" i="47"/>
  <c r="Z31" i="47"/>
  <c r="Z30" i="47"/>
  <c r="Z29" i="47"/>
  <c r="Z28" i="47"/>
  <c r="Z27" i="47"/>
  <c r="Z26" i="47"/>
  <c r="Z25" i="47"/>
  <c r="Z24" i="47"/>
  <c r="Z23" i="47"/>
  <c r="Z22" i="47"/>
  <c r="U168" i="47"/>
  <c r="U167" i="47"/>
  <c r="U166" i="47"/>
  <c r="U165" i="47"/>
  <c r="U164" i="47"/>
  <c r="U163" i="47"/>
  <c r="U162" i="47"/>
  <c r="U161" i="47"/>
  <c r="U160" i="47"/>
  <c r="U159" i="47"/>
  <c r="U158" i="47"/>
  <c r="U157" i="47"/>
  <c r="U156" i="47"/>
  <c r="U155" i="47"/>
  <c r="U154" i="47"/>
  <c r="U153" i="47"/>
  <c r="U152" i="47"/>
  <c r="U151" i="47"/>
  <c r="U150" i="47"/>
  <c r="U149" i="47"/>
  <c r="U148" i="47"/>
  <c r="U147" i="47"/>
  <c r="U146" i="47"/>
  <c r="U145" i="47"/>
  <c r="U144" i="47"/>
  <c r="U143" i="47"/>
  <c r="U142" i="47"/>
  <c r="U141" i="47"/>
  <c r="U140" i="47"/>
  <c r="U139" i="47"/>
  <c r="U138" i="47"/>
  <c r="U137" i="47"/>
  <c r="U136" i="47"/>
  <c r="U135" i="47"/>
  <c r="U134" i="47"/>
  <c r="U133" i="47"/>
  <c r="U132" i="47"/>
  <c r="U131" i="47"/>
  <c r="U130" i="47"/>
  <c r="U129" i="47"/>
  <c r="U128" i="47"/>
  <c r="U127" i="47"/>
  <c r="U126" i="47"/>
  <c r="U125" i="47"/>
  <c r="U124" i="47"/>
  <c r="U123" i="47"/>
  <c r="U122" i="47"/>
  <c r="U121" i="47"/>
  <c r="U120" i="47"/>
  <c r="U119" i="47"/>
  <c r="U118" i="47"/>
  <c r="U117" i="47"/>
  <c r="U116" i="47"/>
  <c r="U115" i="47"/>
  <c r="U114" i="47"/>
  <c r="U113" i="47"/>
  <c r="U112" i="47"/>
  <c r="U111" i="47"/>
  <c r="U110" i="47"/>
  <c r="U109" i="47"/>
  <c r="U108" i="47"/>
  <c r="U107" i="47"/>
  <c r="U106" i="47"/>
  <c r="U105" i="47"/>
  <c r="U104" i="47"/>
  <c r="U103" i="47"/>
  <c r="U102" i="47"/>
  <c r="U101" i="47"/>
  <c r="U100" i="47"/>
  <c r="U99" i="47"/>
  <c r="U98" i="47"/>
  <c r="U97" i="47"/>
  <c r="U96" i="47"/>
  <c r="U95" i="47"/>
  <c r="U94" i="47"/>
  <c r="U93" i="47"/>
  <c r="U92" i="47"/>
  <c r="U91" i="47"/>
  <c r="U90" i="47"/>
  <c r="U89" i="47"/>
  <c r="U88" i="47"/>
  <c r="U87" i="47"/>
  <c r="U86" i="47"/>
  <c r="U85" i="47"/>
  <c r="U84" i="47"/>
  <c r="U83" i="47"/>
  <c r="U82" i="47"/>
  <c r="U81" i="47"/>
  <c r="U80" i="47"/>
  <c r="U79" i="47"/>
  <c r="U78" i="47"/>
  <c r="U77" i="47"/>
  <c r="U76" i="47"/>
  <c r="U75" i="47"/>
  <c r="U74" i="47"/>
  <c r="U73" i="47"/>
  <c r="U72" i="47"/>
  <c r="U71" i="47"/>
  <c r="U70" i="47"/>
  <c r="U69" i="47"/>
  <c r="U68" i="47"/>
  <c r="U67" i="47"/>
  <c r="U66" i="47"/>
  <c r="U65" i="47"/>
  <c r="U64" i="47"/>
  <c r="U63" i="47"/>
  <c r="U62" i="47"/>
  <c r="U61" i="47"/>
  <c r="U60" i="47"/>
  <c r="U59" i="47"/>
  <c r="U58" i="47"/>
  <c r="U57" i="47"/>
  <c r="U56" i="47"/>
  <c r="U55" i="47"/>
  <c r="U54" i="47"/>
  <c r="U53" i="47"/>
  <c r="U52" i="47"/>
  <c r="U51" i="47"/>
  <c r="U50" i="47"/>
  <c r="U49" i="47"/>
  <c r="U48" i="47"/>
  <c r="U47" i="47"/>
  <c r="U46" i="47"/>
  <c r="U45" i="47"/>
  <c r="U44" i="47"/>
  <c r="U43" i="47"/>
  <c r="U42" i="47"/>
  <c r="U41" i="47"/>
  <c r="U40" i="47"/>
  <c r="U39" i="47"/>
  <c r="U38" i="47"/>
  <c r="U37" i="47"/>
  <c r="U36" i="47"/>
  <c r="U35" i="47"/>
  <c r="U34" i="47"/>
  <c r="U33" i="47"/>
  <c r="U32" i="47"/>
  <c r="U31" i="47"/>
  <c r="U30" i="47"/>
  <c r="U29" i="47"/>
  <c r="U28" i="47"/>
  <c r="U27" i="47"/>
  <c r="U26" i="47"/>
  <c r="U25" i="47"/>
  <c r="U24" i="47"/>
  <c r="U23" i="47"/>
  <c r="U22" i="47"/>
  <c r="P168" i="47"/>
  <c r="P167" i="47"/>
  <c r="P166" i="47"/>
  <c r="P165" i="47"/>
  <c r="P164" i="47"/>
  <c r="P163" i="47"/>
  <c r="P162" i="47"/>
  <c r="P161" i="47"/>
  <c r="P160" i="47"/>
  <c r="P159" i="47"/>
  <c r="P158" i="47"/>
  <c r="P157" i="47"/>
  <c r="P156" i="47"/>
  <c r="P155" i="47"/>
  <c r="P154" i="47"/>
  <c r="P153" i="47"/>
  <c r="P152" i="47"/>
  <c r="P151" i="47"/>
  <c r="P150" i="47"/>
  <c r="P149" i="47"/>
  <c r="P148" i="47"/>
  <c r="P147" i="47"/>
  <c r="P146" i="47"/>
  <c r="P145" i="47"/>
  <c r="P144" i="47"/>
  <c r="P143" i="47"/>
  <c r="P142" i="47"/>
  <c r="P141" i="47"/>
  <c r="P140" i="47"/>
  <c r="P139" i="47"/>
  <c r="P138" i="47"/>
  <c r="P137" i="47"/>
  <c r="P136" i="47"/>
  <c r="P135" i="47"/>
  <c r="P134" i="47"/>
  <c r="P133" i="47"/>
  <c r="P132" i="47"/>
  <c r="P131" i="47"/>
  <c r="P130" i="47"/>
  <c r="P129" i="47"/>
  <c r="P128" i="47"/>
  <c r="P127" i="47"/>
  <c r="P126" i="47"/>
  <c r="P125" i="47"/>
  <c r="P124" i="47"/>
  <c r="P123" i="47"/>
  <c r="P122" i="47"/>
  <c r="P121" i="47"/>
  <c r="P120" i="47"/>
  <c r="P119" i="47"/>
  <c r="P118" i="47"/>
  <c r="P117" i="47"/>
  <c r="P116" i="47"/>
  <c r="P115" i="47"/>
  <c r="P114" i="47"/>
  <c r="P113" i="47"/>
  <c r="P112" i="47"/>
  <c r="P111" i="47"/>
  <c r="P110" i="47"/>
  <c r="P109" i="47"/>
  <c r="P108" i="47"/>
  <c r="P107" i="47"/>
  <c r="P106" i="47"/>
  <c r="P105" i="47"/>
  <c r="P104" i="47"/>
  <c r="P103" i="47"/>
  <c r="P102" i="47"/>
  <c r="P101" i="47"/>
  <c r="P100" i="47"/>
  <c r="P99" i="47"/>
  <c r="P98" i="47"/>
  <c r="P97" i="47"/>
  <c r="P96" i="47"/>
  <c r="P95" i="47"/>
  <c r="P94" i="47"/>
  <c r="P93" i="47"/>
  <c r="P92" i="47"/>
  <c r="P91" i="47"/>
  <c r="P90" i="47"/>
  <c r="P89" i="47"/>
  <c r="P88" i="47"/>
  <c r="P87" i="47"/>
  <c r="P86" i="47"/>
  <c r="P85" i="47"/>
  <c r="P84" i="47"/>
  <c r="P83" i="47"/>
  <c r="P82" i="47"/>
  <c r="P81" i="47"/>
  <c r="P80" i="47"/>
  <c r="P79" i="47"/>
  <c r="P78" i="47"/>
  <c r="P77" i="47"/>
  <c r="P76" i="47"/>
  <c r="P75" i="47"/>
  <c r="P74" i="47"/>
  <c r="P73" i="47"/>
  <c r="P72" i="47"/>
  <c r="P71" i="47"/>
  <c r="P70" i="47"/>
  <c r="P69" i="47"/>
  <c r="P68" i="47"/>
  <c r="P67" i="47"/>
  <c r="P66" i="47"/>
  <c r="P65" i="47"/>
  <c r="P64" i="47"/>
  <c r="P63" i="47"/>
  <c r="P62" i="47"/>
  <c r="P61" i="47"/>
  <c r="P60" i="47"/>
  <c r="P59" i="47"/>
  <c r="P58" i="47"/>
  <c r="P57" i="47"/>
  <c r="P56" i="47"/>
  <c r="P55" i="47"/>
  <c r="P54" i="47"/>
  <c r="P53" i="47"/>
  <c r="P52" i="47"/>
  <c r="P51" i="47"/>
  <c r="P50" i="47"/>
  <c r="P49" i="47"/>
  <c r="P48" i="47"/>
  <c r="P47" i="47"/>
  <c r="P46" i="47"/>
  <c r="P45" i="47"/>
  <c r="P44" i="47"/>
  <c r="P43" i="47"/>
  <c r="P42" i="47"/>
  <c r="P41" i="47"/>
  <c r="P40" i="47"/>
  <c r="P39" i="47"/>
  <c r="P38" i="47"/>
  <c r="P37" i="47"/>
  <c r="P36" i="47"/>
  <c r="P35" i="47"/>
  <c r="P34" i="47"/>
  <c r="P33" i="47"/>
  <c r="P32" i="47"/>
  <c r="P31" i="47"/>
  <c r="P30" i="47"/>
  <c r="P29" i="47"/>
  <c r="P28" i="47"/>
  <c r="P27" i="47"/>
  <c r="P26" i="47"/>
  <c r="P25" i="47"/>
  <c r="P24" i="47"/>
  <c r="P23" i="47"/>
  <c r="P22" i="47"/>
  <c r="K168" i="47"/>
  <c r="K167" i="47"/>
  <c r="K166" i="47"/>
  <c r="K165" i="47"/>
  <c r="K164" i="47"/>
  <c r="K163" i="47"/>
  <c r="K162" i="47"/>
  <c r="K161" i="47"/>
  <c r="K160" i="47"/>
  <c r="K159" i="47"/>
  <c r="K158" i="47"/>
  <c r="K157" i="47"/>
  <c r="K156" i="47"/>
  <c r="K155" i="47"/>
  <c r="K154" i="47"/>
  <c r="K153" i="47"/>
  <c r="K152" i="47"/>
  <c r="K151" i="47"/>
  <c r="K150" i="47"/>
  <c r="K149" i="47"/>
  <c r="K148" i="47"/>
  <c r="K147" i="47"/>
  <c r="K146" i="47"/>
  <c r="K145" i="47"/>
  <c r="K144" i="47"/>
  <c r="K143" i="47"/>
  <c r="K142" i="47"/>
  <c r="K141" i="47"/>
  <c r="K140" i="47"/>
  <c r="K139" i="47"/>
  <c r="K138" i="47"/>
  <c r="K137" i="47"/>
  <c r="K136" i="47"/>
  <c r="K135" i="47"/>
  <c r="K134" i="47"/>
  <c r="K133" i="47"/>
  <c r="K132" i="47"/>
  <c r="K131" i="47"/>
  <c r="K130" i="47"/>
  <c r="K129" i="47"/>
  <c r="K128" i="47"/>
  <c r="K127" i="47"/>
  <c r="K126" i="47"/>
  <c r="K125" i="47"/>
  <c r="K124" i="47"/>
  <c r="K123" i="47"/>
  <c r="K122" i="47"/>
  <c r="K121" i="47"/>
  <c r="K120" i="47"/>
  <c r="K119" i="47"/>
  <c r="K118" i="47"/>
  <c r="K117" i="47"/>
  <c r="K116" i="47"/>
  <c r="K115" i="47"/>
  <c r="K114" i="47"/>
  <c r="K113" i="47"/>
  <c r="K112" i="47"/>
  <c r="K111" i="47"/>
  <c r="K110" i="47"/>
  <c r="K109" i="47"/>
  <c r="K108" i="47"/>
  <c r="K107" i="47"/>
  <c r="K106" i="47"/>
  <c r="K105" i="47"/>
  <c r="K104" i="47"/>
  <c r="K103" i="47"/>
  <c r="K102" i="47"/>
  <c r="K101" i="47"/>
  <c r="K100" i="47"/>
  <c r="K99" i="47"/>
  <c r="K98" i="47"/>
  <c r="K97" i="47"/>
  <c r="K96" i="47"/>
  <c r="K95" i="47"/>
  <c r="K94" i="47"/>
  <c r="K93" i="47"/>
  <c r="K92" i="47"/>
  <c r="K91" i="47"/>
  <c r="K90" i="47"/>
  <c r="K89" i="47"/>
  <c r="K88" i="47"/>
  <c r="K87" i="47"/>
  <c r="K86" i="47"/>
  <c r="K85" i="47"/>
  <c r="K84" i="47"/>
  <c r="K83" i="47"/>
  <c r="K82" i="47"/>
  <c r="K81" i="47"/>
  <c r="K80" i="47"/>
  <c r="K79" i="47"/>
  <c r="K78" i="47"/>
  <c r="K77" i="47"/>
  <c r="K76" i="47"/>
  <c r="K75" i="47"/>
  <c r="K74" i="47"/>
  <c r="K73" i="47"/>
  <c r="K72" i="47"/>
  <c r="K71" i="47"/>
  <c r="K70" i="47"/>
  <c r="K69" i="47"/>
  <c r="K68" i="47"/>
  <c r="K67" i="47"/>
  <c r="K66" i="47"/>
  <c r="K65" i="47"/>
  <c r="K64" i="47"/>
  <c r="K63" i="47"/>
  <c r="K62" i="47"/>
  <c r="K61" i="47"/>
  <c r="K60" i="47"/>
  <c r="K59" i="47"/>
  <c r="K58" i="47"/>
  <c r="K57" i="47"/>
  <c r="K56" i="47"/>
  <c r="K55" i="47"/>
  <c r="K54" i="47"/>
  <c r="K53" i="47"/>
  <c r="K52" i="47"/>
  <c r="K51" i="47"/>
  <c r="K50" i="47"/>
  <c r="K49" i="47"/>
  <c r="K48" i="47"/>
  <c r="K47" i="47"/>
  <c r="K46" i="47"/>
  <c r="K45" i="47"/>
  <c r="K44" i="47"/>
  <c r="K43" i="47"/>
  <c r="K42" i="47"/>
  <c r="K41" i="47"/>
  <c r="K40" i="47"/>
  <c r="K39" i="47"/>
  <c r="K38" i="47"/>
  <c r="K37" i="47"/>
  <c r="K36" i="47"/>
  <c r="K35" i="47"/>
  <c r="K34" i="47"/>
  <c r="K33" i="47"/>
  <c r="K32" i="47"/>
  <c r="K31" i="47"/>
  <c r="K30" i="47"/>
  <c r="K29" i="47"/>
  <c r="K28" i="47"/>
  <c r="K27" i="47"/>
  <c r="K26" i="47"/>
  <c r="K25" i="47"/>
  <c r="K24" i="47"/>
  <c r="K23" i="47"/>
  <c r="K22" i="47"/>
  <c r="M22" i="47" s="1"/>
  <c r="N22" i="47" s="1"/>
  <c r="L41" i="48"/>
  <c r="K41" i="48"/>
  <c r="J41" i="48"/>
  <c r="K40" i="48"/>
  <c r="J40" i="48"/>
  <c r="P36" i="48"/>
  <c r="N36" i="48"/>
  <c r="O35" i="48"/>
  <c r="N35" i="48"/>
  <c r="P34" i="48"/>
  <c r="N34" i="48"/>
  <c r="M34" i="48"/>
  <c r="O33" i="48"/>
  <c r="N33" i="48"/>
  <c r="M33" i="48"/>
  <c r="L33" i="48"/>
  <c r="M32" i="48"/>
  <c r="K32" i="48"/>
  <c r="K30" i="48"/>
  <c r="J30" i="48"/>
  <c r="I30" i="48"/>
  <c r="J29" i="48"/>
  <c r="I29" i="48"/>
  <c r="AH171" i="47"/>
  <c r="AH168" i="47"/>
  <c r="E168" i="47"/>
  <c r="F168" i="47" s="1"/>
  <c r="AH167" i="47"/>
  <c r="F167" i="47"/>
  <c r="E167" i="47"/>
  <c r="AH166" i="47"/>
  <c r="E166" i="47"/>
  <c r="F166" i="47" s="1"/>
  <c r="AH165" i="47"/>
  <c r="F165" i="47"/>
  <c r="E165" i="47"/>
  <c r="AH164" i="47"/>
  <c r="E164" i="47"/>
  <c r="F164" i="47" s="1"/>
  <c r="AH163" i="47"/>
  <c r="E163" i="47"/>
  <c r="F163" i="47" s="1"/>
  <c r="AH162" i="47"/>
  <c r="F162" i="47"/>
  <c r="E162" i="47"/>
  <c r="AH161" i="47"/>
  <c r="E161" i="47"/>
  <c r="F161" i="47" s="1"/>
  <c r="AH160" i="47"/>
  <c r="E160" i="47"/>
  <c r="F160" i="47" s="1"/>
  <c r="AH159" i="47"/>
  <c r="E159" i="47"/>
  <c r="F159" i="47" s="1"/>
  <c r="AH158" i="47"/>
  <c r="E158" i="47"/>
  <c r="F158" i="47" s="1"/>
  <c r="AH157" i="47"/>
  <c r="E157" i="47"/>
  <c r="F157" i="47" s="1"/>
  <c r="AH156" i="47"/>
  <c r="F156" i="47"/>
  <c r="E156" i="47"/>
  <c r="AH155" i="47"/>
  <c r="E155" i="47"/>
  <c r="F155" i="47" s="1"/>
  <c r="AH154" i="47"/>
  <c r="E154" i="47"/>
  <c r="F154" i="47" s="1"/>
  <c r="AH153" i="47"/>
  <c r="E153" i="47"/>
  <c r="F153" i="47" s="1"/>
  <c r="AH152" i="47"/>
  <c r="F152" i="47"/>
  <c r="E152" i="47"/>
  <c r="AH151" i="47"/>
  <c r="E151" i="47"/>
  <c r="F151" i="47" s="1"/>
  <c r="AH150" i="47"/>
  <c r="E150" i="47"/>
  <c r="F150" i="47" s="1"/>
  <c r="AH149" i="47"/>
  <c r="F149" i="47"/>
  <c r="E149" i="47"/>
  <c r="AH148" i="47"/>
  <c r="E148" i="47"/>
  <c r="F148" i="47" s="1"/>
  <c r="AH147" i="47"/>
  <c r="E147" i="47"/>
  <c r="F147" i="47" s="1"/>
  <c r="AH146" i="47"/>
  <c r="E146" i="47"/>
  <c r="F146" i="47" s="1"/>
  <c r="AH145" i="47"/>
  <c r="F145" i="47"/>
  <c r="E145" i="47"/>
  <c r="AH144" i="47"/>
  <c r="E144" i="47"/>
  <c r="F144" i="47" s="1"/>
  <c r="AH143" i="47"/>
  <c r="E143" i="47"/>
  <c r="F143" i="47" s="1"/>
  <c r="AH142" i="47"/>
  <c r="E142" i="47"/>
  <c r="F142" i="47" s="1"/>
  <c r="AH141" i="47"/>
  <c r="F141" i="47"/>
  <c r="E141" i="47"/>
  <c r="AH140" i="47"/>
  <c r="E140" i="47"/>
  <c r="F140" i="47" s="1"/>
  <c r="AH139" i="47"/>
  <c r="F139" i="47"/>
  <c r="E139" i="47"/>
  <c r="AH138" i="47"/>
  <c r="E138" i="47"/>
  <c r="F138" i="47" s="1"/>
  <c r="AH137" i="47"/>
  <c r="E137" i="47"/>
  <c r="F137" i="47" s="1"/>
  <c r="AH136" i="47"/>
  <c r="E136" i="47"/>
  <c r="F136" i="47" s="1"/>
  <c r="AH135" i="47"/>
  <c r="E135" i="47"/>
  <c r="F135" i="47" s="1"/>
  <c r="AH134" i="47"/>
  <c r="E134" i="47"/>
  <c r="F134" i="47" s="1"/>
  <c r="AH133" i="47"/>
  <c r="F133" i="47"/>
  <c r="E133" i="47"/>
  <c r="AH132" i="47"/>
  <c r="E132" i="47"/>
  <c r="F132" i="47" s="1"/>
  <c r="AH131" i="47"/>
  <c r="E131" i="47"/>
  <c r="F131" i="47" s="1"/>
  <c r="AH130" i="47"/>
  <c r="E130" i="47"/>
  <c r="F130" i="47" s="1"/>
  <c r="AH129" i="47"/>
  <c r="E129" i="47"/>
  <c r="F129" i="47" s="1"/>
  <c r="AH128" i="47"/>
  <c r="F128" i="47"/>
  <c r="E128" i="47"/>
  <c r="AH127" i="47"/>
  <c r="E127" i="47"/>
  <c r="F127" i="47" s="1"/>
  <c r="AH126" i="47"/>
  <c r="E126" i="47"/>
  <c r="F126" i="47" s="1"/>
  <c r="AH125" i="47"/>
  <c r="F125" i="47"/>
  <c r="E125" i="47"/>
  <c r="AH124" i="47"/>
  <c r="E124" i="47"/>
  <c r="F124" i="47" s="1"/>
  <c r="AH123" i="47"/>
  <c r="E123" i="47"/>
  <c r="F123" i="47" s="1"/>
  <c r="AH122" i="47"/>
  <c r="F122" i="47"/>
  <c r="E122" i="47"/>
  <c r="AH121" i="47"/>
  <c r="E121" i="47"/>
  <c r="F121" i="47" s="1"/>
  <c r="AH120" i="47"/>
  <c r="E120" i="47"/>
  <c r="F120" i="47" s="1"/>
  <c r="AH119" i="47"/>
  <c r="E119" i="47"/>
  <c r="F119" i="47" s="1"/>
  <c r="AH118" i="47"/>
  <c r="E118" i="47"/>
  <c r="F118" i="47" s="1"/>
  <c r="AH117" i="47"/>
  <c r="F117" i="47"/>
  <c r="E117" i="47"/>
  <c r="AH116" i="47"/>
  <c r="E116" i="47"/>
  <c r="F116" i="47" s="1"/>
  <c r="AH115" i="47"/>
  <c r="E115" i="47"/>
  <c r="F115" i="47" s="1"/>
  <c r="AH114" i="47"/>
  <c r="F114" i="47"/>
  <c r="E114" i="47"/>
  <c r="AH113" i="47"/>
  <c r="E113" i="47"/>
  <c r="F113" i="47" s="1"/>
  <c r="AH112" i="47"/>
  <c r="E112" i="47"/>
  <c r="F112" i="47" s="1"/>
  <c r="AH111" i="47"/>
  <c r="E111" i="47"/>
  <c r="F111" i="47" s="1"/>
  <c r="AH110" i="47"/>
  <c r="E110" i="47"/>
  <c r="F110" i="47" s="1"/>
  <c r="AH109" i="47"/>
  <c r="F109" i="47"/>
  <c r="E109" i="47"/>
  <c r="AH108" i="47"/>
  <c r="E108" i="47"/>
  <c r="F108" i="47" s="1"/>
  <c r="AH107" i="47"/>
  <c r="E107" i="47"/>
  <c r="F107" i="47" s="1"/>
  <c r="AH106" i="47"/>
  <c r="F106" i="47"/>
  <c r="E106" i="47"/>
  <c r="AH105" i="47"/>
  <c r="E105" i="47"/>
  <c r="F105" i="47" s="1"/>
  <c r="AH104" i="47"/>
  <c r="E104" i="47"/>
  <c r="F104" i="47" s="1"/>
  <c r="AH103" i="47"/>
  <c r="E103" i="47"/>
  <c r="F103" i="47" s="1"/>
  <c r="AH102" i="47"/>
  <c r="E102" i="47"/>
  <c r="F102" i="47" s="1"/>
  <c r="AH101" i="47"/>
  <c r="E101" i="47"/>
  <c r="F101" i="47" s="1"/>
  <c r="AH100" i="47"/>
  <c r="E100" i="47"/>
  <c r="F100" i="47" s="1"/>
  <c r="AH99" i="47"/>
  <c r="F99" i="47"/>
  <c r="E99" i="47"/>
  <c r="AH98" i="47"/>
  <c r="E98" i="47"/>
  <c r="F98" i="47" s="1"/>
  <c r="AH97" i="47"/>
  <c r="E97" i="47"/>
  <c r="F97" i="47" s="1"/>
  <c r="AH96" i="47"/>
  <c r="E96" i="47"/>
  <c r="F96" i="47" s="1"/>
  <c r="AH95" i="47"/>
  <c r="F95" i="47"/>
  <c r="E95" i="47"/>
  <c r="AH94" i="47"/>
  <c r="E94" i="47"/>
  <c r="F94" i="47" s="1"/>
  <c r="AH93" i="47"/>
  <c r="E93" i="47"/>
  <c r="F93" i="47" s="1"/>
  <c r="AH92" i="47"/>
  <c r="E92" i="47"/>
  <c r="F92" i="47" s="1"/>
  <c r="AH91" i="47"/>
  <c r="F91" i="47"/>
  <c r="E91" i="47"/>
  <c r="AH90" i="47"/>
  <c r="E90" i="47"/>
  <c r="F90" i="47" s="1"/>
  <c r="AH89" i="47"/>
  <c r="E89" i="47"/>
  <c r="F89" i="47" s="1"/>
  <c r="AH88" i="47"/>
  <c r="E88" i="47"/>
  <c r="F88" i="47" s="1"/>
  <c r="AH87" i="47"/>
  <c r="F87" i="47"/>
  <c r="E87" i="47"/>
  <c r="AH86" i="47"/>
  <c r="E86" i="47"/>
  <c r="F86" i="47" s="1"/>
  <c r="AH85" i="47"/>
  <c r="E85" i="47"/>
  <c r="F85" i="47" s="1"/>
  <c r="AH84" i="47"/>
  <c r="E84" i="47"/>
  <c r="F84" i="47" s="1"/>
  <c r="AH83" i="47"/>
  <c r="F83" i="47"/>
  <c r="E83" i="47"/>
  <c r="AH82" i="47"/>
  <c r="E82" i="47"/>
  <c r="F82" i="47" s="1"/>
  <c r="AH81" i="47"/>
  <c r="E81" i="47"/>
  <c r="F81" i="47" s="1"/>
  <c r="AH80" i="47"/>
  <c r="E80" i="47"/>
  <c r="F80" i="47" s="1"/>
  <c r="AH79" i="47"/>
  <c r="F79" i="47"/>
  <c r="E79" i="47"/>
  <c r="AH78" i="47"/>
  <c r="E78" i="47"/>
  <c r="F78" i="47" s="1"/>
  <c r="AH77" i="47"/>
  <c r="E77" i="47"/>
  <c r="F77" i="47" s="1"/>
  <c r="AH76" i="47"/>
  <c r="E76" i="47"/>
  <c r="F76" i="47" s="1"/>
  <c r="AH75" i="47"/>
  <c r="F75" i="47"/>
  <c r="E75" i="47"/>
  <c r="AH74" i="47"/>
  <c r="E74" i="47"/>
  <c r="F74" i="47" s="1"/>
  <c r="AH73" i="47"/>
  <c r="E73" i="47"/>
  <c r="F73" i="47" s="1"/>
  <c r="AH72" i="47"/>
  <c r="E72" i="47"/>
  <c r="F72" i="47" s="1"/>
  <c r="AH71" i="47"/>
  <c r="F71" i="47"/>
  <c r="E71" i="47"/>
  <c r="AH70" i="47"/>
  <c r="E70" i="47"/>
  <c r="F70" i="47" s="1"/>
  <c r="AH69" i="47"/>
  <c r="E69" i="47"/>
  <c r="F69" i="47" s="1"/>
  <c r="AH68" i="47"/>
  <c r="E68" i="47"/>
  <c r="F68" i="47" s="1"/>
  <c r="AH67" i="47"/>
  <c r="F67" i="47"/>
  <c r="E67" i="47"/>
  <c r="AH66" i="47"/>
  <c r="E66" i="47"/>
  <c r="F66" i="47" s="1"/>
  <c r="AH65" i="47"/>
  <c r="E65" i="47"/>
  <c r="F65" i="47" s="1"/>
  <c r="AH64" i="47"/>
  <c r="E64" i="47"/>
  <c r="F64" i="47" s="1"/>
  <c r="AH63" i="47"/>
  <c r="F63" i="47"/>
  <c r="E63" i="47"/>
  <c r="AH62" i="47"/>
  <c r="E62" i="47"/>
  <c r="F62" i="47" s="1"/>
  <c r="AH61" i="47"/>
  <c r="E61" i="47"/>
  <c r="F61" i="47" s="1"/>
  <c r="AH60" i="47"/>
  <c r="E60" i="47"/>
  <c r="F60" i="47" s="1"/>
  <c r="AH59" i="47"/>
  <c r="F59" i="47"/>
  <c r="E59" i="47"/>
  <c r="AH58" i="47"/>
  <c r="E58" i="47"/>
  <c r="F58" i="47" s="1"/>
  <c r="AH57" i="47"/>
  <c r="E57" i="47"/>
  <c r="F57" i="47" s="1"/>
  <c r="AH56" i="47"/>
  <c r="E56" i="47"/>
  <c r="F56" i="47" s="1"/>
  <c r="AH55" i="47"/>
  <c r="E55" i="47"/>
  <c r="F55" i="47" s="1"/>
  <c r="AH54" i="47"/>
  <c r="F54" i="47"/>
  <c r="E54" i="47"/>
  <c r="AH53" i="47"/>
  <c r="E53" i="47"/>
  <c r="F53" i="47" s="1"/>
  <c r="AH52" i="47"/>
  <c r="E52" i="47"/>
  <c r="F52" i="47" s="1"/>
  <c r="AH51" i="47"/>
  <c r="E51" i="47"/>
  <c r="F51" i="47" s="1"/>
  <c r="AH50" i="47"/>
  <c r="F50" i="47"/>
  <c r="E50" i="47"/>
  <c r="AH49" i="47"/>
  <c r="E49" i="47"/>
  <c r="F49" i="47" s="1"/>
  <c r="AH48" i="47"/>
  <c r="E48" i="47"/>
  <c r="F48" i="47" s="1"/>
  <c r="AH47" i="47"/>
  <c r="E47" i="47"/>
  <c r="F47" i="47" s="1"/>
  <c r="AH46" i="47"/>
  <c r="F46" i="47"/>
  <c r="E46" i="47"/>
  <c r="AH45" i="47"/>
  <c r="E45" i="47"/>
  <c r="F45" i="47" s="1"/>
  <c r="AH44" i="47"/>
  <c r="E44" i="47"/>
  <c r="F44" i="47" s="1"/>
  <c r="AH43" i="47"/>
  <c r="E43" i="47"/>
  <c r="F43" i="47" s="1"/>
  <c r="AH42" i="47"/>
  <c r="F42" i="47"/>
  <c r="E42" i="47"/>
  <c r="AH41" i="47"/>
  <c r="E41" i="47"/>
  <c r="F41" i="47" s="1"/>
  <c r="AH40" i="47"/>
  <c r="E40" i="47"/>
  <c r="F40" i="47" s="1"/>
  <c r="AH39" i="47"/>
  <c r="E39" i="47"/>
  <c r="F39" i="47" s="1"/>
  <c r="AH38" i="47"/>
  <c r="F38" i="47"/>
  <c r="E38" i="47"/>
  <c r="AH37" i="47"/>
  <c r="E37" i="47"/>
  <c r="F37" i="47" s="1"/>
  <c r="AH36" i="47"/>
  <c r="E36" i="47"/>
  <c r="F36" i="47" s="1"/>
  <c r="AH35" i="47"/>
  <c r="E35" i="47"/>
  <c r="F35" i="47" s="1"/>
  <c r="AH34" i="47"/>
  <c r="F34" i="47"/>
  <c r="E34" i="47"/>
  <c r="AH33" i="47"/>
  <c r="E33" i="47"/>
  <c r="F33" i="47" s="1"/>
  <c r="AH32" i="47"/>
  <c r="E32" i="47"/>
  <c r="F32" i="47" s="1"/>
  <c r="AH31" i="47"/>
  <c r="E31" i="47"/>
  <c r="F31" i="47" s="1"/>
  <c r="AH30" i="47"/>
  <c r="F30" i="47"/>
  <c r="E30" i="47"/>
  <c r="AH29" i="47"/>
  <c r="E29" i="47"/>
  <c r="F29" i="47" s="1"/>
  <c r="AH28" i="47"/>
  <c r="E28" i="47"/>
  <c r="F28" i="47" s="1"/>
  <c r="AH27" i="47"/>
  <c r="E27" i="47"/>
  <c r="F27" i="47" s="1"/>
  <c r="AH26" i="47"/>
  <c r="F26" i="47"/>
  <c r="E26" i="47"/>
  <c r="AH25" i="47"/>
  <c r="E25" i="47"/>
  <c r="F25" i="47" s="1"/>
  <c r="AH24" i="47"/>
  <c r="E24" i="47"/>
  <c r="F24" i="47" s="1"/>
  <c r="AH23" i="47"/>
  <c r="E23" i="47"/>
  <c r="F23" i="47" s="1"/>
  <c r="AH22" i="47"/>
  <c r="L22" i="47"/>
  <c r="E22" i="47"/>
  <c r="F22" i="47" s="1"/>
  <c r="AH21" i="47"/>
  <c r="AC21" i="47"/>
  <c r="AB21" i="47"/>
  <c r="Y21" i="47"/>
  <c r="W21" i="47"/>
  <c r="X21" i="47" s="1"/>
  <c r="S21" i="47"/>
  <c r="R21" i="47"/>
  <c r="O21" i="47"/>
  <c r="M21" i="47"/>
  <c r="N21" i="47" s="1"/>
  <c r="F21" i="47"/>
  <c r="H21" i="47" s="1"/>
  <c r="I21" i="47" s="1"/>
  <c r="H14" i="42"/>
  <c r="H13" i="42"/>
  <c r="H12" i="42"/>
  <c r="H11" i="42"/>
  <c r="H9" i="42"/>
  <c r="F14" i="42"/>
  <c r="F12" i="42"/>
  <c r="F13" i="42"/>
  <c r="F11" i="42"/>
  <c r="Z168" i="46"/>
  <c r="Z167" i="46"/>
  <c r="Z166" i="46"/>
  <c r="Z165" i="46"/>
  <c r="Z164" i="46"/>
  <c r="Z163" i="46"/>
  <c r="Z162" i="46"/>
  <c r="Z161" i="46"/>
  <c r="Z160" i="46"/>
  <c r="Z159" i="46"/>
  <c r="Z158" i="46"/>
  <c r="Z157" i="46"/>
  <c r="Z156" i="46"/>
  <c r="Z155" i="46"/>
  <c r="Z154" i="46"/>
  <c r="Z153" i="46"/>
  <c r="Z152" i="46"/>
  <c r="Z151" i="46"/>
  <c r="Z150" i="46"/>
  <c r="Z149" i="46"/>
  <c r="Z148" i="46"/>
  <c r="Z147" i="46"/>
  <c r="Z146" i="46"/>
  <c r="Z145" i="46"/>
  <c r="Z144" i="46"/>
  <c r="Z143" i="46"/>
  <c r="Z142" i="46"/>
  <c r="Z141" i="46"/>
  <c r="Z140" i="46"/>
  <c r="Z139" i="46"/>
  <c r="Z138" i="46"/>
  <c r="Z137" i="46"/>
  <c r="Z136" i="46"/>
  <c r="Z135" i="46"/>
  <c r="Z134" i="46"/>
  <c r="Z133" i="46"/>
  <c r="Z132" i="46"/>
  <c r="Z131" i="46"/>
  <c r="Z130" i="46"/>
  <c r="Z129" i="46"/>
  <c r="Z128" i="46"/>
  <c r="Z127" i="46"/>
  <c r="Z126" i="46"/>
  <c r="Z125" i="46"/>
  <c r="Z124" i="46"/>
  <c r="Z123" i="46"/>
  <c r="Z122" i="46"/>
  <c r="Z121" i="46"/>
  <c r="Z120" i="46"/>
  <c r="Z119" i="46"/>
  <c r="Z118" i="46"/>
  <c r="Z117" i="46"/>
  <c r="Z116" i="46"/>
  <c r="Z115" i="46"/>
  <c r="Z114" i="46"/>
  <c r="Z113" i="46"/>
  <c r="Z112" i="46"/>
  <c r="Z111" i="46"/>
  <c r="Z110" i="46"/>
  <c r="Z109" i="46"/>
  <c r="Z108" i="46"/>
  <c r="Z107" i="46"/>
  <c r="Z106" i="46"/>
  <c r="Z105" i="46"/>
  <c r="Z104" i="46"/>
  <c r="Z103" i="46"/>
  <c r="Z102" i="46"/>
  <c r="Z101" i="46"/>
  <c r="Z100" i="46"/>
  <c r="Z99" i="46"/>
  <c r="Z98" i="46"/>
  <c r="Z97" i="46"/>
  <c r="Z96" i="46"/>
  <c r="Z95" i="46"/>
  <c r="Z94" i="46"/>
  <c r="Z93" i="46"/>
  <c r="Z92" i="46"/>
  <c r="Z91" i="46"/>
  <c r="Z90" i="46"/>
  <c r="Z89" i="46"/>
  <c r="Z88" i="46"/>
  <c r="Z87" i="46"/>
  <c r="Z86" i="46"/>
  <c r="Z85" i="46"/>
  <c r="Z84" i="46"/>
  <c r="Z83" i="46"/>
  <c r="Z82" i="46"/>
  <c r="Z81" i="46"/>
  <c r="Z80" i="46"/>
  <c r="Z79" i="46"/>
  <c r="Z78" i="46"/>
  <c r="Z77" i="46"/>
  <c r="Z76" i="46"/>
  <c r="Z75" i="46"/>
  <c r="Z74" i="46"/>
  <c r="Z73" i="46"/>
  <c r="Z72" i="46"/>
  <c r="Z71" i="46"/>
  <c r="Z70" i="46"/>
  <c r="Z69" i="46"/>
  <c r="Z68" i="46"/>
  <c r="Z67" i="46"/>
  <c r="Z66" i="46"/>
  <c r="Z65" i="46"/>
  <c r="Z64" i="46"/>
  <c r="Z63" i="46"/>
  <c r="Z62" i="46"/>
  <c r="Z61" i="46"/>
  <c r="Z60" i="46"/>
  <c r="Z59" i="46"/>
  <c r="Z58" i="46"/>
  <c r="Z57" i="46"/>
  <c r="Z56" i="46"/>
  <c r="Z55" i="46"/>
  <c r="Z54" i="46"/>
  <c r="Z53" i="46"/>
  <c r="Z52" i="46"/>
  <c r="Z51" i="46"/>
  <c r="Z50" i="46"/>
  <c r="Z49" i="46"/>
  <c r="Z48" i="46"/>
  <c r="Z47" i="46"/>
  <c r="Z46" i="46"/>
  <c r="Z45" i="46"/>
  <c r="Z44" i="46"/>
  <c r="Z43" i="46"/>
  <c r="Z42" i="46"/>
  <c r="Z41" i="46"/>
  <c r="Z40" i="46"/>
  <c r="Z39" i="46"/>
  <c r="Z38" i="46"/>
  <c r="Z37" i="46"/>
  <c r="Z36" i="46"/>
  <c r="Z35" i="46"/>
  <c r="Z34" i="46"/>
  <c r="Z33" i="46"/>
  <c r="Z32" i="46"/>
  <c r="Z31" i="46"/>
  <c r="Z30" i="46"/>
  <c r="Z29" i="46"/>
  <c r="Z28" i="46"/>
  <c r="Z27" i="46"/>
  <c r="Z26" i="46"/>
  <c r="Z25" i="46"/>
  <c r="Z24" i="46"/>
  <c r="Z23" i="46"/>
  <c r="Z22" i="46"/>
  <c r="U168" i="46"/>
  <c r="U167" i="46"/>
  <c r="U166" i="46"/>
  <c r="U165" i="46"/>
  <c r="U164" i="46"/>
  <c r="U163" i="46"/>
  <c r="U162" i="46"/>
  <c r="U161" i="46"/>
  <c r="U160" i="46"/>
  <c r="U159" i="46"/>
  <c r="U158" i="46"/>
  <c r="U157" i="46"/>
  <c r="U156" i="46"/>
  <c r="U155" i="46"/>
  <c r="U154" i="46"/>
  <c r="U153" i="46"/>
  <c r="U152" i="46"/>
  <c r="U151" i="46"/>
  <c r="U150" i="46"/>
  <c r="U149" i="46"/>
  <c r="U148" i="46"/>
  <c r="U147" i="46"/>
  <c r="U146" i="46"/>
  <c r="U145" i="46"/>
  <c r="U144" i="46"/>
  <c r="U143" i="46"/>
  <c r="U142" i="46"/>
  <c r="U141" i="46"/>
  <c r="U140" i="46"/>
  <c r="U139" i="46"/>
  <c r="U138" i="46"/>
  <c r="U137" i="46"/>
  <c r="U136" i="46"/>
  <c r="U135" i="46"/>
  <c r="U134" i="46"/>
  <c r="U133" i="46"/>
  <c r="U132" i="46"/>
  <c r="U131" i="46"/>
  <c r="U130" i="46"/>
  <c r="U129" i="46"/>
  <c r="U128" i="46"/>
  <c r="U127" i="46"/>
  <c r="U126" i="46"/>
  <c r="U125" i="46"/>
  <c r="U124" i="46"/>
  <c r="U123" i="46"/>
  <c r="U122" i="46"/>
  <c r="U121" i="46"/>
  <c r="U120" i="46"/>
  <c r="U119" i="46"/>
  <c r="U118" i="46"/>
  <c r="U117" i="46"/>
  <c r="U116" i="46"/>
  <c r="U115" i="46"/>
  <c r="U114" i="46"/>
  <c r="U113" i="46"/>
  <c r="U112" i="46"/>
  <c r="U111" i="46"/>
  <c r="U110" i="46"/>
  <c r="U109" i="46"/>
  <c r="U108" i="46"/>
  <c r="U107" i="46"/>
  <c r="U106" i="46"/>
  <c r="U105" i="46"/>
  <c r="U104" i="46"/>
  <c r="U103" i="46"/>
  <c r="U102" i="46"/>
  <c r="U101" i="46"/>
  <c r="U100" i="46"/>
  <c r="U99" i="46"/>
  <c r="U98" i="46"/>
  <c r="U97" i="46"/>
  <c r="U96" i="46"/>
  <c r="U95" i="46"/>
  <c r="U94" i="46"/>
  <c r="U93" i="46"/>
  <c r="U92" i="46"/>
  <c r="U91" i="46"/>
  <c r="U90" i="46"/>
  <c r="U89" i="46"/>
  <c r="U88" i="46"/>
  <c r="U87" i="46"/>
  <c r="U86" i="46"/>
  <c r="U85" i="46"/>
  <c r="U84" i="46"/>
  <c r="U83" i="46"/>
  <c r="U82" i="46"/>
  <c r="U81" i="46"/>
  <c r="U80" i="46"/>
  <c r="U79" i="46"/>
  <c r="U78" i="46"/>
  <c r="U77" i="46"/>
  <c r="U76" i="46"/>
  <c r="U75" i="46"/>
  <c r="U74" i="46"/>
  <c r="U73" i="46"/>
  <c r="U72" i="46"/>
  <c r="U71" i="46"/>
  <c r="U70" i="46"/>
  <c r="U69" i="46"/>
  <c r="U68" i="46"/>
  <c r="U67" i="46"/>
  <c r="U66" i="46"/>
  <c r="U65" i="46"/>
  <c r="U64" i="46"/>
  <c r="U63" i="46"/>
  <c r="U62" i="46"/>
  <c r="U61" i="46"/>
  <c r="U60" i="46"/>
  <c r="U59" i="46"/>
  <c r="U58" i="46"/>
  <c r="U57" i="46"/>
  <c r="U56" i="46"/>
  <c r="U55" i="46"/>
  <c r="U54" i="46"/>
  <c r="U53" i="46"/>
  <c r="U52" i="46"/>
  <c r="U51" i="46"/>
  <c r="U50" i="46"/>
  <c r="U49" i="46"/>
  <c r="U48" i="46"/>
  <c r="U47" i="46"/>
  <c r="U46" i="46"/>
  <c r="U45" i="46"/>
  <c r="U44" i="46"/>
  <c r="U43" i="46"/>
  <c r="U42" i="46"/>
  <c r="U41" i="46"/>
  <c r="U40" i="46"/>
  <c r="U39" i="46"/>
  <c r="U38" i="46"/>
  <c r="U37" i="46"/>
  <c r="U36" i="46"/>
  <c r="U35" i="46"/>
  <c r="U34" i="46"/>
  <c r="U33" i="46"/>
  <c r="U32" i="46"/>
  <c r="U31" i="46"/>
  <c r="U30" i="46"/>
  <c r="U29" i="46"/>
  <c r="U28" i="46"/>
  <c r="U27" i="46"/>
  <c r="U26" i="46"/>
  <c r="U25" i="46"/>
  <c r="U24" i="46"/>
  <c r="U23" i="46"/>
  <c r="U22" i="46"/>
  <c r="P168" i="46"/>
  <c r="P167" i="46"/>
  <c r="P166" i="46"/>
  <c r="P165" i="46"/>
  <c r="P164" i="46"/>
  <c r="P163" i="46"/>
  <c r="P162" i="46"/>
  <c r="P161" i="46"/>
  <c r="P160" i="46"/>
  <c r="P159" i="46"/>
  <c r="P158" i="46"/>
  <c r="P157" i="46"/>
  <c r="P156" i="46"/>
  <c r="P155" i="46"/>
  <c r="P154" i="46"/>
  <c r="P153" i="46"/>
  <c r="P152" i="46"/>
  <c r="P151" i="46"/>
  <c r="P150" i="46"/>
  <c r="P149" i="46"/>
  <c r="P148" i="46"/>
  <c r="P147" i="46"/>
  <c r="P146" i="46"/>
  <c r="P145" i="46"/>
  <c r="P144" i="46"/>
  <c r="P143" i="46"/>
  <c r="P142" i="46"/>
  <c r="P141" i="46"/>
  <c r="P140" i="46"/>
  <c r="P139" i="46"/>
  <c r="P138" i="46"/>
  <c r="P137" i="46"/>
  <c r="P136" i="46"/>
  <c r="P135" i="46"/>
  <c r="P134" i="46"/>
  <c r="P133" i="46"/>
  <c r="P132" i="46"/>
  <c r="P131" i="46"/>
  <c r="P130" i="46"/>
  <c r="P129" i="46"/>
  <c r="P128" i="46"/>
  <c r="P127" i="46"/>
  <c r="P126" i="46"/>
  <c r="P125" i="46"/>
  <c r="P124" i="46"/>
  <c r="P123" i="46"/>
  <c r="P122" i="46"/>
  <c r="P121" i="46"/>
  <c r="P120" i="46"/>
  <c r="P119" i="46"/>
  <c r="P118" i="46"/>
  <c r="P117" i="46"/>
  <c r="P116" i="46"/>
  <c r="P115" i="46"/>
  <c r="P114" i="46"/>
  <c r="P113" i="46"/>
  <c r="P112" i="46"/>
  <c r="P111" i="46"/>
  <c r="P110" i="46"/>
  <c r="P109" i="46"/>
  <c r="P108" i="46"/>
  <c r="P107" i="46"/>
  <c r="P106" i="46"/>
  <c r="P105" i="46"/>
  <c r="P104" i="46"/>
  <c r="P103" i="46"/>
  <c r="P102" i="46"/>
  <c r="P101" i="46"/>
  <c r="P100" i="46"/>
  <c r="P99" i="46"/>
  <c r="P98" i="46"/>
  <c r="P97" i="46"/>
  <c r="P96" i="46"/>
  <c r="P95" i="46"/>
  <c r="P94" i="46"/>
  <c r="P93" i="46"/>
  <c r="P92" i="46"/>
  <c r="P91" i="46"/>
  <c r="P90" i="46"/>
  <c r="P89" i="46"/>
  <c r="P88" i="46"/>
  <c r="P87" i="46"/>
  <c r="P86" i="46"/>
  <c r="P85" i="46"/>
  <c r="P84" i="46"/>
  <c r="P83" i="46"/>
  <c r="P82" i="46"/>
  <c r="P81" i="46"/>
  <c r="P80" i="46"/>
  <c r="P79" i="46"/>
  <c r="P78" i="46"/>
  <c r="P77" i="46"/>
  <c r="P76" i="46"/>
  <c r="P75" i="46"/>
  <c r="P74" i="46"/>
  <c r="P73" i="46"/>
  <c r="P72" i="46"/>
  <c r="P71" i="46"/>
  <c r="P70" i="46"/>
  <c r="P69" i="46"/>
  <c r="P68" i="46"/>
  <c r="P67" i="46"/>
  <c r="P66" i="46"/>
  <c r="P65" i="46"/>
  <c r="P64" i="46"/>
  <c r="P63" i="46"/>
  <c r="P62" i="46"/>
  <c r="P61" i="46"/>
  <c r="P60" i="46"/>
  <c r="P59" i="46"/>
  <c r="P58" i="46"/>
  <c r="P57" i="46"/>
  <c r="P56" i="46"/>
  <c r="P55" i="46"/>
  <c r="P54" i="46"/>
  <c r="P53" i="46"/>
  <c r="P52" i="46"/>
  <c r="P51" i="46"/>
  <c r="P50" i="46"/>
  <c r="P49" i="46"/>
  <c r="P48" i="46"/>
  <c r="P47" i="46"/>
  <c r="P46" i="46"/>
  <c r="P45" i="46"/>
  <c r="P44" i="46"/>
  <c r="P43" i="46"/>
  <c r="P42" i="46"/>
  <c r="P41" i="46"/>
  <c r="P40" i="46"/>
  <c r="P39" i="46"/>
  <c r="P38" i="46"/>
  <c r="P37" i="46"/>
  <c r="P36" i="46"/>
  <c r="P35" i="46"/>
  <c r="P34" i="46"/>
  <c r="P33" i="46"/>
  <c r="P32" i="46"/>
  <c r="P31" i="46"/>
  <c r="P30" i="46"/>
  <c r="P29" i="46"/>
  <c r="P28" i="46"/>
  <c r="P27" i="46"/>
  <c r="P26" i="46"/>
  <c r="P25" i="46"/>
  <c r="P24" i="46"/>
  <c r="P23" i="46"/>
  <c r="P22" i="46"/>
  <c r="K168" i="46"/>
  <c r="K167" i="46"/>
  <c r="K166" i="46"/>
  <c r="K165" i="46"/>
  <c r="K164" i="46"/>
  <c r="K163" i="46"/>
  <c r="K162" i="46"/>
  <c r="K161" i="46"/>
  <c r="K160" i="46"/>
  <c r="K159" i="46"/>
  <c r="K158" i="46"/>
  <c r="K157" i="46"/>
  <c r="K156" i="46"/>
  <c r="K155" i="46"/>
  <c r="K154" i="46"/>
  <c r="K153" i="46"/>
  <c r="K152" i="46"/>
  <c r="K151" i="46"/>
  <c r="K150" i="46"/>
  <c r="K149" i="46"/>
  <c r="K148" i="46"/>
  <c r="K147" i="46"/>
  <c r="K146" i="46"/>
  <c r="K145" i="46"/>
  <c r="K144" i="46"/>
  <c r="K143" i="46"/>
  <c r="K142" i="46"/>
  <c r="K141" i="46"/>
  <c r="K140" i="46"/>
  <c r="K139" i="46"/>
  <c r="K138" i="46"/>
  <c r="K137" i="46"/>
  <c r="K136" i="46"/>
  <c r="K135" i="46"/>
  <c r="K134" i="46"/>
  <c r="K133" i="46"/>
  <c r="K132" i="46"/>
  <c r="K131" i="46"/>
  <c r="K130" i="46"/>
  <c r="K129" i="46"/>
  <c r="K128" i="46"/>
  <c r="K127" i="46"/>
  <c r="K126" i="46"/>
  <c r="K125" i="46"/>
  <c r="K124" i="46"/>
  <c r="K123" i="46"/>
  <c r="K122" i="46"/>
  <c r="K121" i="46"/>
  <c r="K120" i="46"/>
  <c r="K119" i="46"/>
  <c r="K118" i="46"/>
  <c r="K117" i="46"/>
  <c r="K116" i="46"/>
  <c r="K115" i="46"/>
  <c r="K114" i="46"/>
  <c r="K113" i="46"/>
  <c r="K112" i="46"/>
  <c r="K111" i="46"/>
  <c r="K110" i="46"/>
  <c r="K109" i="46"/>
  <c r="K108" i="46"/>
  <c r="K107" i="46"/>
  <c r="K106" i="46"/>
  <c r="K105" i="46"/>
  <c r="K104" i="46"/>
  <c r="K103" i="46"/>
  <c r="K102" i="46"/>
  <c r="K101" i="46"/>
  <c r="K100" i="46"/>
  <c r="K99" i="46"/>
  <c r="K98" i="46"/>
  <c r="K97" i="46"/>
  <c r="K96" i="46"/>
  <c r="K95" i="46"/>
  <c r="K94" i="46"/>
  <c r="K93" i="46"/>
  <c r="K92" i="46"/>
  <c r="K91" i="46"/>
  <c r="K90" i="46"/>
  <c r="K89" i="46"/>
  <c r="K88" i="46"/>
  <c r="K87" i="46"/>
  <c r="K86" i="46"/>
  <c r="K85" i="46"/>
  <c r="K84" i="46"/>
  <c r="K83" i="46"/>
  <c r="K82" i="46"/>
  <c r="K81" i="46"/>
  <c r="K80" i="46"/>
  <c r="K79" i="46"/>
  <c r="K78" i="46"/>
  <c r="K77" i="46"/>
  <c r="K76" i="46"/>
  <c r="K75" i="46"/>
  <c r="K74" i="46"/>
  <c r="K73" i="46"/>
  <c r="K72" i="46"/>
  <c r="K71" i="46"/>
  <c r="K70" i="46"/>
  <c r="K69" i="46"/>
  <c r="K68" i="46"/>
  <c r="K67" i="46"/>
  <c r="K66" i="46"/>
  <c r="K65" i="46"/>
  <c r="K64" i="46"/>
  <c r="K63" i="46"/>
  <c r="K62" i="46"/>
  <c r="K61" i="46"/>
  <c r="K60" i="46"/>
  <c r="K59" i="46"/>
  <c r="K58" i="46"/>
  <c r="K57" i="46"/>
  <c r="K56" i="46"/>
  <c r="K55" i="46"/>
  <c r="K54" i="46"/>
  <c r="K53" i="46"/>
  <c r="K52" i="46"/>
  <c r="K51" i="46"/>
  <c r="K50" i="46"/>
  <c r="K49" i="46"/>
  <c r="K48" i="46"/>
  <c r="K47" i="46"/>
  <c r="K46" i="46"/>
  <c r="K45" i="46"/>
  <c r="K44" i="46"/>
  <c r="K43" i="46"/>
  <c r="K42" i="46"/>
  <c r="K41" i="46"/>
  <c r="K40" i="46"/>
  <c r="K39" i="46"/>
  <c r="K38" i="46"/>
  <c r="K37" i="46"/>
  <c r="K36" i="46"/>
  <c r="K35" i="46"/>
  <c r="K34" i="46"/>
  <c r="K33" i="46"/>
  <c r="K32" i="46"/>
  <c r="K31" i="46"/>
  <c r="K30" i="46"/>
  <c r="K29" i="46"/>
  <c r="K28" i="46"/>
  <c r="K27" i="46"/>
  <c r="K26" i="46"/>
  <c r="K25" i="46"/>
  <c r="K24" i="46"/>
  <c r="K23" i="46"/>
  <c r="K22" i="46"/>
  <c r="AH171" i="46"/>
  <c r="AH168" i="46"/>
  <c r="E168" i="46"/>
  <c r="F168" i="46" s="1"/>
  <c r="AH167" i="46"/>
  <c r="E167" i="46"/>
  <c r="F167" i="46" s="1"/>
  <c r="AH166" i="46"/>
  <c r="E166" i="46"/>
  <c r="F166" i="46" s="1"/>
  <c r="AH165" i="46"/>
  <c r="E165" i="46"/>
  <c r="F165" i="46" s="1"/>
  <c r="AH164" i="46"/>
  <c r="F164" i="46"/>
  <c r="E164" i="46"/>
  <c r="AH163" i="46"/>
  <c r="E163" i="46"/>
  <c r="F163" i="46" s="1"/>
  <c r="AH162" i="46"/>
  <c r="F162" i="46"/>
  <c r="E162" i="46"/>
  <c r="AH161" i="46"/>
  <c r="E161" i="46"/>
  <c r="F161" i="46" s="1"/>
  <c r="AH160" i="46"/>
  <c r="E160" i="46"/>
  <c r="F160" i="46" s="1"/>
  <c r="AH159" i="46"/>
  <c r="F159" i="46"/>
  <c r="E159" i="46"/>
  <c r="AH158" i="46"/>
  <c r="E158" i="46"/>
  <c r="F158" i="46" s="1"/>
  <c r="AH157" i="46"/>
  <c r="E157" i="46"/>
  <c r="F157" i="46" s="1"/>
  <c r="AH156" i="46"/>
  <c r="E156" i="46"/>
  <c r="F156" i="46" s="1"/>
  <c r="AH155" i="46"/>
  <c r="E155" i="46"/>
  <c r="F155" i="46" s="1"/>
  <c r="AH154" i="46"/>
  <c r="F154" i="46"/>
  <c r="E154" i="46"/>
  <c r="AH153" i="46"/>
  <c r="E153" i="46"/>
  <c r="F153" i="46" s="1"/>
  <c r="AH152" i="46"/>
  <c r="E152" i="46"/>
  <c r="F152" i="46" s="1"/>
  <c r="AH151" i="46"/>
  <c r="E151" i="46"/>
  <c r="F151" i="46" s="1"/>
  <c r="AH150" i="46"/>
  <c r="E150" i="46"/>
  <c r="F150" i="46" s="1"/>
  <c r="AH149" i="46"/>
  <c r="F149" i="46"/>
  <c r="E149" i="46"/>
  <c r="AH148" i="46"/>
  <c r="E148" i="46"/>
  <c r="F148" i="46" s="1"/>
  <c r="AH147" i="46"/>
  <c r="E147" i="46"/>
  <c r="F147" i="46" s="1"/>
  <c r="AH146" i="46"/>
  <c r="E146" i="46"/>
  <c r="F146" i="46" s="1"/>
  <c r="AH145" i="46"/>
  <c r="F145" i="46"/>
  <c r="E145" i="46"/>
  <c r="AH144" i="46"/>
  <c r="E144" i="46"/>
  <c r="F144" i="46" s="1"/>
  <c r="AH143" i="46"/>
  <c r="E143" i="46"/>
  <c r="F143" i="46" s="1"/>
  <c r="AH142" i="46"/>
  <c r="E142" i="46"/>
  <c r="F142" i="46" s="1"/>
  <c r="AH141" i="46"/>
  <c r="F141" i="46"/>
  <c r="E141" i="46"/>
  <c r="AH140" i="46"/>
  <c r="E140" i="46"/>
  <c r="F140" i="46" s="1"/>
  <c r="AH139" i="46"/>
  <c r="E139" i="46"/>
  <c r="F139" i="46" s="1"/>
  <c r="AH138" i="46"/>
  <c r="E138" i="46"/>
  <c r="F138" i="46" s="1"/>
  <c r="AH137" i="46"/>
  <c r="F137" i="46"/>
  <c r="E137" i="46"/>
  <c r="AH136" i="46"/>
  <c r="E136" i="46"/>
  <c r="F136" i="46" s="1"/>
  <c r="AH135" i="46"/>
  <c r="E135" i="46"/>
  <c r="F135" i="46" s="1"/>
  <c r="AH134" i="46"/>
  <c r="E134" i="46"/>
  <c r="F134" i="46" s="1"/>
  <c r="AH133" i="46"/>
  <c r="E133" i="46"/>
  <c r="F133" i="46" s="1"/>
  <c r="AH132" i="46"/>
  <c r="E132" i="46"/>
  <c r="F132" i="46" s="1"/>
  <c r="AH131" i="46"/>
  <c r="E131" i="46"/>
  <c r="F131" i="46" s="1"/>
  <c r="AH130" i="46"/>
  <c r="F130" i="46"/>
  <c r="E130" i="46"/>
  <c r="AH129" i="46"/>
  <c r="E129" i="46"/>
  <c r="F129" i="46" s="1"/>
  <c r="AH128" i="46"/>
  <c r="F128" i="46"/>
  <c r="E128" i="46"/>
  <c r="AH127" i="46"/>
  <c r="E127" i="46"/>
  <c r="F127" i="46" s="1"/>
  <c r="AH126" i="46"/>
  <c r="E126" i="46"/>
  <c r="F126" i="46" s="1"/>
  <c r="AH125" i="46"/>
  <c r="E125" i="46"/>
  <c r="F125" i="46" s="1"/>
  <c r="AH124" i="46"/>
  <c r="E124" i="46"/>
  <c r="F124" i="46" s="1"/>
  <c r="AH123" i="46"/>
  <c r="E123" i="46"/>
  <c r="F123" i="46" s="1"/>
  <c r="AH122" i="46"/>
  <c r="E122" i="46"/>
  <c r="F122" i="46" s="1"/>
  <c r="AH121" i="46"/>
  <c r="E121" i="46"/>
  <c r="F121" i="46" s="1"/>
  <c r="AH120" i="46"/>
  <c r="F120" i="46"/>
  <c r="E120" i="46"/>
  <c r="AH119" i="46"/>
  <c r="E119" i="46"/>
  <c r="F119" i="46" s="1"/>
  <c r="AH118" i="46"/>
  <c r="F118" i="46"/>
  <c r="E118" i="46"/>
  <c r="AH117" i="46"/>
  <c r="E117" i="46"/>
  <c r="F117" i="46" s="1"/>
  <c r="AH116" i="46"/>
  <c r="E116" i="46"/>
  <c r="F116" i="46" s="1"/>
  <c r="AH115" i="46"/>
  <c r="E115" i="46"/>
  <c r="F115" i="46" s="1"/>
  <c r="AH114" i="46"/>
  <c r="E114" i="46"/>
  <c r="F114" i="46" s="1"/>
  <c r="AH113" i="46"/>
  <c r="E113" i="46"/>
  <c r="F113" i="46" s="1"/>
  <c r="AH112" i="46"/>
  <c r="F112" i="46"/>
  <c r="E112" i="46"/>
  <c r="AH111" i="46"/>
  <c r="E111" i="46"/>
  <c r="F111" i="46" s="1"/>
  <c r="AH110" i="46"/>
  <c r="F110" i="46"/>
  <c r="E110" i="46"/>
  <c r="AH109" i="46"/>
  <c r="E109" i="46"/>
  <c r="F109" i="46" s="1"/>
  <c r="AH108" i="46"/>
  <c r="E108" i="46"/>
  <c r="F108" i="46" s="1"/>
  <c r="AH107" i="46"/>
  <c r="E107" i="46"/>
  <c r="F107" i="46" s="1"/>
  <c r="AH106" i="46"/>
  <c r="E106" i="46"/>
  <c r="F106" i="46" s="1"/>
  <c r="AH105" i="46"/>
  <c r="E105" i="46"/>
  <c r="F105" i="46" s="1"/>
  <c r="AH104" i="46"/>
  <c r="F104" i="46"/>
  <c r="E104" i="46"/>
  <c r="AH103" i="46"/>
  <c r="E103" i="46"/>
  <c r="F103" i="46" s="1"/>
  <c r="AH102" i="46"/>
  <c r="E102" i="46"/>
  <c r="F102" i="46" s="1"/>
  <c r="AH101" i="46"/>
  <c r="E101" i="46"/>
  <c r="F101" i="46" s="1"/>
  <c r="AH100" i="46"/>
  <c r="F100" i="46"/>
  <c r="E100" i="46"/>
  <c r="AH99" i="46"/>
  <c r="E99" i="46"/>
  <c r="F99" i="46" s="1"/>
  <c r="AH98" i="46"/>
  <c r="E98" i="46"/>
  <c r="F98" i="46" s="1"/>
  <c r="AH97" i="46"/>
  <c r="E97" i="46"/>
  <c r="F97" i="46" s="1"/>
  <c r="AH96" i="46"/>
  <c r="E96" i="46"/>
  <c r="F96" i="46" s="1"/>
  <c r="AH95" i="46"/>
  <c r="F95" i="46"/>
  <c r="E95" i="46"/>
  <c r="AH94" i="46"/>
  <c r="E94" i="46"/>
  <c r="F94" i="46" s="1"/>
  <c r="AH93" i="46"/>
  <c r="E93" i="46"/>
  <c r="F93" i="46" s="1"/>
  <c r="AH92" i="46"/>
  <c r="E92" i="46"/>
  <c r="F92" i="46" s="1"/>
  <c r="AH91" i="46"/>
  <c r="F91" i="46"/>
  <c r="E91" i="46"/>
  <c r="AH90" i="46"/>
  <c r="E90" i="46"/>
  <c r="F90" i="46" s="1"/>
  <c r="AH89" i="46"/>
  <c r="E89" i="46"/>
  <c r="F89" i="46" s="1"/>
  <c r="AH88" i="46"/>
  <c r="E88" i="46"/>
  <c r="F88" i="46" s="1"/>
  <c r="AH87" i="46"/>
  <c r="E87" i="46"/>
  <c r="F87" i="46" s="1"/>
  <c r="AH86" i="46"/>
  <c r="F86" i="46"/>
  <c r="E86" i="46"/>
  <c r="AH85" i="46"/>
  <c r="E85" i="46"/>
  <c r="F85" i="46" s="1"/>
  <c r="AH84" i="46"/>
  <c r="E84" i="46"/>
  <c r="F84" i="46" s="1"/>
  <c r="AH83" i="46"/>
  <c r="E83" i="46"/>
  <c r="F83" i="46" s="1"/>
  <c r="AH82" i="46"/>
  <c r="E82" i="46"/>
  <c r="F82" i="46" s="1"/>
  <c r="AH81" i="46"/>
  <c r="E81" i="46"/>
  <c r="F81" i="46" s="1"/>
  <c r="AH80" i="46"/>
  <c r="F80" i="46"/>
  <c r="E80" i="46"/>
  <c r="AH79" i="46"/>
  <c r="E79" i="46"/>
  <c r="F79" i="46" s="1"/>
  <c r="AH78" i="46"/>
  <c r="E78" i="46"/>
  <c r="F78" i="46" s="1"/>
  <c r="AH77" i="46"/>
  <c r="E77" i="46"/>
  <c r="F77" i="46" s="1"/>
  <c r="AH76" i="46"/>
  <c r="F76" i="46"/>
  <c r="E76" i="46"/>
  <c r="AH75" i="46"/>
  <c r="E75" i="46"/>
  <c r="F75" i="46" s="1"/>
  <c r="AH74" i="46"/>
  <c r="E74" i="46"/>
  <c r="F74" i="46" s="1"/>
  <c r="AH73" i="46"/>
  <c r="E73" i="46"/>
  <c r="F73" i="46" s="1"/>
  <c r="AH72" i="46"/>
  <c r="F72" i="46"/>
  <c r="E72" i="46"/>
  <c r="AH71" i="46"/>
  <c r="E71" i="46"/>
  <c r="F71" i="46" s="1"/>
  <c r="AH70" i="46"/>
  <c r="E70" i="46"/>
  <c r="F70" i="46" s="1"/>
  <c r="AH69" i="46"/>
  <c r="F69" i="46"/>
  <c r="E69" i="46"/>
  <c r="AH68" i="46"/>
  <c r="E68" i="46"/>
  <c r="F68" i="46" s="1"/>
  <c r="AH67" i="46"/>
  <c r="E67" i="46"/>
  <c r="F67" i="46" s="1"/>
  <c r="AH66" i="46"/>
  <c r="E66" i="46"/>
  <c r="F66" i="46" s="1"/>
  <c r="AH65" i="46"/>
  <c r="E65" i="46"/>
  <c r="F65" i="46" s="1"/>
  <c r="AH64" i="46"/>
  <c r="E64" i="46"/>
  <c r="F64" i="46" s="1"/>
  <c r="AH63" i="46"/>
  <c r="E63" i="46"/>
  <c r="F63" i="46" s="1"/>
  <c r="AH62" i="46"/>
  <c r="E62" i="46"/>
  <c r="F62" i="46" s="1"/>
  <c r="AH61" i="46"/>
  <c r="E61" i="46"/>
  <c r="F61" i="46" s="1"/>
  <c r="AH60" i="46"/>
  <c r="F60" i="46"/>
  <c r="E60" i="46"/>
  <c r="AH59" i="46"/>
  <c r="E59" i="46"/>
  <c r="F59" i="46" s="1"/>
  <c r="AH58" i="46"/>
  <c r="F58" i="46"/>
  <c r="E58" i="46"/>
  <c r="AH57" i="46"/>
  <c r="E57" i="46"/>
  <c r="F57" i="46" s="1"/>
  <c r="AH56" i="46"/>
  <c r="E56" i="46"/>
  <c r="F56" i="46" s="1"/>
  <c r="AH55" i="46"/>
  <c r="E55" i="46"/>
  <c r="F55" i="46" s="1"/>
  <c r="AH54" i="46"/>
  <c r="E54" i="46"/>
  <c r="F54" i="46" s="1"/>
  <c r="AH53" i="46"/>
  <c r="E53" i="46"/>
  <c r="F53" i="46" s="1"/>
  <c r="AH52" i="46"/>
  <c r="F52" i="46"/>
  <c r="E52" i="46"/>
  <c r="AH51" i="46"/>
  <c r="E51" i="46"/>
  <c r="F51" i="46" s="1"/>
  <c r="AH50" i="46"/>
  <c r="F50" i="46"/>
  <c r="E50" i="46"/>
  <c r="AH49" i="46"/>
  <c r="E49" i="46"/>
  <c r="F49" i="46" s="1"/>
  <c r="AH48" i="46"/>
  <c r="E48" i="46"/>
  <c r="F48" i="46" s="1"/>
  <c r="AH47" i="46"/>
  <c r="E47" i="46"/>
  <c r="F47" i="46" s="1"/>
  <c r="AH46" i="46"/>
  <c r="E46" i="46"/>
  <c r="F46" i="46" s="1"/>
  <c r="AH45" i="46"/>
  <c r="E45" i="46"/>
  <c r="F45" i="46" s="1"/>
  <c r="AH44" i="46"/>
  <c r="F44" i="46"/>
  <c r="E44" i="46"/>
  <c r="AH43" i="46"/>
  <c r="E43" i="46"/>
  <c r="F43" i="46" s="1"/>
  <c r="AH42" i="46"/>
  <c r="E42" i="46"/>
  <c r="F42" i="46" s="1"/>
  <c r="AH41" i="46"/>
  <c r="E41" i="46"/>
  <c r="F41" i="46" s="1"/>
  <c r="AH40" i="46"/>
  <c r="F40" i="46"/>
  <c r="E40" i="46"/>
  <c r="AH39" i="46"/>
  <c r="E39" i="46"/>
  <c r="F39" i="46" s="1"/>
  <c r="AH38" i="46"/>
  <c r="E38" i="46"/>
  <c r="F38" i="46" s="1"/>
  <c r="AH37" i="46"/>
  <c r="E37" i="46"/>
  <c r="F37" i="46" s="1"/>
  <c r="AH36" i="46"/>
  <c r="F36" i="46"/>
  <c r="E36" i="46"/>
  <c r="AH35" i="46"/>
  <c r="E35" i="46"/>
  <c r="F35" i="46" s="1"/>
  <c r="AH34" i="46"/>
  <c r="E34" i="46"/>
  <c r="F34" i="46" s="1"/>
  <c r="AH33" i="46"/>
  <c r="E33" i="46"/>
  <c r="F33" i="46" s="1"/>
  <c r="AH32" i="46"/>
  <c r="F32" i="46"/>
  <c r="E32" i="46"/>
  <c r="AH31" i="46"/>
  <c r="E31" i="46"/>
  <c r="F31" i="46" s="1"/>
  <c r="AH30" i="46"/>
  <c r="E30" i="46"/>
  <c r="F30" i="46" s="1"/>
  <c r="AH29" i="46"/>
  <c r="E29" i="46"/>
  <c r="F29" i="46" s="1"/>
  <c r="AH28" i="46"/>
  <c r="F28" i="46"/>
  <c r="E28" i="46"/>
  <c r="AH27" i="46"/>
  <c r="E27" i="46"/>
  <c r="F27" i="46" s="1"/>
  <c r="AH26" i="46"/>
  <c r="E26" i="46"/>
  <c r="F26" i="46" s="1"/>
  <c r="AH25" i="46"/>
  <c r="E25" i="46"/>
  <c r="F25" i="46" s="1"/>
  <c r="AH24" i="46"/>
  <c r="F24" i="46"/>
  <c r="E24" i="46"/>
  <c r="AH23" i="46"/>
  <c r="E23" i="46"/>
  <c r="F23" i="46" s="1"/>
  <c r="AH22" i="46"/>
  <c r="E22" i="46"/>
  <c r="F22" i="46" s="1"/>
  <c r="AH21" i="46"/>
  <c r="AC21" i="46"/>
  <c r="AB21" i="46"/>
  <c r="W21" i="46"/>
  <c r="X21" i="46" s="1"/>
  <c r="R21" i="46"/>
  <c r="S21" i="46" s="1"/>
  <c r="M21" i="46"/>
  <c r="N21" i="46" s="1"/>
  <c r="F21" i="46"/>
  <c r="H21" i="46" s="1"/>
  <c r="I21" i="46" s="1"/>
  <c r="L41" i="45"/>
  <c r="K41" i="45"/>
  <c r="J41" i="45"/>
  <c r="K40" i="45"/>
  <c r="J40" i="45"/>
  <c r="P36" i="45"/>
  <c r="N36" i="45"/>
  <c r="O35" i="45"/>
  <c r="N35" i="45"/>
  <c r="P34" i="45"/>
  <c r="N34" i="45"/>
  <c r="M34" i="45"/>
  <c r="O33" i="45"/>
  <c r="N33" i="45"/>
  <c r="M33" i="45"/>
  <c r="L33" i="45"/>
  <c r="M32" i="45"/>
  <c r="K32" i="45"/>
  <c r="K30" i="45"/>
  <c r="J30" i="45"/>
  <c r="I30" i="45"/>
  <c r="J29" i="45"/>
  <c r="I29" i="45"/>
  <c r="Z168" i="44"/>
  <c r="Z167" i="44"/>
  <c r="Z166" i="44"/>
  <c r="Z165" i="44"/>
  <c r="Z164" i="44"/>
  <c r="Z163" i="44"/>
  <c r="Z162" i="44"/>
  <c r="Z161" i="44"/>
  <c r="Z160" i="44"/>
  <c r="Z159" i="44"/>
  <c r="Z158" i="44"/>
  <c r="Z157" i="44"/>
  <c r="Z156" i="44"/>
  <c r="Z155" i="44"/>
  <c r="Z154" i="44"/>
  <c r="Z153" i="44"/>
  <c r="Z152" i="44"/>
  <c r="Z151" i="44"/>
  <c r="Z150" i="44"/>
  <c r="Z149" i="44"/>
  <c r="Z148" i="44"/>
  <c r="Z147" i="44"/>
  <c r="Z146" i="44"/>
  <c r="Z145" i="44"/>
  <c r="Z144" i="44"/>
  <c r="Z143" i="44"/>
  <c r="Z142" i="44"/>
  <c r="Z141" i="44"/>
  <c r="Z140" i="44"/>
  <c r="Z139" i="44"/>
  <c r="Z138" i="44"/>
  <c r="Z137" i="44"/>
  <c r="Z136" i="44"/>
  <c r="Z135" i="44"/>
  <c r="Z134" i="44"/>
  <c r="Z133" i="44"/>
  <c r="Z132" i="44"/>
  <c r="Z131" i="44"/>
  <c r="Z130" i="44"/>
  <c r="Z129" i="44"/>
  <c r="Z128" i="44"/>
  <c r="Z127" i="44"/>
  <c r="Z126" i="44"/>
  <c r="Z125" i="44"/>
  <c r="Z124" i="44"/>
  <c r="Z123" i="44"/>
  <c r="Z122" i="44"/>
  <c r="Z121" i="44"/>
  <c r="Z120" i="44"/>
  <c r="Z119" i="44"/>
  <c r="Z118" i="44"/>
  <c r="Z117" i="44"/>
  <c r="Z116" i="44"/>
  <c r="Z115" i="44"/>
  <c r="Z114" i="44"/>
  <c r="Z113" i="44"/>
  <c r="Z112" i="44"/>
  <c r="Z111" i="44"/>
  <c r="Z110" i="44"/>
  <c r="Z109" i="44"/>
  <c r="Z108" i="44"/>
  <c r="Z107" i="44"/>
  <c r="Z106" i="44"/>
  <c r="Z105" i="44"/>
  <c r="Z104" i="44"/>
  <c r="Z103" i="44"/>
  <c r="Z102" i="44"/>
  <c r="Z101" i="44"/>
  <c r="Z100" i="44"/>
  <c r="Z99" i="44"/>
  <c r="Z98" i="44"/>
  <c r="Z97" i="44"/>
  <c r="Z96" i="44"/>
  <c r="Z95" i="44"/>
  <c r="Z94" i="44"/>
  <c r="Z93" i="44"/>
  <c r="Z92" i="44"/>
  <c r="Z91" i="44"/>
  <c r="Z90" i="44"/>
  <c r="Z89" i="44"/>
  <c r="Z88" i="44"/>
  <c r="Z87" i="44"/>
  <c r="Z86" i="44"/>
  <c r="Z85" i="44"/>
  <c r="Z84" i="44"/>
  <c r="Z83" i="44"/>
  <c r="Z82" i="44"/>
  <c r="Z81" i="44"/>
  <c r="Z80" i="44"/>
  <c r="Z79" i="44"/>
  <c r="Z78" i="44"/>
  <c r="Z77" i="44"/>
  <c r="Z76" i="44"/>
  <c r="Z75" i="44"/>
  <c r="Z74" i="44"/>
  <c r="Z73" i="44"/>
  <c r="Z72" i="44"/>
  <c r="Z71" i="44"/>
  <c r="Z70" i="44"/>
  <c r="Z69" i="44"/>
  <c r="Z68" i="44"/>
  <c r="Z67" i="44"/>
  <c r="Z66" i="44"/>
  <c r="Z65" i="44"/>
  <c r="Z64" i="44"/>
  <c r="Z63" i="44"/>
  <c r="Z62" i="44"/>
  <c r="Z61" i="44"/>
  <c r="Z60" i="44"/>
  <c r="Z59" i="44"/>
  <c r="Z58" i="44"/>
  <c r="Z57" i="44"/>
  <c r="Z56" i="44"/>
  <c r="Z55" i="44"/>
  <c r="Z54" i="44"/>
  <c r="Z53" i="44"/>
  <c r="Z52" i="44"/>
  <c r="Z51" i="44"/>
  <c r="Z50" i="44"/>
  <c r="Z49" i="44"/>
  <c r="Z48" i="44"/>
  <c r="Z47" i="44"/>
  <c r="Z46" i="44"/>
  <c r="Z45" i="44"/>
  <c r="Z44" i="44"/>
  <c r="Z43" i="44"/>
  <c r="Z42" i="44"/>
  <c r="Z41" i="44"/>
  <c r="Z40" i="44"/>
  <c r="Z39" i="44"/>
  <c r="Z38" i="44"/>
  <c r="Z37" i="44"/>
  <c r="Z36" i="44"/>
  <c r="Z35" i="44"/>
  <c r="Z34" i="44"/>
  <c r="Z33" i="44"/>
  <c r="Z32" i="44"/>
  <c r="Z31" i="44"/>
  <c r="Z30" i="44"/>
  <c r="Z29" i="44"/>
  <c r="Z28" i="44"/>
  <c r="Z27" i="44"/>
  <c r="Z26" i="44"/>
  <c r="Z25" i="44"/>
  <c r="Z24" i="44"/>
  <c r="Z23" i="44"/>
  <c r="Z22" i="44"/>
  <c r="U168" i="44"/>
  <c r="U167" i="44"/>
  <c r="U166" i="44"/>
  <c r="U165" i="44"/>
  <c r="U164" i="44"/>
  <c r="U163" i="44"/>
  <c r="U162" i="44"/>
  <c r="U161" i="44"/>
  <c r="U160" i="44"/>
  <c r="U159" i="44"/>
  <c r="U158" i="44"/>
  <c r="U157" i="44"/>
  <c r="U156" i="44"/>
  <c r="U155" i="44"/>
  <c r="U154" i="44"/>
  <c r="U153" i="44"/>
  <c r="U152" i="44"/>
  <c r="U151" i="44"/>
  <c r="U150" i="44"/>
  <c r="U149" i="44"/>
  <c r="U148" i="44"/>
  <c r="U147" i="44"/>
  <c r="U146" i="44"/>
  <c r="U145" i="44"/>
  <c r="U144" i="44"/>
  <c r="U143" i="44"/>
  <c r="U142" i="44"/>
  <c r="U141" i="44"/>
  <c r="U140" i="44"/>
  <c r="U139" i="44"/>
  <c r="U138" i="44"/>
  <c r="U137" i="44"/>
  <c r="U136" i="44"/>
  <c r="U135" i="44"/>
  <c r="U134" i="44"/>
  <c r="U133" i="44"/>
  <c r="U132" i="44"/>
  <c r="U131" i="44"/>
  <c r="U130" i="44"/>
  <c r="U129" i="44"/>
  <c r="U128" i="44"/>
  <c r="U127" i="44"/>
  <c r="U126" i="44"/>
  <c r="U125" i="44"/>
  <c r="U124" i="44"/>
  <c r="U123" i="44"/>
  <c r="U122" i="44"/>
  <c r="U121" i="44"/>
  <c r="U120" i="44"/>
  <c r="U119" i="44"/>
  <c r="U118" i="44"/>
  <c r="U117" i="44"/>
  <c r="U116" i="44"/>
  <c r="U115" i="44"/>
  <c r="U114" i="44"/>
  <c r="U113" i="44"/>
  <c r="U112" i="44"/>
  <c r="U111" i="44"/>
  <c r="U110" i="44"/>
  <c r="U109" i="44"/>
  <c r="U108" i="44"/>
  <c r="U107" i="44"/>
  <c r="U106" i="44"/>
  <c r="U105" i="44"/>
  <c r="U104" i="44"/>
  <c r="U103" i="44"/>
  <c r="U102" i="44"/>
  <c r="U101" i="44"/>
  <c r="U100" i="44"/>
  <c r="U99" i="44"/>
  <c r="U98" i="44"/>
  <c r="U97" i="44"/>
  <c r="U96" i="44"/>
  <c r="U95" i="44"/>
  <c r="U94" i="44"/>
  <c r="U93" i="44"/>
  <c r="U92" i="44"/>
  <c r="U91" i="44"/>
  <c r="U90" i="44"/>
  <c r="U89" i="44"/>
  <c r="U88" i="44"/>
  <c r="U87" i="44"/>
  <c r="U86" i="44"/>
  <c r="U85" i="44"/>
  <c r="U84" i="44"/>
  <c r="U83" i="44"/>
  <c r="U82" i="44"/>
  <c r="U81" i="44"/>
  <c r="U80" i="44"/>
  <c r="U79" i="44"/>
  <c r="U78" i="44"/>
  <c r="U77" i="44"/>
  <c r="U76" i="44"/>
  <c r="U75" i="44"/>
  <c r="U74" i="44"/>
  <c r="U73" i="44"/>
  <c r="U72" i="44"/>
  <c r="U71" i="44"/>
  <c r="U70" i="44"/>
  <c r="U69" i="44"/>
  <c r="U68" i="44"/>
  <c r="U67" i="44"/>
  <c r="U66" i="44"/>
  <c r="U65" i="44"/>
  <c r="U64" i="44"/>
  <c r="U63" i="44"/>
  <c r="U62" i="44"/>
  <c r="U61" i="44"/>
  <c r="U60" i="44"/>
  <c r="U59" i="44"/>
  <c r="U58" i="44"/>
  <c r="U57" i="44"/>
  <c r="U56" i="44"/>
  <c r="U55" i="44"/>
  <c r="U54" i="44"/>
  <c r="U53" i="44"/>
  <c r="U52" i="44"/>
  <c r="U51" i="44"/>
  <c r="U50" i="44"/>
  <c r="U49" i="44"/>
  <c r="U48" i="44"/>
  <c r="U47" i="44"/>
  <c r="U46" i="44"/>
  <c r="U45" i="44"/>
  <c r="U44" i="44"/>
  <c r="U43" i="44"/>
  <c r="U42" i="44"/>
  <c r="U41" i="44"/>
  <c r="U40" i="44"/>
  <c r="U39" i="44"/>
  <c r="U38" i="44"/>
  <c r="U37" i="44"/>
  <c r="U36" i="44"/>
  <c r="U35" i="44"/>
  <c r="U34" i="44"/>
  <c r="U33" i="44"/>
  <c r="U32" i="44"/>
  <c r="U31" i="44"/>
  <c r="U30" i="44"/>
  <c r="U29" i="44"/>
  <c r="U28" i="44"/>
  <c r="U27" i="44"/>
  <c r="U26" i="44"/>
  <c r="U25" i="44"/>
  <c r="U24" i="44"/>
  <c r="U23" i="44"/>
  <c r="U22" i="44"/>
  <c r="P168" i="44"/>
  <c r="P167" i="44"/>
  <c r="P166" i="44"/>
  <c r="P165" i="44"/>
  <c r="P164" i="44"/>
  <c r="P163" i="44"/>
  <c r="P162" i="44"/>
  <c r="P161" i="44"/>
  <c r="P160" i="44"/>
  <c r="P159" i="44"/>
  <c r="P158" i="44"/>
  <c r="P157" i="44"/>
  <c r="P156" i="44"/>
  <c r="P155" i="44"/>
  <c r="P154" i="44"/>
  <c r="P153" i="44"/>
  <c r="P152" i="44"/>
  <c r="P151" i="44"/>
  <c r="P150" i="44"/>
  <c r="P149" i="44"/>
  <c r="P148" i="44"/>
  <c r="P147" i="44"/>
  <c r="P146" i="44"/>
  <c r="P145" i="44"/>
  <c r="P144" i="44"/>
  <c r="P143" i="44"/>
  <c r="P142" i="44"/>
  <c r="P141" i="44"/>
  <c r="P140" i="44"/>
  <c r="P139" i="44"/>
  <c r="P138" i="44"/>
  <c r="P137" i="44"/>
  <c r="P136" i="44"/>
  <c r="P135" i="44"/>
  <c r="P134" i="44"/>
  <c r="P133" i="44"/>
  <c r="P132" i="44"/>
  <c r="P131" i="44"/>
  <c r="P130" i="44"/>
  <c r="P129" i="44"/>
  <c r="P128" i="44"/>
  <c r="P127" i="44"/>
  <c r="P126" i="44"/>
  <c r="P125" i="44"/>
  <c r="P124" i="44"/>
  <c r="P123" i="44"/>
  <c r="P122" i="44"/>
  <c r="P121" i="44"/>
  <c r="P120" i="44"/>
  <c r="P119" i="44"/>
  <c r="P118" i="44"/>
  <c r="P117" i="44"/>
  <c r="P116" i="44"/>
  <c r="P115" i="44"/>
  <c r="P114" i="44"/>
  <c r="P113" i="44"/>
  <c r="P112" i="44"/>
  <c r="P111" i="44"/>
  <c r="P110" i="44"/>
  <c r="P109" i="44"/>
  <c r="P108" i="44"/>
  <c r="P107" i="44"/>
  <c r="P106" i="44"/>
  <c r="P105" i="44"/>
  <c r="P104" i="44"/>
  <c r="P103" i="44"/>
  <c r="P102" i="44"/>
  <c r="P101" i="44"/>
  <c r="P100" i="44"/>
  <c r="P99" i="44"/>
  <c r="P98" i="44"/>
  <c r="P97" i="44"/>
  <c r="P96" i="44"/>
  <c r="P95" i="44"/>
  <c r="P94" i="44"/>
  <c r="P93" i="44"/>
  <c r="P92" i="44"/>
  <c r="P91" i="44"/>
  <c r="P90" i="44"/>
  <c r="P89" i="44"/>
  <c r="P88" i="44"/>
  <c r="P87" i="44"/>
  <c r="P86" i="44"/>
  <c r="P85" i="44"/>
  <c r="P84" i="44"/>
  <c r="P83" i="44"/>
  <c r="P82" i="44"/>
  <c r="P81" i="44"/>
  <c r="P80" i="44"/>
  <c r="P79" i="44"/>
  <c r="P78" i="44"/>
  <c r="P77" i="44"/>
  <c r="P76" i="44"/>
  <c r="P75" i="44"/>
  <c r="P74" i="44"/>
  <c r="P73" i="44"/>
  <c r="P72" i="44"/>
  <c r="P71" i="44"/>
  <c r="P70" i="44"/>
  <c r="P69" i="44"/>
  <c r="P68" i="44"/>
  <c r="P67" i="44"/>
  <c r="P66" i="44"/>
  <c r="P65" i="44"/>
  <c r="P64" i="44"/>
  <c r="P63" i="44"/>
  <c r="P62" i="44"/>
  <c r="P61" i="44"/>
  <c r="P60" i="44"/>
  <c r="P59" i="44"/>
  <c r="P58" i="44"/>
  <c r="P57" i="44"/>
  <c r="P56" i="44"/>
  <c r="P55" i="44"/>
  <c r="P54" i="44"/>
  <c r="P53" i="44"/>
  <c r="P52" i="44"/>
  <c r="P51" i="44"/>
  <c r="P50" i="44"/>
  <c r="P49" i="44"/>
  <c r="P48" i="44"/>
  <c r="P47" i="44"/>
  <c r="P46" i="44"/>
  <c r="P45" i="44"/>
  <c r="P44" i="44"/>
  <c r="P43" i="44"/>
  <c r="P42" i="44"/>
  <c r="P41" i="44"/>
  <c r="P40" i="44"/>
  <c r="P39" i="44"/>
  <c r="P38" i="44"/>
  <c r="P37" i="44"/>
  <c r="P36" i="44"/>
  <c r="P35" i="44"/>
  <c r="P34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K168" i="44"/>
  <c r="K167" i="44"/>
  <c r="K166" i="44"/>
  <c r="K165" i="44"/>
  <c r="K164" i="44"/>
  <c r="K163" i="44"/>
  <c r="K162" i="44"/>
  <c r="K161" i="44"/>
  <c r="K160" i="44"/>
  <c r="K159" i="44"/>
  <c r="K158" i="44"/>
  <c r="K157" i="44"/>
  <c r="K156" i="44"/>
  <c r="K155" i="44"/>
  <c r="K154" i="44"/>
  <c r="K153" i="44"/>
  <c r="K152" i="44"/>
  <c r="K151" i="44"/>
  <c r="K150" i="44"/>
  <c r="K149" i="44"/>
  <c r="K148" i="44"/>
  <c r="K147" i="44"/>
  <c r="K146" i="44"/>
  <c r="K145" i="44"/>
  <c r="K144" i="44"/>
  <c r="K143" i="44"/>
  <c r="K142" i="44"/>
  <c r="K141" i="44"/>
  <c r="K140" i="44"/>
  <c r="K139" i="44"/>
  <c r="K138" i="44"/>
  <c r="K137" i="44"/>
  <c r="K136" i="44"/>
  <c r="K135" i="44"/>
  <c r="K134" i="44"/>
  <c r="K133" i="44"/>
  <c r="K132" i="44"/>
  <c r="K131" i="44"/>
  <c r="K130" i="44"/>
  <c r="K129" i="44"/>
  <c r="K128" i="44"/>
  <c r="K127" i="44"/>
  <c r="K126" i="44"/>
  <c r="K125" i="44"/>
  <c r="K124" i="44"/>
  <c r="K123" i="44"/>
  <c r="K122" i="44"/>
  <c r="K121" i="44"/>
  <c r="K120" i="44"/>
  <c r="K119" i="44"/>
  <c r="K118" i="44"/>
  <c r="K117" i="44"/>
  <c r="K116" i="44"/>
  <c r="K115" i="44"/>
  <c r="K114" i="44"/>
  <c r="K113" i="44"/>
  <c r="K112" i="44"/>
  <c r="K111" i="44"/>
  <c r="K110" i="44"/>
  <c r="K109" i="44"/>
  <c r="K108" i="44"/>
  <c r="K107" i="44"/>
  <c r="K106" i="44"/>
  <c r="K105" i="44"/>
  <c r="K104" i="44"/>
  <c r="K103" i="44"/>
  <c r="K102" i="44"/>
  <c r="K101" i="44"/>
  <c r="K100" i="44"/>
  <c r="K99" i="44"/>
  <c r="K98" i="44"/>
  <c r="K97" i="44"/>
  <c r="K96" i="44"/>
  <c r="K95" i="44"/>
  <c r="K94" i="44"/>
  <c r="K93" i="44"/>
  <c r="K92" i="44"/>
  <c r="K91" i="44"/>
  <c r="K90" i="44"/>
  <c r="K89" i="44"/>
  <c r="K88" i="44"/>
  <c r="K87" i="44"/>
  <c r="K86" i="44"/>
  <c r="K85" i="44"/>
  <c r="K84" i="44"/>
  <c r="K83" i="44"/>
  <c r="K82" i="44"/>
  <c r="K81" i="44"/>
  <c r="K80" i="44"/>
  <c r="K79" i="44"/>
  <c r="K78" i="44"/>
  <c r="K77" i="44"/>
  <c r="K76" i="44"/>
  <c r="K75" i="44"/>
  <c r="K74" i="44"/>
  <c r="K73" i="44"/>
  <c r="K72" i="44"/>
  <c r="K71" i="44"/>
  <c r="K70" i="44"/>
  <c r="K69" i="44"/>
  <c r="K68" i="44"/>
  <c r="K67" i="44"/>
  <c r="K66" i="44"/>
  <c r="K65" i="44"/>
  <c r="K64" i="44"/>
  <c r="K63" i="44"/>
  <c r="K62" i="44"/>
  <c r="K61" i="44"/>
  <c r="K60" i="44"/>
  <c r="K59" i="44"/>
  <c r="K58" i="44"/>
  <c r="K57" i="44"/>
  <c r="K56" i="44"/>
  <c r="K55" i="44"/>
  <c r="K54" i="44"/>
  <c r="K53" i="44"/>
  <c r="K52" i="44"/>
  <c r="K51" i="44"/>
  <c r="K50" i="44"/>
  <c r="K49" i="44"/>
  <c r="K48" i="44"/>
  <c r="K47" i="44"/>
  <c r="K46" i="44"/>
  <c r="K45" i="44"/>
  <c r="K44" i="44"/>
  <c r="K43" i="44"/>
  <c r="K42" i="44"/>
  <c r="K41" i="44"/>
  <c r="K40" i="44"/>
  <c r="K39" i="44"/>
  <c r="K38" i="44"/>
  <c r="K37" i="44"/>
  <c r="K36" i="44"/>
  <c r="K35" i="44"/>
  <c r="K34" i="44"/>
  <c r="K33" i="44"/>
  <c r="K32" i="44"/>
  <c r="K31" i="44"/>
  <c r="K30" i="44"/>
  <c r="K29" i="44"/>
  <c r="K28" i="44"/>
  <c r="K27" i="44"/>
  <c r="K26" i="44"/>
  <c r="K25" i="44"/>
  <c r="K24" i="44"/>
  <c r="K23" i="44"/>
  <c r="K22" i="44"/>
  <c r="AH171" i="44"/>
  <c r="AH168" i="44"/>
  <c r="E168" i="44"/>
  <c r="F168" i="44" s="1"/>
  <c r="AH167" i="44"/>
  <c r="E167" i="44"/>
  <c r="F167" i="44" s="1"/>
  <c r="AH166" i="44"/>
  <c r="E166" i="44"/>
  <c r="F166" i="44" s="1"/>
  <c r="AH165" i="44"/>
  <c r="E165" i="44"/>
  <c r="F165" i="44" s="1"/>
  <c r="AH164" i="44"/>
  <c r="E164" i="44"/>
  <c r="F164" i="44" s="1"/>
  <c r="AH163" i="44"/>
  <c r="F163" i="44"/>
  <c r="E163" i="44"/>
  <c r="AH162" i="44"/>
  <c r="E162" i="44"/>
  <c r="F162" i="44" s="1"/>
  <c r="AH161" i="44"/>
  <c r="E161" i="44"/>
  <c r="F161" i="44" s="1"/>
  <c r="AH160" i="44"/>
  <c r="F160" i="44"/>
  <c r="E160" i="44"/>
  <c r="AH159" i="44"/>
  <c r="E159" i="44"/>
  <c r="F159" i="44" s="1"/>
  <c r="AH158" i="44"/>
  <c r="E158" i="44"/>
  <c r="F158" i="44" s="1"/>
  <c r="AH157" i="44"/>
  <c r="E157" i="44"/>
  <c r="F157" i="44" s="1"/>
  <c r="AH156" i="44"/>
  <c r="E156" i="44"/>
  <c r="F156" i="44" s="1"/>
  <c r="AH155" i="44"/>
  <c r="F155" i="44"/>
  <c r="E155" i="44"/>
  <c r="AH154" i="44"/>
  <c r="E154" i="44"/>
  <c r="F154" i="44" s="1"/>
  <c r="AH153" i="44"/>
  <c r="F153" i="44"/>
  <c r="E153" i="44"/>
  <c r="AH152" i="44"/>
  <c r="E152" i="44"/>
  <c r="F152" i="44" s="1"/>
  <c r="AH151" i="44"/>
  <c r="E151" i="44"/>
  <c r="F151" i="44" s="1"/>
  <c r="AH150" i="44"/>
  <c r="E150" i="44"/>
  <c r="F150" i="44" s="1"/>
  <c r="AH149" i="44"/>
  <c r="E149" i="44"/>
  <c r="F149" i="44" s="1"/>
  <c r="AH148" i="44"/>
  <c r="E148" i="44"/>
  <c r="F148" i="44" s="1"/>
  <c r="AH147" i="44"/>
  <c r="F147" i="44"/>
  <c r="E147" i="44"/>
  <c r="AH146" i="44"/>
  <c r="E146" i="44"/>
  <c r="F146" i="44" s="1"/>
  <c r="AH145" i="44"/>
  <c r="F145" i="44"/>
  <c r="E145" i="44"/>
  <c r="AH144" i="44"/>
  <c r="E144" i="44"/>
  <c r="F144" i="44" s="1"/>
  <c r="AH143" i="44"/>
  <c r="E143" i="44"/>
  <c r="F143" i="44" s="1"/>
  <c r="AH142" i="44"/>
  <c r="E142" i="44"/>
  <c r="F142" i="44" s="1"/>
  <c r="AH141" i="44"/>
  <c r="E141" i="44"/>
  <c r="F141" i="44" s="1"/>
  <c r="AH140" i="44"/>
  <c r="E140" i="44"/>
  <c r="F140" i="44" s="1"/>
  <c r="AH139" i="44"/>
  <c r="F139" i="44"/>
  <c r="E139" i="44"/>
  <c r="AH138" i="44"/>
  <c r="E138" i="44"/>
  <c r="F138" i="44" s="1"/>
  <c r="AH137" i="44"/>
  <c r="F137" i="44"/>
  <c r="E137" i="44"/>
  <c r="AH136" i="44"/>
  <c r="E136" i="44"/>
  <c r="F136" i="44" s="1"/>
  <c r="AH135" i="44"/>
  <c r="E135" i="44"/>
  <c r="F135" i="44" s="1"/>
  <c r="AH134" i="44"/>
  <c r="E134" i="44"/>
  <c r="F134" i="44" s="1"/>
  <c r="AH133" i="44"/>
  <c r="E133" i="44"/>
  <c r="F133" i="44" s="1"/>
  <c r="AH132" i="44"/>
  <c r="E132" i="44"/>
  <c r="F132" i="44" s="1"/>
  <c r="AH131" i="44"/>
  <c r="F131" i="44"/>
  <c r="E131" i="44"/>
  <c r="AH130" i="44"/>
  <c r="E130" i="44"/>
  <c r="F130" i="44" s="1"/>
  <c r="AH129" i="44"/>
  <c r="F129" i="44"/>
  <c r="E129" i="44"/>
  <c r="AH128" i="44"/>
  <c r="E128" i="44"/>
  <c r="F128" i="44" s="1"/>
  <c r="AH127" i="44"/>
  <c r="E127" i="44"/>
  <c r="F127" i="44" s="1"/>
  <c r="AH126" i="44"/>
  <c r="E126" i="44"/>
  <c r="F126" i="44" s="1"/>
  <c r="AH125" i="44"/>
  <c r="E125" i="44"/>
  <c r="F125" i="44" s="1"/>
  <c r="AH124" i="44"/>
  <c r="E124" i="44"/>
  <c r="F124" i="44" s="1"/>
  <c r="AH123" i="44"/>
  <c r="E123" i="44"/>
  <c r="F123" i="44" s="1"/>
  <c r="AH122" i="44"/>
  <c r="E122" i="44"/>
  <c r="F122" i="44" s="1"/>
  <c r="AH121" i="44"/>
  <c r="F121" i="44"/>
  <c r="E121" i="44"/>
  <c r="AH120" i="44"/>
  <c r="E120" i="44"/>
  <c r="F120" i="44" s="1"/>
  <c r="AH119" i="44"/>
  <c r="E119" i="44"/>
  <c r="F119" i="44" s="1"/>
  <c r="AH118" i="44"/>
  <c r="E118" i="44"/>
  <c r="F118" i="44" s="1"/>
  <c r="AH117" i="44"/>
  <c r="E117" i="44"/>
  <c r="F117" i="44" s="1"/>
  <c r="AH116" i="44"/>
  <c r="F116" i="44"/>
  <c r="E116" i="44"/>
  <c r="AH115" i="44"/>
  <c r="E115" i="44"/>
  <c r="F115" i="44" s="1"/>
  <c r="AH114" i="44"/>
  <c r="E114" i="44"/>
  <c r="F114" i="44" s="1"/>
  <c r="AH113" i="44"/>
  <c r="E113" i="44"/>
  <c r="F113" i="44" s="1"/>
  <c r="AH112" i="44"/>
  <c r="E112" i="44"/>
  <c r="F112" i="44" s="1"/>
  <c r="AH111" i="44"/>
  <c r="E111" i="44"/>
  <c r="F111" i="44" s="1"/>
  <c r="AH110" i="44"/>
  <c r="E110" i="44"/>
  <c r="F110" i="44" s="1"/>
  <c r="AH109" i="44"/>
  <c r="E109" i="44"/>
  <c r="F109" i="44" s="1"/>
  <c r="AH108" i="44"/>
  <c r="F108" i="44"/>
  <c r="E108" i="44"/>
  <c r="AH107" i="44"/>
  <c r="E107" i="44"/>
  <c r="F107" i="44" s="1"/>
  <c r="AH106" i="44"/>
  <c r="E106" i="44"/>
  <c r="F106" i="44" s="1"/>
  <c r="AH105" i="44"/>
  <c r="E105" i="44"/>
  <c r="F105" i="44" s="1"/>
  <c r="AH104" i="44"/>
  <c r="E104" i="44"/>
  <c r="F104" i="44" s="1"/>
  <c r="AH103" i="44"/>
  <c r="E103" i="44"/>
  <c r="F103" i="44" s="1"/>
  <c r="AH102" i="44"/>
  <c r="E102" i="44"/>
  <c r="F102" i="44" s="1"/>
  <c r="AH101" i="44"/>
  <c r="E101" i="44"/>
  <c r="F101" i="44" s="1"/>
  <c r="AH100" i="44"/>
  <c r="F100" i="44"/>
  <c r="E100" i="44"/>
  <c r="AH99" i="44"/>
  <c r="E99" i="44"/>
  <c r="F99" i="44" s="1"/>
  <c r="AH98" i="44"/>
  <c r="E98" i="44"/>
  <c r="F98" i="44" s="1"/>
  <c r="AH97" i="44"/>
  <c r="E97" i="44"/>
  <c r="F97" i="44" s="1"/>
  <c r="AH96" i="44"/>
  <c r="E96" i="44"/>
  <c r="F96" i="44" s="1"/>
  <c r="AH95" i="44"/>
  <c r="E95" i="44"/>
  <c r="F95" i="44" s="1"/>
  <c r="AH94" i="44"/>
  <c r="E94" i="44"/>
  <c r="F94" i="44" s="1"/>
  <c r="AH93" i="44"/>
  <c r="E93" i="44"/>
  <c r="F93" i="44" s="1"/>
  <c r="AH92" i="44"/>
  <c r="F92" i="44"/>
  <c r="E92" i="44"/>
  <c r="AH91" i="44"/>
  <c r="E91" i="44"/>
  <c r="F91" i="44" s="1"/>
  <c r="AH90" i="44"/>
  <c r="E90" i="44"/>
  <c r="F90" i="44" s="1"/>
  <c r="AH89" i="44"/>
  <c r="E89" i="44"/>
  <c r="F89" i="44" s="1"/>
  <c r="AH88" i="44"/>
  <c r="E88" i="44"/>
  <c r="F88" i="44" s="1"/>
  <c r="AH87" i="44"/>
  <c r="E87" i="44"/>
  <c r="F87" i="44" s="1"/>
  <c r="AH86" i="44"/>
  <c r="E86" i="44"/>
  <c r="F86" i="44" s="1"/>
  <c r="AH85" i="44"/>
  <c r="E85" i="44"/>
  <c r="F85" i="44" s="1"/>
  <c r="AH84" i="44"/>
  <c r="F84" i="44"/>
  <c r="E84" i="44"/>
  <c r="AH83" i="44"/>
  <c r="E83" i="44"/>
  <c r="F83" i="44" s="1"/>
  <c r="AH82" i="44"/>
  <c r="E82" i="44"/>
  <c r="F82" i="44" s="1"/>
  <c r="AH81" i="44"/>
  <c r="E81" i="44"/>
  <c r="F81" i="44" s="1"/>
  <c r="AH80" i="44"/>
  <c r="E80" i="44"/>
  <c r="F80" i="44" s="1"/>
  <c r="AH79" i="44"/>
  <c r="E79" i="44"/>
  <c r="F79" i="44" s="1"/>
  <c r="AH78" i="44"/>
  <c r="E78" i="44"/>
  <c r="F78" i="44" s="1"/>
  <c r="AH77" i="44"/>
  <c r="E77" i="44"/>
  <c r="F77" i="44" s="1"/>
  <c r="AH76" i="44"/>
  <c r="F76" i="44"/>
  <c r="E76" i="44"/>
  <c r="AH75" i="44"/>
  <c r="E75" i="44"/>
  <c r="F75" i="44" s="1"/>
  <c r="AH74" i="44"/>
  <c r="E74" i="44"/>
  <c r="F74" i="44" s="1"/>
  <c r="AH73" i="44"/>
  <c r="E73" i="44"/>
  <c r="F73" i="44" s="1"/>
  <c r="AH72" i="44"/>
  <c r="E72" i="44"/>
  <c r="F72" i="44" s="1"/>
  <c r="AH71" i="44"/>
  <c r="E71" i="44"/>
  <c r="F71" i="44" s="1"/>
  <c r="AH70" i="44"/>
  <c r="E70" i="44"/>
  <c r="F70" i="44" s="1"/>
  <c r="AH69" i="44"/>
  <c r="E69" i="44"/>
  <c r="F69" i="44" s="1"/>
  <c r="AH68" i="44"/>
  <c r="F68" i="44"/>
  <c r="E68" i="44"/>
  <c r="AH67" i="44"/>
  <c r="E67" i="44"/>
  <c r="F67" i="44" s="1"/>
  <c r="AH66" i="44"/>
  <c r="E66" i="44"/>
  <c r="F66" i="44" s="1"/>
  <c r="AH65" i="44"/>
  <c r="E65" i="44"/>
  <c r="F65" i="44" s="1"/>
  <c r="AH64" i="44"/>
  <c r="E64" i="44"/>
  <c r="F64" i="44" s="1"/>
  <c r="AH63" i="44"/>
  <c r="E63" i="44"/>
  <c r="F63" i="44" s="1"/>
  <c r="AH62" i="44"/>
  <c r="E62" i="44"/>
  <c r="F62" i="44" s="1"/>
  <c r="AH61" i="44"/>
  <c r="E61" i="44"/>
  <c r="F61" i="44" s="1"/>
  <c r="AH60" i="44"/>
  <c r="F60" i="44"/>
  <c r="E60" i="44"/>
  <c r="AH59" i="44"/>
  <c r="E59" i="44"/>
  <c r="F59" i="44" s="1"/>
  <c r="AH58" i="44"/>
  <c r="E58" i="44"/>
  <c r="F58" i="44" s="1"/>
  <c r="AH57" i="44"/>
  <c r="E57" i="44"/>
  <c r="F57" i="44" s="1"/>
  <c r="AH56" i="44"/>
  <c r="E56" i="44"/>
  <c r="F56" i="44" s="1"/>
  <c r="AH55" i="44"/>
  <c r="E55" i="44"/>
  <c r="F55" i="44" s="1"/>
  <c r="AH54" i="44"/>
  <c r="E54" i="44"/>
  <c r="F54" i="44" s="1"/>
  <c r="AH53" i="44"/>
  <c r="E53" i="44"/>
  <c r="F53" i="44" s="1"/>
  <c r="AH52" i="44"/>
  <c r="F52" i="44"/>
  <c r="E52" i="44"/>
  <c r="AH51" i="44"/>
  <c r="E51" i="44"/>
  <c r="F51" i="44" s="1"/>
  <c r="AH50" i="44"/>
  <c r="E50" i="44"/>
  <c r="F50" i="44" s="1"/>
  <c r="AH49" i="44"/>
  <c r="E49" i="44"/>
  <c r="F49" i="44" s="1"/>
  <c r="AH48" i="44"/>
  <c r="E48" i="44"/>
  <c r="F48" i="44" s="1"/>
  <c r="AH47" i="44"/>
  <c r="E47" i="44"/>
  <c r="F47" i="44" s="1"/>
  <c r="AH46" i="44"/>
  <c r="E46" i="44"/>
  <c r="F46" i="44" s="1"/>
  <c r="AH45" i="44"/>
  <c r="E45" i="44"/>
  <c r="F45" i="44" s="1"/>
  <c r="AH44" i="44"/>
  <c r="F44" i="44"/>
  <c r="E44" i="44"/>
  <c r="AH43" i="44"/>
  <c r="E43" i="44"/>
  <c r="F43" i="44" s="1"/>
  <c r="AH42" i="44"/>
  <c r="E42" i="44"/>
  <c r="F42" i="44" s="1"/>
  <c r="AH41" i="44"/>
  <c r="E41" i="44"/>
  <c r="F41" i="44" s="1"/>
  <c r="AH40" i="44"/>
  <c r="E40" i="44"/>
  <c r="F40" i="44" s="1"/>
  <c r="AH39" i="44"/>
  <c r="E39" i="44"/>
  <c r="F39" i="44" s="1"/>
  <c r="AH38" i="44"/>
  <c r="E38" i="44"/>
  <c r="F38" i="44" s="1"/>
  <c r="AH37" i="44"/>
  <c r="E37" i="44"/>
  <c r="F37" i="44" s="1"/>
  <c r="AH36" i="44"/>
  <c r="F36" i="44"/>
  <c r="E36" i="44"/>
  <c r="AH35" i="44"/>
  <c r="E35" i="44"/>
  <c r="F35" i="44" s="1"/>
  <c r="AH34" i="44"/>
  <c r="E34" i="44"/>
  <c r="F34" i="44" s="1"/>
  <c r="AH33" i="44"/>
  <c r="E33" i="44"/>
  <c r="F33" i="44" s="1"/>
  <c r="AH32" i="44"/>
  <c r="E32" i="44"/>
  <c r="F32" i="44" s="1"/>
  <c r="AH31" i="44"/>
  <c r="E31" i="44"/>
  <c r="F31" i="44" s="1"/>
  <c r="AH30" i="44"/>
  <c r="E30" i="44"/>
  <c r="F30" i="44" s="1"/>
  <c r="AH29" i="44"/>
  <c r="E29" i="44"/>
  <c r="F29" i="44" s="1"/>
  <c r="AH28" i="44"/>
  <c r="F28" i="44"/>
  <c r="E28" i="44"/>
  <c r="AH27" i="44"/>
  <c r="E27" i="44"/>
  <c r="F27" i="44" s="1"/>
  <c r="AH26" i="44"/>
  <c r="E26" i="44"/>
  <c r="F26" i="44" s="1"/>
  <c r="AH25" i="44"/>
  <c r="E25" i="44"/>
  <c r="F25" i="44" s="1"/>
  <c r="AH24" i="44"/>
  <c r="E24" i="44"/>
  <c r="F24" i="44" s="1"/>
  <c r="AH23" i="44"/>
  <c r="E23" i="44"/>
  <c r="F23" i="44" s="1"/>
  <c r="AH22" i="44"/>
  <c r="E22" i="44"/>
  <c r="F22" i="44" s="1"/>
  <c r="AH21" i="44"/>
  <c r="AC21" i="44"/>
  <c r="AB21" i="44"/>
  <c r="W21" i="44"/>
  <c r="X21" i="44" s="1"/>
  <c r="S21" i="44"/>
  <c r="R21" i="44"/>
  <c r="M21" i="44"/>
  <c r="N21" i="44" s="1"/>
  <c r="F21" i="44"/>
  <c r="H21" i="44" s="1"/>
  <c r="I21" i="44" s="1"/>
  <c r="L41" i="43"/>
  <c r="K41" i="43"/>
  <c r="J41" i="43"/>
  <c r="K40" i="43"/>
  <c r="J40" i="43"/>
  <c r="P36" i="43"/>
  <c r="N36" i="43"/>
  <c r="O35" i="43"/>
  <c r="N35" i="43"/>
  <c r="P34" i="43"/>
  <c r="N34" i="43"/>
  <c r="M34" i="43"/>
  <c r="O33" i="43"/>
  <c r="N33" i="43"/>
  <c r="M33" i="43"/>
  <c r="L33" i="43"/>
  <c r="M32" i="43"/>
  <c r="K32" i="43"/>
  <c r="K30" i="43"/>
  <c r="J30" i="43"/>
  <c r="I30" i="43"/>
  <c r="J29" i="43"/>
  <c r="I29" i="43"/>
  <c r="G23" i="56" l="1"/>
  <c r="J22" i="56"/>
  <c r="W22" i="56"/>
  <c r="X22" i="56" s="1"/>
  <c r="V23" i="56"/>
  <c r="R22" i="56"/>
  <c r="S22" i="56" s="1"/>
  <c r="T22" i="56" s="1"/>
  <c r="AA23" i="56"/>
  <c r="AD22" i="56"/>
  <c r="L23" i="56"/>
  <c r="O22" i="56"/>
  <c r="AB22" i="53"/>
  <c r="AC22" i="53" s="1"/>
  <c r="AD22" i="53" s="1"/>
  <c r="W22" i="53"/>
  <c r="X22" i="53" s="1"/>
  <c r="G23" i="53"/>
  <c r="M22" i="53"/>
  <c r="N22" i="53" s="1"/>
  <c r="L23" i="53" s="1"/>
  <c r="T22" i="53"/>
  <c r="T23" i="53"/>
  <c r="Q24" i="53"/>
  <c r="H22" i="53"/>
  <c r="I22" i="53" s="1"/>
  <c r="M23" i="52"/>
  <c r="N23" i="52" s="1"/>
  <c r="L24" i="52" s="1"/>
  <c r="O22" i="52"/>
  <c r="R22" i="52"/>
  <c r="S22" i="52" s="1"/>
  <c r="T22" i="52" s="1"/>
  <c r="H22" i="52"/>
  <c r="I22" i="52" s="1"/>
  <c r="J22" i="52" s="1"/>
  <c r="AB22" i="52"/>
  <c r="AC22" i="52" s="1"/>
  <c r="AA23" i="52" s="1"/>
  <c r="W22" i="52"/>
  <c r="X22" i="52" s="1"/>
  <c r="W23" i="50"/>
  <c r="X23" i="50" s="1"/>
  <c r="V24" i="50" s="1"/>
  <c r="R22" i="50"/>
  <c r="S22" i="50" s="1"/>
  <c r="Q23" i="50" s="1"/>
  <c r="M22" i="50"/>
  <c r="N22" i="50" s="1"/>
  <c r="L23" i="50" s="1"/>
  <c r="G23" i="50"/>
  <c r="AA23" i="50"/>
  <c r="AD22" i="50"/>
  <c r="H22" i="50"/>
  <c r="I22" i="50" s="1"/>
  <c r="G22" i="47"/>
  <c r="J21" i="47"/>
  <c r="AH170" i="47"/>
  <c r="AH169" i="47"/>
  <c r="V22" i="47"/>
  <c r="L23" i="47"/>
  <c r="O22" i="47"/>
  <c r="Q22" i="47"/>
  <c r="T21" i="47"/>
  <c r="AA22" i="47"/>
  <c r="AB22" i="47" s="1"/>
  <c r="AC22" i="47" s="1"/>
  <c r="AD21" i="47"/>
  <c r="Q22" i="46"/>
  <c r="T21" i="46"/>
  <c r="L22" i="46"/>
  <c r="O21" i="46"/>
  <c r="M22" i="46"/>
  <c r="N22" i="46" s="1"/>
  <c r="V22" i="46"/>
  <c r="Y21" i="46"/>
  <c r="G22" i="46"/>
  <c r="J21" i="46"/>
  <c r="AD21" i="46"/>
  <c r="AA22" i="46"/>
  <c r="AB22" i="46" s="1"/>
  <c r="AC22" i="46" s="1"/>
  <c r="AH170" i="46"/>
  <c r="AH169" i="46"/>
  <c r="G22" i="44"/>
  <c r="J21" i="44"/>
  <c r="Y21" i="44"/>
  <c r="V22" i="44"/>
  <c r="M22" i="44"/>
  <c r="N22" i="44" s="1"/>
  <c r="L22" i="44"/>
  <c r="O21" i="44"/>
  <c r="H22" i="44"/>
  <c r="I22" i="44" s="1"/>
  <c r="AH170" i="44"/>
  <c r="AH169" i="44"/>
  <c r="T21" i="44"/>
  <c r="Q22" i="44"/>
  <c r="AD21" i="44"/>
  <c r="AA22" i="44"/>
  <c r="L14" i="42"/>
  <c r="L13" i="42"/>
  <c r="D14" i="42"/>
  <c r="D13" i="42"/>
  <c r="Q23" i="56" l="1"/>
  <c r="AB23" i="56"/>
  <c r="AC23" i="56" s="1"/>
  <c r="Y22" i="56"/>
  <c r="M23" i="56"/>
  <c r="N23" i="56" s="1"/>
  <c r="L24" i="56" s="1"/>
  <c r="R23" i="56"/>
  <c r="S23" i="56" s="1"/>
  <c r="Q24" i="56" s="1"/>
  <c r="W23" i="56"/>
  <c r="X23" i="56" s="1"/>
  <c r="V24" i="56" s="1"/>
  <c r="G24" i="56"/>
  <c r="H23" i="56"/>
  <c r="I23" i="56" s="1"/>
  <c r="AA23" i="53"/>
  <c r="AB23" i="53" s="1"/>
  <c r="AC23" i="53" s="1"/>
  <c r="AD23" i="53" s="1"/>
  <c r="M23" i="53"/>
  <c r="N23" i="53" s="1"/>
  <c r="O23" i="53" s="1"/>
  <c r="Y22" i="53"/>
  <c r="O22" i="53"/>
  <c r="V23" i="53"/>
  <c r="R24" i="53"/>
  <c r="S24" i="53" s="1"/>
  <c r="Q25" i="53" s="1"/>
  <c r="J22" i="53"/>
  <c r="H23" i="53"/>
  <c r="I23" i="53" s="1"/>
  <c r="Q23" i="52"/>
  <c r="M24" i="52"/>
  <c r="N24" i="52" s="1"/>
  <c r="L25" i="52" s="1"/>
  <c r="AB23" i="52"/>
  <c r="AC23" i="52" s="1"/>
  <c r="AA24" i="52" s="1"/>
  <c r="R23" i="52"/>
  <c r="S23" i="52" s="1"/>
  <c r="Q24" i="52" s="1"/>
  <c r="G23" i="52"/>
  <c r="Y22" i="52"/>
  <c r="O23" i="52"/>
  <c r="AD22" i="52"/>
  <c r="V23" i="52"/>
  <c r="T22" i="50"/>
  <c r="Y23" i="50"/>
  <c r="W24" i="50"/>
  <c r="X24" i="50" s="1"/>
  <c r="Y24" i="50" s="1"/>
  <c r="J22" i="50"/>
  <c r="M23" i="50"/>
  <c r="N23" i="50" s="1"/>
  <c r="O23" i="50" s="1"/>
  <c r="H23" i="50"/>
  <c r="I23" i="50" s="1"/>
  <c r="G24" i="50" s="1"/>
  <c r="AB23" i="50"/>
  <c r="AC23" i="50" s="1"/>
  <c r="AA24" i="50" s="1"/>
  <c r="O22" i="50"/>
  <c r="R23" i="50"/>
  <c r="S23" i="50" s="1"/>
  <c r="Q24" i="50" s="1"/>
  <c r="R22" i="47"/>
  <c r="S22" i="47" s="1"/>
  <c r="T22" i="47" s="1"/>
  <c r="AA23" i="47"/>
  <c r="AD22" i="47"/>
  <c r="W22" i="47"/>
  <c r="X22" i="47" s="1"/>
  <c r="Y22" i="47" s="1"/>
  <c r="M23" i="47"/>
  <c r="N23" i="47" s="1"/>
  <c r="J22" i="47"/>
  <c r="H22" i="47"/>
  <c r="I22" i="47" s="1"/>
  <c r="G23" i="47" s="1"/>
  <c r="R22" i="46"/>
  <c r="S22" i="46" s="1"/>
  <c r="AA23" i="46"/>
  <c r="AD22" i="46"/>
  <c r="J22" i="46"/>
  <c r="H22" i="46"/>
  <c r="I22" i="46" s="1"/>
  <c r="L23" i="46"/>
  <c r="O22" i="46"/>
  <c r="W22" i="46"/>
  <c r="X22" i="46" s="1"/>
  <c r="V23" i="46" s="1"/>
  <c r="J22" i="44"/>
  <c r="G23" i="44"/>
  <c r="L23" i="44"/>
  <c r="O22" i="44"/>
  <c r="AB22" i="44"/>
  <c r="AC22" i="44" s="1"/>
  <c r="AA23" i="44" s="1"/>
  <c r="W22" i="44"/>
  <c r="X22" i="44" s="1"/>
  <c r="Y22" i="44" s="1"/>
  <c r="R22" i="44"/>
  <c r="S22" i="44" s="1"/>
  <c r="L12" i="42"/>
  <c r="L11" i="42"/>
  <c r="L9" i="42"/>
  <c r="D12" i="42"/>
  <c r="D11" i="42"/>
  <c r="D9" i="42"/>
  <c r="AH173" i="9"/>
  <c r="AD173" i="9"/>
  <c r="Y173" i="9"/>
  <c r="T173" i="9"/>
  <c r="O173" i="9"/>
  <c r="AH173" i="35"/>
  <c r="AD173" i="35"/>
  <c r="Y173" i="35"/>
  <c r="T173" i="35"/>
  <c r="O173" i="35"/>
  <c r="AH173" i="37"/>
  <c r="AD173" i="37"/>
  <c r="Y173" i="37"/>
  <c r="T173" i="37"/>
  <c r="O173" i="37"/>
  <c r="AH173" i="39"/>
  <c r="AD173" i="39"/>
  <c r="Y173" i="39"/>
  <c r="T173" i="39"/>
  <c r="O173" i="39"/>
  <c r="O23" i="56" l="1"/>
  <c r="R24" i="56"/>
  <c r="S24" i="56" s="1"/>
  <c r="Q25" i="56" s="1"/>
  <c r="Y23" i="56"/>
  <c r="T23" i="56"/>
  <c r="M24" i="56"/>
  <c r="N24" i="56" s="1"/>
  <c r="O24" i="56" s="1"/>
  <c r="H24" i="56"/>
  <c r="I24" i="56" s="1"/>
  <c r="G25" i="56" s="1"/>
  <c r="W24" i="56"/>
  <c r="X24" i="56" s="1"/>
  <c r="V25" i="56" s="1"/>
  <c r="AD23" i="56"/>
  <c r="J23" i="56"/>
  <c r="AA24" i="56"/>
  <c r="T24" i="53"/>
  <c r="L24" i="53"/>
  <c r="M24" i="53" s="1"/>
  <c r="N24" i="53" s="1"/>
  <c r="L25" i="53" s="1"/>
  <c r="R25" i="53"/>
  <c r="S25" i="53" s="1"/>
  <c r="Q26" i="53" s="1"/>
  <c r="G24" i="53"/>
  <c r="W23" i="53"/>
  <c r="X23" i="53" s="1"/>
  <c r="V24" i="53" s="1"/>
  <c r="AA24" i="53"/>
  <c r="J23" i="53"/>
  <c r="R24" i="52"/>
  <c r="S24" i="52" s="1"/>
  <c r="T24" i="52" s="1"/>
  <c r="AB24" i="52"/>
  <c r="AC24" i="52" s="1"/>
  <c r="M25" i="52"/>
  <c r="N25" i="52" s="1"/>
  <c r="W23" i="52"/>
  <c r="X23" i="52" s="1"/>
  <c r="H23" i="52"/>
  <c r="I23" i="52" s="1"/>
  <c r="AD23" i="52"/>
  <c r="O24" i="52"/>
  <c r="T23" i="52"/>
  <c r="L24" i="50"/>
  <c r="M24" i="50" s="1"/>
  <c r="N24" i="50" s="1"/>
  <c r="L25" i="50" s="1"/>
  <c r="V25" i="50"/>
  <c r="W25" i="50" s="1"/>
  <c r="X25" i="50" s="1"/>
  <c r="Y25" i="50" s="1"/>
  <c r="R24" i="50"/>
  <c r="S24" i="50" s="1"/>
  <c r="T24" i="50" s="1"/>
  <c r="H24" i="50"/>
  <c r="I24" i="50" s="1"/>
  <c r="G25" i="50" s="1"/>
  <c r="T23" i="50"/>
  <c r="AB24" i="50"/>
  <c r="AC24" i="50" s="1"/>
  <c r="AA25" i="50" s="1"/>
  <c r="AD23" i="50"/>
  <c r="J23" i="50"/>
  <c r="V23" i="47"/>
  <c r="W23" i="47" s="1"/>
  <c r="X23" i="47" s="1"/>
  <c r="L24" i="47"/>
  <c r="AB23" i="47"/>
  <c r="AC23" i="47" s="1"/>
  <c r="AD23" i="47" s="1"/>
  <c r="O23" i="47"/>
  <c r="H23" i="47"/>
  <c r="I23" i="47" s="1"/>
  <c r="G24" i="47" s="1"/>
  <c r="Q23" i="47"/>
  <c r="W23" i="46"/>
  <c r="X23" i="46" s="1"/>
  <c r="V24" i="46" s="1"/>
  <c r="AB23" i="46"/>
  <c r="AC23" i="46" s="1"/>
  <c r="Q23" i="46"/>
  <c r="M23" i="46"/>
  <c r="N23" i="46" s="1"/>
  <c r="G23" i="46"/>
  <c r="Y22" i="46"/>
  <c r="T22" i="46"/>
  <c r="AD22" i="44"/>
  <c r="M23" i="44"/>
  <c r="N23" i="44" s="1"/>
  <c r="L24" i="44" s="1"/>
  <c r="H23" i="44"/>
  <c r="I23" i="44" s="1"/>
  <c r="G24" i="44" s="1"/>
  <c r="T22" i="44"/>
  <c r="AB23" i="44"/>
  <c r="AC23" i="44" s="1"/>
  <c r="AD23" i="44" s="1"/>
  <c r="Q23" i="44"/>
  <c r="V23" i="44"/>
  <c r="Z168" i="39"/>
  <c r="Z167" i="39"/>
  <c r="Z166" i="39"/>
  <c r="Z165" i="39"/>
  <c r="Z164" i="39"/>
  <c r="Z163" i="39"/>
  <c r="Z162" i="39"/>
  <c r="Z161" i="39"/>
  <c r="Z160" i="39"/>
  <c r="Z159" i="39"/>
  <c r="Z158" i="39"/>
  <c r="Z157" i="39"/>
  <c r="Z156" i="39"/>
  <c r="Z155" i="39"/>
  <c r="Z154" i="39"/>
  <c r="Z153" i="39"/>
  <c r="Z152" i="39"/>
  <c r="Z151" i="39"/>
  <c r="Z150" i="39"/>
  <c r="Z149" i="39"/>
  <c r="Z148" i="39"/>
  <c r="Z147" i="39"/>
  <c r="Z146" i="39"/>
  <c r="Z145" i="39"/>
  <c r="Z144" i="39"/>
  <c r="Z143" i="39"/>
  <c r="Z142" i="39"/>
  <c r="Z141" i="39"/>
  <c r="Z140" i="39"/>
  <c r="Z139" i="39"/>
  <c r="Z138" i="39"/>
  <c r="Z137" i="39"/>
  <c r="Z136" i="39"/>
  <c r="Z135" i="39"/>
  <c r="Z134" i="39"/>
  <c r="Z133" i="39"/>
  <c r="Z132" i="39"/>
  <c r="Z131" i="39"/>
  <c r="Z130" i="39"/>
  <c r="Z129" i="39"/>
  <c r="Z128" i="39"/>
  <c r="Z127" i="39"/>
  <c r="Z126" i="39"/>
  <c r="Z125" i="39"/>
  <c r="Z124" i="39"/>
  <c r="Z123" i="39"/>
  <c r="Z122" i="39"/>
  <c r="Z121" i="39"/>
  <c r="Z120" i="39"/>
  <c r="Z119" i="39"/>
  <c r="Z118" i="39"/>
  <c r="Z117" i="39"/>
  <c r="Z116" i="39"/>
  <c r="Z115" i="39"/>
  <c r="Z114" i="39"/>
  <c r="Z113" i="39"/>
  <c r="Z112" i="39"/>
  <c r="Z111" i="39"/>
  <c r="Z110" i="39"/>
  <c r="Z109" i="39"/>
  <c r="Z108" i="39"/>
  <c r="Z107" i="39"/>
  <c r="Z106" i="39"/>
  <c r="Z105" i="39"/>
  <c r="Z104" i="39"/>
  <c r="Z103" i="39"/>
  <c r="Z102" i="39"/>
  <c r="Z101" i="39"/>
  <c r="Z100" i="39"/>
  <c r="Z99" i="39"/>
  <c r="Z98" i="39"/>
  <c r="Z97" i="39"/>
  <c r="Z96" i="39"/>
  <c r="Z95" i="39"/>
  <c r="Z94" i="39"/>
  <c r="Z93" i="39"/>
  <c r="Z92" i="39"/>
  <c r="Z91" i="39"/>
  <c r="Z90" i="39"/>
  <c r="Z89" i="39"/>
  <c r="Z88" i="39"/>
  <c r="Z87" i="39"/>
  <c r="Z86" i="39"/>
  <c r="Z85" i="39"/>
  <c r="Z84" i="39"/>
  <c r="Z83" i="39"/>
  <c r="Z82" i="39"/>
  <c r="Z81" i="39"/>
  <c r="Z80" i="39"/>
  <c r="Z79" i="39"/>
  <c r="Z78" i="39"/>
  <c r="Z77" i="39"/>
  <c r="Z76" i="39"/>
  <c r="Z75" i="39"/>
  <c r="Z74" i="39"/>
  <c r="Z73" i="39"/>
  <c r="Z72" i="39"/>
  <c r="Z71" i="39"/>
  <c r="Z70" i="39"/>
  <c r="Z69" i="39"/>
  <c r="Z68" i="39"/>
  <c r="Z67" i="39"/>
  <c r="Z66" i="39"/>
  <c r="Z65" i="39"/>
  <c r="Z64" i="39"/>
  <c r="Z63" i="39"/>
  <c r="Z62" i="39"/>
  <c r="Z61" i="39"/>
  <c r="Z60" i="39"/>
  <c r="Z59" i="39"/>
  <c r="Z58" i="39"/>
  <c r="Z57" i="39"/>
  <c r="Z56" i="39"/>
  <c r="Z55" i="39"/>
  <c r="Z54" i="39"/>
  <c r="Z53" i="39"/>
  <c r="Z52" i="39"/>
  <c r="Z51" i="39"/>
  <c r="Z50" i="39"/>
  <c r="Z49" i="39"/>
  <c r="Z48" i="39"/>
  <c r="Z47" i="39"/>
  <c r="Z46" i="39"/>
  <c r="Z45" i="39"/>
  <c r="Z44" i="39"/>
  <c r="Z43" i="39"/>
  <c r="Z42" i="39"/>
  <c r="Z41" i="39"/>
  <c r="Z40" i="39"/>
  <c r="Z39" i="39"/>
  <c r="Z38" i="39"/>
  <c r="Z37" i="39"/>
  <c r="Z36" i="39"/>
  <c r="Z35" i="39"/>
  <c r="Z34" i="39"/>
  <c r="Z33" i="39"/>
  <c r="Z32" i="39"/>
  <c r="Z31" i="39"/>
  <c r="Z30" i="39"/>
  <c r="Z29" i="39"/>
  <c r="Z28" i="39"/>
  <c r="Z27" i="39"/>
  <c r="Z26" i="39"/>
  <c r="Z25" i="39"/>
  <c r="Z24" i="39"/>
  <c r="Z23" i="39"/>
  <c r="Z22" i="39"/>
  <c r="U168" i="39"/>
  <c r="U167" i="39"/>
  <c r="U166" i="39"/>
  <c r="U165" i="39"/>
  <c r="U164" i="39"/>
  <c r="U163" i="39"/>
  <c r="U162" i="39"/>
  <c r="U161" i="39"/>
  <c r="U160" i="39"/>
  <c r="U159" i="39"/>
  <c r="U158" i="39"/>
  <c r="U157" i="39"/>
  <c r="U156" i="39"/>
  <c r="U155" i="39"/>
  <c r="U154" i="39"/>
  <c r="U153" i="39"/>
  <c r="U152" i="39"/>
  <c r="U151" i="39"/>
  <c r="U150" i="39"/>
  <c r="U149" i="39"/>
  <c r="U148" i="39"/>
  <c r="U147" i="39"/>
  <c r="U146" i="39"/>
  <c r="U145" i="39"/>
  <c r="U144" i="39"/>
  <c r="U143" i="39"/>
  <c r="U142" i="39"/>
  <c r="U141" i="39"/>
  <c r="U140" i="39"/>
  <c r="U139" i="39"/>
  <c r="U138" i="39"/>
  <c r="U137" i="39"/>
  <c r="U136" i="39"/>
  <c r="U135" i="39"/>
  <c r="U134" i="39"/>
  <c r="U133" i="39"/>
  <c r="U132" i="39"/>
  <c r="U131" i="39"/>
  <c r="U130" i="39"/>
  <c r="U129" i="39"/>
  <c r="U128" i="39"/>
  <c r="U127" i="39"/>
  <c r="U126" i="39"/>
  <c r="U125" i="39"/>
  <c r="U124" i="39"/>
  <c r="U123" i="39"/>
  <c r="U122" i="39"/>
  <c r="U121" i="39"/>
  <c r="U120" i="39"/>
  <c r="U119" i="39"/>
  <c r="U118" i="39"/>
  <c r="U117" i="39"/>
  <c r="U116" i="39"/>
  <c r="U115" i="39"/>
  <c r="U114" i="39"/>
  <c r="U113" i="39"/>
  <c r="U112" i="39"/>
  <c r="U111" i="39"/>
  <c r="U110" i="39"/>
  <c r="U109" i="39"/>
  <c r="U108" i="39"/>
  <c r="U107" i="39"/>
  <c r="U106" i="39"/>
  <c r="U105" i="39"/>
  <c r="U104" i="39"/>
  <c r="U103" i="39"/>
  <c r="U102" i="39"/>
  <c r="U101" i="39"/>
  <c r="U100" i="39"/>
  <c r="U99" i="39"/>
  <c r="U98" i="39"/>
  <c r="U97" i="39"/>
  <c r="U96" i="39"/>
  <c r="U95" i="39"/>
  <c r="U94" i="39"/>
  <c r="U93" i="39"/>
  <c r="U92" i="39"/>
  <c r="U91" i="39"/>
  <c r="U90" i="39"/>
  <c r="U89" i="39"/>
  <c r="U88" i="39"/>
  <c r="U87" i="39"/>
  <c r="U86" i="39"/>
  <c r="U85" i="39"/>
  <c r="U84" i="39"/>
  <c r="U83" i="39"/>
  <c r="U82" i="39"/>
  <c r="U81" i="39"/>
  <c r="U80" i="39"/>
  <c r="U79" i="39"/>
  <c r="U78" i="39"/>
  <c r="U77" i="39"/>
  <c r="U76" i="39"/>
  <c r="U75" i="39"/>
  <c r="U74" i="39"/>
  <c r="U73" i="39"/>
  <c r="U72" i="39"/>
  <c r="U71" i="39"/>
  <c r="U70" i="39"/>
  <c r="U69" i="39"/>
  <c r="U68" i="39"/>
  <c r="U67" i="39"/>
  <c r="U66" i="39"/>
  <c r="U65" i="39"/>
  <c r="U64" i="39"/>
  <c r="U63" i="39"/>
  <c r="U62" i="39"/>
  <c r="U61" i="39"/>
  <c r="U60" i="39"/>
  <c r="U59" i="39"/>
  <c r="U58" i="39"/>
  <c r="U57" i="39"/>
  <c r="U56" i="39"/>
  <c r="U55" i="39"/>
  <c r="U54" i="39"/>
  <c r="U53" i="39"/>
  <c r="U52" i="39"/>
  <c r="U51" i="39"/>
  <c r="U50" i="39"/>
  <c r="U49" i="39"/>
  <c r="U48" i="39"/>
  <c r="U47" i="39"/>
  <c r="U46" i="39"/>
  <c r="U45" i="39"/>
  <c r="U44" i="39"/>
  <c r="U43" i="39"/>
  <c r="U42" i="39"/>
  <c r="U41" i="39"/>
  <c r="U40" i="39"/>
  <c r="U39" i="39"/>
  <c r="U38" i="39"/>
  <c r="U37" i="39"/>
  <c r="U36" i="39"/>
  <c r="U35" i="39"/>
  <c r="U34" i="39"/>
  <c r="U33" i="39"/>
  <c r="U32" i="39"/>
  <c r="U31" i="39"/>
  <c r="U30" i="39"/>
  <c r="U29" i="39"/>
  <c r="U28" i="39"/>
  <c r="U27" i="39"/>
  <c r="U26" i="39"/>
  <c r="U25" i="39"/>
  <c r="U24" i="39"/>
  <c r="U23" i="39"/>
  <c r="U22" i="39"/>
  <c r="P168" i="39"/>
  <c r="P167" i="39"/>
  <c r="P166" i="39"/>
  <c r="P165" i="39"/>
  <c r="P164" i="39"/>
  <c r="P163" i="39"/>
  <c r="P162" i="39"/>
  <c r="P161" i="39"/>
  <c r="P160" i="39"/>
  <c r="P159" i="39"/>
  <c r="P158" i="39"/>
  <c r="P157" i="39"/>
  <c r="P156" i="39"/>
  <c r="P155" i="39"/>
  <c r="P154" i="39"/>
  <c r="P153" i="39"/>
  <c r="P152" i="39"/>
  <c r="P151" i="39"/>
  <c r="P150" i="39"/>
  <c r="P149" i="39"/>
  <c r="P148" i="39"/>
  <c r="P147" i="39"/>
  <c r="P146" i="39"/>
  <c r="P145" i="39"/>
  <c r="P144" i="39"/>
  <c r="P143" i="39"/>
  <c r="P142" i="39"/>
  <c r="P141" i="39"/>
  <c r="P140" i="39"/>
  <c r="P139" i="39"/>
  <c r="P138" i="39"/>
  <c r="P137" i="39"/>
  <c r="P136" i="39"/>
  <c r="P135" i="39"/>
  <c r="P134" i="39"/>
  <c r="P133" i="39"/>
  <c r="P132" i="39"/>
  <c r="P131" i="39"/>
  <c r="P130" i="39"/>
  <c r="P129" i="39"/>
  <c r="P128" i="39"/>
  <c r="P127" i="39"/>
  <c r="P126" i="39"/>
  <c r="P125" i="39"/>
  <c r="P124" i="39"/>
  <c r="P123" i="39"/>
  <c r="P122" i="39"/>
  <c r="P121" i="39"/>
  <c r="P120" i="39"/>
  <c r="P119" i="39"/>
  <c r="P118" i="39"/>
  <c r="P117" i="39"/>
  <c r="P116" i="39"/>
  <c r="P115" i="39"/>
  <c r="P114" i="39"/>
  <c r="P113" i="39"/>
  <c r="P112" i="39"/>
  <c r="P111" i="39"/>
  <c r="P110" i="39"/>
  <c r="P109" i="39"/>
  <c r="P108" i="39"/>
  <c r="P107" i="39"/>
  <c r="P106" i="39"/>
  <c r="P105" i="39"/>
  <c r="P104" i="39"/>
  <c r="P103" i="39"/>
  <c r="P102" i="39"/>
  <c r="P101" i="39"/>
  <c r="P100" i="39"/>
  <c r="P99" i="39"/>
  <c r="P98" i="39"/>
  <c r="P97" i="39"/>
  <c r="P96" i="39"/>
  <c r="P95" i="39"/>
  <c r="P94" i="39"/>
  <c r="P93" i="39"/>
  <c r="P92" i="39"/>
  <c r="P91" i="39"/>
  <c r="P90" i="39"/>
  <c r="P89" i="39"/>
  <c r="P88" i="39"/>
  <c r="P87" i="39"/>
  <c r="P86" i="39"/>
  <c r="P85" i="39"/>
  <c r="P84" i="39"/>
  <c r="P83" i="39"/>
  <c r="P82" i="39"/>
  <c r="P81" i="39"/>
  <c r="P80" i="39"/>
  <c r="P79" i="39"/>
  <c r="P78" i="39"/>
  <c r="P77" i="39"/>
  <c r="P76" i="39"/>
  <c r="P75" i="39"/>
  <c r="P74" i="39"/>
  <c r="P73" i="39"/>
  <c r="P72" i="39"/>
  <c r="P71" i="39"/>
  <c r="P70" i="39"/>
  <c r="P69" i="39"/>
  <c r="P68" i="39"/>
  <c r="P67" i="39"/>
  <c r="P66" i="39"/>
  <c r="P65" i="39"/>
  <c r="P64" i="39"/>
  <c r="P63" i="39"/>
  <c r="P62" i="39"/>
  <c r="P61" i="39"/>
  <c r="P60" i="39"/>
  <c r="P59" i="39"/>
  <c r="P58" i="39"/>
  <c r="P57" i="39"/>
  <c r="P56" i="39"/>
  <c r="P55" i="39"/>
  <c r="P54" i="39"/>
  <c r="P53" i="39"/>
  <c r="P52" i="39"/>
  <c r="P51" i="39"/>
  <c r="P50" i="39"/>
  <c r="P49" i="39"/>
  <c r="P48" i="39"/>
  <c r="P47" i="39"/>
  <c r="P46" i="39"/>
  <c r="P45" i="39"/>
  <c r="P44" i="39"/>
  <c r="P43" i="39"/>
  <c r="P42" i="39"/>
  <c r="P41" i="39"/>
  <c r="P40" i="39"/>
  <c r="P39" i="39"/>
  <c r="P38" i="39"/>
  <c r="P37" i="39"/>
  <c r="P36" i="39"/>
  <c r="P35" i="39"/>
  <c r="P34" i="39"/>
  <c r="P33" i="39"/>
  <c r="P32" i="39"/>
  <c r="P31" i="39"/>
  <c r="P30" i="39"/>
  <c r="P29" i="39"/>
  <c r="P28" i="39"/>
  <c r="P27" i="39"/>
  <c r="P26" i="39"/>
  <c r="P25" i="39"/>
  <c r="P24" i="39"/>
  <c r="P23" i="39"/>
  <c r="P22" i="39"/>
  <c r="K168" i="39"/>
  <c r="K167" i="39"/>
  <c r="K166" i="39"/>
  <c r="K165" i="39"/>
  <c r="K164" i="39"/>
  <c r="K163" i="39"/>
  <c r="K162" i="39"/>
  <c r="K161" i="39"/>
  <c r="K160" i="39"/>
  <c r="K159" i="39"/>
  <c r="K158" i="39"/>
  <c r="K157" i="39"/>
  <c r="K156" i="39"/>
  <c r="K155" i="39"/>
  <c r="K154" i="39"/>
  <c r="K153" i="39"/>
  <c r="K152" i="39"/>
  <c r="K151" i="39"/>
  <c r="K150" i="39"/>
  <c r="K149" i="39"/>
  <c r="K148" i="39"/>
  <c r="K147" i="39"/>
  <c r="K146" i="39"/>
  <c r="K145" i="39"/>
  <c r="K144" i="39"/>
  <c r="K143" i="39"/>
  <c r="K142" i="39"/>
  <c r="K141" i="39"/>
  <c r="K140" i="39"/>
  <c r="K139" i="39"/>
  <c r="K138" i="39"/>
  <c r="K137" i="39"/>
  <c r="K136" i="39"/>
  <c r="K135" i="39"/>
  <c r="K134" i="39"/>
  <c r="K133" i="39"/>
  <c r="K132" i="39"/>
  <c r="K131" i="39"/>
  <c r="K130" i="39"/>
  <c r="K129" i="39"/>
  <c r="K128" i="39"/>
  <c r="K127" i="39"/>
  <c r="K126" i="39"/>
  <c r="K125" i="39"/>
  <c r="K124" i="39"/>
  <c r="K123" i="39"/>
  <c r="K122" i="39"/>
  <c r="K121" i="39"/>
  <c r="K120" i="39"/>
  <c r="K119" i="39"/>
  <c r="K118" i="39"/>
  <c r="K117" i="39"/>
  <c r="K116" i="39"/>
  <c r="K115" i="39"/>
  <c r="K114" i="39"/>
  <c r="K113" i="39"/>
  <c r="K112" i="39"/>
  <c r="K111" i="39"/>
  <c r="K110" i="39"/>
  <c r="K109" i="39"/>
  <c r="K108" i="39"/>
  <c r="K107" i="39"/>
  <c r="K106" i="39"/>
  <c r="K105" i="39"/>
  <c r="K104" i="39"/>
  <c r="K103" i="39"/>
  <c r="K102" i="39"/>
  <c r="K101" i="39"/>
  <c r="K100" i="39"/>
  <c r="K99" i="39"/>
  <c r="K98" i="39"/>
  <c r="K97" i="39"/>
  <c r="K96" i="39"/>
  <c r="K95" i="39"/>
  <c r="K94" i="39"/>
  <c r="K93" i="39"/>
  <c r="K92" i="39"/>
  <c r="K91" i="39"/>
  <c r="K90" i="39"/>
  <c r="K89" i="39"/>
  <c r="K88" i="39"/>
  <c r="K87" i="39"/>
  <c r="K86" i="39"/>
  <c r="K85" i="39"/>
  <c r="K84" i="39"/>
  <c r="K83" i="39"/>
  <c r="K82" i="39"/>
  <c r="K81" i="39"/>
  <c r="K80" i="39"/>
  <c r="K79" i="39"/>
  <c r="K78" i="39"/>
  <c r="K77" i="39"/>
  <c r="K76" i="39"/>
  <c r="K75" i="39"/>
  <c r="K74" i="39"/>
  <c r="K73" i="39"/>
  <c r="K72" i="39"/>
  <c r="K71" i="39"/>
  <c r="K70" i="39"/>
  <c r="K69" i="39"/>
  <c r="K68" i="39"/>
  <c r="K67" i="39"/>
  <c r="K66" i="39"/>
  <c r="K65" i="39"/>
  <c r="K64" i="39"/>
  <c r="K63" i="39"/>
  <c r="K62" i="39"/>
  <c r="K61" i="39"/>
  <c r="K60" i="39"/>
  <c r="K59" i="39"/>
  <c r="K58" i="39"/>
  <c r="K57" i="39"/>
  <c r="K56" i="39"/>
  <c r="K55" i="39"/>
  <c r="K54" i="39"/>
  <c r="K53" i="39"/>
  <c r="K52" i="39"/>
  <c r="K51" i="39"/>
  <c r="K50" i="39"/>
  <c r="K49" i="39"/>
  <c r="K48" i="39"/>
  <c r="K47" i="39"/>
  <c r="K46" i="39"/>
  <c r="K45" i="39"/>
  <c r="K44" i="39"/>
  <c r="K43" i="39"/>
  <c r="K42" i="39"/>
  <c r="K41" i="39"/>
  <c r="K40" i="39"/>
  <c r="K39" i="39"/>
  <c r="K38" i="39"/>
  <c r="K37" i="39"/>
  <c r="K36" i="39"/>
  <c r="K35" i="39"/>
  <c r="K34" i="39"/>
  <c r="K33" i="39"/>
  <c r="K32" i="39"/>
  <c r="K31" i="39"/>
  <c r="K30" i="39"/>
  <c r="K29" i="39"/>
  <c r="K28" i="39"/>
  <c r="K27" i="39"/>
  <c r="K26" i="39"/>
  <c r="K25" i="39"/>
  <c r="K24" i="39"/>
  <c r="K23" i="39"/>
  <c r="K22" i="39"/>
  <c r="I29" i="38"/>
  <c r="J29" i="38"/>
  <c r="I30" i="38"/>
  <c r="J30" i="38"/>
  <c r="K30" i="38"/>
  <c r="K32" i="38"/>
  <c r="M32" i="38"/>
  <c r="L33" i="38"/>
  <c r="M33" i="38"/>
  <c r="N33" i="38"/>
  <c r="O33" i="38"/>
  <c r="M34" i="38"/>
  <c r="N34" i="38"/>
  <c r="P34" i="38"/>
  <c r="N35" i="38"/>
  <c r="O35" i="38"/>
  <c r="N36" i="38"/>
  <c r="P36" i="38"/>
  <c r="J40" i="38"/>
  <c r="K40" i="38"/>
  <c r="J41" i="38"/>
  <c r="K41" i="38"/>
  <c r="L41" i="38"/>
  <c r="AH171" i="39"/>
  <c r="AH168" i="39"/>
  <c r="E168" i="39"/>
  <c r="F168" i="39" s="1"/>
  <c r="AH167" i="39"/>
  <c r="E167" i="39"/>
  <c r="F167" i="39" s="1"/>
  <c r="AH166" i="39"/>
  <c r="E166" i="39"/>
  <c r="F166" i="39" s="1"/>
  <c r="AH165" i="39"/>
  <c r="E165" i="39"/>
  <c r="F165" i="39" s="1"/>
  <c r="AH164" i="39"/>
  <c r="E164" i="39"/>
  <c r="F164" i="39" s="1"/>
  <c r="AH163" i="39"/>
  <c r="E163" i="39"/>
  <c r="F163" i="39" s="1"/>
  <c r="AH162" i="39"/>
  <c r="E162" i="39"/>
  <c r="F162" i="39" s="1"/>
  <c r="AH161" i="39"/>
  <c r="E161" i="39"/>
  <c r="F161" i="39" s="1"/>
  <c r="AH160" i="39"/>
  <c r="E160" i="39"/>
  <c r="F160" i="39" s="1"/>
  <c r="AH159" i="39"/>
  <c r="E159" i="39"/>
  <c r="F159" i="39" s="1"/>
  <c r="AH158" i="39"/>
  <c r="E158" i="39"/>
  <c r="F158" i="39" s="1"/>
  <c r="AH157" i="39"/>
  <c r="E157" i="39"/>
  <c r="F157" i="39" s="1"/>
  <c r="AH156" i="39"/>
  <c r="F156" i="39"/>
  <c r="E156" i="39"/>
  <c r="AH155" i="39"/>
  <c r="E155" i="39"/>
  <c r="F155" i="39" s="1"/>
  <c r="AH154" i="39"/>
  <c r="E154" i="39"/>
  <c r="F154" i="39" s="1"/>
  <c r="AH153" i="39"/>
  <c r="E153" i="39"/>
  <c r="F153" i="39" s="1"/>
  <c r="AH152" i="39"/>
  <c r="E152" i="39"/>
  <c r="F152" i="39" s="1"/>
  <c r="AH151" i="39"/>
  <c r="E151" i="39"/>
  <c r="F151" i="39" s="1"/>
  <c r="AH150" i="39"/>
  <c r="E150" i="39"/>
  <c r="F150" i="39" s="1"/>
  <c r="AH149" i="39"/>
  <c r="E149" i="39"/>
  <c r="F149" i="39" s="1"/>
  <c r="AH148" i="39"/>
  <c r="E148" i="39"/>
  <c r="F148" i="39" s="1"/>
  <c r="AH147" i="39"/>
  <c r="E147" i="39"/>
  <c r="F147" i="39" s="1"/>
  <c r="AH146" i="39"/>
  <c r="E146" i="39"/>
  <c r="F146" i="39" s="1"/>
  <c r="AH145" i="39"/>
  <c r="E145" i="39"/>
  <c r="F145" i="39" s="1"/>
  <c r="AH144" i="39"/>
  <c r="E144" i="39"/>
  <c r="F144" i="39" s="1"/>
  <c r="AH143" i="39"/>
  <c r="E143" i="39"/>
  <c r="F143" i="39" s="1"/>
  <c r="AH142" i="39"/>
  <c r="E142" i="39"/>
  <c r="F142" i="39" s="1"/>
  <c r="AH141" i="39"/>
  <c r="E141" i="39"/>
  <c r="F141" i="39" s="1"/>
  <c r="AH140" i="39"/>
  <c r="E140" i="39"/>
  <c r="F140" i="39" s="1"/>
  <c r="AH139" i="39"/>
  <c r="E139" i="39"/>
  <c r="F139" i="39" s="1"/>
  <c r="AH138" i="39"/>
  <c r="E138" i="39"/>
  <c r="F138" i="39" s="1"/>
  <c r="AH137" i="39"/>
  <c r="E137" i="39"/>
  <c r="F137" i="39" s="1"/>
  <c r="AH136" i="39"/>
  <c r="E136" i="39"/>
  <c r="F136" i="39" s="1"/>
  <c r="AH135" i="39"/>
  <c r="E135" i="39"/>
  <c r="F135" i="39" s="1"/>
  <c r="AH134" i="39"/>
  <c r="E134" i="39"/>
  <c r="F134" i="39" s="1"/>
  <c r="AH133" i="39"/>
  <c r="E133" i="39"/>
  <c r="F133" i="39" s="1"/>
  <c r="AH132" i="39"/>
  <c r="E132" i="39"/>
  <c r="F132" i="39" s="1"/>
  <c r="AH131" i="39"/>
  <c r="E131" i="39"/>
  <c r="F131" i="39" s="1"/>
  <c r="AH130" i="39"/>
  <c r="E130" i="39"/>
  <c r="F130" i="39" s="1"/>
  <c r="AH129" i="39"/>
  <c r="E129" i="39"/>
  <c r="F129" i="39" s="1"/>
  <c r="AH128" i="39"/>
  <c r="E128" i="39"/>
  <c r="F128" i="39" s="1"/>
  <c r="AH127" i="39"/>
  <c r="E127" i="39"/>
  <c r="F127" i="39" s="1"/>
  <c r="AH126" i="39"/>
  <c r="E126" i="39"/>
  <c r="F126" i="39" s="1"/>
  <c r="AH125" i="39"/>
  <c r="E125" i="39"/>
  <c r="F125" i="39" s="1"/>
  <c r="AH124" i="39"/>
  <c r="E124" i="39"/>
  <c r="F124" i="39" s="1"/>
  <c r="AH123" i="39"/>
  <c r="E123" i="39"/>
  <c r="F123" i="39" s="1"/>
  <c r="AH122" i="39"/>
  <c r="E122" i="39"/>
  <c r="F122" i="39" s="1"/>
  <c r="AH121" i="39"/>
  <c r="E121" i="39"/>
  <c r="F121" i="39" s="1"/>
  <c r="AH120" i="39"/>
  <c r="E120" i="39"/>
  <c r="F120" i="39" s="1"/>
  <c r="AH119" i="39"/>
  <c r="E119" i="39"/>
  <c r="F119" i="39" s="1"/>
  <c r="AH118" i="39"/>
  <c r="E118" i="39"/>
  <c r="F118" i="39" s="1"/>
  <c r="AH117" i="39"/>
  <c r="E117" i="39"/>
  <c r="F117" i="39" s="1"/>
  <c r="AH116" i="39"/>
  <c r="E116" i="39"/>
  <c r="F116" i="39" s="1"/>
  <c r="AH115" i="39"/>
  <c r="E115" i="39"/>
  <c r="F115" i="39" s="1"/>
  <c r="AH114" i="39"/>
  <c r="E114" i="39"/>
  <c r="F114" i="39" s="1"/>
  <c r="AH113" i="39"/>
  <c r="E113" i="39"/>
  <c r="F113" i="39" s="1"/>
  <c r="AH112" i="39"/>
  <c r="E112" i="39"/>
  <c r="F112" i="39" s="1"/>
  <c r="AH111" i="39"/>
  <c r="E111" i="39"/>
  <c r="F111" i="39" s="1"/>
  <c r="AH110" i="39"/>
  <c r="F110" i="39"/>
  <c r="E110" i="39"/>
  <c r="AH109" i="39"/>
  <c r="E109" i="39"/>
  <c r="F109" i="39" s="1"/>
  <c r="AH108" i="39"/>
  <c r="E108" i="39"/>
  <c r="F108" i="39" s="1"/>
  <c r="AH107" i="39"/>
  <c r="E107" i="39"/>
  <c r="F107" i="39" s="1"/>
  <c r="AH106" i="39"/>
  <c r="E106" i="39"/>
  <c r="F106" i="39" s="1"/>
  <c r="AH105" i="39"/>
  <c r="E105" i="39"/>
  <c r="F105" i="39" s="1"/>
  <c r="AH104" i="39"/>
  <c r="E104" i="39"/>
  <c r="F104" i="39" s="1"/>
  <c r="AH103" i="39"/>
  <c r="E103" i="39"/>
  <c r="F103" i="39" s="1"/>
  <c r="AH102" i="39"/>
  <c r="E102" i="39"/>
  <c r="F102" i="39" s="1"/>
  <c r="AH101" i="39"/>
  <c r="E101" i="39"/>
  <c r="F101" i="39" s="1"/>
  <c r="AH100" i="39"/>
  <c r="E100" i="39"/>
  <c r="F100" i="39" s="1"/>
  <c r="AH99" i="39"/>
  <c r="E99" i="39"/>
  <c r="F99" i="39" s="1"/>
  <c r="AH98" i="39"/>
  <c r="E98" i="39"/>
  <c r="F98" i="39" s="1"/>
  <c r="AH97" i="39"/>
  <c r="E97" i="39"/>
  <c r="F97" i="39" s="1"/>
  <c r="AH96" i="39"/>
  <c r="F96" i="39"/>
  <c r="E96" i="39"/>
  <c r="AH95" i="39"/>
  <c r="E95" i="39"/>
  <c r="F95" i="39" s="1"/>
  <c r="AH94" i="39"/>
  <c r="E94" i="39"/>
  <c r="F94" i="39" s="1"/>
  <c r="AH93" i="39"/>
  <c r="E93" i="39"/>
  <c r="F93" i="39" s="1"/>
  <c r="AH92" i="39"/>
  <c r="E92" i="39"/>
  <c r="F92" i="39" s="1"/>
  <c r="AH91" i="39"/>
  <c r="E91" i="39"/>
  <c r="F91" i="39" s="1"/>
  <c r="AH90" i="39"/>
  <c r="E90" i="39"/>
  <c r="F90" i="39" s="1"/>
  <c r="AH89" i="39"/>
  <c r="F89" i="39"/>
  <c r="E89" i="39"/>
  <c r="AH88" i="39"/>
  <c r="E88" i="39"/>
  <c r="F88" i="39" s="1"/>
  <c r="AH87" i="39"/>
  <c r="E87" i="39"/>
  <c r="F87" i="39" s="1"/>
  <c r="AH86" i="39"/>
  <c r="E86" i="39"/>
  <c r="F86" i="39" s="1"/>
  <c r="AH85" i="39"/>
  <c r="E85" i="39"/>
  <c r="F85" i="39" s="1"/>
  <c r="AH84" i="39"/>
  <c r="E84" i="39"/>
  <c r="F84" i="39" s="1"/>
  <c r="AH83" i="39"/>
  <c r="E83" i="39"/>
  <c r="F83" i="39" s="1"/>
  <c r="AH82" i="39"/>
  <c r="E82" i="39"/>
  <c r="F82" i="39" s="1"/>
  <c r="AH81" i="39"/>
  <c r="E81" i="39"/>
  <c r="F81" i="39" s="1"/>
  <c r="AH80" i="39"/>
  <c r="E80" i="39"/>
  <c r="F80" i="39" s="1"/>
  <c r="AH79" i="39"/>
  <c r="E79" i="39"/>
  <c r="F79" i="39" s="1"/>
  <c r="AH78" i="39"/>
  <c r="E78" i="39"/>
  <c r="F78" i="39" s="1"/>
  <c r="AH77" i="39"/>
  <c r="E77" i="39"/>
  <c r="F77" i="39" s="1"/>
  <c r="AH76" i="39"/>
  <c r="E76" i="39"/>
  <c r="F76" i="39" s="1"/>
  <c r="AH75" i="39"/>
  <c r="E75" i="39"/>
  <c r="F75" i="39" s="1"/>
  <c r="AH74" i="39"/>
  <c r="E74" i="39"/>
  <c r="F74" i="39" s="1"/>
  <c r="AH73" i="39"/>
  <c r="E73" i="39"/>
  <c r="F73" i="39" s="1"/>
  <c r="AH72" i="39"/>
  <c r="E72" i="39"/>
  <c r="F72" i="39" s="1"/>
  <c r="AH71" i="39"/>
  <c r="E71" i="39"/>
  <c r="F71" i="39" s="1"/>
  <c r="AH70" i="39"/>
  <c r="E70" i="39"/>
  <c r="F70" i="39" s="1"/>
  <c r="AH69" i="39"/>
  <c r="F69" i="39"/>
  <c r="E69" i="39"/>
  <c r="AH68" i="39"/>
  <c r="E68" i="39"/>
  <c r="F68" i="39" s="1"/>
  <c r="AH67" i="39"/>
  <c r="E67" i="39"/>
  <c r="F67" i="39" s="1"/>
  <c r="AH66" i="39"/>
  <c r="E66" i="39"/>
  <c r="F66" i="39" s="1"/>
  <c r="AH65" i="39"/>
  <c r="E65" i="39"/>
  <c r="F65" i="39" s="1"/>
  <c r="AH64" i="39"/>
  <c r="E64" i="39"/>
  <c r="F64" i="39" s="1"/>
  <c r="AH63" i="39"/>
  <c r="E63" i="39"/>
  <c r="F63" i="39" s="1"/>
  <c r="AH62" i="39"/>
  <c r="E62" i="39"/>
  <c r="F62" i="39" s="1"/>
  <c r="AH61" i="39"/>
  <c r="E61" i="39"/>
  <c r="F61" i="39" s="1"/>
  <c r="AH60" i="39"/>
  <c r="E60" i="39"/>
  <c r="F60" i="39" s="1"/>
  <c r="AH59" i="39"/>
  <c r="E59" i="39"/>
  <c r="F59" i="39" s="1"/>
  <c r="AH58" i="39"/>
  <c r="E58" i="39"/>
  <c r="F58" i="39" s="1"/>
  <c r="AH57" i="39"/>
  <c r="E57" i="39"/>
  <c r="F57" i="39" s="1"/>
  <c r="AH56" i="39"/>
  <c r="E56" i="39"/>
  <c r="F56" i="39" s="1"/>
  <c r="AH55" i="39"/>
  <c r="E55" i="39"/>
  <c r="F55" i="39" s="1"/>
  <c r="AH54" i="39"/>
  <c r="E54" i="39"/>
  <c r="F54" i="39" s="1"/>
  <c r="AH53" i="39"/>
  <c r="E53" i="39"/>
  <c r="F53" i="39" s="1"/>
  <c r="AH52" i="39"/>
  <c r="E52" i="39"/>
  <c r="F52" i="39" s="1"/>
  <c r="AH51" i="39"/>
  <c r="E51" i="39"/>
  <c r="F51" i="39" s="1"/>
  <c r="AH50" i="39"/>
  <c r="E50" i="39"/>
  <c r="F50" i="39" s="1"/>
  <c r="AH49" i="39"/>
  <c r="F49" i="39"/>
  <c r="E49" i="39"/>
  <c r="AH48" i="39"/>
  <c r="E48" i="39"/>
  <c r="F48" i="39" s="1"/>
  <c r="AH47" i="39"/>
  <c r="E47" i="39"/>
  <c r="F47" i="39" s="1"/>
  <c r="AH46" i="39"/>
  <c r="E46" i="39"/>
  <c r="F46" i="39" s="1"/>
  <c r="AH45" i="39"/>
  <c r="E45" i="39"/>
  <c r="F45" i="39" s="1"/>
  <c r="AH44" i="39"/>
  <c r="E44" i="39"/>
  <c r="F44" i="39" s="1"/>
  <c r="AH43" i="39"/>
  <c r="E43" i="39"/>
  <c r="F43" i="39" s="1"/>
  <c r="AH42" i="39"/>
  <c r="E42" i="39"/>
  <c r="F42" i="39" s="1"/>
  <c r="AH41" i="39"/>
  <c r="E41" i="39"/>
  <c r="F41" i="39" s="1"/>
  <c r="AH40" i="39"/>
  <c r="E40" i="39"/>
  <c r="F40" i="39" s="1"/>
  <c r="AH39" i="39"/>
  <c r="E39" i="39"/>
  <c r="F39" i="39" s="1"/>
  <c r="AH38" i="39"/>
  <c r="E38" i="39"/>
  <c r="F38" i="39" s="1"/>
  <c r="AH37" i="39"/>
  <c r="E37" i="39"/>
  <c r="F37" i="39" s="1"/>
  <c r="AH36" i="39"/>
  <c r="F36" i="39"/>
  <c r="E36" i="39"/>
  <c r="AH35" i="39"/>
  <c r="E35" i="39"/>
  <c r="F35" i="39" s="1"/>
  <c r="AH34" i="39"/>
  <c r="E34" i="39"/>
  <c r="F34" i="39" s="1"/>
  <c r="AH33" i="39"/>
  <c r="E33" i="39"/>
  <c r="F33" i="39" s="1"/>
  <c r="AH32" i="39"/>
  <c r="E32" i="39"/>
  <c r="F32" i="39" s="1"/>
  <c r="AH31" i="39"/>
  <c r="F31" i="39"/>
  <c r="E31" i="39"/>
  <c r="AH30" i="39"/>
  <c r="E30" i="39"/>
  <c r="F30" i="39" s="1"/>
  <c r="AH29" i="39"/>
  <c r="E29" i="39"/>
  <c r="F29" i="39" s="1"/>
  <c r="AH28" i="39"/>
  <c r="E28" i="39"/>
  <c r="F28" i="39" s="1"/>
  <c r="AH27" i="39"/>
  <c r="E27" i="39"/>
  <c r="F27" i="39" s="1"/>
  <c r="AH26" i="39"/>
  <c r="E26" i="39"/>
  <c r="F26" i="39" s="1"/>
  <c r="AH25" i="39"/>
  <c r="E25" i="39"/>
  <c r="F25" i="39" s="1"/>
  <c r="AH24" i="39"/>
  <c r="E24" i="39"/>
  <c r="F24" i="39" s="1"/>
  <c r="AH23" i="39"/>
  <c r="E23" i="39"/>
  <c r="F23" i="39" s="1"/>
  <c r="AH22" i="39"/>
  <c r="W22" i="39"/>
  <c r="X22" i="39" s="1"/>
  <c r="E22" i="39"/>
  <c r="F22" i="39" s="1"/>
  <c r="AH21" i="39"/>
  <c r="AB21" i="39"/>
  <c r="AC21" i="39" s="1"/>
  <c r="AA22" i="39" s="1"/>
  <c r="Y21" i="39"/>
  <c r="X21" i="39"/>
  <c r="V22" i="39" s="1"/>
  <c r="W21" i="39"/>
  <c r="S21" i="39"/>
  <c r="R21" i="39"/>
  <c r="M21" i="39"/>
  <c r="N21" i="39" s="1"/>
  <c r="F21" i="39"/>
  <c r="H21" i="39" s="1"/>
  <c r="I21" i="39" s="1"/>
  <c r="G22" i="39" s="1"/>
  <c r="Y24" i="56" l="1"/>
  <c r="T24" i="56"/>
  <c r="L25" i="56"/>
  <c r="J24" i="56"/>
  <c r="R25" i="56"/>
  <c r="S25" i="56" s="1"/>
  <c r="T25" i="56" s="1"/>
  <c r="H25" i="56"/>
  <c r="I25" i="56" s="1"/>
  <c r="J25" i="56" s="1"/>
  <c r="M25" i="56"/>
  <c r="N25" i="56" s="1"/>
  <c r="O25" i="56" s="1"/>
  <c r="L26" i="56"/>
  <c r="AB24" i="56"/>
  <c r="AC24" i="56" s="1"/>
  <c r="AD24" i="56" s="1"/>
  <c r="W25" i="56"/>
  <c r="X25" i="56" s="1"/>
  <c r="Y25" i="56" s="1"/>
  <c r="O24" i="53"/>
  <c r="T25" i="53"/>
  <c r="M25" i="53"/>
  <c r="N25" i="53" s="1"/>
  <c r="L26" i="53" s="1"/>
  <c r="R26" i="53"/>
  <c r="S26" i="53" s="1"/>
  <c r="T26" i="53" s="1"/>
  <c r="AB24" i="53"/>
  <c r="AC24" i="53" s="1"/>
  <c r="AD24" i="53" s="1"/>
  <c r="W24" i="53"/>
  <c r="X24" i="53" s="1"/>
  <c r="Y24" i="53" s="1"/>
  <c r="H24" i="53"/>
  <c r="I24" i="53" s="1"/>
  <c r="J24" i="53" s="1"/>
  <c r="Y23" i="53"/>
  <c r="J23" i="52"/>
  <c r="Y23" i="52"/>
  <c r="O25" i="52"/>
  <c r="AD24" i="52"/>
  <c r="G24" i="52"/>
  <c r="V24" i="52"/>
  <c r="L26" i="52"/>
  <c r="AA25" i="52"/>
  <c r="Q25" i="52"/>
  <c r="O24" i="50"/>
  <c r="V26" i="50"/>
  <c r="Q25" i="50"/>
  <c r="J24" i="50"/>
  <c r="H25" i="50"/>
  <c r="I25" i="50" s="1"/>
  <c r="G26" i="50" s="1"/>
  <c r="AD24" i="50"/>
  <c r="AB25" i="50"/>
  <c r="AC25" i="50" s="1"/>
  <c r="AA26" i="50" s="1"/>
  <c r="R25" i="50"/>
  <c r="S25" i="50" s="1"/>
  <c r="Q26" i="50" s="1"/>
  <c r="M25" i="50"/>
  <c r="N25" i="50" s="1"/>
  <c r="O25" i="50" s="1"/>
  <c r="V24" i="47"/>
  <c r="Y24" i="47" s="1"/>
  <c r="Y23" i="47"/>
  <c r="R23" i="47"/>
  <c r="S23" i="47" s="1"/>
  <c r="Q24" i="47" s="1"/>
  <c r="J23" i="47"/>
  <c r="M24" i="47"/>
  <c r="N24" i="47" s="1"/>
  <c r="L25" i="47" s="1"/>
  <c r="G25" i="47"/>
  <c r="H24" i="47"/>
  <c r="I24" i="47" s="1"/>
  <c r="J24" i="47" s="1"/>
  <c r="W24" i="47"/>
  <c r="X24" i="47" s="1"/>
  <c r="V25" i="47" s="1"/>
  <c r="AA24" i="47"/>
  <c r="AA24" i="44"/>
  <c r="W24" i="46"/>
  <c r="X24" i="46" s="1"/>
  <c r="V25" i="46" s="1"/>
  <c r="R23" i="46"/>
  <c r="S23" i="46" s="1"/>
  <c r="Q24" i="46" s="1"/>
  <c r="Y23" i="46"/>
  <c r="L24" i="46"/>
  <c r="AD23" i="46"/>
  <c r="H23" i="46"/>
  <c r="I23" i="46" s="1"/>
  <c r="O23" i="46"/>
  <c r="AA24" i="46"/>
  <c r="O23" i="44"/>
  <c r="M24" i="44"/>
  <c r="N24" i="44" s="1"/>
  <c r="L25" i="44" s="1"/>
  <c r="W23" i="44"/>
  <c r="X23" i="44" s="1"/>
  <c r="J23" i="44"/>
  <c r="AB24" i="44"/>
  <c r="AC24" i="44" s="1"/>
  <c r="AD24" i="44" s="1"/>
  <c r="R23" i="44"/>
  <c r="S23" i="44" s="1"/>
  <c r="Q24" i="44" s="1"/>
  <c r="G25" i="44"/>
  <c r="H24" i="44"/>
  <c r="I24" i="44" s="1"/>
  <c r="J24" i="44" s="1"/>
  <c r="T21" i="39"/>
  <c r="H22" i="39"/>
  <c r="I22" i="39" s="1"/>
  <c r="Q22" i="39"/>
  <c r="AB22" i="39"/>
  <c r="AC22" i="39" s="1"/>
  <c r="AD22" i="39" s="1"/>
  <c r="J21" i="39"/>
  <c r="R22" i="39"/>
  <c r="S22" i="39" s="1"/>
  <c r="AD21" i="39"/>
  <c r="O21" i="39"/>
  <c r="L22" i="39"/>
  <c r="AH170" i="39"/>
  <c r="AH169" i="39"/>
  <c r="Y22" i="39"/>
  <c r="V23" i="39"/>
  <c r="W23" i="39" s="1"/>
  <c r="X23" i="39" s="1"/>
  <c r="Z168" i="9"/>
  <c r="Z167" i="9"/>
  <c r="Z166" i="9"/>
  <c r="Z165" i="9"/>
  <c r="Z164" i="9"/>
  <c r="Z163" i="9"/>
  <c r="Z162" i="9"/>
  <c r="Z161" i="9"/>
  <c r="Z160" i="9"/>
  <c r="Z159" i="9"/>
  <c r="Z158" i="9"/>
  <c r="Z157" i="9"/>
  <c r="Z156" i="9"/>
  <c r="Z155" i="9"/>
  <c r="Z154" i="9"/>
  <c r="Z153" i="9"/>
  <c r="Z152" i="9"/>
  <c r="Z151" i="9"/>
  <c r="Z150" i="9"/>
  <c r="Z149" i="9"/>
  <c r="Z148" i="9"/>
  <c r="Z147" i="9"/>
  <c r="Z146" i="9"/>
  <c r="Z145" i="9"/>
  <c r="Z144" i="9"/>
  <c r="Z143" i="9"/>
  <c r="Z142" i="9"/>
  <c r="Z141" i="9"/>
  <c r="Z140" i="9"/>
  <c r="Z139" i="9"/>
  <c r="Z138" i="9"/>
  <c r="Z137" i="9"/>
  <c r="Z136" i="9"/>
  <c r="Z135" i="9"/>
  <c r="Z134" i="9"/>
  <c r="Z133" i="9"/>
  <c r="Z132" i="9"/>
  <c r="Z131" i="9"/>
  <c r="Z130" i="9"/>
  <c r="Z129" i="9"/>
  <c r="Z128" i="9"/>
  <c r="Z127" i="9"/>
  <c r="Z126" i="9"/>
  <c r="Z125" i="9"/>
  <c r="Z124" i="9"/>
  <c r="Z123" i="9"/>
  <c r="Z122" i="9"/>
  <c r="Z121" i="9"/>
  <c r="Z120" i="9"/>
  <c r="Z119" i="9"/>
  <c r="Z118" i="9"/>
  <c r="Z117" i="9"/>
  <c r="Z116" i="9"/>
  <c r="Z115" i="9"/>
  <c r="Z114" i="9"/>
  <c r="Z113" i="9"/>
  <c r="Z112" i="9"/>
  <c r="Z111" i="9"/>
  <c r="Z110" i="9"/>
  <c r="Z109" i="9"/>
  <c r="Z108" i="9"/>
  <c r="Z107" i="9"/>
  <c r="Z106" i="9"/>
  <c r="Z105" i="9"/>
  <c r="Z104" i="9"/>
  <c r="Z103" i="9"/>
  <c r="Z102" i="9"/>
  <c r="Z101" i="9"/>
  <c r="Z100" i="9"/>
  <c r="Z99" i="9"/>
  <c r="Z98" i="9"/>
  <c r="Z97" i="9"/>
  <c r="Z96" i="9"/>
  <c r="Z95" i="9"/>
  <c r="Z94" i="9"/>
  <c r="Z93" i="9"/>
  <c r="Z92" i="9"/>
  <c r="Z91" i="9"/>
  <c r="Z90" i="9"/>
  <c r="Z89" i="9"/>
  <c r="Z88" i="9"/>
  <c r="Z87" i="9"/>
  <c r="Z86" i="9"/>
  <c r="Z85" i="9"/>
  <c r="Z84" i="9"/>
  <c r="Z83" i="9"/>
  <c r="Z82" i="9"/>
  <c r="Z81" i="9"/>
  <c r="Z80" i="9"/>
  <c r="Z79" i="9"/>
  <c r="Z78" i="9"/>
  <c r="Z77" i="9"/>
  <c r="Z76" i="9"/>
  <c r="Z75" i="9"/>
  <c r="Z74" i="9"/>
  <c r="Z73" i="9"/>
  <c r="Z72" i="9"/>
  <c r="Z71" i="9"/>
  <c r="Z70" i="9"/>
  <c r="Z69" i="9"/>
  <c r="Z68" i="9"/>
  <c r="Z67" i="9"/>
  <c r="Z66" i="9"/>
  <c r="Z65" i="9"/>
  <c r="Z64" i="9"/>
  <c r="Z63" i="9"/>
  <c r="Z62" i="9"/>
  <c r="Z61" i="9"/>
  <c r="Z60" i="9"/>
  <c r="Z59" i="9"/>
  <c r="Z58" i="9"/>
  <c r="Z57" i="9"/>
  <c r="Z56" i="9"/>
  <c r="Z55" i="9"/>
  <c r="Z54" i="9"/>
  <c r="Z53" i="9"/>
  <c r="Z52" i="9"/>
  <c r="Z51" i="9"/>
  <c r="Z50" i="9"/>
  <c r="Z49" i="9"/>
  <c r="Z48" i="9"/>
  <c r="Z47" i="9"/>
  <c r="Z46" i="9"/>
  <c r="Z45" i="9"/>
  <c r="Z44" i="9"/>
  <c r="Z43" i="9"/>
  <c r="Z42" i="9"/>
  <c r="Z41" i="9"/>
  <c r="Z40" i="9"/>
  <c r="Z39" i="9"/>
  <c r="Z38" i="9"/>
  <c r="Z37" i="9"/>
  <c r="Z36" i="9"/>
  <c r="Z35" i="9"/>
  <c r="Z34" i="9"/>
  <c r="Z33" i="9"/>
  <c r="Z32" i="9"/>
  <c r="Z31" i="9"/>
  <c r="Z30" i="9"/>
  <c r="Z29" i="9"/>
  <c r="Z28" i="9"/>
  <c r="Z27" i="9"/>
  <c r="Z26" i="9"/>
  <c r="Z25" i="9"/>
  <c r="Z24" i="9"/>
  <c r="Z23" i="9"/>
  <c r="Z22" i="9"/>
  <c r="Z168" i="35"/>
  <c r="Z167" i="35"/>
  <c r="Z166" i="35"/>
  <c r="Z165" i="35"/>
  <c r="Z164" i="35"/>
  <c r="Z163" i="35"/>
  <c r="Z162" i="35"/>
  <c r="Z161" i="35"/>
  <c r="Z160" i="35"/>
  <c r="Z159" i="35"/>
  <c r="Z158" i="35"/>
  <c r="Z157" i="35"/>
  <c r="Z156" i="35"/>
  <c r="Z155" i="35"/>
  <c r="Z154" i="35"/>
  <c r="Z153" i="35"/>
  <c r="Z152" i="35"/>
  <c r="Z151" i="35"/>
  <c r="Z150" i="35"/>
  <c r="Z149" i="35"/>
  <c r="Z148" i="35"/>
  <c r="Z147" i="35"/>
  <c r="Z146" i="35"/>
  <c r="Z145" i="35"/>
  <c r="Z144" i="35"/>
  <c r="Z143" i="35"/>
  <c r="Z142" i="35"/>
  <c r="Z141" i="35"/>
  <c r="Z140" i="35"/>
  <c r="Z139" i="35"/>
  <c r="Z138" i="35"/>
  <c r="Z137" i="35"/>
  <c r="Z136" i="35"/>
  <c r="Z135" i="35"/>
  <c r="Z134" i="35"/>
  <c r="Z133" i="35"/>
  <c r="Z132" i="35"/>
  <c r="Z131" i="35"/>
  <c r="Z130" i="35"/>
  <c r="Z129" i="35"/>
  <c r="Z128" i="35"/>
  <c r="Z127" i="35"/>
  <c r="Z126" i="35"/>
  <c r="Z125" i="35"/>
  <c r="Z124" i="35"/>
  <c r="Z123" i="35"/>
  <c r="Z122" i="35"/>
  <c r="Z121" i="35"/>
  <c r="Z120" i="35"/>
  <c r="Z119" i="35"/>
  <c r="Z118" i="35"/>
  <c r="Z117" i="35"/>
  <c r="Z116" i="35"/>
  <c r="Z115" i="35"/>
  <c r="Z114" i="35"/>
  <c r="Z113" i="35"/>
  <c r="Z112" i="35"/>
  <c r="Z111" i="35"/>
  <c r="Z110" i="35"/>
  <c r="Z109" i="35"/>
  <c r="Z108" i="35"/>
  <c r="Z107" i="35"/>
  <c r="Z106" i="35"/>
  <c r="Z105" i="35"/>
  <c r="Z104" i="35"/>
  <c r="Z103" i="35"/>
  <c r="Z102" i="35"/>
  <c r="Z101" i="35"/>
  <c r="Z100" i="35"/>
  <c r="Z99" i="35"/>
  <c r="Z98" i="35"/>
  <c r="Z97" i="35"/>
  <c r="Z96" i="35"/>
  <c r="Z95" i="35"/>
  <c r="Z94" i="35"/>
  <c r="Z93" i="35"/>
  <c r="Z92" i="35"/>
  <c r="Z91" i="35"/>
  <c r="Z90" i="35"/>
  <c r="Z89" i="35"/>
  <c r="Z88" i="35"/>
  <c r="Z87" i="35"/>
  <c r="Z86" i="35"/>
  <c r="Z85" i="35"/>
  <c r="Z84" i="35"/>
  <c r="Z83" i="35"/>
  <c r="Z82" i="35"/>
  <c r="Z81" i="35"/>
  <c r="Z80" i="35"/>
  <c r="Z79" i="35"/>
  <c r="Z78" i="35"/>
  <c r="Z77" i="35"/>
  <c r="Z76" i="35"/>
  <c r="Z75" i="35"/>
  <c r="Z74" i="35"/>
  <c r="Z73" i="35"/>
  <c r="Z72" i="35"/>
  <c r="Z71" i="35"/>
  <c r="Z70" i="35"/>
  <c r="Z69" i="35"/>
  <c r="Z68" i="35"/>
  <c r="Z67" i="35"/>
  <c r="Z66" i="35"/>
  <c r="Z65" i="35"/>
  <c r="Z64" i="35"/>
  <c r="Z63" i="35"/>
  <c r="Z62" i="35"/>
  <c r="Z61" i="35"/>
  <c r="Z60" i="35"/>
  <c r="Z59" i="35"/>
  <c r="Z58" i="35"/>
  <c r="Z57" i="35"/>
  <c r="Z56" i="35"/>
  <c r="Z55" i="35"/>
  <c r="Z54" i="35"/>
  <c r="Z53" i="35"/>
  <c r="Z52" i="35"/>
  <c r="Z51" i="35"/>
  <c r="Z50" i="35"/>
  <c r="Z49" i="35"/>
  <c r="Z48" i="35"/>
  <c r="Z47" i="35"/>
  <c r="Z46" i="35"/>
  <c r="Z45" i="35"/>
  <c r="Z44" i="35"/>
  <c r="Z43" i="35"/>
  <c r="Z42" i="35"/>
  <c r="Z41" i="35"/>
  <c r="Z40" i="35"/>
  <c r="Z39" i="35"/>
  <c r="Z38" i="35"/>
  <c r="Z37" i="35"/>
  <c r="Z36" i="35"/>
  <c r="Z35" i="35"/>
  <c r="Z34" i="35"/>
  <c r="Z33" i="35"/>
  <c r="Z32" i="35"/>
  <c r="Z31" i="35"/>
  <c r="Z30" i="35"/>
  <c r="Z29" i="35"/>
  <c r="Z28" i="35"/>
  <c r="Z27" i="35"/>
  <c r="Z26" i="35"/>
  <c r="Z25" i="35"/>
  <c r="Z24" i="35"/>
  <c r="Z23" i="35"/>
  <c r="Z22" i="35"/>
  <c r="Z108" i="37"/>
  <c r="Z95" i="37"/>
  <c r="Z91" i="37"/>
  <c r="Z90" i="37"/>
  <c r="Z89" i="37"/>
  <c r="Z77" i="37"/>
  <c r="Z76" i="37"/>
  <c r="Z75" i="37"/>
  <c r="Z74" i="37"/>
  <c r="AA25" i="56" l="1"/>
  <c r="AB25" i="56" s="1"/>
  <c r="AC25" i="56" s="1"/>
  <c r="AA26" i="56" s="1"/>
  <c r="V26" i="56"/>
  <c r="M26" i="56"/>
  <c r="N26" i="56" s="1"/>
  <c r="L27" i="56" s="1"/>
  <c r="G26" i="56"/>
  <c r="Q26" i="56"/>
  <c r="W26" i="56"/>
  <c r="X26" i="56" s="1"/>
  <c r="V27" i="56" s="1"/>
  <c r="Q27" i="53"/>
  <c r="R27" i="53" s="1"/>
  <c r="S27" i="53" s="1"/>
  <c r="T27" i="53" s="1"/>
  <c r="O25" i="53"/>
  <c r="M26" i="53"/>
  <c r="N26" i="53" s="1"/>
  <c r="L27" i="53" s="1"/>
  <c r="G25" i="53"/>
  <c r="V25" i="53"/>
  <c r="AA25" i="53"/>
  <c r="R25" i="52"/>
  <c r="S25" i="52" s="1"/>
  <c r="Q26" i="52" s="1"/>
  <c r="H24" i="52"/>
  <c r="I24" i="52" s="1"/>
  <c r="G25" i="52" s="1"/>
  <c r="AB25" i="52"/>
  <c r="AC25" i="52" s="1"/>
  <c r="AA26" i="52" s="1"/>
  <c r="AD25" i="52"/>
  <c r="M26" i="52"/>
  <c r="N26" i="52" s="1"/>
  <c r="L27" i="52" s="1"/>
  <c r="W24" i="52"/>
  <c r="X24" i="52" s="1"/>
  <c r="V25" i="52" s="1"/>
  <c r="AD25" i="50"/>
  <c r="W26" i="50"/>
  <c r="X26" i="50" s="1"/>
  <c r="Y26" i="50" s="1"/>
  <c r="T25" i="50"/>
  <c r="J25" i="50"/>
  <c r="AB26" i="50"/>
  <c r="AC26" i="50" s="1"/>
  <c r="AA27" i="50" s="1"/>
  <c r="H26" i="50"/>
  <c r="I26" i="50" s="1"/>
  <c r="G27" i="50" s="1"/>
  <c r="L26" i="50"/>
  <c r="R26" i="50"/>
  <c r="S26" i="50" s="1"/>
  <c r="Q27" i="50" s="1"/>
  <c r="O24" i="47"/>
  <c r="T23" i="47"/>
  <c r="R24" i="47"/>
  <c r="S24" i="47" s="1"/>
  <c r="T24" i="47" s="1"/>
  <c r="M25" i="47"/>
  <c r="N25" i="47" s="1"/>
  <c r="L26" i="47" s="1"/>
  <c r="H25" i="47"/>
  <c r="I25" i="47" s="1"/>
  <c r="J25" i="47" s="1"/>
  <c r="AB24" i="47"/>
  <c r="AC24" i="47" s="1"/>
  <c r="AA25" i="47" s="1"/>
  <c r="W25" i="47"/>
  <c r="X25" i="47" s="1"/>
  <c r="V26" i="47" s="1"/>
  <c r="AA25" i="44"/>
  <c r="AB25" i="44" s="1"/>
  <c r="AC25" i="44" s="1"/>
  <c r="AD25" i="44" s="1"/>
  <c r="T23" i="46"/>
  <c r="W25" i="46"/>
  <c r="X25" i="46" s="1"/>
  <c r="V26" i="46" s="1"/>
  <c r="AA25" i="46"/>
  <c r="AB24" i="46"/>
  <c r="AC24" i="46" s="1"/>
  <c r="AD24" i="46" s="1"/>
  <c r="J23" i="46"/>
  <c r="R24" i="46"/>
  <c r="S24" i="46" s="1"/>
  <c r="Q25" i="46" s="1"/>
  <c r="G24" i="46"/>
  <c r="M24" i="46"/>
  <c r="N24" i="46" s="1"/>
  <c r="L25" i="46" s="1"/>
  <c r="Y24" i="46"/>
  <c r="R24" i="44"/>
  <c r="S24" i="44" s="1"/>
  <c r="Q25" i="44" s="1"/>
  <c r="M25" i="44"/>
  <c r="N25" i="44" s="1"/>
  <c r="O25" i="44" s="1"/>
  <c r="H25" i="44"/>
  <c r="I25" i="44" s="1"/>
  <c r="G26" i="44" s="1"/>
  <c r="V24" i="44"/>
  <c r="O24" i="44"/>
  <c r="T23" i="44"/>
  <c r="Y23" i="44"/>
  <c r="AA23" i="39"/>
  <c r="AB23" i="39" s="1"/>
  <c r="AC23" i="39" s="1"/>
  <c r="M22" i="39"/>
  <c r="N22" i="39" s="1"/>
  <c r="O22" i="39" s="1"/>
  <c r="G23" i="39"/>
  <c r="J22" i="39"/>
  <c r="V24" i="39"/>
  <c r="Y23" i="39"/>
  <c r="Q23" i="39"/>
  <c r="T22" i="3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22" i="9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E41" i="35"/>
  <c r="E42" i="35"/>
  <c r="E43" i="35"/>
  <c r="E44" i="35"/>
  <c r="E45" i="35"/>
  <c r="E46" i="35"/>
  <c r="E47" i="35"/>
  <c r="E48" i="35"/>
  <c r="E49" i="35"/>
  <c r="E50" i="35"/>
  <c r="E51" i="35"/>
  <c r="E52" i="35"/>
  <c r="E53" i="35"/>
  <c r="E54" i="35"/>
  <c r="E55" i="35"/>
  <c r="E56" i="35"/>
  <c r="E57" i="35"/>
  <c r="E58" i="35"/>
  <c r="E59" i="35"/>
  <c r="E60" i="35"/>
  <c r="E61" i="35"/>
  <c r="E62" i="35"/>
  <c r="E63" i="35"/>
  <c r="E64" i="35"/>
  <c r="E65" i="35"/>
  <c r="E66" i="35"/>
  <c r="E67" i="35"/>
  <c r="E68" i="35"/>
  <c r="E69" i="35"/>
  <c r="E70" i="35"/>
  <c r="E71" i="35"/>
  <c r="E72" i="35"/>
  <c r="E73" i="35"/>
  <c r="E74" i="35"/>
  <c r="E75" i="35"/>
  <c r="E76" i="35"/>
  <c r="E77" i="35"/>
  <c r="E78" i="35"/>
  <c r="E79" i="35"/>
  <c r="E80" i="35"/>
  <c r="E81" i="35"/>
  <c r="E82" i="35"/>
  <c r="E83" i="35"/>
  <c r="E84" i="35"/>
  <c r="E85" i="35"/>
  <c r="E86" i="35"/>
  <c r="E87" i="35"/>
  <c r="E88" i="35"/>
  <c r="E89" i="35"/>
  <c r="E90" i="35"/>
  <c r="E91" i="35"/>
  <c r="E92" i="35"/>
  <c r="E93" i="35"/>
  <c r="E94" i="35"/>
  <c r="E95" i="35"/>
  <c r="E96" i="35"/>
  <c r="E97" i="35"/>
  <c r="E98" i="35"/>
  <c r="E99" i="35"/>
  <c r="E100" i="35"/>
  <c r="E101" i="35"/>
  <c r="E102" i="35"/>
  <c r="E103" i="35"/>
  <c r="E104" i="35"/>
  <c r="E105" i="35"/>
  <c r="E106" i="35"/>
  <c r="E107" i="35"/>
  <c r="E108" i="35"/>
  <c r="E109" i="35"/>
  <c r="E110" i="35"/>
  <c r="E111" i="35"/>
  <c r="E112" i="35"/>
  <c r="E113" i="35"/>
  <c r="E114" i="35"/>
  <c r="E115" i="35"/>
  <c r="E116" i="35"/>
  <c r="E117" i="35"/>
  <c r="E118" i="35"/>
  <c r="E119" i="35"/>
  <c r="E120" i="35"/>
  <c r="E121" i="35"/>
  <c r="E122" i="35"/>
  <c r="E123" i="35"/>
  <c r="E124" i="35"/>
  <c r="E125" i="35"/>
  <c r="E126" i="35"/>
  <c r="E127" i="35"/>
  <c r="E128" i="35"/>
  <c r="E129" i="35"/>
  <c r="E130" i="35"/>
  <c r="E131" i="35"/>
  <c r="E132" i="35"/>
  <c r="E133" i="35"/>
  <c r="E134" i="35"/>
  <c r="E135" i="35"/>
  <c r="E136" i="35"/>
  <c r="E137" i="35"/>
  <c r="E138" i="35"/>
  <c r="E139" i="35"/>
  <c r="E140" i="35"/>
  <c r="E141" i="35"/>
  <c r="E142" i="35"/>
  <c r="E143" i="35"/>
  <c r="E144" i="35"/>
  <c r="E145" i="35"/>
  <c r="E146" i="35"/>
  <c r="E147" i="35"/>
  <c r="E148" i="35"/>
  <c r="E149" i="35"/>
  <c r="E150" i="35"/>
  <c r="E151" i="35"/>
  <c r="E152" i="35"/>
  <c r="E153" i="35"/>
  <c r="E154" i="35"/>
  <c r="E155" i="35"/>
  <c r="E156" i="35"/>
  <c r="E157" i="35"/>
  <c r="E158" i="35"/>
  <c r="E159" i="35"/>
  <c r="E160" i="35"/>
  <c r="E161" i="35"/>
  <c r="E162" i="35"/>
  <c r="E163" i="35"/>
  <c r="E164" i="35"/>
  <c r="E165" i="35"/>
  <c r="E166" i="35"/>
  <c r="E167" i="35"/>
  <c r="E168" i="35"/>
  <c r="E22" i="35"/>
  <c r="E168" i="37"/>
  <c r="F168" i="37" s="1"/>
  <c r="E166" i="37"/>
  <c r="F166" i="37" s="1"/>
  <c r="E167" i="37"/>
  <c r="E165" i="37"/>
  <c r="E26" i="37"/>
  <c r="F26" i="37" s="1"/>
  <c r="E27" i="37"/>
  <c r="E28" i="37"/>
  <c r="E29" i="37"/>
  <c r="F29" i="37" s="1"/>
  <c r="E30" i="37"/>
  <c r="F30" i="37" s="1"/>
  <c r="E31" i="37"/>
  <c r="E32" i="37"/>
  <c r="F32" i="37" s="1"/>
  <c r="E33" i="37"/>
  <c r="E34" i="37"/>
  <c r="F34" i="37" s="1"/>
  <c r="E35" i="37"/>
  <c r="E36" i="37"/>
  <c r="E37" i="37"/>
  <c r="E38" i="37"/>
  <c r="E39" i="37"/>
  <c r="E40" i="37"/>
  <c r="F40" i="37" s="1"/>
  <c r="E41" i="37"/>
  <c r="F41" i="37" s="1"/>
  <c r="E42" i="37"/>
  <c r="F42" i="37" s="1"/>
  <c r="E43" i="37"/>
  <c r="E44" i="37"/>
  <c r="E45" i="37"/>
  <c r="E46" i="37"/>
  <c r="E47" i="37"/>
  <c r="E48" i="37"/>
  <c r="E49" i="37"/>
  <c r="E50" i="37"/>
  <c r="F50" i="37" s="1"/>
  <c r="E51" i="37"/>
  <c r="E52" i="37"/>
  <c r="E53" i="37"/>
  <c r="F53" i="37" s="1"/>
  <c r="E54" i="37"/>
  <c r="F54" i="37" s="1"/>
  <c r="E55" i="37"/>
  <c r="E56" i="37"/>
  <c r="E57" i="37"/>
  <c r="F57" i="37" s="1"/>
  <c r="E58" i="37"/>
  <c r="E59" i="37"/>
  <c r="E60" i="37"/>
  <c r="F60" i="37" s="1"/>
  <c r="E61" i="37"/>
  <c r="E62" i="37"/>
  <c r="F62" i="37" s="1"/>
  <c r="E63" i="37"/>
  <c r="E64" i="37"/>
  <c r="E65" i="37"/>
  <c r="E66" i="37"/>
  <c r="F66" i="37" s="1"/>
  <c r="E67" i="37"/>
  <c r="E68" i="37"/>
  <c r="E69" i="37"/>
  <c r="F69" i="37" s="1"/>
  <c r="E70" i="37"/>
  <c r="F70" i="37" s="1"/>
  <c r="E71" i="37"/>
  <c r="E72" i="37"/>
  <c r="E73" i="37"/>
  <c r="F73" i="37" s="1"/>
  <c r="E74" i="37"/>
  <c r="E75" i="37"/>
  <c r="E76" i="37"/>
  <c r="F76" i="37" s="1"/>
  <c r="E77" i="37"/>
  <c r="E78" i="37"/>
  <c r="F78" i="37" s="1"/>
  <c r="E79" i="37"/>
  <c r="E80" i="37"/>
  <c r="E81" i="37"/>
  <c r="E82" i="37"/>
  <c r="F82" i="37" s="1"/>
  <c r="E83" i="37"/>
  <c r="E84" i="37"/>
  <c r="E85" i="37"/>
  <c r="F85" i="37" s="1"/>
  <c r="E86" i="37"/>
  <c r="F86" i="37" s="1"/>
  <c r="E87" i="37"/>
  <c r="E88" i="37"/>
  <c r="E89" i="37"/>
  <c r="F89" i="37" s="1"/>
  <c r="E90" i="37"/>
  <c r="E91" i="37"/>
  <c r="E92" i="37"/>
  <c r="F92" i="37" s="1"/>
  <c r="E93" i="37"/>
  <c r="E94" i="37"/>
  <c r="F94" i="37" s="1"/>
  <c r="E95" i="37"/>
  <c r="E96" i="37"/>
  <c r="E97" i="37"/>
  <c r="E98" i="37"/>
  <c r="F98" i="37" s="1"/>
  <c r="E99" i="37"/>
  <c r="E100" i="37"/>
  <c r="E101" i="37"/>
  <c r="F101" i="37" s="1"/>
  <c r="E102" i="37"/>
  <c r="F102" i="37" s="1"/>
  <c r="E103" i="37"/>
  <c r="E104" i="37"/>
  <c r="E105" i="37"/>
  <c r="F105" i="37" s="1"/>
  <c r="E106" i="37"/>
  <c r="E107" i="37"/>
  <c r="E108" i="37"/>
  <c r="F108" i="37" s="1"/>
  <c r="E109" i="37"/>
  <c r="E110" i="37"/>
  <c r="F110" i="37" s="1"/>
  <c r="E111" i="37"/>
  <c r="E112" i="37"/>
  <c r="E113" i="37"/>
  <c r="E114" i="37"/>
  <c r="F114" i="37" s="1"/>
  <c r="E115" i="37"/>
  <c r="E116" i="37"/>
  <c r="E117" i="37"/>
  <c r="F117" i="37" s="1"/>
  <c r="E118" i="37"/>
  <c r="F118" i="37" s="1"/>
  <c r="E119" i="37"/>
  <c r="E120" i="37"/>
  <c r="E121" i="37"/>
  <c r="F121" i="37" s="1"/>
  <c r="E122" i="37"/>
  <c r="E123" i="37"/>
  <c r="E124" i="37"/>
  <c r="F124" i="37" s="1"/>
  <c r="E125" i="37"/>
  <c r="E126" i="37"/>
  <c r="F126" i="37" s="1"/>
  <c r="E127" i="37"/>
  <c r="E128" i="37"/>
  <c r="E129" i="37"/>
  <c r="E130" i="37"/>
  <c r="F130" i="37" s="1"/>
  <c r="E131" i="37"/>
  <c r="E132" i="37"/>
  <c r="E133" i="37"/>
  <c r="F133" i="37" s="1"/>
  <c r="E134" i="37"/>
  <c r="F134" i="37" s="1"/>
  <c r="E135" i="37"/>
  <c r="E136" i="37"/>
  <c r="E137" i="37"/>
  <c r="F137" i="37" s="1"/>
  <c r="E138" i="37"/>
  <c r="E139" i="37"/>
  <c r="E140" i="37"/>
  <c r="F140" i="37" s="1"/>
  <c r="E141" i="37"/>
  <c r="E142" i="37"/>
  <c r="F142" i="37" s="1"/>
  <c r="E143" i="37"/>
  <c r="E144" i="37"/>
  <c r="E145" i="37"/>
  <c r="E146" i="37"/>
  <c r="F146" i="37" s="1"/>
  <c r="E147" i="37"/>
  <c r="E148" i="37"/>
  <c r="E149" i="37"/>
  <c r="F149" i="37" s="1"/>
  <c r="E150" i="37"/>
  <c r="F150" i="37" s="1"/>
  <c r="E151" i="37"/>
  <c r="E152" i="37"/>
  <c r="E153" i="37"/>
  <c r="F153" i="37" s="1"/>
  <c r="E154" i="37"/>
  <c r="E155" i="37"/>
  <c r="E156" i="37"/>
  <c r="F156" i="37" s="1"/>
  <c r="E157" i="37"/>
  <c r="E158" i="37"/>
  <c r="F158" i="37" s="1"/>
  <c r="E159" i="37"/>
  <c r="E160" i="37"/>
  <c r="E161" i="37"/>
  <c r="E162" i="37"/>
  <c r="F162" i="37" s="1"/>
  <c r="E163" i="37"/>
  <c r="E164" i="37"/>
  <c r="E23" i="37"/>
  <c r="E24" i="37"/>
  <c r="E25" i="37"/>
  <c r="F25" i="37" s="1"/>
  <c r="F33" i="37"/>
  <c r="E22" i="37"/>
  <c r="F51" i="37"/>
  <c r="F55" i="37"/>
  <c r="F59" i="37"/>
  <c r="F63" i="37"/>
  <c r="F67" i="37"/>
  <c r="F71" i="37"/>
  <c r="F75" i="37"/>
  <c r="F79" i="37"/>
  <c r="F83" i="37"/>
  <c r="F87" i="37"/>
  <c r="F91" i="37"/>
  <c r="F95" i="37"/>
  <c r="F99" i="37"/>
  <c r="F103" i="37"/>
  <c r="F107" i="37"/>
  <c r="F111" i="37"/>
  <c r="F115" i="37"/>
  <c r="F119" i="37"/>
  <c r="F123" i="37"/>
  <c r="F127" i="37"/>
  <c r="F131" i="37"/>
  <c r="F135" i="37"/>
  <c r="F139" i="37"/>
  <c r="F143" i="37"/>
  <c r="F147" i="37"/>
  <c r="F151" i="37"/>
  <c r="F155" i="37"/>
  <c r="F159" i="37"/>
  <c r="F163" i="37"/>
  <c r="F167" i="37"/>
  <c r="F24" i="37"/>
  <c r="F28" i="37"/>
  <c r="F36" i="37"/>
  <c r="F38" i="37"/>
  <c r="F44" i="37"/>
  <c r="F46" i="37"/>
  <c r="F22" i="37"/>
  <c r="Z168" i="37"/>
  <c r="Z167" i="37"/>
  <c r="Z166" i="37"/>
  <c r="Z165" i="37"/>
  <c r="Z164" i="37"/>
  <c r="Z163" i="37"/>
  <c r="Z162" i="37"/>
  <c r="Z161" i="37"/>
  <c r="Z160" i="37"/>
  <c r="Z159" i="37"/>
  <c r="Z158" i="37"/>
  <c r="Z157" i="37"/>
  <c r="Z156" i="37"/>
  <c r="Z155" i="37"/>
  <c r="Z154" i="37"/>
  <c r="Z153" i="37"/>
  <c r="Z152" i="37"/>
  <c r="Z151" i="37"/>
  <c r="Z150" i="37"/>
  <c r="Z149" i="37"/>
  <c r="Z148" i="37"/>
  <c r="Z147" i="37"/>
  <c r="Z146" i="37"/>
  <c r="Z145" i="37"/>
  <c r="Z144" i="37"/>
  <c r="Z143" i="37"/>
  <c r="Z142" i="37"/>
  <c r="Z141" i="37"/>
  <c r="Z140" i="37"/>
  <c r="Z139" i="37"/>
  <c r="Z138" i="37"/>
  <c r="Z137" i="37"/>
  <c r="Z136" i="37"/>
  <c r="Z135" i="37"/>
  <c r="Z134" i="37"/>
  <c r="Z133" i="37"/>
  <c r="Z132" i="37"/>
  <c r="Z131" i="37"/>
  <c r="Z130" i="37"/>
  <c r="Z129" i="37"/>
  <c r="Z128" i="37"/>
  <c r="Z127" i="37"/>
  <c r="Z126" i="37"/>
  <c r="Z125" i="37"/>
  <c r="Z124" i="37"/>
  <c r="Z123" i="37"/>
  <c r="Z122" i="37"/>
  <c r="Z121" i="37"/>
  <c r="Z120" i="37"/>
  <c r="Z119" i="37"/>
  <c r="Z118" i="37"/>
  <c r="Z117" i="37"/>
  <c r="Z116" i="37"/>
  <c r="Z115" i="37"/>
  <c r="Z114" i="37"/>
  <c r="Z113" i="37"/>
  <c r="Z112" i="37"/>
  <c r="Z111" i="37"/>
  <c r="Z110" i="37"/>
  <c r="Z109" i="37"/>
  <c r="Z107" i="37"/>
  <c r="Z106" i="37"/>
  <c r="Z105" i="37"/>
  <c r="Z104" i="37"/>
  <c r="Z103" i="37"/>
  <c r="Z102" i="37"/>
  <c r="Z101" i="37"/>
  <c r="Z100" i="37"/>
  <c r="Z99" i="37"/>
  <c r="Z98" i="37"/>
  <c r="Z97" i="37"/>
  <c r="Z96" i="37"/>
  <c r="Z94" i="37"/>
  <c r="Z93" i="37"/>
  <c r="Z92" i="37"/>
  <c r="Z88" i="37"/>
  <c r="Z87" i="37"/>
  <c r="Z86" i="37"/>
  <c r="Z85" i="37"/>
  <c r="Z84" i="37"/>
  <c r="Z83" i="37"/>
  <c r="Z82" i="37"/>
  <c r="Z81" i="37"/>
  <c r="Z80" i="37"/>
  <c r="Z79" i="37"/>
  <c r="Z78" i="37"/>
  <c r="Z73" i="37"/>
  <c r="Z72" i="37"/>
  <c r="Z71" i="37"/>
  <c r="Z70" i="37"/>
  <c r="Z69" i="37"/>
  <c r="Z68" i="37"/>
  <c r="Z67" i="37"/>
  <c r="Z66" i="37"/>
  <c r="Z65" i="37"/>
  <c r="Z64" i="37"/>
  <c r="Z63" i="37"/>
  <c r="Z62" i="37"/>
  <c r="Z61" i="37"/>
  <c r="Z60" i="37"/>
  <c r="Z59" i="37"/>
  <c r="Z58" i="37"/>
  <c r="Z57" i="37"/>
  <c r="Z56" i="37"/>
  <c r="Z55" i="37"/>
  <c r="Z54" i="37"/>
  <c r="Z53" i="37"/>
  <c r="Z52" i="37"/>
  <c r="Z51" i="37"/>
  <c r="Z50" i="37"/>
  <c r="Z49" i="37"/>
  <c r="Z48" i="37"/>
  <c r="Z47" i="37"/>
  <c r="Z46" i="37"/>
  <c r="Z45" i="37"/>
  <c r="Z44" i="37"/>
  <c r="Z43" i="37"/>
  <c r="Z42" i="37"/>
  <c r="Z41" i="37"/>
  <c r="Z40" i="37"/>
  <c r="Z39" i="37"/>
  <c r="Z38" i="37"/>
  <c r="Z37" i="37"/>
  <c r="Z36" i="37"/>
  <c r="Z35" i="37"/>
  <c r="Z34" i="37"/>
  <c r="Z33" i="37"/>
  <c r="Z32" i="37"/>
  <c r="Z31" i="37"/>
  <c r="Z30" i="37"/>
  <c r="Z29" i="37"/>
  <c r="Z28" i="37"/>
  <c r="Z27" i="37"/>
  <c r="Z26" i="37"/>
  <c r="Z25" i="37"/>
  <c r="Z24" i="37"/>
  <c r="Z23" i="37"/>
  <c r="Z22" i="37"/>
  <c r="U168" i="37"/>
  <c r="U167" i="37"/>
  <c r="U166" i="37"/>
  <c r="U165" i="37"/>
  <c r="U164" i="37"/>
  <c r="U163" i="37"/>
  <c r="U162" i="37"/>
  <c r="U161" i="37"/>
  <c r="U160" i="37"/>
  <c r="U159" i="37"/>
  <c r="U158" i="37"/>
  <c r="U157" i="37"/>
  <c r="U156" i="37"/>
  <c r="U155" i="37"/>
  <c r="U154" i="37"/>
  <c r="U153" i="37"/>
  <c r="U152" i="37"/>
  <c r="U151" i="37"/>
  <c r="U150" i="37"/>
  <c r="U149" i="37"/>
  <c r="U148" i="37"/>
  <c r="U147" i="37"/>
  <c r="U146" i="37"/>
  <c r="U145" i="37"/>
  <c r="U144" i="37"/>
  <c r="U143" i="37"/>
  <c r="U142" i="37"/>
  <c r="U141" i="37"/>
  <c r="U140" i="37"/>
  <c r="U139" i="37"/>
  <c r="U138" i="37"/>
  <c r="U137" i="37"/>
  <c r="U136" i="37"/>
  <c r="U135" i="37"/>
  <c r="U134" i="37"/>
  <c r="U133" i="37"/>
  <c r="U132" i="37"/>
  <c r="U131" i="37"/>
  <c r="U130" i="37"/>
  <c r="U129" i="37"/>
  <c r="U128" i="37"/>
  <c r="U127" i="37"/>
  <c r="U126" i="37"/>
  <c r="U125" i="37"/>
  <c r="U124" i="37"/>
  <c r="U123" i="37"/>
  <c r="U122" i="37"/>
  <c r="U121" i="37"/>
  <c r="U120" i="37"/>
  <c r="U119" i="37"/>
  <c r="U118" i="37"/>
  <c r="U117" i="37"/>
  <c r="U116" i="37"/>
  <c r="U115" i="37"/>
  <c r="U114" i="37"/>
  <c r="U113" i="37"/>
  <c r="U112" i="37"/>
  <c r="U111" i="37"/>
  <c r="U110" i="37"/>
  <c r="U109" i="37"/>
  <c r="U108" i="37"/>
  <c r="U107" i="37"/>
  <c r="U106" i="37"/>
  <c r="U105" i="37"/>
  <c r="U104" i="37"/>
  <c r="U103" i="37"/>
  <c r="U102" i="37"/>
  <c r="U101" i="37"/>
  <c r="U100" i="37"/>
  <c r="U99" i="37"/>
  <c r="U98" i="37"/>
  <c r="U97" i="37"/>
  <c r="U96" i="37"/>
  <c r="U95" i="37"/>
  <c r="U94" i="37"/>
  <c r="U93" i="37"/>
  <c r="U92" i="37"/>
  <c r="U91" i="37"/>
  <c r="U90" i="37"/>
  <c r="U89" i="37"/>
  <c r="U88" i="37"/>
  <c r="U87" i="37"/>
  <c r="U86" i="37"/>
  <c r="U85" i="37"/>
  <c r="U84" i="37"/>
  <c r="U83" i="37"/>
  <c r="U82" i="37"/>
  <c r="U81" i="37"/>
  <c r="U80" i="37"/>
  <c r="U79" i="37"/>
  <c r="U78" i="37"/>
  <c r="U77" i="37"/>
  <c r="U76" i="37"/>
  <c r="U75" i="37"/>
  <c r="U74" i="37"/>
  <c r="U73" i="37"/>
  <c r="U72" i="37"/>
  <c r="U71" i="37"/>
  <c r="U70" i="37"/>
  <c r="U69" i="37"/>
  <c r="U68" i="37"/>
  <c r="U67" i="37"/>
  <c r="U66" i="37"/>
  <c r="U65" i="37"/>
  <c r="U64" i="37"/>
  <c r="U63" i="37"/>
  <c r="U62" i="37"/>
  <c r="U61" i="37"/>
  <c r="U60" i="37"/>
  <c r="U59" i="37"/>
  <c r="U58" i="37"/>
  <c r="U57" i="37"/>
  <c r="U56" i="37"/>
  <c r="U55" i="37"/>
  <c r="U54" i="37"/>
  <c r="U53" i="37"/>
  <c r="U52" i="37"/>
  <c r="U51" i="37"/>
  <c r="U50" i="37"/>
  <c r="U49" i="37"/>
  <c r="U48" i="37"/>
  <c r="U47" i="37"/>
  <c r="U46" i="37"/>
  <c r="U45" i="37"/>
  <c r="U44" i="37"/>
  <c r="U43" i="37"/>
  <c r="U42" i="37"/>
  <c r="U41" i="37"/>
  <c r="U40" i="37"/>
  <c r="U39" i="37"/>
  <c r="U38" i="37"/>
  <c r="U37" i="37"/>
  <c r="U36" i="37"/>
  <c r="U35" i="37"/>
  <c r="U34" i="37"/>
  <c r="U33" i="37"/>
  <c r="U32" i="37"/>
  <c r="U31" i="37"/>
  <c r="U30" i="37"/>
  <c r="U29" i="37"/>
  <c r="U28" i="37"/>
  <c r="U27" i="37"/>
  <c r="U26" i="37"/>
  <c r="U25" i="37"/>
  <c r="U24" i="37"/>
  <c r="U23" i="37"/>
  <c r="U22" i="37"/>
  <c r="P168" i="37"/>
  <c r="P167" i="37"/>
  <c r="P166" i="37"/>
  <c r="P165" i="37"/>
  <c r="P164" i="37"/>
  <c r="P163" i="37"/>
  <c r="P162" i="37"/>
  <c r="P161" i="37"/>
  <c r="P160" i="37"/>
  <c r="P159" i="37"/>
  <c r="P158" i="37"/>
  <c r="P157" i="37"/>
  <c r="P156" i="37"/>
  <c r="P155" i="37"/>
  <c r="P154" i="37"/>
  <c r="P153" i="37"/>
  <c r="P152" i="37"/>
  <c r="P151" i="37"/>
  <c r="P150" i="37"/>
  <c r="P149" i="37"/>
  <c r="P148" i="37"/>
  <c r="P147" i="37"/>
  <c r="P146" i="37"/>
  <c r="P145" i="37"/>
  <c r="P144" i="37"/>
  <c r="P143" i="37"/>
  <c r="P142" i="37"/>
  <c r="P141" i="37"/>
  <c r="P140" i="37"/>
  <c r="P139" i="37"/>
  <c r="P138" i="37"/>
  <c r="P137" i="37"/>
  <c r="P136" i="37"/>
  <c r="P135" i="37"/>
  <c r="P134" i="37"/>
  <c r="P133" i="37"/>
  <c r="P132" i="37"/>
  <c r="P131" i="37"/>
  <c r="P130" i="37"/>
  <c r="P129" i="37"/>
  <c r="P128" i="37"/>
  <c r="P127" i="37"/>
  <c r="P126" i="37"/>
  <c r="P125" i="37"/>
  <c r="P124" i="37"/>
  <c r="P123" i="37"/>
  <c r="P122" i="37"/>
  <c r="P121" i="37"/>
  <c r="P120" i="37"/>
  <c r="P119" i="37"/>
  <c r="P118" i="37"/>
  <c r="P117" i="37"/>
  <c r="P116" i="37"/>
  <c r="P115" i="37"/>
  <c r="P114" i="37"/>
  <c r="P113" i="37"/>
  <c r="P112" i="37"/>
  <c r="P111" i="37"/>
  <c r="P110" i="37"/>
  <c r="P109" i="37"/>
  <c r="P108" i="37"/>
  <c r="P107" i="37"/>
  <c r="P106" i="37"/>
  <c r="P105" i="37"/>
  <c r="P104" i="37"/>
  <c r="P103" i="37"/>
  <c r="P102" i="37"/>
  <c r="P101" i="37"/>
  <c r="P100" i="37"/>
  <c r="P99" i="37"/>
  <c r="P98" i="37"/>
  <c r="P97" i="37"/>
  <c r="P96" i="37"/>
  <c r="P95" i="37"/>
  <c r="P94" i="37"/>
  <c r="P93" i="37"/>
  <c r="P92" i="37"/>
  <c r="P91" i="37"/>
  <c r="P90" i="37"/>
  <c r="P89" i="37"/>
  <c r="P88" i="37"/>
  <c r="P87" i="37"/>
  <c r="P86" i="37"/>
  <c r="P85" i="37"/>
  <c r="P84" i="37"/>
  <c r="P83" i="37"/>
  <c r="P82" i="37"/>
  <c r="P81" i="37"/>
  <c r="P80" i="37"/>
  <c r="P79" i="37"/>
  <c r="P78" i="37"/>
  <c r="P77" i="37"/>
  <c r="P76" i="37"/>
  <c r="P75" i="37"/>
  <c r="P74" i="37"/>
  <c r="P73" i="37"/>
  <c r="P72" i="37"/>
  <c r="P71" i="37"/>
  <c r="P70" i="37"/>
  <c r="P69" i="37"/>
  <c r="P68" i="37"/>
  <c r="P67" i="37"/>
  <c r="P66" i="37"/>
  <c r="P65" i="37"/>
  <c r="P64" i="37"/>
  <c r="P63" i="37"/>
  <c r="P62" i="37"/>
  <c r="P61" i="37"/>
  <c r="P60" i="37"/>
  <c r="P59" i="37"/>
  <c r="P58" i="37"/>
  <c r="P57" i="37"/>
  <c r="P56" i="37"/>
  <c r="P55" i="37"/>
  <c r="P54" i="37"/>
  <c r="P53" i="37"/>
  <c r="P52" i="37"/>
  <c r="P51" i="37"/>
  <c r="P50" i="37"/>
  <c r="P49" i="37"/>
  <c r="P48" i="37"/>
  <c r="P47" i="37"/>
  <c r="P46" i="37"/>
  <c r="P45" i="37"/>
  <c r="P44" i="37"/>
  <c r="P43" i="37"/>
  <c r="P42" i="37"/>
  <c r="P41" i="37"/>
  <c r="P40" i="37"/>
  <c r="P39" i="37"/>
  <c r="P38" i="37"/>
  <c r="P37" i="37"/>
  <c r="P36" i="37"/>
  <c r="P35" i="37"/>
  <c r="P34" i="37"/>
  <c r="P33" i="37"/>
  <c r="P32" i="37"/>
  <c r="P31" i="37"/>
  <c r="P30" i="37"/>
  <c r="P29" i="37"/>
  <c r="P28" i="37"/>
  <c r="P27" i="37"/>
  <c r="P26" i="37"/>
  <c r="P25" i="37"/>
  <c r="P24" i="37"/>
  <c r="P23" i="37"/>
  <c r="P22" i="37"/>
  <c r="K168" i="37"/>
  <c r="K167" i="37"/>
  <c r="K166" i="37"/>
  <c r="K165" i="37"/>
  <c r="K164" i="37"/>
  <c r="K163" i="37"/>
  <c r="K162" i="37"/>
  <c r="K161" i="37"/>
  <c r="K160" i="37"/>
  <c r="K159" i="37"/>
  <c r="K158" i="37"/>
  <c r="K157" i="37"/>
  <c r="K156" i="37"/>
  <c r="K155" i="37"/>
  <c r="K154" i="37"/>
  <c r="K153" i="37"/>
  <c r="K152" i="37"/>
  <c r="K151" i="37"/>
  <c r="K150" i="37"/>
  <c r="K149" i="37"/>
  <c r="K148" i="37"/>
  <c r="K147" i="37"/>
  <c r="K146" i="37"/>
  <c r="K145" i="37"/>
  <c r="K144" i="37"/>
  <c r="K143" i="37"/>
  <c r="K142" i="37"/>
  <c r="K141" i="37"/>
  <c r="K140" i="37"/>
  <c r="K139" i="37"/>
  <c r="K138" i="37"/>
  <c r="K137" i="37"/>
  <c r="K136" i="37"/>
  <c r="K135" i="37"/>
  <c r="K134" i="37"/>
  <c r="K133" i="37"/>
  <c r="K132" i="37"/>
  <c r="K131" i="37"/>
  <c r="K130" i="37"/>
  <c r="K129" i="37"/>
  <c r="K128" i="37"/>
  <c r="K127" i="37"/>
  <c r="K126" i="37"/>
  <c r="K125" i="37"/>
  <c r="K124" i="37"/>
  <c r="K123" i="37"/>
  <c r="K122" i="37"/>
  <c r="K121" i="37"/>
  <c r="K120" i="37"/>
  <c r="K119" i="37"/>
  <c r="K118" i="37"/>
  <c r="K117" i="37"/>
  <c r="K116" i="37"/>
  <c r="K115" i="37"/>
  <c r="K114" i="37"/>
  <c r="K113" i="37"/>
  <c r="K112" i="37"/>
  <c r="K111" i="37"/>
  <c r="K110" i="37"/>
  <c r="K109" i="37"/>
  <c r="K108" i="37"/>
  <c r="K107" i="37"/>
  <c r="K106" i="37"/>
  <c r="K105" i="37"/>
  <c r="K104" i="37"/>
  <c r="K103" i="37"/>
  <c r="K102" i="37"/>
  <c r="K101" i="37"/>
  <c r="K100" i="37"/>
  <c r="K99" i="37"/>
  <c r="K98" i="37"/>
  <c r="K97" i="37"/>
  <c r="K96" i="37"/>
  <c r="K95" i="37"/>
  <c r="K94" i="37"/>
  <c r="K93" i="37"/>
  <c r="K92" i="37"/>
  <c r="K91" i="37"/>
  <c r="K90" i="37"/>
  <c r="K89" i="37"/>
  <c r="K88" i="37"/>
  <c r="K87" i="37"/>
  <c r="K86" i="37"/>
  <c r="K85" i="37"/>
  <c r="K84" i="37"/>
  <c r="K83" i="37"/>
  <c r="K82" i="37"/>
  <c r="K81" i="37"/>
  <c r="K80" i="37"/>
  <c r="K79" i="37"/>
  <c r="K78" i="37"/>
  <c r="K77" i="37"/>
  <c r="K76" i="37"/>
  <c r="K75" i="37"/>
  <c r="K74" i="37"/>
  <c r="K73" i="37"/>
  <c r="K72" i="37"/>
  <c r="K71" i="37"/>
  <c r="K70" i="37"/>
  <c r="K69" i="37"/>
  <c r="K68" i="37"/>
  <c r="K67" i="37"/>
  <c r="K66" i="37"/>
  <c r="K65" i="37"/>
  <c r="K64" i="37"/>
  <c r="K63" i="37"/>
  <c r="K62" i="37"/>
  <c r="K61" i="37"/>
  <c r="K60" i="37"/>
  <c r="K59" i="37"/>
  <c r="K58" i="37"/>
  <c r="K57" i="37"/>
  <c r="K56" i="37"/>
  <c r="K55" i="37"/>
  <c r="K54" i="37"/>
  <c r="K53" i="37"/>
  <c r="K52" i="37"/>
  <c r="K51" i="37"/>
  <c r="K50" i="37"/>
  <c r="K49" i="37"/>
  <c r="K48" i="37"/>
  <c r="K47" i="37"/>
  <c r="K46" i="37"/>
  <c r="K45" i="37"/>
  <c r="K44" i="37"/>
  <c r="K43" i="37"/>
  <c r="K42" i="37"/>
  <c r="K41" i="37"/>
  <c r="K40" i="37"/>
  <c r="K39" i="37"/>
  <c r="K38" i="37"/>
  <c r="K37" i="37"/>
  <c r="K36" i="37"/>
  <c r="K35" i="37"/>
  <c r="K34" i="37"/>
  <c r="K33" i="37"/>
  <c r="K32" i="37"/>
  <c r="K31" i="37"/>
  <c r="K30" i="37"/>
  <c r="K29" i="37"/>
  <c r="K28" i="37"/>
  <c r="K27" i="37"/>
  <c r="K26" i="37"/>
  <c r="K25" i="37"/>
  <c r="K24" i="37"/>
  <c r="K23" i="37"/>
  <c r="K22" i="37"/>
  <c r="AH171" i="37"/>
  <c r="AH168" i="37"/>
  <c r="AH167" i="37"/>
  <c r="AH166" i="37"/>
  <c r="AH165" i="37"/>
  <c r="F165" i="37"/>
  <c r="AH164" i="37"/>
  <c r="F164" i="37"/>
  <c r="AH163" i="37"/>
  <c r="AH162" i="37"/>
  <c r="AH161" i="37"/>
  <c r="F161" i="37"/>
  <c r="AH160" i="37"/>
  <c r="F160" i="37"/>
  <c r="AH159" i="37"/>
  <c r="AH158" i="37"/>
  <c r="AH157" i="37"/>
  <c r="F157" i="37"/>
  <c r="AH156" i="37"/>
  <c r="AH155" i="37"/>
  <c r="AH154" i="37"/>
  <c r="F154" i="37"/>
  <c r="AH153" i="37"/>
  <c r="AH152" i="37"/>
  <c r="F152" i="37"/>
  <c r="AH151" i="37"/>
  <c r="AH150" i="37"/>
  <c r="AH149" i="37"/>
  <c r="AH148" i="37"/>
  <c r="F148" i="37"/>
  <c r="AH147" i="37"/>
  <c r="AH146" i="37"/>
  <c r="AH145" i="37"/>
  <c r="F145" i="37"/>
  <c r="AH144" i="37"/>
  <c r="F144" i="37"/>
  <c r="AH143" i="37"/>
  <c r="AH142" i="37"/>
  <c r="AH141" i="37"/>
  <c r="F141" i="37"/>
  <c r="AH140" i="37"/>
  <c r="AH139" i="37"/>
  <c r="AH138" i="37"/>
  <c r="F138" i="37"/>
  <c r="AH137" i="37"/>
  <c r="AH136" i="37"/>
  <c r="F136" i="37"/>
  <c r="AH135" i="37"/>
  <c r="AH134" i="37"/>
  <c r="AH133" i="37"/>
  <c r="AH132" i="37"/>
  <c r="F132" i="37"/>
  <c r="AH131" i="37"/>
  <c r="AH130" i="37"/>
  <c r="AH129" i="37"/>
  <c r="F129" i="37"/>
  <c r="AH128" i="37"/>
  <c r="F128" i="37"/>
  <c r="AH127" i="37"/>
  <c r="AH126" i="37"/>
  <c r="AH125" i="37"/>
  <c r="F125" i="37"/>
  <c r="AH124" i="37"/>
  <c r="AH123" i="37"/>
  <c r="AH122" i="37"/>
  <c r="F122" i="37"/>
  <c r="AH121" i="37"/>
  <c r="AH120" i="37"/>
  <c r="F120" i="37"/>
  <c r="AH119" i="37"/>
  <c r="AH118" i="37"/>
  <c r="AH117" i="37"/>
  <c r="AH116" i="37"/>
  <c r="F116" i="37"/>
  <c r="AH115" i="37"/>
  <c r="AH114" i="37"/>
  <c r="AH113" i="37"/>
  <c r="F113" i="37"/>
  <c r="AH112" i="37"/>
  <c r="F112" i="37"/>
  <c r="AH111" i="37"/>
  <c r="AH110" i="37"/>
  <c r="AH109" i="37"/>
  <c r="F109" i="37"/>
  <c r="AH108" i="37"/>
  <c r="AH107" i="37"/>
  <c r="AH106" i="37"/>
  <c r="F106" i="37"/>
  <c r="AH105" i="37"/>
  <c r="AH104" i="37"/>
  <c r="F104" i="37"/>
  <c r="AH103" i="37"/>
  <c r="AH102" i="37"/>
  <c r="AH101" i="37"/>
  <c r="AH100" i="37"/>
  <c r="F100" i="37"/>
  <c r="AH99" i="37"/>
  <c r="AH98" i="37"/>
  <c r="AH97" i="37"/>
  <c r="F97" i="37"/>
  <c r="AH96" i="37"/>
  <c r="F96" i="37"/>
  <c r="AH95" i="37"/>
  <c r="AH94" i="37"/>
  <c r="AH93" i="37"/>
  <c r="F93" i="37"/>
  <c r="AH92" i="37"/>
  <c r="AH91" i="37"/>
  <c r="AH90" i="37"/>
  <c r="F90" i="37"/>
  <c r="AH89" i="37"/>
  <c r="AH88" i="37"/>
  <c r="F88" i="37"/>
  <c r="AH87" i="37"/>
  <c r="AH86" i="37"/>
  <c r="AH85" i="37"/>
  <c r="AH84" i="37"/>
  <c r="F84" i="37"/>
  <c r="AH83" i="37"/>
  <c r="AH82" i="37"/>
  <c r="AH81" i="37"/>
  <c r="F81" i="37"/>
  <c r="AH80" i="37"/>
  <c r="F80" i="37"/>
  <c r="AH79" i="37"/>
  <c r="AH78" i="37"/>
  <c r="AH77" i="37"/>
  <c r="F77" i="37"/>
  <c r="AH76" i="37"/>
  <c r="AH75" i="37"/>
  <c r="AH74" i="37"/>
  <c r="F74" i="37"/>
  <c r="AH73" i="37"/>
  <c r="AH72" i="37"/>
  <c r="F72" i="37"/>
  <c r="AH71" i="37"/>
  <c r="AH70" i="37"/>
  <c r="AH69" i="37"/>
  <c r="AH68" i="37"/>
  <c r="F68" i="37"/>
  <c r="AH67" i="37"/>
  <c r="AH66" i="37"/>
  <c r="AH65" i="37"/>
  <c r="F65" i="37"/>
  <c r="AH64" i="37"/>
  <c r="F64" i="37"/>
  <c r="AH63" i="37"/>
  <c r="AH62" i="37"/>
  <c r="AH61" i="37"/>
  <c r="F61" i="37"/>
  <c r="AH60" i="37"/>
  <c r="AH59" i="37"/>
  <c r="AH58" i="37"/>
  <c r="F58" i="37"/>
  <c r="AH57" i="37"/>
  <c r="AH56" i="37"/>
  <c r="F56" i="37"/>
  <c r="AH55" i="37"/>
  <c r="AH54" i="37"/>
  <c r="AH53" i="37"/>
  <c r="AH52" i="37"/>
  <c r="F52" i="37"/>
  <c r="AH51" i="37"/>
  <c r="AH50" i="37"/>
  <c r="AH49" i="37"/>
  <c r="F49" i="37"/>
  <c r="AH48" i="37"/>
  <c r="F48" i="37"/>
  <c r="AH47" i="37"/>
  <c r="F47" i="37"/>
  <c r="AH46" i="37"/>
  <c r="AH45" i="37"/>
  <c r="F45" i="37"/>
  <c r="AH44" i="37"/>
  <c r="AH43" i="37"/>
  <c r="F43" i="37"/>
  <c r="AH42" i="37"/>
  <c r="AH41" i="37"/>
  <c r="AH40" i="37"/>
  <c r="AH39" i="37"/>
  <c r="F39" i="37"/>
  <c r="AH38" i="37"/>
  <c r="AH37" i="37"/>
  <c r="F37" i="37"/>
  <c r="AH36" i="37"/>
  <c r="AH35" i="37"/>
  <c r="F35" i="37"/>
  <c r="AH34" i="37"/>
  <c r="AH33" i="37"/>
  <c r="AH32" i="37"/>
  <c r="AH31" i="37"/>
  <c r="F31" i="37"/>
  <c r="AH30" i="37"/>
  <c r="AH29" i="37"/>
  <c r="AH28" i="37"/>
  <c r="AH27" i="37"/>
  <c r="F27" i="37"/>
  <c r="AH26" i="37"/>
  <c r="AH25" i="37"/>
  <c r="AH24" i="37"/>
  <c r="AH23" i="37"/>
  <c r="F23" i="37"/>
  <c r="AH22" i="37"/>
  <c r="AH21" i="37"/>
  <c r="AD21" i="37"/>
  <c r="AC21" i="37"/>
  <c r="AB21" i="37"/>
  <c r="X21" i="37"/>
  <c r="W21" i="37"/>
  <c r="R21" i="37"/>
  <c r="S21" i="37" s="1"/>
  <c r="O21" i="37"/>
  <c r="M21" i="37"/>
  <c r="N21" i="37" s="1"/>
  <c r="F21" i="37"/>
  <c r="H21" i="37" s="1"/>
  <c r="I21" i="37" s="1"/>
  <c r="L41" i="36"/>
  <c r="K41" i="36"/>
  <c r="J41" i="36"/>
  <c r="K40" i="36"/>
  <c r="J40" i="36"/>
  <c r="P36" i="36"/>
  <c r="N36" i="36"/>
  <c r="O35" i="36"/>
  <c r="N35" i="36"/>
  <c r="P34" i="36"/>
  <c r="N34" i="36"/>
  <c r="M34" i="36"/>
  <c r="O33" i="36"/>
  <c r="N33" i="36"/>
  <c r="M33" i="36"/>
  <c r="L33" i="36"/>
  <c r="M32" i="36"/>
  <c r="K32" i="36"/>
  <c r="K30" i="36"/>
  <c r="J30" i="36"/>
  <c r="I30" i="36"/>
  <c r="J29" i="36"/>
  <c r="I29" i="36"/>
  <c r="Y25" i="47" l="1"/>
  <c r="AD25" i="56"/>
  <c r="Y26" i="56"/>
  <c r="O26" i="56"/>
  <c r="W27" i="56"/>
  <c r="X27" i="56" s="1"/>
  <c r="V28" i="56" s="1"/>
  <c r="AB26" i="56"/>
  <c r="AC26" i="56" s="1"/>
  <c r="AD26" i="56" s="1"/>
  <c r="M27" i="56"/>
  <c r="N27" i="56" s="1"/>
  <c r="O27" i="56" s="1"/>
  <c r="H26" i="56"/>
  <c r="I26" i="56" s="1"/>
  <c r="G27" i="56" s="1"/>
  <c r="R26" i="56"/>
  <c r="S26" i="56" s="1"/>
  <c r="Q27" i="56" s="1"/>
  <c r="O26" i="53"/>
  <c r="Q28" i="53"/>
  <c r="R28" i="53" s="1"/>
  <c r="S28" i="53" s="1"/>
  <c r="Q29" i="53" s="1"/>
  <c r="M27" i="53"/>
  <c r="N27" i="53" s="1"/>
  <c r="L28" i="53" s="1"/>
  <c r="AB25" i="53"/>
  <c r="AC25" i="53" s="1"/>
  <c r="AA26" i="53" s="1"/>
  <c r="W25" i="53"/>
  <c r="X25" i="53" s="1"/>
  <c r="V26" i="53" s="1"/>
  <c r="G26" i="53"/>
  <c r="H25" i="53"/>
  <c r="I25" i="53" s="1"/>
  <c r="J25" i="53" s="1"/>
  <c r="Y24" i="52"/>
  <c r="M27" i="52"/>
  <c r="N27" i="52" s="1"/>
  <c r="L28" i="52" s="1"/>
  <c r="AB26" i="52"/>
  <c r="AC26" i="52" s="1"/>
  <c r="AA27" i="52" s="1"/>
  <c r="W25" i="52"/>
  <c r="X25" i="52" s="1"/>
  <c r="Y25" i="52" s="1"/>
  <c r="H25" i="52"/>
  <c r="I25" i="52" s="1"/>
  <c r="J25" i="52" s="1"/>
  <c r="J24" i="52"/>
  <c r="T25" i="52"/>
  <c r="O26" i="52"/>
  <c r="R26" i="52"/>
  <c r="S26" i="52" s="1"/>
  <c r="T26" i="52" s="1"/>
  <c r="Q27" i="52"/>
  <c r="V27" i="50"/>
  <c r="W27" i="50" s="1"/>
  <c r="X27" i="50" s="1"/>
  <c r="V28" i="50" s="1"/>
  <c r="Y27" i="50"/>
  <c r="J26" i="50"/>
  <c r="R27" i="50"/>
  <c r="S27" i="50" s="1"/>
  <c r="Q28" i="50" s="1"/>
  <c r="H27" i="50"/>
  <c r="I27" i="50" s="1"/>
  <c r="G28" i="50" s="1"/>
  <c r="W28" i="50"/>
  <c r="X28" i="50" s="1"/>
  <c r="V29" i="50" s="1"/>
  <c r="AB27" i="50"/>
  <c r="AC27" i="50" s="1"/>
  <c r="AD27" i="50" s="1"/>
  <c r="T26" i="50"/>
  <c r="O26" i="50"/>
  <c r="M26" i="50"/>
  <c r="N26" i="50" s="1"/>
  <c r="L27" i="50" s="1"/>
  <c r="AD26" i="50"/>
  <c r="AD24" i="47"/>
  <c r="Q25" i="47"/>
  <c r="O25" i="47"/>
  <c r="G26" i="47"/>
  <c r="W26" i="47"/>
  <c r="X26" i="47" s="1"/>
  <c r="V27" i="47" s="1"/>
  <c r="AB25" i="47"/>
  <c r="AC25" i="47" s="1"/>
  <c r="AA26" i="47" s="1"/>
  <c r="M26" i="47"/>
  <c r="N26" i="47" s="1"/>
  <c r="O26" i="47" s="1"/>
  <c r="G27" i="47"/>
  <c r="H26" i="47"/>
  <c r="I26" i="47" s="1"/>
  <c r="J26" i="47" s="1"/>
  <c r="R25" i="47"/>
  <c r="S25" i="47" s="1"/>
  <c r="Q26" i="47" s="1"/>
  <c r="T24" i="46"/>
  <c r="Y25" i="46"/>
  <c r="M25" i="46"/>
  <c r="N25" i="46" s="1"/>
  <c r="L26" i="46" s="1"/>
  <c r="H24" i="46"/>
  <c r="I24" i="46" s="1"/>
  <c r="G25" i="46" s="1"/>
  <c r="R25" i="46"/>
  <c r="S25" i="46" s="1"/>
  <c r="Q26" i="46" s="1"/>
  <c r="W26" i="46"/>
  <c r="X26" i="46" s="1"/>
  <c r="V27" i="46" s="1"/>
  <c r="O24" i="46"/>
  <c r="AB25" i="46"/>
  <c r="AC25" i="46" s="1"/>
  <c r="AA26" i="46" s="1"/>
  <c r="L26" i="44"/>
  <c r="T24" i="44"/>
  <c r="J25" i="44"/>
  <c r="H26" i="44"/>
  <c r="I26" i="44" s="1"/>
  <c r="G27" i="44" s="1"/>
  <c r="R25" i="44"/>
  <c r="S25" i="44" s="1"/>
  <c r="Q26" i="44" s="1"/>
  <c r="AA26" i="44"/>
  <c r="M26" i="44"/>
  <c r="N26" i="44" s="1"/>
  <c r="L27" i="44" s="1"/>
  <c r="W24" i="44"/>
  <c r="X24" i="44" s="1"/>
  <c r="V25" i="44" s="1"/>
  <c r="L23" i="39"/>
  <c r="L24" i="39" s="1"/>
  <c r="J23" i="39"/>
  <c r="H23" i="39"/>
  <c r="I23" i="39" s="1"/>
  <c r="G24" i="39" s="1"/>
  <c r="AD23" i="39"/>
  <c r="AA24" i="39"/>
  <c r="M23" i="39"/>
  <c r="N23" i="39" s="1"/>
  <c r="O23" i="39" s="1"/>
  <c r="R23" i="39"/>
  <c r="S23" i="39" s="1"/>
  <c r="Q24" i="39"/>
  <c r="W24" i="39"/>
  <c r="X24" i="39" s="1"/>
  <c r="V25" i="39" s="1"/>
  <c r="T21" i="37"/>
  <c r="Q22" i="37"/>
  <c r="G22" i="37"/>
  <c r="J21" i="37"/>
  <c r="V22" i="37"/>
  <c r="Y21" i="37"/>
  <c r="AH169" i="37"/>
  <c r="AH170" i="37"/>
  <c r="W22" i="37"/>
  <c r="X22" i="37" s="1"/>
  <c r="L22" i="37"/>
  <c r="AA22" i="37"/>
  <c r="Y172" i="9"/>
  <c r="T172" i="9"/>
  <c r="O172" i="9"/>
  <c r="AH171" i="9"/>
  <c r="Y171" i="9"/>
  <c r="T171" i="9"/>
  <c r="O171" i="9"/>
  <c r="AH170" i="9"/>
  <c r="Y170" i="9"/>
  <c r="T170" i="9"/>
  <c r="O170" i="9"/>
  <c r="AH169" i="9"/>
  <c r="Y169" i="9"/>
  <c r="T169" i="9"/>
  <c r="O169" i="9"/>
  <c r="Y172" i="35"/>
  <c r="T172" i="35"/>
  <c r="O172" i="35"/>
  <c r="AA27" i="56" l="1"/>
  <c r="T26" i="56"/>
  <c r="R27" i="56"/>
  <c r="S27" i="56" s="1"/>
  <c r="Q28" i="56" s="1"/>
  <c r="H27" i="56"/>
  <c r="I27" i="56" s="1"/>
  <c r="J27" i="56" s="1"/>
  <c r="W28" i="56"/>
  <c r="X28" i="56" s="1"/>
  <c r="V29" i="56" s="1"/>
  <c r="L28" i="56"/>
  <c r="Y27" i="56"/>
  <c r="J26" i="56"/>
  <c r="AB27" i="56"/>
  <c r="AC27" i="56" s="1"/>
  <c r="AD27" i="56" s="1"/>
  <c r="AD25" i="53"/>
  <c r="T28" i="53"/>
  <c r="O27" i="53"/>
  <c r="AB26" i="53"/>
  <c r="AC26" i="53" s="1"/>
  <c r="AD26" i="53" s="1"/>
  <c r="W26" i="53"/>
  <c r="X26" i="53" s="1"/>
  <c r="V27" i="53" s="1"/>
  <c r="R29" i="53"/>
  <c r="S29" i="53" s="1"/>
  <c r="T29" i="53" s="1"/>
  <c r="M28" i="53"/>
  <c r="N28" i="53" s="1"/>
  <c r="L29" i="53" s="1"/>
  <c r="H26" i="53"/>
  <c r="I26" i="53" s="1"/>
  <c r="J26" i="53" s="1"/>
  <c r="Y25" i="53"/>
  <c r="G26" i="52"/>
  <c r="AD26" i="52"/>
  <c r="V26" i="52"/>
  <c r="W26" i="52" s="1"/>
  <c r="X26" i="52" s="1"/>
  <c r="Y26" i="52" s="1"/>
  <c r="O27" i="52"/>
  <c r="AB27" i="52"/>
  <c r="AC27" i="52" s="1"/>
  <c r="AA28" i="52" s="1"/>
  <c r="R27" i="52"/>
  <c r="S27" i="52" s="1"/>
  <c r="Q28" i="52" s="1"/>
  <c r="H26" i="52"/>
  <c r="I26" i="52" s="1"/>
  <c r="J26" i="52" s="1"/>
  <c r="M28" i="52"/>
  <c r="N28" i="52" s="1"/>
  <c r="L29" i="52" s="1"/>
  <c r="H28" i="50"/>
  <c r="I28" i="50" s="1"/>
  <c r="G29" i="50" s="1"/>
  <c r="R28" i="50"/>
  <c r="S28" i="50" s="1"/>
  <c r="T28" i="50" s="1"/>
  <c r="W29" i="50"/>
  <c r="X29" i="50" s="1"/>
  <c r="V30" i="50" s="1"/>
  <c r="M27" i="50"/>
  <c r="N27" i="50" s="1"/>
  <c r="L28" i="50" s="1"/>
  <c r="AA28" i="50"/>
  <c r="Y28" i="50"/>
  <c r="J27" i="50"/>
  <c r="T27" i="50"/>
  <c r="T25" i="47"/>
  <c r="AD25" i="47"/>
  <c r="AB26" i="47"/>
  <c r="AC26" i="47" s="1"/>
  <c r="AA27" i="47" s="1"/>
  <c r="W27" i="47"/>
  <c r="X27" i="47" s="1"/>
  <c r="V28" i="47" s="1"/>
  <c r="H27" i="47"/>
  <c r="I27" i="47" s="1"/>
  <c r="G28" i="47" s="1"/>
  <c r="L27" i="47"/>
  <c r="Y26" i="47"/>
  <c r="R26" i="47"/>
  <c r="S26" i="47" s="1"/>
  <c r="T26" i="47" s="1"/>
  <c r="T25" i="44"/>
  <c r="AD25" i="46"/>
  <c r="Y26" i="46"/>
  <c r="T25" i="46"/>
  <c r="O25" i="46"/>
  <c r="J24" i="46"/>
  <c r="R26" i="46"/>
  <c r="S26" i="46" s="1"/>
  <c r="T26" i="46" s="1"/>
  <c r="M26" i="46"/>
  <c r="N26" i="46" s="1"/>
  <c r="O26" i="46" s="1"/>
  <c r="AB26" i="46"/>
  <c r="AC26" i="46" s="1"/>
  <c r="AD26" i="46" s="1"/>
  <c r="W27" i="46"/>
  <c r="X27" i="46" s="1"/>
  <c r="V28" i="46" s="1"/>
  <c r="H25" i="46"/>
  <c r="I25" i="46" s="1"/>
  <c r="J25" i="46" s="1"/>
  <c r="J26" i="44"/>
  <c r="O26" i="44"/>
  <c r="M27" i="44"/>
  <c r="N27" i="44" s="1"/>
  <c r="L28" i="44" s="1"/>
  <c r="H27" i="44"/>
  <c r="I27" i="44" s="1"/>
  <c r="G28" i="44" s="1"/>
  <c r="W25" i="44"/>
  <c r="X25" i="44" s="1"/>
  <c r="V26" i="44" s="1"/>
  <c r="Y24" i="44"/>
  <c r="AB26" i="44"/>
  <c r="AC26" i="44" s="1"/>
  <c r="AA27" i="44" s="1"/>
  <c r="R26" i="44"/>
  <c r="S26" i="44" s="1"/>
  <c r="T26" i="44" s="1"/>
  <c r="W25" i="39"/>
  <c r="X25" i="39" s="1"/>
  <c r="V26" i="39" s="1"/>
  <c r="H24" i="39"/>
  <c r="I24" i="39" s="1"/>
  <c r="G25" i="39" s="1"/>
  <c r="R24" i="39"/>
  <c r="S24" i="39" s="1"/>
  <c r="Q25" i="39" s="1"/>
  <c r="M24" i="39"/>
  <c r="N24" i="39" s="1"/>
  <c r="O24" i="39" s="1"/>
  <c r="Y24" i="39"/>
  <c r="T23" i="39"/>
  <c r="AB24" i="39"/>
  <c r="AC24" i="39" s="1"/>
  <c r="V23" i="37"/>
  <c r="Y22" i="37"/>
  <c r="M22" i="37"/>
  <c r="N22" i="37" s="1"/>
  <c r="L23" i="37" s="1"/>
  <c r="H22" i="37"/>
  <c r="I22" i="37" s="1"/>
  <c r="G23" i="37" s="1"/>
  <c r="R22" i="37"/>
  <c r="S22" i="37" s="1"/>
  <c r="Q23" i="37" s="1"/>
  <c r="AB22" i="37"/>
  <c r="AC22" i="37" s="1"/>
  <c r="AD22" i="37" s="1"/>
  <c r="U168" i="35"/>
  <c r="U167" i="35"/>
  <c r="U166" i="35"/>
  <c r="U165" i="35"/>
  <c r="U164" i="35"/>
  <c r="U163" i="35"/>
  <c r="U162" i="35"/>
  <c r="U161" i="35"/>
  <c r="U160" i="35"/>
  <c r="U159" i="35"/>
  <c r="U158" i="35"/>
  <c r="U157" i="35"/>
  <c r="U156" i="35"/>
  <c r="U155" i="35"/>
  <c r="U154" i="35"/>
  <c r="U153" i="35"/>
  <c r="U152" i="35"/>
  <c r="U151" i="35"/>
  <c r="U150" i="35"/>
  <c r="U149" i="35"/>
  <c r="U148" i="35"/>
  <c r="U147" i="35"/>
  <c r="U146" i="35"/>
  <c r="U145" i="35"/>
  <c r="U144" i="35"/>
  <c r="U143" i="35"/>
  <c r="U142" i="35"/>
  <c r="U141" i="35"/>
  <c r="U140" i="35"/>
  <c r="U139" i="35"/>
  <c r="U138" i="35"/>
  <c r="U137" i="35"/>
  <c r="U136" i="35"/>
  <c r="U135" i="35"/>
  <c r="U134" i="35"/>
  <c r="U133" i="35"/>
  <c r="U132" i="35"/>
  <c r="U131" i="35"/>
  <c r="U130" i="35"/>
  <c r="U129" i="35"/>
  <c r="U128" i="35"/>
  <c r="U127" i="35"/>
  <c r="U126" i="35"/>
  <c r="U125" i="35"/>
  <c r="U124" i="35"/>
  <c r="U123" i="35"/>
  <c r="U122" i="35"/>
  <c r="U121" i="35"/>
  <c r="U120" i="35"/>
  <c r="U119" i="35"/>
  <c r="U118" i="35"/>
  <c r="U117" i="35"/>
  <c r="U116" i="35"/>
  <c r="U115" i="35"/>
  <c r="U114" i="35"/>
  <c r="U113" i="35"/>
  <c r="U112" i="35"/>
  <c r="U111" i="35"/>
  <c r="U110" i="35"/>
  <c r="U109" i="35"/>
  <c r="U108" i="35"/>
  <c r="U107" i="35"/>
  <c r="U106" i="35"/>
  <c r="U105" i="35"/>
  <c r="U104" i="35"/>
  <c r="U103" i="35"/>
  <c r="U102" i="35"/>
  <c r="U101" i="35"/>
  <c r="U100" i="35"/>
  <c r="U99" i="35"/>
  <c r="U98" i="35"/>
  <c r="U97" i="35"/>
  <c r="U96" i="35"/>
  <c r="U95" i="35"/>
  <c r="U94" i="35"/>
  <c r="U93" i="35"/>
  <c r="U92" i="35"/>
  <c r="U91" i="35"/>
  <c r="U90" i="35"/>
  <c r="U89" i="35"/>
  <c r="U88" i="35"/>
  <c r="U87" i="35"/>
  <c r="U86" i="35"/>
  <c r="U85" i="35"/>
  <c r="U84" i="35"/>
  <c r="U83" i="35"/>
  <c r="U82" i="35"/>
  <c r="U81" i="35"/>
  <c r="U80" i="35"/>
  <c r="U79" i="35"/>
  <c r="U78" i="35"/>
  <c r="U77" i="35"/>
  <c r="U76" i="35"/>
  <c r="U75" i="35"/>
  <c r="U74" i="35"/>
  <c r="U73" i="35"/>
  <c r="U72" i="35"/>
  <c r="U71" i="35"/>
  <c r="U70" i="35"/>
  <c r="U69" i="35"/>
  <c r="U68" i="35"/>
  <c r="U67" i="35"/>
  <c r="U66" i="35"/>
  <c r="U65" i="35"/>
  <c r="U64" i="35"/>
  <c r="U63" i="35"/>
  <c r="U62" i="35"/>
  <c r="U61" i="35"/>
  <c r="U60" i="35"/>
  <c r="U59" i="35"/>
  <c r="U58" i="35"/>
  <c r="U57" i="35"/>
  <c r="U56" i="35"/>
  <c r="U55" i="35"/>
  <c r="U54" i="35"/>
  <c r="U53" i="35"/>
  <c r="U52" i="35"/>
  <c r="U51" i="35"/>
  <c r="U50" i="35"/>
  <c r="U49" i="35"/>
  <c r="U48" i="35"/>
  <c r="U47" i="35"/>
  <c r="U46" i="35"/>
  <c r="U45" i="35"/>
  <c r="U44" i="35"/>
  <c r="U43" i="35"/>
  <c r="U42" i="35"/>
  <c r="U41" i="35"/>
  <c r="U40" i="35"/>
  <c r="U39" i="35"/>
  <c r="U38" i="35"/>
  <c r="U37" i="35"/>
  <c r="U36" i="35"/>
  <c r="U35" i="35"/>
  <c r="U34" i="35"/>
  <c r="U33" i="35"/>
  <c r="U32" i="35"/>
  <c r="U31" i="35"/>
  <c r="U30" i="35"/>
  <c r="U29" i="35"/>
  <c r="U28" i="35"/>
  <c r="U27" i="35"/>
  <c r="U26" i="35"/>
  <c r="U25" i="35"/>
  <c r="U24" i="35"/>
  <c r="U23" i="35"/>
  <c r="U22" i="35"/>
  <c r="W22" i="35" s="1"/>
  <c r="X22" i="35" s="1"/>
  <c r="P168" i="35"/>
  <c r="P167" i="35"/>
  <c r="P166" i="35"/>
  <c r="P165" i="35"/>
  <c r="P164" i="35"/>
  <c r="P163" i="35"/>
  <c r="P162" i="35"/>
  <c r="P161" i="35"/>
  <c r="P160" i="35"/>
  <c r="P159" i="35"/>
  <c r="P158" i="35"/>
  <c r="P157" i="35"/>
  <c r="P156" i="35"/>
  <c r="P155" i="35"/>
  <c r="P154" i="35"/>
  <c r="P153" i="35"/>
  <c r="P152" i="35"/>
  <c r="P151" i="35"/>
  <c r="P150" i="35"/>
  <c r="P149" i="35"/>
  <c r="P148" i="35"/>
  <c r="P147" i="35"/>
  <c r="P146" i="35"/>
  <c r="P145" i="35"/>
  <c r="P144" i="35"/>
  <c r="P143" i="35"/>
  <c r="P142" i="35"/>
  <c r="P141" i="35"/>
  <c r="P140" i="35"/>
  <c r="P139" i="35"/>
  <c r="P138" i="35"/>
  <c r="P137" i="35"/>
  <c r="P136" i="35"/>
  <c r="P135" i="35"/>
  <c r="P134" i="35"/>
  <c r="P133" i="35"/>
  <c r="P132" i="35"/>
  <c r="P131" i="35"/>
  <c r="P130" i="35"/>
  <c r="P129" i="35"/>
  <c r="P128" i="35"/>
  <c r="P127" i="35"/>
  <c r="P126" i="35"/>
  <c r="P125" i="35"/>
  <c r="P124" i="35"/>
  <c r="P123" i="35"/>
  <c r="P122" i="35"/>
  <c r="P121" i="35"/>
  <c r="P120" i="35"/>
  <c r="P119" i="35"/>
  <c r="P118" i="35"/>
  <c r="P117" i="35"/>
  <c r="P116" i="35"/>
  <c r="P115" i="35"/>
  <c r="P114" i="35"/>
  <c r="P113" i="35"/>
  <c r="P112" i="35"/>
  <c r="P111" i="35"/>
  <c r="P110" i="35"/>
  <c r="P109" i="35"/>
  <c r="P108" i="35"/>
  <c r="P107" i="35"/>
  <c r="P106" i="35"/>
  <c r="P105" i="35"/>
  <c r="P104" i="35"/>
  <c r="P103" i="35"/>
  <c r="P102" i="35"/>
  <c r="P101" i="35"/>
  <c r="P100" i="35"/>
  <c r="P99" i="35"/>
  <c r="P98" i="35"/>
  <c r="P97" i="35"/>
  <c r="P96" i="35"/>
  <c r="P95" i="35"/>
  <c r="P94" i="35"/>
  <c r="P93" i="35"/>
  <c r="P92" i="35"/>
  <c r="P91" i="35"/>
  <c r="P90" i="35"/>
  <c r="P89" i="35"/>
  <c r="P88" i="35"/>
  <c r="P87" i="35"/>
  <c r="P86" i="35"/>
  <c r="P85" i="35"/>
  <c r="P84" i="35"/>
  <c r="P83" i="35"/>
  <c r="P82" i="35"/>
  <c r="P81" i="35"/>
  <c r="P80" i="35"/>
  <c r="P79" i="35"/>
  <c r="P78" i="35"/>
  <c r="P77" i="35"/>
  <c r="P76" i="35"/>
  <c r="P75" i="35"/>
  <c r="P74" i="35"/>
  <c r="P73" i="35"/>
  <c r="P72" i="35"/>
  <c r="P71" i="35"/>
  <c r="P70" i="35"/>
  <c r="P69" i="35"/>
  <c r="P68" i="35"/>
  <c r="P67" i="35"/>
  <c r="P66" i="35"/>
  <c r="P65" i="35"/>
  <c r="P64" i="35"/>
  <c r="P63" i="35"/>
  <c r="P62" i="35"/>
  <c r="P61" i="35"/>
  <c r="P60" i="35"/>
  <c r="P59" i="35"/>
  <c r="P58" i="35"/>
  <c r="P57" i="35"/>
  <c r="P56" i="35"/>
  <c r="P55" i="35"/>
  <c r="P54" i="35"/>
  <c r="P53" i="35"/>
  <c r="P52" i="35"/>
  <c r="P51" i="35"/>
  <c r="P50" i="35"/>
  <c r="P49" i="35"/>
  <c r="P48" i="35"/>
  <c r="P47" i="35"/>
  <c r="P46" i="35"/>
  <c r="P45" i="35"/>
  <c r="P44" i="35"/>
  <c r="P43" i="35"/>
  <c r="P42" i="35"/>
  <c r="P41" i="35"/>
  <c r="P40" i="35"/>
  <c r="P39" i="35"/>
  <c r="P38" i="35"/>
  <c r="P37" i="35"/>
  <c r="P36" i="35"/>
  <c r="P35" i="35"/>
  <c r="P34" i="35"/>
  <c r="P33" i="35"/>
  <c r="P32" i="35"/>
  <c r="P31" i="35"/>
  <c r="P30" i="35"/>
  <c r="P29" i="35"/>
  <c r="P28" i="35"/>
  <c r="P27" i="35"/>
  <c r="P26" i="35"/>
  <c r="P25" i="35"/>
  <c r="P24" i="35"/>
  <c r="P23" i="35"/>
  <c r="P22" i="35"/>
  <c r="K168" i="35"/>
  <c r="K167" i="35"/>
  <c r="K166" i="35"/>
  <c r="K165" i="35"/>
  <c r="K164" i="35"/>
  <c r="K163" i="35"/>
  <c r="K162" i="35"/>
  <c r="K161" i="35"/>
  <c r="K160" i="35"/>
  <c r="K159" i="35"/>
  <c r="K158" i="35"/>
  <c r="K157" i="35"/>
  <c r="K156" i="35"/>
  <c r="K155" i="35"/>
  <c r="K154" i="35"/>
  <c r="K153" i="35"/>
  <c r="K152" i="35"/>
  <c r="K151" i="35"/>
  <c r="K150" i="35"/>
  <c r="K149" i="35"/>
  <c r="K148" i="35"/>
  <c r="K147" i="35"/>
  <c r="K146" i="35"/>
  <c r="K145" i="35"/>
  <c r="K144" i="35"/>
  <c r="K143" i="35"/>
  <c r="K142" i="35"/>
  <c r="K141" i="35"/>
  <c r="K140" i="35"/>
  <c r="K139" i="35"/>
  <c r="K138" i="35"/>
  <c r="K137" i="35"/>
  <c r="K136" i="35"/>
  <c r="K135" i="35"/>
  <c r="K134" i="35"/>
  <c r="K133" i="35"/>
  <c r="K132" i="35"/>
  <c r="K131" i="35"/>
  <c r="K130" i="35"/>
  <c r="K129" i="35"/>
  <c r="K128" i="35"/>
  <c r="K127" i="35"/>
  <c r="K126" i="35"/>
  <c r="K125" i="35"/>
  <c r="K124" i="35"/>
  <c r="K123" i="35"/>
  <c r="K122" i="35"/>
  <c r="K121" i="35"/>
  <c r="K120" i="35"/>
  <c r="K119" i="35"/>
  <c r="K118" i="35"/>
  <c r="K117" i="35"/>
  <c r="K116" i="35"/>
  <c r="K115" i="35"/>
  <c r="K114" i="35"/>
  <c r="K113" i="35"/>
  <c r="K112" i="35"/>
  <c r="K111" i="35"/>
  <c r="K110" i="35"/>
  <c r="K109" i="35"/>
  <c r="K108" i="35"/>
  <c r="K107" i="35"/>
  <c r="K106" i="35"/>
  <c r="K105" i="35"/>
  <c r="K104" i="35"/>
  <c r="K103" i="35"/>
  <c r="K102" i="35"/>
  <c r="K101" i="35"/>
  <c r="K100" i="35"/>
  <c r="K99" i="35"/>
  <c r="K98" i="35"/>
  <c r="K97" i="35"/>
  <c r="K96" i="35"/>
  <c r="K95" i="35"/>
  <c r="K94" i="35"/>
  <c r="K93" i="35"/>
  <c r="K92" i="35"/>
  <c r="K91" i="35"/>
  <c r="K90" i="35"/>
  <c r="K89" i="35"/>
  <c r="K88" i="35"/>
  <c r="K87" i="35"/>
  <c r="K86" i="35"/>
  <c r="K85" i="35"/>
  <c r="K84" i="35"/>
  <c r="K83" i="35"/>
  <c r="K82" i="35"/>
  <c r="K81" i="35"/>
  <c r="K80" i="35"/>
  <c r="K79" i="35"/>
  <c r="K78" i="35"/>
  <c r="K77" i="35"/>
  <c r="K76" i="35"/>
  <c r="K75" i="35"/>
  <c r="K74" i="35"/>
  <c r="K73" i="35"/>
  <c r="K72" i="35"/>
  <c r="K71" i="35"/>
  <c r="K70" i="35"/>
  <c r="K69" i="35"/>
  <c r="K68" i="35"/>
  <c r="K67" i="35"/>
  <c r="K66" i="35"/>
  <c r="K65" i="35"/>
  <c r="K64" i="35"/>
  <c r="K63" i="35"/>
  <c r="K62" i="35"/>
  <c r="K61" i="35"/>
  <c r="K60" i="35"/>
  <c r="K59" i="35"/>
  <c r="K58" i="35"/>
  <c r="K57" i="35"/>
  <c r="K56" i="35"/>
  <c r="K55" i="35"/>
  <c r="K54" i="35"/>
  <c r="K53" i="35"/>
  <c r="K52" i="35"/>
  <c r="K51" i="35"/>
  <c r="K50" i="35"/>
  <c r="K49" i="35"/>
  <c r="K48" i="35"/>
  <c r="K47" i="35"/>
  <c r="K46" i="35"/>
  <c r="K45" i="35"/>
  <c r="K44" i="35"/>
  <c r="K43" i="35"/>
  <c r="K42" i="35"/>
  <c r="K41" i="35"/>
  <c r="K40" i="35"/>
  <c r="K39" i="35"/>
  <c r="K38" i="35"/>
  <c r="K37" i="35"/>
  <c r="K36" i="35"/>
  <c r="K35" i="35"/>
  <c r="K34" i="35"/>
  <c r="K33" i="35"/>
  <c r="K32" i="35"/>
  <c r="K31" i="35"/>
  <c r="K30" i="35"/>
  <c r="K29" i="35"/>
  <c r="K28" i="35"/>
  <c r="K27" i="35"/>
  <c r="K26" i="35"/>
  <c r="K25" i="35"/>
  <c r="K24" i="35"/>
  <c r="K23" i="35"/>
  <c r="K22" i="35"/>
  <c r="AH171" i="35"/>
  <c r="AH168" i="35"/>
  <c r="F168" i="35"/>
  <c r="AH167" i="35"/>
  <c r="F167" i="35"/>
  <c r="AH166" i="35"/>
  <c r="F166" i="35"/>
  <c r="AH165" i="35"/>
  <c r="F165" i="35"/>
  <c r="AH164" i="35"/>
  <c r="F164" i="35"/>
  <c r="AH163" i="35"/>
  <c r="F163" i="35"/>
  <c r="AH162" i="35"/>
  <c r="F162" i="35"/>
  <c r="AH161" i="35"/>
  <c r="F161" i="35"/>
  <c r="AH160" i="35"/>
  <c r="F160" i="35"/>
  <c r="AH159" i="35"/>
  <c r="F159" i="35"/>
  <c r="AH158" i="35"/>
  <c r="F158" i="35"/>
  <c r="AH157" i="35"/>
  <c r="F157" i="35"/>
  <c r="AH156" i="35"/>
  <c r="F156" i="35"/>
  <c r="AH155" i="35"/>
  <c r="F155" i="35"/>
  <c r="AH154" i="35"/>
  <c r="F154" i="35"/>
  <c r="AH153" i="35"/>
  <c r="F153" i="35"/>
  <c r="AH152" i="35"/>
  <c r="F152" i="35"/>
  <c r="AH151" i="35"/>
  <c r="F151" i="35"/>
  <c r="AH150" i="35"/>
  <c r="F150" i="35"/>
  <c r="AH149" i="35"/>
  <c r="F149" i="35"/>
  <c r="AH148" i="35"/>
  <c r="F148" i="35"/>
  <c r="AH147" i="35"/>
  <c r="F147" i="35"/>
  <c r="AH146" i="35"/>
  <c r="F146" i="35"/>
  <c r="AH145" i="35"/>
  <c r="F145" i="35"/>
  <c r="AH144" i="35"/>
  <c r="F144" i="35"/>
  <c r="AH143" i="35"/>
  <c r="F143" i="35"/>
  <c r="AH142" i="35"/>
  <c r="F142" i="35"/>
  <c r="AH141" i="35"/>
  <c r="F141" i="35"/>
  <c r="AH140" i="35"/>
  <c r="F140" i="35"/>
  <c r="AH139" i="35"/>
  <c r="F139" i="35"/>
  <c r="AH138" i="35"/>
  <c r="F138" i="35"/>
  <c r="AH137" i="35"/>
  <c r="F137" i="35"/>
  <c r="AH136" i="35"/>
  <c r="F136" i="35"/>
  <c r="AH135" i="35"/>
  <c r="F135" i="35"/>
  <c r="AH134" i="35"/>
  <c r="F134" i="35"/>
  <c r="AH133" i="35"/>
  <c r="F133" i="35"/>
  <c r="AH132" i="35"/>
  <c r="F132" i="35"/>
  <c r="AH131" i="35"/>
  <c r="F131" i="35"/>
  <c r="AH130" i="35"/>
  <c r="F130" i="35"/>
  <c r="AH129" i="35"/>
  <c r="F129" i="35"/>
  <c r="AH128" i="35"/>
  <c r="F128" i="35"/>
  <c r="AH127" i="35"/>
  <c r="F127" i="35"/>
  <c r="AH126" i="35"/>
  <c r="F126" i="35"/>
  <c r="AH125" i="35"/>
  <c r="F125" i="35"/>
  <c r="AH124" i="35"/>
  <c r="F124" i="35"/>
  <c r="AH123" i="35"/>
  <c r="F123" i="35"/>
  <c r="AH122" i="35"/>
  <c r="F122" i="35"/>
  <c r="AH121" i="35"/>
  <c r="F121" i="35"/>
  <c r="AH120" i="35"/>
  <c r="F120" i="35"/>
  <c r="AH119" i="35"/>
  <c r="F119" i="35"/>
  <c r="AH118" i="35"/>
  <c r="F118" i="35"/>
  <c r="AH117" i="35"/>
  <c r="F117" i="35"/>
  <c r="AH116" i="35"/>
  <c r="F116" i="35"/>
  <c r="AH115" i="35"/>
  <c r="F115" i="35"/>
  <c r="AH114" i="35"/>
  <c r="F114" i="35"/>
  <c r="AH113" i="35"/>
  <c r="F113" i="35"/>
  <c r="AH112" i="35"/>
  <c r="F112" i="35"/>
  <c r="AH111" i="35"/>
  <c r="F111" i="35"/>
  <c r="AH110" i="35"/>
  <c r="F110" i="35"/>
  <c r="AH109" i="35"/>
  <c r="F109" i="35"/>
  <c r="AH108" i="35"/>
  <c r="F108" i="35"/>
  <c r="AH107" i="35"/>
  <c r="F107" i="35"/>
  <c r="AH106" i="35"/>
  <c r="F106" i="35"/>
  <c r="AH105" i="35"/>
  <c r="F105" i="35"/>
  <c r="AH104" i="35"/>
  <c r="F104" i="35"/>
  <c r="AH103" i="35"/>
  <c r="F103" i="35"/>
  <c r="AH102" i="35"/>
  <c r="F102" i="35"/>
  <c r="AH101" i="35"/>
  <c r="F101" i="35"/>
  <c r="AH100" i="35"/>
  <c r="F100" i="35"/>
  <c r="AH99" i="35"/>
  <c r="F99" i="35"/>
  <c r="AH98" i="35"/>
  <c r="F98" i="35"/>
  <c r="AH97" i="35"/>
  <c r="F97" i="35"/>
  <c r="AH96" i="35"/>
  <c r="F96" i="35"/>
  <c r="AH95" i="35"/>
  <c r="F95" i="35"/>
  <c r="AH94" i="35"/>
  <c r="F94" i="35"/>
  <c r="AH93" i="35"/>
  <c r="F93" i="35"/>
  <c r="AH92" i="35"/>
  <c r="F92" i="35"/>
  <c r="AH91" i="35"/>
  <c r="F91" i="35"/>
  <c r="AH90" i="35"/>
  <c r="F90" i="35"/>
  <c r="AH89" i="35"/>
  <c r="F89" i="35"/>
  <c r="AH88" i="35"/>
  <c r="F88" i="35"/>
  <c r="AH87" i="35"/>
  <c r="F87" i="35"/>
  <c r="AH86" i="35"/>
  <c r="F86" i="35"/>
  <c r="AH85" i="35"/>
  <c r="F85" i="35"/>
  <c r="AH84" i="35"/>
  <c r="F84" i="35"/>
  <c r="AH83" i="35"/>
  <c r="F83" i="35"/>
  <c r="AH82" i="35"/>
  <c r="F82" i="35"/>
  <c r="AH81" i="35"/>
  <c r="F81" i="35"/>
  <c r="AH80" i="35"/>
  <c r="F80" i="35"/>
  <c r="AH79" i="35"/>
  <c r="F79" i="35"/>
  <c r="AH78" i="35"/>
  <c r="F78" i="35"/>
  <c r="AH77" i="35"/>
  <c r="F77" i="35"/>
  <c r="AH76" i="35"/>
  <c r="F76" i="35"/>
  <c r="AH75" i="35"/>
  <c r="F75" i="35"/>
  <c r="AH74" i="35"/>
  <c r="F74" i="35"/>
  <c r="AH73" i="35"/>
  <c r="F73" i="35"/>
  <c r="AH72" i="35"/>
  <c r="F72" i="35"/>
  <c r="AH71" i="35"/>
  <c r="F71" i="35"/>
  <c r="AH70" i="35"/>
  <c r="F70" i="35"/>
  <c r="AH69" i="35"/>
  <c r="F69" i="35"/>
  <c r="AH68" i="35"/>
  <c r="F68" i="35"/>
  <c r="AH67" i="35"/>
  <c r="F67" i="35"/>
  <c r="AH66" i="35"/>
  <c r="F66" i="35"/>
  <c r="AH65" i="35"/>
  <c r="F65" i="35"/>
  <c r="AH64" i="35"/>
  <c r="F64" i="35"/>
  <c r="AH63" i="35"/>
  <c r="F63" i="35"/>
  <c r="AH62" i="35"/>
  <c r="F62" i="35"/>
  <c r="AH61" i="35"/>
  <c r="F61" i="35"/>
  <c r="AH60" i="35"/>
  <c r="F60" i="35"/>
  <c r="AH59" i="35"/>
  <c r="F59" i="35"/>
  <c r="AH58" i="35"/>
  <c r="F58" i="35"/>
  <c r="AH57" i="35"/>
  <c r="F57" i="35"/>
  <c r="AH56" i="35"/>
  <c r="F56" i="35"/>
  <c r="AH55" i="35"/>
  <c r="F55" i="35"/>
  <c r="AH54" i="35"/>
  <c r="F54" i="35"/>
  <c r="AH53" i="35"/>
  <c r="F53" i="35"/>
  <c r="AH52" i="35"/>
  <c r="F52" i="35"/>
  <c r="AH51" i="35"/>
  <c r="F51" i="35"/>
  <c r="AH50" i="35"/>
  <c r="F50" i="35"/>
  <c r="AH49" i="35"/>
  <c r="F49" i="35"/>
  <c r="AH48" i="35"/>
  <c r="F48" i="35"/>
  <c r="AH47" i="35"/>
  <c r="F47" i="35"/>
  <c r="AH46" i="35"/>
  <c r="F46" i="35"/>
  <c r="AH45" i="35"/>
  <c r="F45" i="35"/>
  <c r="AH44" i="35"/>
  <c r="F44" i="35"/>
  <c r="AH43" i="35"/>
  <c r="F43" i="35"/>
  <c r="AH42" i="35"/>
  <c r="F42" i="35"/>
  <c r="AH41" i="35"/>
  <c r="F41" i="35"/>
  <c r="AH40" i="35"/>
  <c r="F40" i="35"/>
  <c r="AH39" i="35"/>
  <c r="F39" i="35"/>
  <c r="AH38" i="35"/>
  <c r="F38" i="35"/>
  <c r="AH37" i="35"/>
  <c r="F37" i="35"/>
  <c r="AH36" i="35"/>
  <c r="F36" i="35"/>
  <c r="AH35" i="35"/>
  <c r="F35" i="35"/>
  <c r="AH34" i="35"/>
  <c r="F34" i="35"/>
  <c r="AH33" i="35"/>
  <c r="F33" i="35"/>
  <c r="AH32" i="35"/>
  <c r="F32" i="35"/>
  <c r="AH31" i="35"/>
  <c r="F31" i="35"/>
  <c r="AH30" i="35"/>
  <c r="F30" i="35"/>
  <c r="AH29" i="35"/>
  <c r="F29" i="35"/>
  <c r="AH28" i="35"/>
  <c r="F28" i="35"/>
  <c r="AH27" i="35"/>
  <c r="F27" i="35"/>
  <c r="AH26" i="35"/>
  <c r="F26" i="35"/>
  <c r="AH25" i="35"/>
  <c r="F25" i="35"/>
  <c r="AH24" i="35"/>
  <c r="F24" i="35"/>
  <c r="AH23" i="35"/>
  <c r="F23" i="35"/>
  <c r="AH22" i="35"/>
  <c r="V22" i="35"/>
  <c r="F22" i="35"/>
  <c r="AH21" i="35"/>
  <c r="AB21" i="35"/>
  <c r="AC21" i="35" s="1"/>
  <c r="Y21" i="35"/>
  <c r="X21" i="35"/>
  <c r="W21" i="35"/>
  <c r="S21" i="35"/>
  <c r="R21" i="35"/>
  <c r="M21" i="35"/>
  <c r="N21" i="35" s="1"/>
  <c r="F21" i="35"/>
  <c r="H21" i="35" s="1"/>
  <c r="I21" i="35" s="1"/>
  <c r="J21" i="35" s="1"/>
  <c r="L41" i="34"/>
  <c r="K41" i="34"/>
  <c r="J41" i="34"/>
  <c r="K40" i="34"/>
  <c r="J40" i="34"/>
  <c r="P36" i="34"/>
  <c r="N36" i="34"/>
  <c r="O35" i="34"/>
  <c r="N35" i="34"/>
  <c r="P34" i="34"/>
  <c r="N34" i="34"/>
  <c r="M34" i="34"/>
  <c r="O33" i="34"/>
  <c r="N33" i="34"/>
  <c r="M33" i="34"/>
  <c r="L33" i="34"/>
  <c r="M32" i="34"/>
  <c r="K32" i="34"/>
  <c r="K30" i="34"/>
  <c r="J30" i="34"/>
  <c r="I30" i="34"/>
  <c r="J29" i="34"/>
  <c r="I29" i="34"/>
  <c r="AH22" i="9"/>
  <c r="AH23" i="9"/>
  <c r="AH24" i="9"/>
  <c r="AH25" i="9"/>
  <c r="AH26" i="9"/>
  <c r="AH27" i="9"/>
  <c r="AH28" i="9"/>
  <c r="AH29" i="9"/>
  <c r="AH30" i="9"/>
  <c r="AH31" i="9"/>
  <c r="AH32" i="9"/>
  <c r="AH33" i="9"/>
  <c r="AH34" i="9"/>
  <c r="AH35" i="9"/>
  <c r="AH36" i="9"/>
  <c r="AH37" i="9"/>
  <c r="AH38" i="9"/>
  <c r="AH39" i="9"/>
  <c r="AH40" i="9"/>
  <c r="AH41" i="9"/>
  <c r="AH42" i="9"/>
  <c r="AH43" i="9"/>
  <c r="AH44" i="9"/>
  <c r="AH45" i="9"/>
  <c r="AH46" i="9"/>
  <c r="AH47" i="9"/>
  <c r="AH48" i="9"/>
  <c r="AH49" i="9"/>
  <c r="AH50" i="9"/>
  <c r="AH51" i="9"/>
  <c r="AH52" i="9"/>
  <c r="AH53" i="9"/>
  <c r="AH54" i="9"/>
  <c r="AH55" i="9"/>
  <c r="AH56" i="9"/>
  <c r="AH57" i="9"/>
  <c r="AH58" i="9"/>
  <c r="AH59" i="9"/>
  <c r="AH60" i="9"/>
  <c r="AH61" i="9"/>
  <c r="AH62" i="9"/>
  <c r="AH63" i="9"/>
  <c r="AH64" i="9"/>
  <c r="AH65" i="9"/>
  <c r="AH66" i="9"/>
  <c r="AH67" i="9"/>
  <c r="AH68" i="9"/>
  <c r="AH69" i="9"/>
  <c r="AH70" i="9"/>
  <c r="AH71" i="9"/>
  <c r="AH72" i="9"/>
  <c r="AH73" i="9"/>
  <c r="AH74" i="9"/>
  <c r="AH75" i="9"/>
  <c r="AH76" i="9"/>
  <c r="AH77" i="9"/>
  <c r="AH78" i="9"/>
  <c r="AH79" i="9"/>
  <c r="AH80" i="9"/>
  <c r="AH81" i="9"/>
  <c r="AH82" i="9"/>
  <c r="AH83" i="9"/>
  <c r="AH84" i="9"/>
  <c r="AH85" i="9"/>
  <c r="AH86" i="9"/>
  <c r="AH87" i="9"/>
  <c r="AH88" i="9"/>
  <c r="AH89" i="9"/>
  <c r="AH90" i="9"/>
  <c r="AH91" i="9"/>
  <c r="AH92" i="9"/>
  <c r="AH93" i="9"/>
  <c r="AH94" i="9"/>
  <c r="AH95" i="9"/>
  <c r="AH96" i="9"/>
  <c r="AH97" i="9"/>
  <c r="AH98" i="9"/>
  <c r="AH99" i="9"/>
  <c r="AH100" i="9"/>
  <c r="AH101" i="9"/>
  <c r="AH102" i="9"/>
  <c r="AH103" i="9"/>
  <c r="AH104" i="9"/>
  <c r="AH105" i="9"/>
  <c r="AH106" i="9"/>
  <c r="AH107" i="9"/>
  <c r="AH108" i="9"/>
  <c r="AH109" i="9"/>
  <c r="AH110" i="9"/>
  <c r="AH111" i="9"/>
  <c r="AH112" i="9"/>
  <c r="AH113" i="9"/>
  <c r="AH114" i="9"/>
  <c r="AH115" i="9"/>
  <c r="AH116" i="9"/>
  <c r="AH117" i="9"/>
  <c r="AH118" i="9"/>
  <c r="AH119" i="9"/>
  <c r="AH120" i="9"/>
  <c r="AH121" i="9"/>
  <c r="AH122" i="9"/>
  <c r="AH123" i="9"/>
  <c r="AH124" i="9"/>
  <c r="AH125" i="9"/>
  <c r="AH126" i="9"/>
  <c r="AH127" i="9"/>
  <c r="AH128" i="9"/>
  <c r="AH129" i="9"/>
  <c r="AH130" i="9"/>
  <c r="AH131" i="9"/>
  <c r="AH132" i="9"/>
  <c r="AH133" i="9"/>
  <c r="AH134" i="9"/>
  <c r="AH135" i="9"/>
  <c r="AH136" i="9"/>
  <c r="AH137" i="9"/>
  <c r="AH138" i="9"/>
  <c r="AH139" i="9"/>
  <c r="AH140" i="9"/>
  <c r="AH141" i="9"/>
  <c r="AH142" i="9"/>
  <c r="AH143" i="9"/>
  <c r="AH144" i="9"/>
  <c r="AH145" i="9"/>
  <c r="AH146" i="9"/>
  <c r="AH147" i="9"/>
  <c r="AH148" i="9"/>
  <c r="AH149" i="9"/>
  <c r="AH150" i="9"/>
  <c r="AH151" i="9"/>
  <c r="AH152" i="9"/>
  <c r="AH153" i="9"/>
  <c r="AH154" i="9"/>
  <c r="AH155" i="9"/>
  <c r="AH156" i="9"/>
  <c r="AH157" i="9"/>
  <c r="AH158" i="9"/>
  <c r="AH159" i="9"/>
  <c r="AH160" i="9"/>
  <c r="AH161" i="9"/>
  <c r="AH162" i="9"/>
  <c r="AH163" i="9"/>
  <c r="AH164" i="9"/>
  <c r="AH165" i="9"/>
  <c r="AH166" i="9"/>
  <c r="AH167" i="9"/>
  <c r="AH168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Y37" i="9"/>
  <c r="Y38" i="9"/>
  <c r="Y39" i="9"/>
  <c r="Y40" i="9"/>
  <c r="Y41" i="9"/>
  <c r="Y42" i="9"/>
  <c r="Y43" i="9"/>
  <c r="Y44" i="9"/>
  <c r="Y45" i="9"/>
  <c r="Y46" i="9"/>
  <c r="Y47" i="9"/>
  <c r="Y48" i="9"/>
  <c r="Y49" i="9"/>
  <c r="Y50" i="9"/>
  <c r="Y51" i="9"/>
  <c r="Y52" i="9"/>
  <c r="Y53" i="9"/>
  <c r="Y54" i="9"/>
  <c r="Y55" i="9"/>
  <c r="Y56" i="9"/>
  <c r="Y57" i="9"/>
  <c r="Y58" i="9"/>
  <c r="Y59" i="9"/>
  <c r="Y60" i="9"/>
  <c r="Y61" i="9"/>
  <c r="Y62" i="9"/>
  <c r="Y63" i="9"/>
  <c r="Y64" i="9"/>
  <c r="Y65" i="9"/>
  <c r="Y66" i="9"/>
  <c r="Y67" i="9"/>
  <c r="Y68" i="9"/>
  <c r="Y69" i="9"/>
  <c r="Y70" i="9"/>
  <c r="Y71" i="9"/>
  <c r="Y72" i="9"/>
  <c r="Y73" i="9"/>
  <c r="Y74" i="9"/>
  <c r="Y75" i="9"/>
  <c r="Y76" i="9"/>
  <c r="Y77" i="9"/>
  <c r="Y78" i="9"/>
  <c r="Y79" i="9"/>
  <c r="Y80" i="9"/>
  <c r="Y81" i="9"/>
  <c r="Y82" i="9"/>
  <c r="Y83" i="9"/>
  <c r="Y84" i="9"/>
  <c r="Y85" i="9"/>
  <c r="Y86" i="9"/>
  <c r="Y87" i="9"/>
  <c r="Y88" i="9"/>
  <c r="Y89" i="9"/>
  <c r="Y90" i="9"/>
  <c r="Y91" i="9"/>
  <c r="Y92" i="9"/>
  <c r="Y93" i="9"/>
  <c r="Y94" i="9"/>
  <c r="Y95" i="9"/>
  <c r="Y96" i="9"/>
  <c r="Y97" i="9"/>
  <c r="Y98" i="9"/>
  <c r="Y99" i="9"/>
  <c r="Y100" i="9"/>
  <c r="Y101" i="9"/>
  <c r="Y102" i="9"/>
  <c r="Y103" i="9"/>
  <c r="Y104" i="9"/>
  <c r="Y105" i="9"/>
  <c r="Y106" i="9"/>
  <c r="Y107" i="9"/>
  <c r="Y108" i="9"/>
  <c r="Y109" i="9"/>
  <c r="Y110" i="9"/>
  <c r="Y111" i="9"/>
  <c r="Y112" i="9"/>
  <c r="Y113" i="9"/>
  <c r="Y114" i="9"/>
  <c r="Y115" i="9"/>
  <c r="Y116" i="9"/>
  <c r="Y117" i="9"/>
  <c r="Y118" i="9"/>
  <c r="Y119" i="9"/>
  <c r="Y120" i="9"/>
  <c r="Y121" i="9"/>
  <c r="Y122" i="9"/>
  <c r="Y123" i="9"/>
  <c r="Y124" i="9"/>
  <c r="Y125" i="9"/>
  <c r="Y126" i="9"/>
  <c r="Y127" i="9"/>
  <c r="Y128" i="9"/>
  <c r="Y129" i="9"/>
  <c r="Y130" i="9"/>
  <c r="Y131" i="9"/>
  <c r="Y132" i="9"/>
  <c r="Y133" i="9"/>
  <c r="Y134" i="9"/>
  <c r="Y135" i="9"/>
  <c r="Y136" i="9"/>
  <c r="Y137" i="9"/>
  <c r="Y138" i="9"/>
  <c r="Y139" i="9"/>
  <c r="Y140" i="9"/>
  <c r="Y141" i="9"/>
  <c r="Y142" i="9"/>
  <c r="Y143" i="9"/>
  <c r="Y144" i="9"/>
  <c r="Y145" i="9"/>
  <c r="Y146" i="9"/>
  <c r="Y147" i="9"/>
  <c r="Y148" i="9"/>
  <c r="Y149" i="9"/>
  <c r="Y150" i="9"/>
  <c r="Y151" i="9"/>
  <c r="Y152" i="9"/>
  <c r="Y153" i="9"/>
  <c r="Y154" i="9"/>
  <c r="Y155" i="9"/>
  <c r="Y156" i="9"/>
  <c r="Y157" i="9"/>
  <c r="Y158" i="9"/>
  <c r="Y159" i="9"/>
  <c r="Y160" i="9"/>
  <c r="Y161" i="9"/>
  <c r="Y162" i="9"/>
  <c r="Y163" i="9"/>
  <c r="Y164" i="9"/>
  <c r="Y165" i="9"/>
  <c r="Y166" i="9"/>
  <c r="Y167" i="9"/>
  <c r="Y21" i="9"/>
  <c r="U63" i="9"/>
  <c r="P63" i="9"/>
  <c r="K63" i="9"/>
  <c r="U62" i="9"/>
  <c r="P62" i="9"/>
  <c r="K62" i="9"/>
  <c r="U61" i="9"/>
  <c r="P61" i="9"/>
  <c r="K61" i="9"/>
  <c r="U58" i="9"/>
  <c r="P58" i="9"/>
  <c r="K58" i="9"/>
  <c r="U57" i="9"/>
  <c r="P57" i="9"/>
  <c r="K57" i="9"/>
  <c r="U56" i="9"/>
  <c r="P56" i="9"/>
  <c r="K56" i="9"/>
  <c r="U55" i="9"/>
  <c r="P55" i="9"/>
  <c r="K55" i="9"/>
  <c r="U64" i="9"/>
  <c r="U59" i="9"/>
  <c r="U54" i="9"/>
  <c r="U53" i="9"/>
  <c r="P64" i="9"/>
  <c r="P59" i="9"/>
  <c r="P54" i="9"/>
  <c r="P53" i="9"/>
  <c r="K64" i="9"/>
  <c r="K59" i="9"/>
  <c r="K54" i="9"/>
  <c r="K53" i="9"/>
  <c r="U65" i="9"/>
  <c r="U60" i="9"/>
  <c r="U51" i="9"/>
  <c r="P65" i="9"/>
  <c r="P60" i="9"/>
  <c r="P51" i="9"/>
  <c r="K65" i="9"/>
  <c r="K60" i="9"/>
  <c r="K51" i="9"/>
  <c r="U52" i="9"/>
  <c r="U50" i="9"/>
  <c r="P52" i="9"/>
  <c r="P50" i="9"/>
  <c r="K52" i="9"/>
  <c r="K50" i="9"/>
  <c r="U67" i="9"/>
  <c r="U66" i="9"/>
  <c r="U49" i="9"/>
  <c r="P67" i="9"/>
  <c r="P66" i="9"/>
  <c r="P49" i="9"/>
  <c r="K67" i="9"/>
  <c r="K66" i="9"/>
  <c r="K49" i="9"/>
  <c r="U83" i="9"/>
  <c r="U82" i="9"/>
  <c r="U81" i="9"/>
  <c r="U80" i="9"/>
  <c r="P83" i="9"/>
  <c r="P82" i="9"/>
  <c r="P81" i="9"/>
  <c r="P80" i="9"/>
  <c r="K83" i="9"/>
  <c r="K82" i="9"/>
  <c r="K81" i="9"/>
  <c r="K80" i="9"/>
  <c r="U84" i="9"/>
  <c r="P84" i="9"/>
  <c r="K84" i="9"/>
  <c r="U79" i="9"/>
  <c r="P79" i="9"/>
  <c r="K79" i="9"/>
  <c r="U68" i="9"/>
  <c r="U72" i="9"/>
  <c r="P68" i="9"/>
  <c r="P72" i="9"/>
  <c r="K68" i="9"/>
  <c r="K72" i="9"/>
  <c r="U48" i="9"/>
  <c r="U71" i="9"/>
  <c r="P48" i="9"/>
  <c r="P71" i="9"/>
  <c r="K48" i="9"/>
  <c r="K71" i="9"/>
  <c r="U95" i="9"/>
  <c r="U91" i="9"/>
  <c r="U90" i="9"/>
  <c r="U89" i="9"/>
  <c r="U77" i="9"/>
  <c r="U76" i="9"/>
  <c r="U75" i="9"/>
  <c r="U74" i="9"/>
  <c r="U45" i="9"/>
  <c r="P95" i="9"/>
  <c r="P91" i="9"/>
  <c r="P90" i="9"/>
  <c r="P89" i="9"/>
  <c r="P77" i="9"/>
  <c r="P76" i="9"/>
  <c r="P75" i="9"/>
  <c r="P74" i="9"/>
  <c r="P45" i="9"/>
  <c r="K45" i="9"/>
  <c r="K74" i="9"/>
  <c r="K75" i="9"/>
  <c r="K76" i="9"/>
  <c r="K77" i="9"/>
  <c r="K89" i="9"/>
  <c r="K90" i="9"/>
  <c r="K91" i="9"/>
  <c r="K95" i="9"/>
  <c r="U87" i="9"/>
  <c r="U86" i="9"/>
  <c r="U85" i="9"/>
  <c r="U166" i="9"/>
  <c r="U165" i="9"/>
  <c r="U164" i="9"/>
  <c r="U163" i="9"/>
  <c r="P85" i="9"/>
  <c r="P86" i="9"/>
  <c r="P87" i="9"/>
  <c r="P166" i="9"/>
  <c r="P165" i="9"/>
  <c r="P164" i="9"/>
  <c r="P163" i="9"/>
  <c r="K43" i="9"/>
  <c r="K85" i="9"/>
  <c r="K86" i="9"/>
  <c r="K87" i="9"/>
  <c r="K166" i="9"/>
  <c r="K165" i="9"/>
  <c r="K164" i="9"/>
  <c r="K163" i="9"/>
  <c r="U46" i="9"/>
  <c r="U92" i="9"/>
  <c r="U96" i="9"/>
  <c r="U103" i="9"/>
  <c r="U105" i="9"/>
  <c r="U111" i="9"/>
  <c r="U157" i="9"/>
  <c r="P46" i="9"/>
  <c r="P92" i="9"/>
  <c r="P96" i="9"/>
  <c r="P103" i="9"/>
  <c r="P105" i="9"/>
  <c r="P111" i="9"/>
  <c r="P157" i="9"/>
  <c r="K46" i="9"/>
  <c r="K92" i="9"/>
  <c r="K96" i="9"/>
  <c r="K103" i="9"/>
  <c r="K105" i="9"/>
  <c r="K111" i="9"/>
  <c r="K157" i="9"/>
  <c r="U78" i="9"/>
  <c r="U162" i="9"/>
  <c r="P78" i="9"/>
  <c r="P162" i="9"/>
  <c r="K78" i="9"/>
  <c r="K162" i="9"/>
  <c r="U73" i="9"/>
  <c r="U94" i="9"/>
  <c r="U98" i="9"/>
  <c r="U104" i="9"/>
  <c r="U108" i="9"/>
  <c r="U113" i="9"/>
  <c r="U152" i="9"/>
  <c r="U158" i="9"/>
  <c r="P158" i="9"/>
  <c r="P152" i="9"/>
  <c r="P113" i="9"/>
  <c r="P108" i="9"/>
  <c r="P104" i="9"/>
  <c r="P98" i="9"/>
  <c r="P94" i="9"/>
  <c r="P73" i="9"/>
  <c r="K73" i="9"/>
  <c r="K94" i="9"/>
  <c r="K98" i="9"/>
  <c r="K104" i="9"/>
  <c r="K108" i="9"/>
  <c r="K113" i="9"/>
  <c r="K158" i="9"/>
  <c r="K152" i="9"/>
  <c r="U47" i="9"/>
  <c r="U69" i="9"/>
  <c r="U70" i="9"/>
  <c r="U93" i="9"/>
  <c r="U97" i="9"/>
  <c r="U107" i="9"/>
  <c r="U106" i="9"/>
  <c r="U112" i="9"/>
  <c r="U151" i="9"/>
  <c r="U150" i="9"/>
  <c r="U149" i="9"/>
  <c r="P151" i="9"/>
  <c r="P150" i="9"/>
  <c r="P149" i="9"/>
  <c r="P112" i="9"/>
  <c r="P107" i="9"/>
  <c r="P106" i="9"/>
  <c r="P97" i="9"/>
  <c r="P93" i="9"/>
  <c r="P70" i="9"/>
  <c r="P69" i="9"/>
  <c r="P47" i="9"/>
  <c r="K47" i="9"/>
  <c r="K69" i="9"/>
  <c r="K70" i="9"/>
  <c r="K93" i="9"/>
  <c r="K97" i="9"/>
  <c r="K106" i="9"/>
  <c r="K107" i="9"/>
  <c r="K112" i="9"/>
  <c r="K151" i="9"/>
  <c r="K150" i="9"/>
  <c r="K149" i="9"/>
  <c r="U148" i="9"/>
  <c r="P148" i="9"/>
  <c r="K148" i="9"/>
  <c r="U110" i="9"/>
  <c r="U109" i="9"/>
  <c r="U102" i="9"/>
  <c r="U101" i="9"/>
  <c r="U100" i="9"/>
  <c r="U99" i="9"/>
  <c r="U144" i="9"/>
  <c r="U143" i="9"/>
  <c r="U142" i="9"/>
  <c r="U141" i="9"/>
  <c r="U140" i="9"/>
  <c r="U139" i="9"/>
  <c r="U138" i="9"/>
  <c r="U137" i="9"/>
  <c r="U136" i="9"/>
  <c r="U135" i="9"/>
  <c r="U134" i="9"/>
  <c r="U133" i="9"/>
  <c r="U132" i="9"/>
  <c r="U131" i="9"/>
  <c r="U130" i="9"/>
  <c r="U129" i="9"/>
  <c r="U128" i="9"/>
  <c r="U127" i="9"/>
  <c r="U126" i="9"/>
  <c r="U125" i="9"/>
  <c r="U124" i="9"/>
  <c r="U123" i="9"/>
  <c r="U122" i="9"/>
  <c r="U121" i="9"/>
  <c r="U120" i="9"/>
  <c r="U119" i="9"/>
  <c r="U118" i="9"/>
  <c r="U117" i="9"/>
  <c r="U116" i="9"/>
  <c r="U115" i="9"/>
  <c r="U114" i="9"/>
  <c r="U145" i="9"/>
  <c r="U146" i="9"/>
  <c r="U147" i="9"/>
  <c r="U153" i="9"/>
  <c r="U156" i="9"/>
  <c r="U155" i="9"/>
  <c r="U154" i="9"/>
  <c r="U161" i="9"/>
  <c r="U160" i="9"/>
  <c r="U159" i="9"/>
  <c r="P102" i="9"/>
  <c r="P101" i="9"/>
  <c r="P100" i="9"/>
  <c r="P99" i="9"/>
  <c r="P110" i="9"/>
  <c r="P109" i="9"/>
  <c r="P138" i="9"/>
  <c r="P137" i="9"/>
  <c r="P136" i="9"/>
  <c r="P135" i="9"/>
  <c r="P134" i="9"/>
  <c r="P133" i="9"/>
  <c r="P132" i="9"/>
  <c r="P131" i="9"/>
  <c r="P130" i="9"/>
  <c r="P129" i="9"/>
  <c r="P128" i="9"/>
  <c r="P127" i="9"/>
  <c r="P126" i="9"/>
  <c r="P125" i="9"/>
  <c r="P124" i="9"/>
  <c r="P123" i="9"/>
  <c r="P122" i="9"/>
  <c r="P121" i="9"/>
  <c r="P120" i="9"/>
  <c r="P119" i="9"/>
  <c r="P118" i="9"/>
  <c r="P117" i="9"/>
  <c r="P116" i="9"/>
  <c r="P115" i="9"/>
  <c r="P114" i="9"/>
  <c r="P139" i="9"/>
  <c r="P140" i="9"/>
  <c r="P141" i="9"/>
  <c r="P142" i="9"/>
  <c r="P143" i="9"/>
  <c r="P144" i="9"/>
  <c r="P145" i="9"/>
  <c r="P146" i="9"/>
  <c r="P147" i="9"/>
  <c r="P153" i="9"/>
  <c r="P154" i="9"/>
  <c r="P155" i="9"/>
  <c r="P156" i="9"/>
  <c r="P161" i="9"/>
  <c r="P160" i="9"/>
  <c r="P159" i="9"/>
  <c r="K161" i="9"/>
  <c r="K160" i="9"/>
  <c r="K159" i="9"/>
  <c r="K154" i="9"/>
  <c r="K155" i="9"/>
  <c r="K156" i="9"/>
  <c r="K153" i="9"/>
  <c r="K147" i="9"/>
  <c r="K146" i="9"/>
  <c r="K145" i="9"/>
  <c r="K144" i="9"/>
  <c r="K143" i="9"/>
  <c r="K142" i="9"/>
  <c r="K141" i="9"/>
  <c r="K140" i="9"/>
  <c r="K139" i="9"/>
  <c r="K138" i="9"/>
  <c r="K137" i="9"/>
  <c r="K136" i="9"/>
  <c r="K135" i="9"/>
  <c r="K134" i="9"/>
  <c r="K133" i="9"/>
  <c r="K132" i="9"/>
  <c r="K131" i="9"/>
  <c r="K130" i="9"/>
  <c r="K129" i="9"/>
  <c r="K128" i="9"/>
  <c r="K127" i="9"/>
  <c r="K126" i="9"/>
  <c r="K125" i="9"/>
  <c r="K124" i="9"/>
  <c r="K123" i="9"/>
  <c r="K122" i="9"/>
  <c r="K121" i="9"/>
  <c r="K120" i="9"/>
  <c r="K119" i="9"/>
  <c r="K118" i="9"/>
  <c r="K117" i="9"/>
  <c r="K116" i="9"/>
  <c r="K115" i="9"/>
  <c r="K114" i="9"/>
  <c r="K110" i="9"/>
  <c r="K109" i="9"/>
  <c r="K102" i="9"/>
  <c r="K101" i="9"/>
  <c r="K100" i="9"/>
  <c r="K99" i="9"/>
  <c r="U168" i="9"/>
  <c r="P168" i="9"/>
  <c r="K168" i="9"/>
  <c r="U167" i="9"/>
  <c r="P167" i="9"/>
  <c r="K167" i="9"/>
  <c r="U88" i="9"/>
  <c r="P88" i="9"/>
  <c r="K88" i="9"/>
  <c r="U44" i="9"/>
  <c r="P44" i="9"/>
  <c r="K44" i="9"/>
  <c r="U43" i="9"/>
  <c r="P43" i="9"/>
  <c r="U42" i="9"/>
  <c r="P42" i="9"/>
  <c r="K42" i="9"/>
  <c r="U41" i="9"/>
  <c r="P41" i="9"/>
  <c r="K41" i="9"/>
  <c r="U40" i="9"/>
  <c r="P40" i="9"/>
  <c r="K40" i="9"/>
  <c r="U39" i="9"/>
  <c r="P39" i="9"/>
  <c r="K39" i="9"/>
  <c r="U38" i="9"/>
  <c r="U37" i="9"/>
  <c r="U36" i="9"/>
  <c r="U35" i="9"/>
  <c r="U34" i="9"/>
  <c r="P38" i="9"/>
  <c r="P37" i="9"/>
  <c r="P36" i="9"/>
  <c r="P35" i="9"/>
  <c r="P34" i="9"/>
  <c r="K38" i="9"/>
  <c r="K37" i="9"/>
  <c r="K36" i="9"/>
  <c r="K35" i="9"/>
  <c r="K34" i="9"/>
  <c r="U33" i="9"/>
  <c r="P33" i="9"/>
  <c r="K33" i="9"/>
  <c r="U32" i="9"/>
  <c r="U31" i="9"/>
  <c r="U30" i="9"/>
  <c r="U29" i="9"/>
  <c r="U28" i="9"/>
  <c r="U27" i="9"/>
  <c r="U26" i="9"/>
  <c r="U25" i="9"/>
  <c r="U24" i="9"/>
  <c r="U23" i="9"/>
  <c r="U22" i="9"/>
  <c r="P32" i="9"/>
  <c r="P31" i="9"/>
  <c r="P30" i="9"/>
  <c r="P29" i="9"/>
  <c r="P28" i="9"/>
  <c r="P27" i="9"/>
  <c r="P26" i="9"/>
  <c r="P25" i="9"/>
  <c r="P24" i="9"/>
  <c r="P23" i="9"/>
  <c r="P22" i="9"/>
  <c r="AB21" i="9"/>
  <c r="AC21" i="9" s="1"/>
  <c r="W21" i="9"/>
  <c r="X21" i="9" s="1"/>
  <c r="V22" i="9" s="1"/>
  <c r="K32" i="9"/>
  <c r="K31" i="9"/>
  <c r="K30" i="9"/>
  <c r="K29" i="9"/>
  <c r="K28" i="9"/>
  <c r="K27" i="9"/>
  <c r="K26" i="9"/>
  <c r="K25" i="9"/>
  <c r="K24" i="9"/>
  <c r="K23" i="9"/>
  <c r="K22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21" i="9"/>
  <c r="M32" i="33"/>
  <c r="K30" i="33"/>
  <c r="I30" i="33"/>
  <c r="J30" i="33"/>
  <c r="L41" i="33"/>
  <c r="K41" i="33"/>
  <c r="J41" i="33"/>
  <c r="K40" i="33"/>
  <c r="J40" i="33"/>
  <c r="P36" i="33"/>
  <c r="N36" i="33"/>
  <c r="O35" i="33"/>
  <c r="N35" i="33"/>
  <c r="P34" i="33"/>
  <c r="N34" i="33"/>
  <c r="M34" i="33"/>
  <c r="O33" i="33"/>
  <c r="N33" i="33"/>
  <c r="M33" i="33"/>
  <c r="L33" i="33"/>
  <c r="K32" i="33"/>
  <c r="J29" i="33"/>
  <c r="I29" i="33"/>
  <c r="T27" i="56" l="1"/>
  <c r="AA28" i="56"/>
  <c r="Y28" i="56"/>
  <c r="R28" i="56"/>
  <c r="S28" i="56" s="1"/>
  <c r="Q29" i="56" s="1"/>
  <c r="W29" i="56"/>
  <c r="X29" i="56" s="1"/>
  <c r="Y29" i="56" s="1"/>
  <c r="AB28" i="56"/>
  <c r="AC28" i="56" s="1"/>
  <c r="AD28" i="56" s="1"/>
  <c r="M28" i="56"/>
  <c r="N28" i="56" s="1"/>
  <c r="L29" i="56" s="1"/>
  <c r="G28" i="56"/>
  <c r="Y26" i="53"/>
  <c r="AA27" i="53"/>
  <c r="AB27" i="53" s="1"/>
  <c r="AC27" i="53" s="1"/>
  <c r="Q30" i="53"/>
  <c r="G27" i="53"/>
  <c r="M29" i="53"/>
  <c r="N29" i="53" s="1"/>
  <c r="L30" i="53" s="1"/>
  <c r="H27" i="53"/>
  <c r="I27" i="53" s="1"/>
  <c r="J27" i="53" s="1"/>
  <c r="O28" i="53"/>
  <c r="R30" i="53"/>
  <c r="S30" i="53" s="1"/>
  <c r="T30" i="53" s="1"/>
  <c r="W27" i="53"/>
  <c r="X27" i="53" s="1"/>
  <c r="Y27" i="53" s="1"/>
  <c r="AD27" i="52"/>
  <c r="G27" i="52"/>
  <c r="V27" i="52"/>
  <c r="O28" i="52"/>
  <c r="Q29" i="52"/>
  <c r="R28" i="52"/>
  <c r="S28" i="52" s="1"/>
  <c r="T28" i="52" s="1"/>
  <c r="W27" i="52"/>
  <c r="X27" i="52" s="1"/>
  <c r="V28" i="52" s="1"/>
  <c r="H27" i="52"/>
  <c r="I27" i="52" s="1"/>
  <c r="G28" i="52" s="1"/>
  <c r="T27" i="52"/>
  <c r="M29" i="52"/>
  <c r="N29" i="52" s="1"/>
  <c r="L30" i="52" s="1"/>
  <c r="AB28" i="52"/>
  <c r="AC28" i="52" s="1"/>
  <c r="AA29" i="52" s="1"/>
  <c r="H29" i="50"/>
  <c r="I29" i="50" s="1"/>
  <c r="G30" i="50" s="1"/>
  <c r="M28" i="50"/>
  <c r="N28" i="50" s="1"/>
  <c r="O28" i="50" s="1"/>
  <c r="W30" i="50"/>
  <c r="X30" i="50" s="1"/>
  <c r="Y30" i="50" s="1"/>
  <c r="O27" i="50"/>
  <c r="J28" i="50"/>
  <c r="Y29" i="50"/>
  <c r="Q29" i="50"/>
  <c r="AB28" i="50"/>
  <c r="AC28" i="50" s="1"/>
  <c r="AD28" i="50" s="1"/>
  <c r="AD26" i="47"/>
  <c r="Y27" i="47"/>
  <c r="J27" i="47"/>
  <c r="W28" i="47"/>
  <c r="X28" i="47" s="1"/>
  <c r="V29" i="47" s="1"/>
  <c r="G29" i="47"/>
  <c r="H28" i="47"/>
  <c r="I28" i="47" s="1"/>
  <c r="J28" i="47" s="1"/>
  <c r="AB27" i="47"/>
  <c r="AC27" i="47" s="1"/>
  <c r="AA28" i="47" s="1"/>
  <c r="Q27" i="47"/>
  <c r="M27" i="47"/>
  <c r="N27" i="47" s="1"/>
  <c r="L28" i="47" s="1"/>
  <c r="AD26" i="44"/>
  <c r="O27" i="44"/>
  <c r="AA27" i="46"/>
  <c r="Y27" i="46"/>
  <c r="L27" i="46"/>
  <c r="G26" i="46"/>
  <c r="Q27" i="46"/>
  <c r="Y28" i="46"/>
  <c r="W28" i="46"/>
  <c r="X28" i="46" s="1"/>
  <c r="V29" i="46" s="1"/>
  <c r="AB27" i="46"/>
  <c r="AC27" i="46" s="1"/>
  <c r="AD27" i="46" s="1"/>
  <c r="M27" i="46"/>
  <c r="N27" i="46" s="1"/>
  <c r="L28" i="46" s="1"/>
  <c r="Y25" i="44"/>
  <c r="Q27" i="44"/>
  <c r="R27" i="44" s="1"/>
  <c r="S27" i="44" s="1"/>
  <c r="T27" i="44" s="1"/>
  <c r="J27" i="44"/>
  <c r="H28" i="44"/>
  <c r="I28" i="44" s="1"/>
  <c r="G29" i="44" s="1"/>
  <c r="J28" i="44"/>
  <c r="W26" i="44"/>
  <c r="X26" i="44" s="1"/>
  <c r="V27" i="44" s="1"/>
  <c r="M28" i="44"/>
  <c r="N28" i="44" s="1"/>
  <c r="L29" i="44" s="1"/>
  <c r="AB27" i="44"/>
  <c r="AC27" i="44" s="1"/>
  <c r="AD27" i="44" s="1"/>
  <c r="T24" i="39"/>
  <c r="L25" i="39"/>
  <c r="H25" i="39"/>
  <c r="I25" i="39" s="1"/>
  <c r="J25" i="39" s="1"/>
  <c r="G26" i="39"/>
  <c r="W26" i="39"/>
  <c r="X26" i="39" s="1"/>
  <c r="Y26" i="39" s="1"/>
  <c r="R25" i="39"/>
  <c r="S25" i="39" s="1"/>
  <c r="Q26" i="39" s="1"/>
  <c r="Y25" i="39"/>
  <c r="AD24" i="39"/>
  <c r="J24" i="39"/>
  <c r="AA25" i="39"/>
  <c r="AD21" i="9"/>
  <c r="J22" i="37"/>
  <c r="AA23" i="37"/>
  <c r="AB23" i="37" s="1"/>
  <c r="AC23" i="37" s="1"/>
  <c r="AA24" i="37" s="1"/>
  <c r="T22" i="37"/>
  <c r="H23" i="37"/>
  <c r="I23" i="37" s="1"/>
  <c r="J23" i="37" s="1"/>
  <c r="M23" i="37"/>
  <c r="N23" i="37" s="1"/>
  <c r="L24" i="37" s="1"/>
  <c r="R23" i="37"/>
  <c r="S23" i="37" s="1"/>
  <c r="Q24" i="37" s="1"/>
  <c r="W23" i="37"/>
  <c r="X23" i="37" s="1"/>
  <c r="Y23" i="37" s="1"/>
  <c r="O22" i="37"/>
  <c r="O21" i="35"/>
  <c r="L22" i="35"/>
  <c r="T21" i="35"/>
  <c r="AA22" i="35"/>
  <c r="AD21" i="35"/>
  <c r="Y22" i="35"/>
  <c r="V23" i="35"/>
  <c r="G22" i="35"/>
  <c r="Q22" i="35"/>
  <c r="AH169" i="35"/>
  <c r="AH170" i="35"/>
  <c r="AA22" i="9"/>
  <c r="W22" i="9"/>
  <c r="X22" i="9" s="1"/>
  <c r="AA29" i="56" l="1"/>
  <c r="T28" i="56"/>
  <c r="M29" i="56"/>
  <c r="N29" i="56" s="1"/>
  <c r="O29" i="56" s="1"/>
  <c r="R29" i="56"/>
  <c r="S29" i="56" s="1"/>
  <c r="T29" i="56" s="1"/>
  <c r="AB29" i="56"/>
  <c r="AC29" i="56" s="1"/>
  <c r="AA30" i="56" s="1"/>
  <c r="V30" i="56"/>
  <c r="O28" i="56"/>
  <c r="H28" i="56"/>
  <c r="I28" i="56" s="1"/>
  <c r="G29" i="56" s="1"/>
  <c r="Q31" i="53"/>
  <c r="AD27" i="53"/>
  <c r="AA28" i="53"/>
  <c r="AB28" i="53" s="1"/>
  <c r="AC28" i="53" s="1"/>
  <c r="AD28" i="53" s="1"/>
  <c r="O29" i="53"/>
  <c r="M30" i="53"/>
  <c r="N30" i="53" s="1"/>
  <c r="L31" i="53" s="1"/>
  <c r="V28" i="53"/>
  <c r="G28" i="53"/>
  <c r="R31" i="53"/>
  <c r="S31" i="53" s="1"/>
  <c r="Q32" i="53" s="1"/>
  <c r="Y27" i="52"/>
  <c r="AB29" i="52"/>
  <c r="AC29" i="52" s="1"/>
  <c r="AD29" i="52" s="1"/>
  <c r="M30" i="52"/>
  <c r="N30" i="52" s="1"/>
  <c r="O30" i="52" s="1"/>
  <c r="H28" i="52"/>
  <c r="I28" i="52" s="1"/>
  <c r="J28" i="52" s="1"/>
  <c r="O29" i="52"/>
  <c r="J27" i="52"/>
  <c r="W28" i="52"/>
  <c r="X28" i="52" s="1"/>
  <c r="V29" i="52" s="1"/>
  <c r="R29" i="52"/>
  <c r="S29" i="52" s="1"/>
  <c r="Q30" i="52" s="1"/>
  <c r="AD28" i="52"/>
  <c r="AA29" i="50"/>
  <c r="V31" i="50"/>
  <c r="W31" i="50" s="1"/>
  <c r="X31" i="50" s="1"/>
  <c r="Y31" i="50" s="1"/>
  <c r="H30" i="50"/>
  <c r="I30" i="50" s="1"/>
  <c r="G31" i="50" s="1"/>
  <c r="AB29" i="50"/>
  <c r="AC29" i="50" s="1"/>
  <c r="J29" i="50"/>
  <c r="R29" i="50"/>
  <c r="S29" i="50" s="1"/>
  <c r="T29" i="50" s="1"/>
  <c r="L29" i="50"/>
  <c r="AD27" i="47"/>
  <c r="Y28" i="47"/>
  <c r="M28" i="47"/>
  <c r="N28" i="47" s="1"/>
  <c r="L29" i="47" s="1"/>
  <c r="R27" i="47"/>
  <c r="S27" i="47" s="1"/>
  <c r="T27" i="47" s="1"/>
  <c r="O27" i="47"/>
  <c r="H29" i="47"/>
  <c r="I29" i="47" s="1"/>
  <c r="G30" i="47" s="1"/>
  <c r="AB28" i="47"/>
  <c r="AC28" i="47" s="1"/>
  <c r="AA29" i="47" s="1"/>
  <c r="W29" i="47"/>
  <c r="X29" i="47" s="1"/>
  <c r="V30" i="47" s="1"/>
  <c r="O27" i="46"/>
  <c r="M28" i="46"/>
  <c r="N28" i="46" s="1"/>
  <c r="L29" i="46" s="1"/>
  <c r="AA28" i="46"/>
  <c r="R27" i="46"/>
  <c r="S27" i="46" s="1"/>
  <c r="Q28" i="46" s="1"/>
  <c r="H26" i="46"/>
  <c r="I26" i="46" s="1"/>
  <c r="G27" i="46" s="1"/>
  <c r="W29" i="46"/>
  <c r="X29" i="46" s="1"/>
  <c r="V30" i="46" s="1"/>
  <c r="AA28" i="44"/>
  <c r="AB28" i="44" s="1"/>
  <c r="AC28" i="44" s="1"/>
  <c r="AA29" i="44" s="1"/>
  <c r="W27" i="44"/>
  <c r="X27" i="44" s="1"/>
  <c r="Y27" i="44" s="1"/>
  <c r="M29" i="44"/>
  <c r="N29" i="44" s="1"/>
  <c r="L30" i="44" s="1"/>
  <c r="Q28" i="44"/>
  <c r="O28" i="44"/>
  <c r="Y26" i="44"/>
  <c r="H29" i="44"/>
  <c r="I29" i="44" s="1"/>
  <c r="J29" i="44" s="1"/>
  <c r="O25" i="39"/>
  <c r="M25" i="39"/>
  <c r="N25" i="39" s="1"/>
  <c r="V27" i="39"/>
  <c r="W27" i="39" s="1"/>
  <c r="X27" i="39" s="1"/>
  <c r="V28" i="39" s="1"/>
  <c r="L26" i="39"/>
  <c r="R26" i="39"/>
  <c r="S26" i="39" s="1"/>
  <c r="T26" i="39" s="1"/>
  <c r="T25" i="39"/>
  <c r="H26" i="39"/>
  <c r="I26" i="39" s="1"/>
  <c r="G27" i="39" s="1"/>
  <c r="AB25" i="39"/>
  <c r="AC25" i="39" s="1"/>
  <c r="AD25" i="39" s="1"/>
  <c r="AB22" i="9"/>
  <c r="AC22" i="9" s="1"/>
  <c r="AD22" i="9" s="1"/>
  <c r="O23" i="37"/>
  <c r="AD23" i="37"/>
  <c r="T23" i="37"/>
  <c r="AB24" i="37"/>
  <c r="AC24" i="37" s="1"/>
  <c r="AA25" i="37" s="1"/>
  <c r="R24" i="37"/>
  <c r="S24" i="37" s="1"/>
  <c r="G24" i="37"/>
  <c r="V24" i="37"/>
  <c r="M24" i="37"/>
  <c r="N24" i="37" s="1"/>
  <c r="L25" i="37" s="1"/>
  <c r="W23" i="35"/>
  <c r="X23" i="35" s="1"/>
  <c r="M22" i="35"/>
  <c r="N22" i="35" s="1"/>
  <c r="L23" i="35" s="1"/>
  <c r="AB22" i="35"/>
  <c r="AC22" i="35" s="1"/>
  <c r="AD22" i="35" s="1"/>
  <c r="R22" i="35"/>
  <c r="S22" i="35" s="1"/>
  <c r="H22" i="35"/>
  <c r="I22" i="35" s="1"/>
  <c r="V23" i="9"/>
  <c r="W23" i="9"/>
  <c r="X23" i="9" s="1"/>
  <c r="V24" i="9" s="1"/>
  <c r="AH21" i="9"/>
  <c r="R21" i="9"/>
  <c r="S21" i="9" s="1"/>
  <c r="M21" i="9"/>
  <c r="N21" i="9" s="1"/>
  <c r="H21" i="9"/>
  <c r="I21" i="9" s="1"/>
  <c r="T31" i="53" l="1"/>
  <c r="L30" i="56"/>
  <c r="M30" i="56" s="1"/>
  <c r="N30" i="56" s="1"/>
  <c r="O30" i="56" s="1"/>
  <c r="AD29" i="56"/>
  <c r="J29" i="56"/>
  <c r="H29" i="56"/>
  <c r="I29" i="56" s="1"/>
  <c r="G30" i="56" s="1"/>
  <c r="AB30" i="56"/>
  <c r="AC30" i="56" s="1"/>
  <c r="AD30" i="56" s="1"/>
  <c r="Q30" i="56"/>
  <c r="J28" i="56"/>
  <c r="Y30" i="56"/>
  <c r="W30" i="56"/>
  <c r="X30" i="56" s="1"/>
  <c r="V31" i="56" s="1"/>
  <c r="O30" i="53"/>
  <c r="R32" i="53"/>
  <c r="S32" i="53" s="1"/>
  <c r="Q33" i="53" s="1"/>
  <c r="M31" i="53"/>
  <c r="N31" i="53" s="1"/>
  <c r="O31" i="53" s="1"/>
  <c r="W28" i="53"/>
  <c r="X28" i="53" s="1"/>
  <c r="V29" i="53" s="1"/>
  <c r="AA29" i="53"/>
  <c r="H28" i="53"/>
  <c r="I28" i="53" s="1"/>
  <c r="G29" i="53" s="1"/>
  <c r="L31" i="52"/>
  <c r="AA30" i="52"/>
  <c r="Y28" i="52"/>
  <c r="R30" i="52"/>
  <c r="S30" i="52" s="1"/>
  <c r="T30" i="52" s="1"/>
  <c r="W29" i="52"/>
  <c r="X29" i="52" s="1"/>
  <c r="V30" i="52" s="1"/>
  <c r="M31" i="52"/>
  <c r="N31" i="52" s="1"/>
  <c r="L32" i="52" s="1"/>
  <c r="T29" i="52"/>
  <c r="G29" i="52"/>
  <c r="AA30" i="50"/>
  <c r="AD29" i="50"/>
  <c r="V32" i="50"/>
  <c r="Q30" i="50"/>
  <c r="H31" i="50"/>
  <c r="I31" i="50" s="1"/>
  <c r="J31" i="50" s="1"/>
  <c r="M29" i="50"/>
  <c r="N29" i="50" s="1"/>
  <c r="O29" i="50" s="1"/>
  <c r="J30" i="50"/>
  <c r="AB30" i="50"/>
  <c r="AC30" i="50" s="1"/>
  <c r="AD30" i="50" s="1"/>
  <c r="O28" i="47"/>
  <c r="Y29" i="47"/>
  <c r="J29" i="47"/>
  <c r="W30" i="47"/>
  <c r="X30" i="47" s="1"/>
  <c r="V31" i="47" s="1"/>
  <c r="AB29" i="47"/>
  <c r="AC29" i="47" s="1"/>
  <c r="AA30" i="47" s="1"/>
  <c r="AD28" i="47"/>
  <c r="Q28" i="47"/>
  <c r="J30" i="47"/>
  <c r="H30" i="47"/>
  <c r="I30" i="47" s="1"/>
  <c r="G31" i="47" s="1"/>
  <c r="M29" i="47"/>
  <c r="N29" i="47" s="1"/>
  <c r="O29" i="47" s="1"/>
  <c r="V28" i="44"/>
  <c r="O29" i="44"/>
  <c r="H27" i="46"/>
  <c r="I27" i="46" s="1"/>
  <c r="G28" i="46" s="1"/>
  <c r="R28" i="46"/>
  <c r="S28" i="46" s="1"/>
  <c r="Q29" i="46" s="1"/>
  <c r="W30" i="46"/>
  <c r="X30" i="46" s="1"/>
  <c r="V31" i="46" s="1"/>
  <c r="M29" i="46"/>
  <c r="N29" i="46" s="1"/>
  <c r="L30" i="46" s="1"/>
  <c r="J26" i="46"/>
  <c r="T27" i="46"/>
  <c r="Y29" i="46"/>
  <c r="O28" i="46"/>
  <c r="AB28" i="46"/>
  <c r="AC28" i="46" s="1"/>
  <c r="AA29" i="46" s="1"/>
  <c r="G30" i="44"/>
  <c r="H30" i="44" s="1"/>
  <c r="I30" i="44" s="1"/>
  <c r="M30" i="44"/>
  <c r="N30" i="44" s="1"/>
  <c r="L31" i="44" s="1"/>
  <c r="AB29" i="44"/>
  <c r="AC29" i="44" s="1"/>
  <c r="AD29" i="44" s="1"/>
  <c r="AD28" i="44"/>
  <c r="W28" i="44"/>
  <c r="X28" i="44" s="1"/>
  <c r="Y28" i="44" s="1"/>
  <c r="R28" i="44"/>
  <c r="S28" i="44" s="1"/>
  <c r="Q29" i="44" s="1"/>
  <c r="J26" i="39"/>
  <c r="Q27" i="39"/>
  <c r="M26" i="39"/>
  <c r="N26" i="39" s="1"/>
  <c r="L27" i="39" s="1"/>
  <c r="M27" i="39" s="1"/>
  <c r="N27" i="39" s="1"/>
  <c r="L28" i="39" s="1"/>
  <c r="W28" i="39"/>
  <c r="X28" i="39" s="1"/>
  <c r="Y28" i="39" s="1"/>
  <c r="AA26" i="39"/>
  <c r="G28" i="39"/>
  <c r="J27" i="39"/>
  <c r="H27" i="39"/>
  <c r="I27" i="39" s="1"/>
  <c r="Y27" i="39"/>
  <c r="AA23" i="9"/>
  <c r="M25" i="37"/>
  <c r="N25" i="37" s="1"/>
  <c r="O25" i="37" s="1"/>
  <c r="AB25" i="37"/>
  <c r="AC25" i="37" s="1"/>
  <c r="AD25" i="37" s="1"/>
  <c r="AD24" i="37"/>
  <c r="O24" i="37"/>
  <c r="Q25" i="37"/>
  <c r="W24" i="37"/>
  <c r="X24" i="37" s="1"/>
  <c r="V25" i="37" s="1"/>
  <c r="T24" i="37"/>
  <c r="H24" i="37"/>
  <c r="I24" i="37" s="1"/>
  <c r="G25" i="37" s="1"/>
  <c r="T22" i="35"/>
  <c r="M23" i="35"/>
  <c r="N23" i="35" s="1"/>
  <c r="L24" i="35" s="1"/>
  <c r="V24" i="35"/>
  <c r="G23" i="35"/>
  <c r="Q23" i="35"/>
  <c r="Y23" i="35"/>
  <c r="J22" i="35"/>
  <c r="AA23" i="35"/>
  <c r="O22" i="35"/>
  <c r="AB23" i="9"/>
  <c r="AC23" i="9" s="1"/>
  <c r="W24" i="9"/>
  <c r="X24" i="9" s="1"/>
  <c r="V25" i="9" s="1"/>
  <c r="L22" i="9"/>
  <c r="Q22" i="9"/>
  <c r="G22" i="9"/>
  <c r="M22" i="9"/>
  <c r="N22" i="9" s="1"/>
  <c r="J21" i="9"/>
  <c r="O21" i="9"/>
  <c r="T21" i="9"/>
  <c r="T32" i="53" l="1"/>
  <c r="W31" i="56"/>
  <c r="X31" i="56" s="1"/>
  <c r="Y31" i="56" s="1"/>
  <c r="V32" i="56"/>
  <c r="H30" i="56"/>
  <c r="I30" i="56" s="1"/>
  <c r="J30" i="56" s="1"/>
  <c r="L31" i="56"/>
  <c r="AA31" i="56"/>
  <c r="R30" i="56"/>
  <c r="S30" i="56" s="1"/>
  <c r="Q31" i="56" s="1"/>
  <c r="Y28" i="53"/>
  <c r="J28" i="53"/>
  <c r="H29" i="53"/>
  <c r="I29" i="53" s="1"/>
  <c r="G30" i="53" s="1"/>
  <c r="R33" i="53"/>
  <c r="S33" i="53" s="1"/>
  <c r="Q34" i="53" s="1"/>
  <c r="W29" i="53"/>
  <c r="X29" i="53" s="1"/>
  <c r="V30" i="53" s="1"/>
  <c r="L32" i="53"/>
  <c r="AB29" i="53"/>
  <c r="AC29" i="53" s="1"/>
  <c r="AA30" i="53" s="1"/>
  <c r="Y29" i="52"/>
  <c r="AB30" i="52"/>
  <c r="AC30" i="52" s="1"/>
  <c r="AA31" i="52" s="1"/>
  <c r="AB31" i="52" s="1"/>
  <c r="AC31" i="52" s="1"/>
  <c r="AA32" i="52" s="1"/>
  <c r="M32" i="52"/>
  <c r="N32" i="52" s="1"/>
  <c r="L33" i="52" s="1"/>
  <c r="O31" i="52"/>
  <c r="W30" i="52"/>
  <c r="X30" i="52" s="1"/>
  <c r="V31" i="52" s="1"/>
  <c r="H29" i="52"/>
  <c r="I29" i="52" s="1"/>
  <c r="G30" i="52" s="1"/>
  <c r="Q31" i="52"/>
  <c r="AA31" i="50"/>
  <c r="R30" i="50"/>
  <c r="S30" i="50" s="1"/>
  <c r="T30" i="50" s="1"/>
  <c r="W32" i="50"/>
  <c r="X32" i="50" s="1"/>
  <c r="V33" i="50" s="1"/>
  <c r="W33" i="50" s="1"/>
  <c r="X33" i="50" s="1"/>
  <c r="L30" i="50"/>
  <c r="M30" i="50" s="1"/>
  <c r="N30" i="50" s="1"/>
  <c r="L31" i="50" s="1"/>
  <c r="AB31" i="50"/>
  <c r="AC31" i="50" s="1"/>
  <c r="AD31" i="50" s="1"/>
  <c r="G32" i="50"/>
  <c r="AD29" i="47"/>
  <c r="Y30" i="47"/>
  <c r="L30" i="47"/>
  <c r="M30" i="47" s="1"/>
  <c r="N30" i="47" s="1"/>
  <c r="L31" i="47" s="1"/>
  <c r="AB30" i="47"/>
  <c r="AC30" i="47" s="1"/>
  <c r="AA31" i="47" s="1"/>
  <c r="R28" i="47"/>
  <c r="S28" i="47" s="1"/>
  <c r="Q29" i="47" s="1"/>
  <c r="H31" i="47"/>
  <c r="I31" i="47" s="1"/>
  <c r="J31" i="47" s="1"/>
  <c r="W31" i="47"/>
  <c r="X31" i="47" s="1"/>
  <c r="V32" i="47" s="1"/>
  <c r="O29" i="46"/>
  <c r="O30" i="44"/>
  <c r="AD28" i="46"/>
  <c r="Y30" i="46"/>
  <c r="J27" i="46"/>
  <c r="R29" i="46"/>
  <c r="S29" i="46" s="1"/>
  <c r="Q30" i="46" s="1"/>
  <c r="H28" i="46"/>
  <c r="I28" i="46" s="1"/>
  <c r="J28" i="46" s="1"/>
  <c r="W31" i="46"/>
  <c r="X31" i="46" s="1"/>
  <c r="V32" i="46" s="1"/>
  <c r="T28" i="46"/>
  <c r="AA30" i="46"/>
  <c r="AB29" i="46"/>
  <c r="AC29" i="46" s="1"/>
  <c r="AD29" i="46" s="1"/>
  <c r="M30" i="46"/>
  <c r="N30" i="46" s="1"/>
  <c r="L31" i="46" s="1"/>
  <c r="T28" i="44"/>
  <c r="G31" i="44"/>
  <c r="J30" i="44"/>
  <c r="M31" i="44"/>
  <c r="N31" i="44" s="1"/>
  <c r="L32" i="44" s="1"/>
  <c r="V29" i="44"/>
  <c r="AA30" i="44"/>
  <c r="R29" i="44"/>
  <c r="S29" i="44" s="1"/>
  <c r="Q30" i="44" s="1"/>
  <c r="H31" i="44"/>
  <c r="I31" i="44" s="1"/>
  <c r="G32" i="44" s="1"/>
  <c r="V29" i="39"/>
  <c r="W29" i="39" s="1"/>
  <c r="X29" i="39" s="1"/>
  <c r="V30" i="39" s="1"/>
  <c r="O26" i="39"/>
  <c r="R27" i="39"/>
  <c r="S27" i="39" s="1"/>
  <c r="Q28" i="39" s="1"/>
  <c r="R28" i="39" s="1"/>
  <c r="S28" i="39" s="1"/>
  <c r="Q29" i="39" s="1"/>
  <c r="T27" i="39"/>
  <c r="M28" i="39"/>
  <c r="N28" i="39" s="1"/>
  <c r="O28" i="39" s="1"/>
  <c r="O27" i="39"/>
  <c r="G29" i="39"/>
  <c r="J28" i="39"/>
  <c r="H28" i="39"/>
  <c r="I28" i="39" s="1"/>
  <c r="AB26" i="39"/>
  <c r="AC26" i="39" s="1"/>
  <c r="AA27" i="39" s="1"/>
  <c r="AD23" i="9"/>
  <c r="AA26" i="37"/>
  <c r="Y24" i="37"/>
  <c r="L26" i="37"/>
  <c r="M26" i="37" s="1"/>
  <c r="N26" i="37" s="1"/>
  <c r="O26" i="37" s="1"/>
  <c r="W25" i="37"/>
  <c r="X25" i="37" s="1"/>
  <c r="V26" i="37" s="1"/>
  <c r="AB26" i="37"/>
  <c r="AC26" i="37" s="1"/>
  <c r="AD26" i="37" s="1"/>
  <c r="R25" i="37"/>
  <c r="S25" i="37" s="1"/>
  <c r="Q26" i="37" s="1"/>
  <c r="J24" i="37"/>
  <c r="H25" i="37"/>
  <c r="I25" i="37" s="1"/>
  <c r="J25" i="37" s="1"/>
  <c r="O23" i="35"/>
  <c r="H23" i="35"/>
  <c r="I23" i="35" s="1"/>
  <c r="G24" i="35" s="1"/>
  <c r="O24" i="35"/>
  <c r="M24" i="35"/>
  <c r="N24" i="35" s="1"/>
  <c r="W24" i="35"/>
  <c r="X24" i="35" s="1"/>
  <c r="V25" i="35" s="1"/>
  <c r="AB23" i="35"/>
  <c r="AC23" i="35" s="1"/>
  <c r="R23" i="35"/>
  <c r="S23" i="35" s="1"/>
  <c r="Q24" i="35" s="1"/>
  <c r="AA24" i="9"/>
  <c r="AB24" i="9" s="1"/>
  <c r="AC24" i="9" s="1"/>
  <c r="AA25" i="9" s="1"/>
  <c r="W25" i="9"/>
  <c r="X25" i="9" s="1"/>
  <c r="O22" i="9"/>
  <c r="L23" i="9"/>
  <c r="R22" i="9"/>
  <c r="S22" i="9" s="1"/>
  <c r="H22" i="9"/>
  <c r="I22" i="9" s="1"/>
  <c r="T30" i="56" l="1"/>
  <c r="R31" i="56"/>
  <c r="S31" i="56" s="1"/>
  <c r="Q32" i="56" s="1"/>
  <c r="G31" i="56"/>
  <c r="M31" i="56"/>
  <c r="N31" i="56" s="1"/>
  <c r="L32" i="56" s="1"/>
  <c r="AB31" i="56"/>
  <c r="AC31" i="56" s="1"/>
  <c r="AA32" i="56" s="1"/>
  <c r="W32" i="56"/>
  <c r="X32" i="56" s="1"/>
  <c r="V33" i="56" s="1"/>
  <c r="Y29" i="53"/>
  <c r="T33" i="53"/>
  <c r="AD29" i="53"/>
  <c r="J29" i="53"/>
  <c r="R34" i="53"/>
  <c r="S34" i="53" s="1"/>
  <c r="Q35" i="53" s="1"/>
  <c r="W30" i="53"/>
  <c r="X30" i="53" s="1"/>
  <c r="V31" i="53" s="1"/>
  <c r="AB30" i="53"/>
  <c r="AC30" i="53" s="1"/>
  <c r="AA31" i="53" s="1"/>
  <c r="M32" i="53"/>
  <c r="N32" i="53" s="1"/>
  <c r="L33" i="53" s="1"/>
  <c r="J30" i="53"/>
  <c r="H30" i="53"/>
  <c r="I30" i="53" s="1"/>
  <c r="G31" i="53" s="1"/>
  <c r="AD30" i="52"/>
  <c r="O32" i="52"/>
  <c r="W31" i="52"/>
  <c r="X31" i="52" s="1"/>
  <c r="Y31" i="52" s="1"/>
  <c r="AB32" i="52"/>
  <c r="AC32" i="52" s="1"/>
  <c r="AA33" i="52" s="1"/>
  <c r="H30" i="52"/>
  <c r="I30" i="52" s="1"/>
  <c r="J30" i="52" s="1"/>
  <c r="R31" i="52"/>
  <c r="S31" i="52" s="1"/>
  <c r="Q32" i="52" s="1"/>
  <c r="Y30" i="52"/>
  <c r="AD31" i="52"/>
  <c r="M33" i="52"/>
  <c r="N33" i="52" s="1"/>
  <c r="O33" i="52" s="1"/>
  <c r="J29" i="52"/>
  <c r="Q31" i="50"/>
  <c r="R31" i="50" s="1"/>
  <c r="S31" i="50" s="1"/>
  <c r="T31" i="50" s="1"/>
  <c r="Y33" i="50"/>
  <c r="V34" i="50"/>
  <c r="Y32" i="50"/>
  <c r="Q32" i="50"/>
  <c r="R32" i="50" s="1"/>
  <c r="S32" i="50" s="1"/>
  <c r="Q33" i="50" s="1"/>
  <c r="M31" i="50"/>
  <c r="N31" i="50" s="1"/>
  <c r="L32" i="50" s="1"/>
  <c r="G33" i="50"/>
  <c r="J32" i="50"/>
  <c r="H32" i="50"/>
  <c r="I32" i="50" s="1"/>
  <c r="AA32" i="50"/>
  <c r="O30" i="50"/>
  <c r="AD30" i="47"/>
  <c r="Y31" i="47"/>
  <c r="O30" i="47"/>
  <c r="G32" i="47"/>
  <c r="R29" i="47"/>
  <c r="S29" i="47" s="1"/>
  <c r="Q30" i="47" s="1"/>
  <c r="M31" i="47"/>
  <c r="N31" i="47" s="1"/>
  <c r="O31" i="47" s="1"/>
  <c r="G33" i="47"/>
  <c r="H32" i="47"/>
  <c r="I32" i="47" s="1"/>
  <c r="J32" i="47" s="1"/>
  <c r="T28" i="47"/>
  <c r="W32" i="47"/>
  <c r="X32" i="47" s="1"/>
  <c r="Y32" i="47" s="1"/>
  <c r="AB31" i="47"/>
  <c r="AC31" i="47" s="1"/>
  <c r="AA32" i="47" s="1"/>
  <c r="T29" i="46"/>
  <c r="T29" i="44"/>
  <c r="Y31" i="46"/>
  <c r="M31" i="46"/>
  <c r="N31" i="46" s="1"/>
  <c r="L32" i="46" s="1"/>
  <c r="Q31" i="46"/>
  <c r="R30" i="46"/>
  <c r="S30" i="46" s="1"/>
  <c r="T30" i="46" s="1"/>
  <c r="G29" i="46"/>
  <c r="O30" i="46"/>
  <c r="AB30" i="46"/>
  <c r="AC30" i="46" s="1"/>
  <c r="AA31" i="46" s="1"/>
  <c r="W32" i="46"/>
  <c r="X32" i="46" s="1"/>
  <c r="Y32" i="46" s="1"/>
  <c r="O31" i="44"/>
  <c r="J31" i="44"/>
  <c r="H32" i="44"/>
  <c r="I32" i="44" s="1"/>
  <c r="G33" i="44" s="1"/>
  <c r="J32" i="44"/>
  <c r="M32" i="44"/>
  <c r="N32" i="44" s="1"/>
  <c r="L33" i="44" s="1"/>
  <c r="R30" i="44"/>
  <c r="S30" i="44" s="1"/>
  <c r="T30" i="44" s="1"/>
  <c r="Q31" i="44"/>
  <c r="W29" i="44"/>
  <c r="X29" i="44" s="1"/>
  <c r="V30" i="44" s="1"/>
  <c r="AB30" i="44"/>
  <c r="AC30" i="44" s="1"/>
  <c r="AA31" i="44" s="1"/>
  <c r="L29" i="39"/>
  <c r="M29" i="39" s="1"/>
  <c r="N29" i="39" s="1"/>
  <c r="R29" i="39"/>
  <c r="S29" i="39" s="1"/>
  <c r="Q30" i="39" s="1"/>
  <c r="W30" i="39"/>
  <c r="X30" i="39" s="1"/>
  <c r="Y30" i="39" s="1"/>
  <c r="AD27" i="39"/>
  <c r="AB27" i="39"/>
  <c r="AC27" i="39" s="1"/>
  <c r="AA28" i="39" s="1"/>
  <c r="T28" i="39"/>
  <c r="H29" i="39"/>
  <c r="I29" i="39" s="1"/>
  <c r="J29" i="39" s="1"/>
  <c r="Y29" i="39"/>
  <c r="AD26" i="39"/>
  <c r="AD24" i="9"/>
  <c r="G23" i="9"/>
  <c r="J22" i="9"/>
  <c r="J23" i="35"/>
  <c r="G26" i="37"/>
  <c r="H26" i="37" s="1"/>
  <c r="I26" i="37" s="1"/>
  <c r="G27" i="37" s="1"/>
  <c r="L27" i="37"/>
  <c r="T25" i="37"/>
  <c r="W26" i="37"/>
  <c r="X26" i="37" s="1"/>
  <c r="Y26" i="37" s="1"/>
  <c r="R26" i="37"/>
  <c r="S26" i="37" s="1"/>
  <c r="Q27" i="37" s="1"/>
  <c r="AA27" i="37"/>
  <c r="Y25" i="37"/>
  <c r="M27" i="37"/>
  <c r="N27" i="37" s="1"/>
  <c r="O27" i="37" s="1"/>
  <c r="Y24" i="35"/>
  <c r="T23" i="35"/>
  <c r="R24" i="35"/>
  <c r="S24" i="35" s="1"/>
  <c r="Q25" i="35" s="1"/>
  <c r="H24" i="35"/>
  <c r="I24" i="35" s="1"/>
  <c r="J24" i="35" s="1"/>
  <c r="W25" i="35"/>
  <c r="X25" i="35" s="1"/>
  <c r="Y25" i="35" s="1"/>
  <c r="AA24" i="35"/>
  <c r="L25" i="35"/>
  <c r="AD23" i="35"/>
  <c r="V26" i="9"/>
  <c r="W26" i="9" s="1"/>
  <c r="X26" i="9" s="1"/>
  <c r="Q23" i="9"/>
  <c r="R23" i="9" s="1"/>
  <c r="S23" i="9" s="1"/>
  <c r="AB25" i="9"/>
  <c r="AC25" i="9" s="1"/>
  <c r="AD25" i="9" s="1"/>
  <c r="M23" i="9"/>
  <c r="N23" i="9" s="1"/>
  <c r="T22" i="9"/>
  <c r="T31" i="56" l="1"/>
  <c r="AD31" i="56"/>
  <c r="O31" i="56"/>
  <c r="Y32" i="56"/>
  <c r="AB32" i="56"/>
  <c r="AC32" i="56" s="1"/>
  <c r="AD32" i="56" s="1"/>
  <c r="R32" i="56"/>
  <c r="S32" i="56" s="1"/>
  <c r="T32" i="56" s="1"/>
  <c r="W33" i="56"/>
  <c r="X33" i="56" s="1"/>
  <c r="V34" i="56" s="1"/>
  <c r="M32" i="56"/>
  <c r="N32" i="56" s="1"/>
  <c r="L33" i="56" s="1"/>
  <c r="H31" i="56"/>
  <c r="I31" i="56" s="1"/>
  <c r="G32" i="56" s="1"/>
  <c r="AD30" i="53"/>
  <c r="T34" i="53"/>
  <c r="H31" i="53"/>
  <c r="I31" i="53" s="1"/>
  <c r="J31" i="53" s="1"/>
  <c r="G32" i="53"/>
  <c r="W31" i="53"/>
  <c r="X31" i="53" s="1"/>
  <c r="Y31" i="53" s="1"/>
  <c r="M33" i="53"/>
  <c r="N33" i="53" s="1"/>
  <c r="L34" i="53" s="1"/>
  <c r="R35" i="53"/>
  <c r="S35" i="53" s="1"/>
  <c r="Q36" i="53" s="1"/>
  <c r="AB31" i="53"/>
  <c r="AC31" i="53" s="1"/>
  <c r="AD31" i="53" s="1"/>
  <c r="O32" i="53"/>
  <c r="Y30" i="53"/>
  <c r="V32" i="52"/>
  <c r="R32" i="52"/>
  <c r="S32" i="52" s="1"/>
  <c r="T32" i="52" s="1"/>
  <c r="AB33" i="52"/>
  <c r="AC33" i="52" s="1"/>
  <c r="AD33" i="52" s="1"/>
  <c r="AD32" i="52"/>
  <c r="W32" i="52"/>
  <c r="X32" i="52" s="1"/>
  <c r="V33" i="52" s="1"/>
  <c r="L34" i="52"/>
  <c r="T31" i="52"/>
  <c r="G31" i="52"/>
  <c r="W34" i="50"/>
  <c r="X34" i="50" s="1"/>
  <c r="Y34" i="50" s="1"/>
  <c r="R33" i="50"/>
  <c r="S33" i="50" s="1"/>
  <c r="Q34" i="50" s="1"/>
  <c r="M32" i="50"/>
  <c r="N32" i="50" s="1"/>
  <c r="L33" i="50" s="1"/>
  <c r="H33" i="50"/>
  <c r="I33" i="50" s="1"/>
  <c r="G34" i="50" s="1"/>
  <c r="O31" i="50"/>
  <c r="AB32" i="50"/>
  <c r="AC32" i="50" s="1"/>
  <c r="AD32" i="50" s="1"/>
  <c r="T32" i="50"/>
  <c r="V33" i="47"/>
  <c r="W33" i="47" s="1"/>
  <c r="X33" i="47" s="1"/>
  <c r="V34" i="47" s="1"/>
  <c r="T29" i="47"/>
  <c r="AB32" i="47"/>
  <c r="AC32" i="47" s="1"/>
  <c r="AA33" i="47" s="1"/>
  <c r="R30" i="47"/>
  <c r="S30" i="47" s="1"/>
  <c r="T30" i="47" s="1"/>
  <c r="H33" i="47"/>
  <c r="I33" i="47" s="1"/>
  <c r="G34" i="47" s="1"/>
  <c r="L32" i="47"/>
  <c r="AD31" i="47"/>
  <c r="AD30" i="46"/>
  <c r="V33" i="46"/>
  <c r="O31" i="46"/>
  <c r="AB31" i="46"/>
  <c r="AC31" i="46" s="1"/>
  <c r="AA32" i="46" s="1"/>
  <c r="M32" i="46"/>
  <c r="N32" i="46" s="1"/>
  <c r="O32" i="46" s="1"/>
  <c r="W33" i="46"/>
  <c r="X33" i="46" s="1"/>
  <c r="V34" i="46" s="1"/>
  <c r="R31" i="46"/>
  <c r="S31" i="46" s="1"/>
  <c r="Q32" i="46" s="1"/>
  <c r="H29" i="46"/>
  <c r="I29" i="46" s="1"/>
  <c r="G30" i="46" s="1"/>
  <c r="AD30" i="44"/>
  <c r="W30" i="44"/>
  <c r="X30" i="44" s="1"/>
  <c r="Y30" i="44" s="1"/>
  <c r="V31" i="44"/>
  <c r="M33" i="44"/>
  <c r="N33" i="44" s="1"/>
  <c r="L34" i="44" s="1"/>
  <c r="AB31" i="44"/>
  <c r="AC31" i="44" s="1"/>
  <c r="AD31" i="44" s="1"/>
  <c r="R31" i="44"/>
  <c r="S31" i="44" s="1"/>
  <c r="Q32" i="44" s="1"/>
  <c r="Y29" i="44"/>
  <c r="O32" i="44"/>
  <c r="H33" i="44"/>
  <c r="I33" i="44" s="1"/>
  <c r="G34" i="44" s="1"/>
  <c r="O29" i="39"/>
  <c r="L30" i="39"/>
  <c r="G30" i="39"/>
  <c r="R30" i="39"/>
  <c r="S30" i="39" s="1"/>
  <c r="T30" i="39" s="1"/>
  <c r="AB28" i="39"/>
  <c r="AC28" i="39" s="1"/>
  <c r="AA29" i="39" s="1"/>
  <c r="M30" i="39"/>
  <c r="N30" i="39" s="1"/>
  <c r="O30" i="39" s="1"/>
  <c r="H30" i="39"/>
  <c r="I30" i="39" s="1"/>
  <c r="G31" i="39" s="1"/>
  <c r="T29" i="39"/>
  <c r="V31" i="39"/>
  <c r="H23" i="9"/>
  <c r="I23" i="9" s="1"/>
  <c r="G25" i="35"/>
  <c r="J26" i="37"/>
  <c r="V27" i="37"/>
  <c r="W27" i="37" s="1"/>
  <c r="X27" i="37" s="1"/>
  <c r="T26" i="37"/>
  <c r="H27" i="37"/>
  <c r="I27" i="37" s="1"/>
  <c r="J27" i="37" s="1"/>
  <c r="R27" i="37"/>
  <c r="S27" i="37" s="1"/>
  <c r="T27" i="37" s="1"/>
  <c r="L28" i="37"/>
  <c r="AB27" i="37"/>
  <c r="AC27" i="37" s="1"/>
  <c r="AA28" i="37" s="1"/>
  <c r="V26" i="35"/>
  <c r="W26" i="35" s="1"/>
  <c r="X26" i="35" s="1"/>
  <c r="Y26" i="35" s="1"/>
  <c r="T24" i="35"/>
  <c r="H25" i="35"/>
  <c r="I25" i="35" s="1"/>
  <c r="G26" i="35" s="1"/>
  <c r="T25" i="35"/>
  <c r="R25" i="35"/>
  <c r="S25" i="35" s="1"/>
  <c r="Q26" i="35"/>
  <c r="AB24" i="35"/>
  <c r="AC24" i="35" s="1"/>
  <c r="AD24" i="35" s="1"/>
  <c r="O25" i="35"/>
  <c r="M25" i="35"/>
  <c r="N25" i="35" s="1"/>
  <c r="L26" i="35" s="1"/>
  <c r="AA26" i="9"/>
  <c r="Q24" i="9"/>
  <c r="T23" i="9"/>
  <c r="V27" i="9"/>
  <c r="L24" i="9"/>
  <c r="M24" i="9" s="1"/>
  <c r="N24" i="9" s="1"/>
  <c r="R24" i="9"/>
  <c r="S24" i="9" s="1"/>
  <c r="T24" i="9" s="1"/>
  <c r="O23" i="9"/>
  <c r="AA33" i="56" l="1"/>
  <c r="AB33" i="56" s="1"/>
  <c r="AC33" i="56" s="1"/>
  <c r="AD33" i="56" s="1"/>
  <c r="Y33" i="56"/>
  <c r="J31" i="56"/>
  <c r="H32" i="56"/>
  <c r="I32" i="56" s="1"/>
  <c r="J32" i="56" s="1"/>
  <c r="G33" i="56"/>
  <c r="M33" i="56"/>
  <c r="N33" i="56" s="1"/>
  <c r="L34" i="56" s="1"/>
  <c r="W34" i="56"/>
  <c r="X34" i="56" s="1"/>
  <c r="V35" i="56" s="1"/>
  <c r="Q33" i="56"/>
  <c r="O32" i="56"/>
  <c r="AA32" i="53"/>
  <c r="AB32" i="53" s="1"/>
  <c r="AC32" i="53" s="1"/>
  <c r="AA33" i="53" s="1"/>
  <c r="O33" i="53"/>
  <c r="R36" i="53"/>
  <c r="S36" i="53" s="1"/>
  <c r="Q37" i="53" s="1"/>
  <c r="M34" i="53"/>
  <c r="N34" i="53" s="1"/>
  <c r="O34" i="53" s="1"/>
  <c r="V32" i="53"/>
  <c r="T35" i="53"/>
  <c r="H32" i="53"/>
  <c r="I32" i="53" s="1"/>
  <c r="J32" i="53" s="1"/>
  <c r="AA34" i="52"/>
  <c r="AB34" i="52" s="1"/>
  <c r="AC34" i="52" s="1"/>
  <c r="AD34" i="52" s="1"/>
  <c r="Y32" i="52"/>
  <c r="Q33" i="52"/>
  <c r="R33" i="52"/>
  <c r="S33" i="52" s="1"/>
  <c r="Q34" i="52" s="1"/>
  <c r="H31" i="52"/>
  <c r="I31" i="52" s="1"/>
  <c r="G32" i="52" s="1"/>
  <c r="W33" i="52"/>
  <c r="X33" i="52" s="1"/>
  <c r="Y33" i="52" s="1"/>
  <c r="M34" i="52"/>
  <c r="N34" i="52" s="1"/>
  <c r="O34" i="52" s="1"/>
  <c r="V35" i="50"/>
  <c r="W35" i="50" s="1"/>
  <c r="X35" i="50" s="1"/>
  <c r="V36" i="50" s="1"/>
  <c r="AA33" i="50"/>
  <c r="AB33" i="50" s="1"/>
  <c r="AC33" i="50" s="1"/>
  <c r="AD33" i="50" s="1"/>
  <c r="J33" i="50"/>
  <c r="M33" i="50"/>
  <c r="N33" i="50" s="1"/>
  <c r="O33" i="50" s="1"/>
  <c r="R34" i="50"/>
  <c r="S34" i="50" s="1"/>
  <c r="Q35" i="50" s="1"/>
  <c r="W36" i="50"/>
  <c r="X36" i="50" s="1"/>
  <c r="Y36" i="50" s="1"/>
  <c r="G35" i="50"/>
  <c r="H34" i="50"/>
  <c r="I34" i="50" s="1"/>
  <c r="J34" i="50" s="1"/>
  <c r="T33" i="50"/>
  <c r="O32" i="50"/>
  <c r="AD32" i="47"/>
  <c r="Y33" i="47"/>
  <c r="J33" i="47"/>
  <c r="H34" i="47"/>
  <c r="I34" i="47" s="1"/>
  <c r="G35" i="47" s="1"/>
  <c r="W34" i="47"/>
  <c r="X34" i="47" s="1"/>
  <c r="Y34" i="47" s="1"/>
  <c r="Q31" i="47"/>
  <c r="M32" i="47"/>
  <c r="N32" i="47" s="1"/>
  <c r="O32" i="47" s="1"/>
  <c r="AB33" i="47"/>
  <c r="AC33" i="47" s="1"/>
  <c r="AA34" i="47" s="1"/>
  <c r="L33" i="46"/>
  <c r="M33" i="46" s="1"/>
  <c r="N33" i="46" s="1"/>
  <c r="O33" i="46" s="1"/>
  <c r="Y33" i="46"/>
  <c r="R32" i="46"/>
  <c r="S32" i="46" s="1"/>
  <c r="T32" i="46" s="1"/>
  <c r="G31" i="46"/>
  <c r="H30" i="46"/>
  <c r="I30" i="46" s="1"/>
  <c r="J30" i="46" s="1"/>
  <c r="AB32" i="46"/>
  <c r="AC32" i="46" s="1"/>
  <c r="AA33" i="46" s="1"/>
  <c r="T31" i="46"/>
  <c r="Y34" i="46"/>
  <c r="W34" i="46"/>
  <c r="X34" i="46" s="1"/>
  <c r="V35" i="46" s="1"/>
  <c r="J29" i="46"/>
  <c r="AD31" i="46"/>
  <c r="AA32" i="44"/>
  <c r="AB32" i="44" s="1"/>
  <c r="AC32" i="44" s="1"/>
  <c r="AA33" i="44" s="1"/>
  <c r="J33" i="44"/>
  <c r="M34" i="44"/>
  <c r="N34" i="44" s="1"/>
  <c r="L35" i="44" s="1"/>
  <c r="H34" i="44"/>
  <c r="I34" i="44" s="1"/>
  <c r="J34" i="44" s="1"/>
  <c r="R32" i="44"/>
  <c r="S32" i="44" s="1"/>
  <c r="Q33" i="44" s="1"/>
  <c r="T31" i="44"/>
  <c r="O33" i="44"/>
  <c r="W31" i="44"/>
  <c r="X31" i="44" s="1"/>
  <c r="Y31" i="44" s="1"/>
  <c r="J30" i="39"/>
  <c r="L31" i="39"/>
  <c r="M31" i="39" s="1"/>
  <c r="N31" i="39" s="1"/>
  <c r="L32" i="39" s="1"/>
  <c r="AB29" i="39"/>
  <c r="AC29" i="39" s="1"/>
  <c r="AA30" i="39" s="1"/>
  <c r="H31" i="39"/>
  <c r="I31" i="39" s="1"/>
  <c r="J31" i="39" s="1"/>
  <c r="Q31" i="39"/>
  <c r="W31" i="39"/>
  <c r="X31" i="39" s="1"/>
  <c r="Y31" i="39" s="1"/>
  <c r="AD28" i="39"/>
  <c r="AB26" i="9"/>
  <c r="AC26" i="9" s="1"/>
  <c r="AA27" i="9" s="1"/>
  <c r="AB27" i="9" s="1"/>
  <c r="AC27" i="9" s="1"/>
  <c r="J23" i="9"/>
  <c r="G24" i="9"/>
  <c r="G28" i="37"/>
  <c r="H28" i="37" s="1"/>
  <c r="I28" i="37" s="1"/>
  <c r="G29" i="37" s="1"/>
  <c r="V28" i="37"/>
  <c r="W28" i="37" s="1"/>
  <c r="X28" i="37" s="1"/>
  <c r="Y28" i="37" s="1"/>
  <c r="Y27" i="37"/>
  <c r="AB28" i="37"/>
  <c r="AC28" i="37" s="1"/>
  <c r="AA29" i="37" s="1"/>
  <c r="M28" i="37"/>
  <c r="N28" i="37" s="1"/>
  <c r="L29" i="37" s="1"/>
  <c r="AD27" i="37"/>
  <c r="Q28" i="37"/>
  <c r="H26" i="35"/>
  <c r="I26" i="35" s="1"/>
  <c r="J26" i="35" s="1"/>
  <c r="M26" i="35"/>
  <c r="N26" i="35" s="1"/>
  <c r="L27" i="35" s="1"/>
  <c r="V27" i="35"/>
  <c r="AA25" i="35"/>
  <c r="R26" i="35"/>
  <c r="S26" i="35" s="1"/>
  <c r="T26" i="35" s="1"/>
  <c r="J25" i="35"/>
  <c r="W27" i="9"/>
  <c r="X27" i="9" s="1"/>
  <c r="O24" i="9"/>
  <c r="Q25" i="9"/>
  <c r="R25" i="9" s="1"/>
  <c r="S25" i="9" s="1"/>
  <c r="Q26" i="9" s="1"/>
  <c r="L25" i="9"/>
  <c r="Y34" i="56" l="1"/>
  <c r="M34" i="56"/>
  <c r="N34" i="56" s="1"/>
  <c r="L35" i="56" s="1"/>
  <c r="W35" i="56"/>
  <c r="X35" i="56" s="1"/>
  <c r="V36" i="56" s="1"/>
  <c r="AA34" i="56"/>
  <c r="R33" i="56"/>
  <c r="S33" i="56" s="1"/>
  <c r="T33" i="56" s="1"/>
  <c r="O33" i="56"/>
  <c r="H33" i="56"/>
  <c r="I33" i="56" s="1"/>
  <c r="J33" i="56" s="1"/>
  <c r="AD32" i="53"/>
  <c r="T36" i="53"/>
  <c r="AB33" i="53"/>
  <c r="AC33" i="53" s="1"/>
  <c r="AA34" i="53" s="1"/>
  <c r="R37" i="53"/>
  <c r="S37" i="53" s="1"/>
  <c r="Q38" i="53" s="1"/>
  <c r="G33" i="53"/>
  <c r="L35" i="53"/>
  <c r="W32" i="53"/>
  <c r="X32" i="53" s="1"/>
  <c r="V33" i="53" s="1"/>
  <c r="T33" i="52"/>
  <c r="AA35" i="52"/>
  <c r="L35" i="52"/>
  <c r="M35" i="52" s="1"/>
  <c r="N35" i="52" s="1"/>
  <c r="L36" i="52" s="1"/>
  <c r="J32" i="52"/>
  <c r="H32" i="52"/>
  <c r="I32" i="52" s="1"/>
  <c r="G33" i="52" s="1"/>
  <c r="AB35" i="52"/>
  <c r="AC35" i="52" s="1"/>
  <c r="AA36" i="52" s="1"/>
  <c r="J31" i="52"/>
  <c r="R34" i="52"/>
  <c r="S34" i="52" s="1"/>
  <c r="Q35" i="52" s="1"/>
  <c r="V34" i="52"/>
  <c r="Y35" i="50"/>
  <c r="L34" i="50"/>
  <c r="AA34" i="50"/>
  <c r="T34" i="50"/>
  <c r="M34" i="50"/>
  <c r="N34" i="50" s="1"/>
  <c r="L35" i="50" s="1"/>
  <c r="H35" i="50"/>
  <c r="I35" i="50" s="1"/>
  <c r="J35" i="50" s="1"/>
  <c r="G36" i="50"/>
  <c r="R35" i="50"/>
  <c r="S35" i="50" s="1"/>
  <c r="Q36" i="50" s="1"/>
  <c r="V37" i="50"/>
  <c r="AD33" i="47"/>
  <c r="J34" i="47"/>
  <c r="J35" i="47"/>
  <c r="H35" i="47"/>
  <c r="I35" i="47" s="1"/>
  <c r="G36" i="47" s="1"/>
  <c r="AB34" i="47"/>
  <c r="AC34" i="47" s="1"/>
  <c r="AA35" i="47" s="1"/>
  <c r="L33" i="47"/>
  <c r="V35" i="47"/>
  <c r="R31" i="47"/>
  <c r="S31" i="47" s="1"/>
  <c r="Q32" i="47" s="1"/>
  <c r="AD32" i="46"/>
  <c r="L34" i="46"/>
  <c r="M34" i="46" s="1"/>
  <c r="N34" i="46" s="1"/>
  <c r="L35" i="46" s="1"/>
  <c r="W35" i="46"/>
  <c r="X35" i="46" s="1"/>
  <c r="V36" i="46" s="1"/>
  <c r="AB33" i="46"/>
  <c r="AC33" i="46" s="1"/>
  <c r="AD33" i="46" s="1"/>
  <c r="H31" i="46"/>
  <c r="I31" i="46" s="1"/>
  <c r="G32" i="46" s="1"/>
  <c r="Q33" i="46"/>
  <c r="T32" i="44"/>
  <c r="O34" i="44"/>
  <c r="V32" i="44"/>
  <c r="W32" i="44" s="1"/>
  <c r="X32" i="44" s="1"/>
  <c r="V33" i="44" s="1"/>
  <c r="AB33" i="44"/>
  <c r="AC33" i="44" s="1"/>
  <c r="AA34" i="44" s="1"/>
  <c r="M35" i="44"/>
  <c r="N35" i="44" s="1"/>
  <c r="O35" i="44" s="1"/>
  <c r="AD32" i="44"/>
  <c r="G35" i="44"/>
  <c r="R33" i="44"/>
  <c r="S33" i="44" s="1"/>
  <c r="Q34" i="44" s="1"/>
  <c r="G32" i="39"/>
  <c r="J32" i="39" s="1"/>
  <c r="V32" i="39"/>
  <c r="V33" i="39" s="1"/>
  <c r="M32" i="39"/>
  <c r="N32" i="39" s="1"/>
  <c r="O32" i="39" s="1"/>
  <c r="AB30" i="39"/>
  <c r="AC30" i="39" s="1"/>
  <c r="AA31" i="39" s="1"/>
  <c r="W32" i="39"/>
  <c r="X32" i="39" s="1"/>
  <c r="H32" i="39"/>
  <c r="I32" i="39" s="1"/>
  <c r="G33" i="39" s="1"/>
  <c r="R31" i="39"/>
  <c r="S31" i="39" s="1"/>
  <c r="Q32" i="39" s="1"/>
  <c r="AD29" i="39"/>
  <c r="O31" i="39"/>
  <c r="AD26" i="9"/>
  <c r="AD27" i="9"/>
  <c r="H24" i="9"/>
  <c r="I24" i="9" s="1"/>
  <c r="AD28" i="37"/>
  <c r="O28" i="37"/>
  <c r="H29" i="37"/>
  <c r="I29" i="37" s="1"/>
  <c r="G30" i="37" s="1"/>
  <c r="R28" i="37"/>
  <c r="S28" i="37" s="1"/>
  <c r="T28" i="37" s="1"/>
  <c r="J28" i="37"/>
  <c r="V29" i="37"/>
  <c r="M29" i="37"/>
  <c r="N29" i="37" s="1"/>
  <c r="L30" i="37" s="1"/>
  <c r="AB29" i="37"/>
  <c r="AC29" i="37" s="1"/>
  <c r="AA30" i="37" s="1"/>
  <c r="O26" i="35"/>
  <c r="Q27" i="35"/>
  <c r="R27" i="35"/>
  <c r="S27" i="35" s="1"/>
  <c r="Q28" i="35" s="1"/>
  <c r="AB25" i="35"/>
  <c r="AC25" i="35" s="1"/>
  <c r="AD25" i="35" s="1"/>
  <c r="W27" i="35"/>
  <c r="X27" i="35" s="1"/>
  <c r="Y27" i="35" s="1"/>
  <c r="M27" i="35"/>
  <c r="N27" i="35" s="1"/>
  <c r="L28" i="35" s="1"/>
  <c r="G27" i="35"/>
  <c r="AA28" i="9"/>
  <c r="V28" i="9"/>
  <c r="W28" i="9" s="1"/>
  <c r="X28" i="9" s="1"/>
  <c r="V29" i="9" s="1"/>
  <c r="T25" i="9"/>
  <c r="M25" i="9"/>
  <c r="N25" i="9" s="1"/>
  <c r="R26" i="9"/>
  <c r="S26" i="9" s="1"/>
  <c r="T26" i="9" s="1"/>
  <c r="T31" i="47" l="1"/>
  <c r="Y35" i="56"/>
  <c r="O34" i="56"/>
  <c r="W36" i="56"/>
  <c r="X36" i="56" s="1"/>
  <c r="V37" i="56" s="1"/>
  <c r="M35" i="56"/>
  <c r="N35" i="56" s="1"/>
  <c r="O35" i="56" s="1"/>
  <c r="G34" i="56"/>
  <c r="Q34" i="56"/>
  <c r="AB34" i="56"/>
  <c r="AC34" i="56" s="1"/>
  <c r="AA35" i="56" s="1"/>
  <c r="Y32" i="53"/>
  <c r="AD33" i="53"/>
  <c r="W33" i="53"/>
  <c r="X33" i="53" s="1"/>
  <c r="V34" i="53" s="1"/>
  <c r="R38" i="53"/>
  <c r="S38" i="53" s="1"/>
  <c r="T38" i="53" s="1"/>
  <c r="AB34" i="53"/>
  <c r="AC34" i="53" s="1"/>
  <c r="AA35" i="53" s="1"/>
  <c r="M35" i="53"/>
  <c r="N35" i="53" s="1"/>
  <c r="L36" i="53" s="1"/>
  <c r="J33" i="53"/>
  <c r="H33" i="53"/>
  <c r="I33" i="53" s="1"/>
  <c r="G34" i="53" s="1"/>
  <c r="T37" i="53"/>
  <c r="O35" i="52"/>
  <c r="R35" i="52"/>
  <c r="S35" i="52" s="1"/>
  <c r="T35" i="52" s="1"/>
  <c r="AB36" i="52"/>
  <c r="AC36" i="52" s="1"/>
  <c r="AD36" i="52" s="1"/>
  <c r="W34" i="52"/>
  <c r="X34" i="52" s="1"/>
  <c r="V35" i="52" s="1"/>
  <c r="M36" i="52"/>
  <c r="N36" i="52" s="1"/>
  <c r="O36" i="52" s="1"/>
  <c r="G34" i="52"/>
  <c r="H33" i="52"/>
  <c r="I33" i="52" s="1"/>
  <c r="J33" i="52" s="1"/>
  <c r="T34" i="52"/>
  <c r="AD35" i="52"/>
  <c r="T35" i="50"/>
  <c r="AB34" i="50"/>
  <c r="AC34" i="50" s="1"/>
  <c r="AD34" i="50" s="1"/>
  <c r="R36" i="50"/>
  <c r="S36" i="50" s="1"/>
  <c r="Q37" i="50" s="1"/>
  <c r="M35" i="50"/>
  <c r="N35" i="50" s="1"/>
  <c r="L36" i="50" s="1"/>
  <c r="W37" i="50"/>
  <c r="X37" i="50" s="1"/>
  <c r="V38" i="50" s="1"/>
  <c r="O34" i="50"/>
  <c r="H36" i="50"/>
  <c r="I36" i="50" s="1"/>
  <c r="J36" i="50" s="1"/>
  <c r="AD34" i="47"/>
  <c r="R32" i="47"/>
  <c r="S32" i="47" s="1"/>
  <c r="T32" i="47" s="1"/>
  <c r="AB35" i="47"/>
  <c r="AC35" i="47" s="1"/>
  <c r="AD35" i="47" s="1"/>
  <c r="H36" i="47"/>
  <c r="I36" i="47" s="1"/>
  <c r="J36" i="47" s="1"/>
  <c r="W35" i="47"/>
  <c r="X35" i="47" s="1"/>
  <c r="Y35" i="47" s="1"/>
  <c r="M33" i="47"/>
  <c r="N33" i="47" s="1"/>
  <c r="O33" i="47" s="1"/>
  <c r="Y35" i="46"/>
  <c r="AD33" i="44"/>
  <c r="AA34" i="46"/>
  <c r="J31" i="46"/>
  <c r="W36" i="46"/>
  <c r="X36" i="46" s="1"/>
  <c r="V37" i="46" s="1"/>
  <c r="M35" i="46"/>
  <c r="N35" i="46" s="1"/>
  <c r="O35" i="46" s="1"/>
  <c r="H32" i="46"/>
  <c r="I32" i="46" s="1"/>
  <c r="J32" i="46" s="1"/>
  <c r="AB34" i="46"/>
  <c r="AC34" i="46" s="1"/>
  <c r="AD34" i="46" s="1"/>
  <c r="O34" i="46"/>
  <c r="R33" i="46"/>
  <c r="S33" i="46" s="1"/>
  <c r="T33" i="46" s="1"/>
  <c r="Y32" i="44"/>
  <c r="T33" i="44"/>
  <c r="AB34" i="44"/>
  <c r="AC34" i="44" s="1"/>
  <c r="AA35" i="44" s="1"/>
  <c r="R34" i="44"/>
  <c r="S34" i="44" s="1"/>
  <c r="Q35" i="44" s="1"/>
  <c r="L36" i="44"/>
  <c r="H35" i="44"/>
  <c r="I35" i="44" s="1"/>
  <c r="J35" i="44" s="1"/>
  <c r="W33" i="44"/>
  <c r="X33" i="44" s="1"/>
  <c r="V34" i="44" s="1"/>
  <c r="Y32" i="39"/>
  <c r="AB31" i="39"/>
  <c r="AC31" i="39" s="1"/>
  <c r="AA32" i="39" s="1"/>
  <c r="R32" i="39"/>
  <c r="S32" i="39" s="1"/>
  <c r="Q33" i="39" s="1"/>
  <c r="T31" i="39"/>
  <c r="H33" i="39"/>
  <c r="I33" i="39" s="1"/>
  <c r="J33" i="39" s="1"/>
  <c r="L33" i="39"/>
  <c r="W33" i="39"/>
  <c r="X33" i="39" s="1"/>
  <c r="V34" i="39" s="1"/>
  <c r="AD30" i="39"/>
  <c r="AB28" i="9"/>
  <c r="AC28" i="9" s="1"/>
  <c r="AA29" i="9" s="1"/>
  <c r="AD28" i="9"/>
  <c r="AB30" i="37"/>
  <c r="AC30" i="37" s="1"/>
  <c r="AD30" i="37" s="1"/>
  <c r="M30" i="37"/>
  <c r="N30" i="37" s="1"/>
  <c r="O30" i="37" s="1"/>
  <c r="H30" i="37"/>
  <c r="I30" i="37" s="1"/>
  <c r="G31" i="37" s="1"/>
  <c r="O29" i="37"/>
  <c r="J29" i="37"/>
  <c r="AD29" i="37"/>
  <c r="Q29" i="37"/>
  <c r="W29" i="37"/>
  <c r="X29" i="37" s="1"/>
  <c r="V30" i="37" s="1"/>
  <c r="AA26" i="35"/>
  <c r="V28" i="35"/>
  <c r="T27" i="35"/>
  <c r="M28" i="35"/>
  <c r="N28" i="35" s="1"/>
  <c r="O28" i="35" s="1"/>
  <c r="AB26" i="35"/>
  <c r="AC26" i="35" s="1"/>
  <c r="AD26" i="35" s="1"/>
  <c r="O27" i="35"/>
  <c r="G28" i="35"/>
  <c r="J27" i="35"/>
  <c r="H27" i="35"/>
  <c r="I27" i="35" s="1"/>
  <c r="W28" i="35"/>
  <c r="X28" i="35" s="1"/>
  <c r="Y28" i="35" s="1"/>
  <c r="R28" i="35"/>
  <c r="S28" i="35" s="1"/>
  <c r="Q29" i="35" s="1"/>
  <c r="Q27" i="9"/>
  <c r="W29" i="9"/>
  <c r="X29" i="9" s="1"/>
  <c r="L26" i="9"/>
  <c r="M26" i="9" s="1"/>
  <c r="N26" i="9" s="1"/>
  <c r="O26" i="9" s="1"/>
  <c r="R27" i="9"/>
  <c r="S27" i="9" s="1"/>
  <c r="O25" i="9"/>
  <c r="J24" i="9"/>
  <c r="G25" i="9"/>
  <c r="AD34" i="56" l="1"/>
  <c r="Y36" i="56"/>
  <c r="AB35" i="56"/>
  <c r="AC35" i="56" s="1"/>
  <c r="AA36" i="56" s="1"/>
  <c r="W37" i="56"/>
  <c r="X37" i="56" s="1"/>
  <c r="Y37" i="56" s="1"/>
  <c r="R34" i="56"/>
  <c r="S34" i="56" s="1"/>
  <c r="T34" i="56" s="1"/>
  <c r="L36" i="56"/>
  <c r="H34" i="56"/>
  <c r="I34" i="56" s="1"/>
  <c r="G35" i="56" s="1"/>
  <c r="Y33" i="53"/>
  <c r="AD34" i="53"/>
  <c r="M36" i="53"/>
  <c r="N36" i="53" s="1"/>
  <c r="O36" i="53" s="1"/>
  <c r="AB35" i="53"/>
  <c r="AC35" i="53" s="1"/>
  <c r="AA36" i="53" s="1"/>
  <c r="J34" i="53"/>
  <c r="H34" i="53"/>
  <c r="I34" i="53" s="1"/>
  <c r="G35" i="53" s="1"/>
  <c r="Q39" i="53"/>
  <c r="O35" i="53"/>
  <c r="W34" i="53"/>
  <c r="X34" i="53" s="1"/>
  <c r="V35" i="53" s="1"/>
  <c r="Q36" i="52"/>
  <c r="R36" i="52" s="1"/>
  <c r="S36" i="52" s="1"/>
  <c r="Q37" i="52" s="1"/>
  <c r="L37" i="52"/>
  <c r="M37" i="52" s="1"/>
  <c r="N37" i="52" s="1"/>
  <c r="O37" i="52" s="1"/>
  <c r="W35" i="52"/>
  <c r="X35" i="52" s="1"/>
  <c r="Y35" i="52" s="1"/>
  <c r="J34" i="52"/>
  <c r="H34" i="52"/>
  <c r="I34" i="52" s="1"/>
  <c r="G35" i="52" s="1"/>
  <c r="AA37" i="52"/>
  <c r="Y34" i="52"/>
  <c r="AA35" i="50"/>
  <c r="AB35" i="50" s="1"/>
  <c r="AC35" i="50" s="1"/>
  <c r="AA36" i="50" s="1"/>
  <c r="AB36" i="50" s="1"/>
  <c r="AC36" i="50" s="1"/>
  <c r="AD36" i="50" s="1"/>
  <c r="T36" i="50"/>
  <c r="G37" i="50"/>
  <c r="W38" i="50"/>
  <c r="X38" i="50" s="1"/>
  <c r="V39" i="50" s="1"/>
  <c r="M36" i="50"/>
  <c r="N36" i="50" s="1"/>
  <c r="L37" i="50" s="1"/>
  <c r="H37" i="50"/>
  <c r="I37" i="50" s="1"/>
  <c r="J37" i="50" s="1"/>
  <c r="O35" i="50"/>
  <c r="R37" i="50"/>
  <c r="S37" i="50" s="1"/>
  <c r="T37" i="50" s="1"/>
  <c r="AD35" i="50"/>
  <c r="Y37" i="50"/>
  <c r="Q33" i="47"/>
  <c r="R33" i="47" s="1"/>
  <c r="S33" i="47" s="1"/>
  <c r="T33" i="47" s="1"/>
  <c r="L34" i="47"/>
  <c r="M34" i="47" s="1"/>
  <c r="N34" i="47" s="1"/>
  <c r="L35" i="47" s="1"/>
  <c r="V36" i="47"/>
  <c r="G37" i="47"/>
  <c r="J37" i="47" s="1"/>
  <c r="H37" i="47"/>
  <c r="I37" i="47" s="1"/>
  <c r="G38" i="47" s="1"/>
  <c r="AA36" i="47"/>
  <c r="W36" i="47"/>
  <c r="X36" i="47" s="1"/>
  <c r="V37" i="47" s="1"/>
  <c r="L36" i="46"/>
  <c r="W37" i="46"/>
  <c r="X37" i="46" s="1"/>
  <c r="Y37" i="46" s="1"/>
  <c r="G33" i="46"/>
  <c r="Q34" i="46"/>
  <c r="AA35" i="46"/>
  <c r="Y36" i="46"/>
  <c r="M36" i="46"/>
  <c r="N36" i="46" s="1"/>
  <c r="O36" i="46" s="1"/>
  <c r="AD34" i="44"/>
  <c r="Y33" i="44"/>
  <c r="R35" i="44"/>
  <c r="S35" i="44" s="1"/>
  <c r="Q36" i="44" s="1"/>
  <c r="AB35" i="44"/>
  <c r="AC35" i="44" s="1"/>
  <c r="AA36" i="44" s="1"/>
  <c r="G36" i="44"/>
  <c r="W34" i="44"/>
  <c r="X34" i="44" s="1"/>
  <c r="V35" i="44" s="1"/>
  <c r="M36" i="44"/>
  <c r="N36" i="44" s="1"/>
  <c r="O36" i="44" s="1"/>
  <c r="T34" i="44"/>
  <c r="W34" i="39"/>
  <c r="X34" i="39" s="1"/>
  <c r="Y34" i="39" s="1"/>
  <c r="R33" i="39"/>
  <c r="S33" i="39" s="1"/>
  <c r="T33" i="39" s="1"/>
  <c r="AB32" i="39"/>
  <c r="AC32" i="39" s="1"/>
  <c r="AD32" i="39" s="1"/>
  <c r="M33" i="39"/>
  <c r="N33" i="39" s="1"/>
  <c r="L34" i="39" s="1"/>
  <c r="AD31" i="39"/>
  <c r="Y33" i="39"/>
  <c r="G34" i="39"/>
  <c r="T32" i="39"/>
  <c r="AB29" i="9"/>
  <c r="AC29" i="9" s="1"/>
  <c r="AD29" i="9" s="1"/>
  <c r="J30" i="37"/>
  <c r="L31" i="37"/>
  <c r="W30" i="37"/>
  <c r="X30" i="37" s="1"/>
  <c r="Y30" i="37" s="1"/>
  <c r="H31" i="37"/>
  <c r="I31" i="37" s="1"/>
  <c r="G32" i="37" s="1"/>
  <c r="M31" i="37"/>
  <c r="N31" i="37" s="1"/>
  <c r="L32" i="37" s="1"/>
  <c r="Y29" i="37"/>
  <c r="AA31" i="37"/>
  <c r="R29" i="37"/>
  <c r="S29" i="37" s="1"/>
  <c r="Q30" i="37" s="1"/>
  <c r="AA27" i="35"/>
  <c r="AB27" i="35" s="1"/>
  <c r="AC27" i="35" s="1"/>
  <c r="AA28" i="35" s="1"/>
  <c r="L29" i="35"/>
  <c r="R29" i="35"/>
  <c r="S29" i="35" s="1"/>
  <c r="Q30" i="35" s="1"/>
  <c r="T28" i="35"/>
  <c r="V29" i="35"/>
  <c r="H28" i="35"/>
  <c r="I28" i="35" s="1"/>
  <c r="J28" i="35" s="1"/>
  <c r="V30" i="9"/>
  <c r="Q28" i="9"/>
  <c r="R28" i="9" s="1"/>
  <c r="S28" i="9" s="1"/>
  <c r="Q29" i="9" s="1"/>
  <c r="W30" i="9"/>
  <c r="X30" i="9" s="1"/>
  <c r="T27" i="9"/>
  <c r="L27" i="9"/>
  <c r="H25" i="9"/>
  <c r="I25" i="9" s="1"/>
  <c r="AD35" i="56" l="1"/>
  <c r="Q35" i="56"/>
  <c r="J34" i="56"/>
  <c r="J35" i="56"/>
  <c r="H35" i="56"/>
  <c r="I35" i="56" s="1"/>
  <c r="G36" i="56" s="1"/>
  <c r="AB36" i="56"/>
  <c r="AC36" i="56" s="1"/>
  <c r="AA37" i="56" s="1"/>
  <c r="V38" i="56"/>
  <c r="M36" i="56"/>
  <c r="N36" i="56" s="1"/>
  <c r="L37" i="56" s="1"/>
  <c r="L37" i="53"/>
  <c r="W35" i="53"/>
  <c r="X35" i="53" s="1"/>
  <c r="V36" i="53" s="1"/>
  <c r="AB36" i="53"/>
  <c r="AC36" i="53" s="1"/>
  <c r="AD36" i="53" s="1"/>
  <c r="H35" i="53"/>
  <c r="I35" i="53" s="1"/>
  <c r="J35" i="53" s="1"/>
  <c r="Y34" i="53"/>
  <c r="R39" i="53"/>
  <c r="S39" i="53" s="1"/>
  <c r="Q40" i="53" s="1"/>
  <c r="AD35" i="53"/>
  <c r="V36" i="52"/>
  <c r="W36" i="52" s="1"/>
  <c r="X36" i="52" s="1"/>
  <c r="R37" i="52"/>
  <c r="S37" i="52" s="1"/>
  <c r="Q38" i="52" s="1"/>
  <c r="H35" i="52"/>
  <c r="I35" i="52" s="1"/>
  <c r="G36" i="52" s="1"/>
  <c r="AB37" i="52"/>
  <c r="AC37" i="52" s="1"/>
  <c r="AD37" i="52" s="1"/>
  <c r="L38" i="52"/>
  <c r="T36" i="52"/>
  <c r="AA37" i="50"/>
  <c r="AB37" i="50" s="1"/>
  <c r="AC37" i="50" s="1"/>
  <c r="AD37" i="50" s="1"/>
  <c r="Q38" i="50"/>
  <c r="R38" i="50" s="1"/>
  <c r="S38" i="50" s="1"/>
  <c r="Q39" i="50" s="1"/>
  <c r="Y38" i="50"/>
  <c r="G38" i="50"/>
  <c r="H38" i="50" s="1"/>
  <c r="I38" i="50" s="1"/>
  <c r="G39" i="50" s="1"/>
  <c r="M37" i="50"/>
  <c r="N37" i="50" s="1"/>
  <c r="O37" i="50" s="1"/>
  <c r="L38" i="50"/>
  <c r="O36" i="50"/>
  <c r="W39" i="50"/>
  <c r="X39" i="50" s="1"/>
  <c r="V40" i="50" s="1"/>
  <c r="Y36" i="47"/>
  <c r="O34" i="47"/>
  <c r="M35" i="47"/>
  <c r="N35" i="47" s="1"/>
  <c r="L36" i="47" s="1"/>
  <c r="Q34" i="47"/>
  <c r="AB36" i="47"/>
  <c r="AC36" i="47" s="1"/>
  <c r="AD36" i="47" s="1"/>
  <c r="W37" i="47"/>
  <c r="X37" i="47" s="1"/>
  <c r="Y37" i="47" s="1"/>
  <c r="H38" i="47"/>
  <c r="I38" i="47" s="1"/>
  <c r="J38" i="47" s="1"/>
  <c r="L37" i="46"/>
  <c r="M37" i="46"/>
  <c r="N37" i="46" s="1"/>
  <c r="L38" i="46" s="1"/>
  <c r="AB35" i="46"/>
  <c r="AC35" i="46" s="1"/>
  <c r="AD35" i="46" s="1"/>
  <c r="V38" i="46"/>
  <c r="H33" i="46"/>
  <c r="I33" i="46" s="1"/>
  <c r="J33" i="46" s="1"/>
  <c r="R34" i="46"/>
  <c r="S34" i="46" s="1"/>
  <c r="Q35" i="46" s="1"/>
  <c r="T35" i="44"/>
  <c r="L37" i="44"/>
  <c r="AB36" i="44"/>
  <c r="AC36" i="44" s="1"/>
  <c r="AD36" i="44" s="1"/>
  <c r="R36" i="44"/>
  <c r="S36" i="44" s="1"/>
  <c r="T36" i="44" s="1"/>
  <c r="W35" i="44"/>
  <c r="X35" i="44" s="1"/>
  <c r="Y35" i="44" s="1"/>
  <c r="V36" i="44"/>
  <c r="H36" i="44"/>
  <c r="I36" i="44" s="1"/>
  <c r="G37" i="44" s="1"/>
  <c r="Y34" i="44"/>
  <c r="AD35" i="44"/>
  <c r="AA33" i="39"/>
  <c r="O33" i="39"/>
  <c r="H34" i="39"/>
  <c r="I34" i="39" s="1"/>
  <c r="G35" i="39" s="1"/>
  <c r="M34" i="39"/>
  <c r="N34" i="39" s="1"/>
  <c r="L35" i="39" s="1"/>
  <c r="AB33" i="39"/>
  <c r="AC33" i="39" s="1"/>
  <c r="AA34" i="39" s="1"/>
  <c r="V35" i="39"/>
  <c r="Q34" i="39"/>
  <c r="AA30" i="9"/>
  <c r="J25" i="9"/>
  <c r="J31" i="37"/>
  <c r="T29" i="37"/>
  <c r="R30" i="37"/>
  <c r="S30" i="37" s="1"/>
  <c r="T30" i="37" s="1"/>
  <c r="M32" i="37"/>
  <c r="N32" i="37" s="1"/>
  <c r="O32" i="37" s="1"/>
  <c r="H32" i="37"/>
  <c r="I32" i="37" s="1"/>
  <c r="G33" i="37" s="1"/>
  <c r="AB31" i="37"/>
  <c r="AC31" i="37" s="1"/>
  <c r="AD31" i="37" s="1"/>
  <c r="O31" i="37"/>
  <c r="V31" i="37"/>
  <c r="M29" i="35"/>
  <c r="N29" i="35" s="1"/>
  <c r="O29" i="35" s="1"/>
  <c r="AB28" i="35"/>
  <c r="AC28" i="35" s="1"/>
  <c r="AD28" i="35" s="1"/>
  <c r="R30" i="35"/>
  <c r="S30" i="35" s="1"/>
  <c r="T30" i="35" s="1"/>
  <c r="W29" i="35"/>
  <c r="X29" i="35" s="1"/>
  <c r="V30" i="35" s="1"/>
  <c r="G29" i="35"/>
  <c r="AD27" i="35"/>
  <c r="T29" i="35"/>
  <c r="V31" i="9"/>
  <c r="T28" i="9"/>
  <c r="R29" i="9"/>
  <c r="S29" i="9" s="1"/>
  <c r="M27" i="9"/>
  <c r="N27" i="9" s="1"/>
  <c r="G26" i="9"/>
  <c r="O36" i="56" l="1"/>
  <c r="R35" i="56"/>
  <c r="S35" i="56" s="1"/>
  <c r="Q36" i="56" s="1"/>
  <c r="R36" i="56" s="1"/>
  <c r="S36" i="56" s="1"/>
  <c r="T36" i="56" s="1"/>
  <c r="AB37" i="56"/>
  <c r="AC37" i="56" s="1"/>
  <c r="AA38" i="56" s="1"/>
  <c r="M37" i="56"/>
  <c r="N37" i="56" s="1"/>
  <c r="O37" i="56" s="1"/>
  <c r="W38" i="56"/>
  <c r="X38" i="56" s="1"/>
  <c r="Y38" i="56" s="1"/>
  <c r="AD36" i="56"/>
  <c r="H36" i="56"/>
  <c r="I36" i="56" s="1"/>
  <c r="G37" i="56" s="1"/>
  <c r="Y35" i="53"/>
  <c r="T39" i="53"/>
  <c r="M37" i="53"/>
  <c r="N37" i="53" s="1"/>
  <c r="L38" i="53" s="1"/>
  <c r="M38" i="53" s="1"/>
  <c r="N38" i="53" s="1"/>
  <c r="O38" i="53" s="1"/>
  <c r="G36" i="53"/>
  <c r="R40" i="53"/>
  <c r="S40" i="53" s="1"/>
  <c r="Q41" i="53" s="1"/>
  <c r="W36" i="53"/>
  <c r="X36" i="53" s="1"/>
  <c r="V37" i="53" s="1"/>
  <c r="H36" i="53"/>
  <c r="I36" i="53" s="1"/>
  <c r="G37" i="53" s="1"/>
  <c r="AA37" i="53"/>
  <c r="AA38" i="52"/>
  <c r="AB38" i="52" s="1"/>
  <c r="AC38" i="52" s="1"/>
  <c r="AD38" i="52" s="1"/>
  <c r="V37" i="52"/>
  <c r="Y36" i="52"/>
  <c r="T37" i="52"/>
  <c r="J36" i="52"/>
  <c r="G37" i="52"/>
  <c r="H36" i="52"/>
  <c r="I36" i="52" s="1"/>
  <c r="M38" i="52"/>
  <c r="N38" i="52" s="1"/>
  <c r="L39" i="52" s="1"/>
  <c r="J35" i="52"/>
  <c r="R38" i="52"/>
  <c r="S38" i="52" s="1"/>
  <c r="Q39" i="52" s="1"/>
  <c r="W37" i="52"/>
  <c r="X37" i="52" s="1"/>
  <c r="V38" i="52" s="1"/>
  <c r="AA38" i="50"/>
  <c r="Y39" i="50"/>
  <c r="T38" i="50"/>
  <c r="J39" i="50"/>
  <c r="G40" i="50"/>
  <c r="H39" i="50"/>
  <c r="I39" i="50" s="1"/>
  <c r="M38" i="50"/>
  <c r="N38" i="50" s="1"/>
  <c r="L39" i="50" s="1"/>
  <c r="R39" i="50"/>
  <c r="S39" i="50" s="1"/>
  <c r="Q40" i="50" s="1"/>
  <c r="AB38" i="50"/>
  <c r="AC38" i="50" s="1"/>
  <c r="AD38" i="50" s="1"/>
  <c r="W40" i="50"/>
  <c r="X40" i="50" s="1"/>
  <c r="Y40" i="50" s="1"/>
  <c r="J38" i="50"/>
  <c r="AA37" i="47"/>
  <c r="V38" i="47"/>
  <c r="O35" i="47"/>
  <c r="G39" i="47"/>
  <c r="M36" i="47"/>
  <c r="N36" i="47" s="1"/>
  <c r="L37" i="47" s="1"/>
  <c r="W38" i="47"/>
  <c r="X38" i="47" s="1"/>
  <c r="Y38" i="47" s="1"/>
  <c r="R34" i="47"/>
  <c r="S34" i="47" s="1"/>
  <c r="Q35" i="47" s="1"/>
  <c r="G40" i="47"/>
  <c r="H39" i="47"/>
  <c r="I39" i="47" s="1"/>
  <c r="J39" i="47" s="1"/>
  <c r="AB37" i="47"/>
  <c r="AC37" i="47" s="1"/>
  <c r="AD37" i="47" s="1"/>
  <c r="AA37" i="44"/>
  <c r="AB37" i="44" s="1"/>
  <c r="AC37" i="44" s="1"/>
  <c r="AD37" i="44" s="1"/>
  <c r="T34" i="46"/>
  <c r="R35" i="46"/>
  <c r="S35" i="46" s="1"/>
  <c r="Q36" i="46" s="1"/>
  <c r="M38" i="46"/>
  <c r="N38" i="46" s="1"/>
  <c r="O38" i="46" s="1"/>
  <c r="G34" i="46"/>
  <c r="AA36" i="46"/>
  <c r="W38" i="46"/>
  <c r="X38" i="46" s="1"/>
  <c r="V39" i="46" s="1"/>
  <c r="O37" i="46"/>
  <c r="M37" i="44"/>
  <c r="N37" i="44" s="1"/>
  <c r="O37" i="44" s="1"/>
  <c r="H37" i="44"/>
  <c r="I37" i="44" s="1"/>
  <c r="G38" i="44" s="1"/>
  <c r="J36" i="44"/>
  <c r="W36" i="44"/>
  <c r="X36" i="44" s="1"/>
  <c r="V37" i="44" s="1"/>
  <c r="Q37" i="44"/>
  <c r="AD33" i="39"/>
  <c r="M35" i="39"/>
  <c r="N35" i="39" s="1"/>
  <c r="L36" i="39" s="1"/>
  <c r="H35" i="39"/>
  <c r="I35" i="39" s="1"/>
  <c r="G36" i="39" s="1"/>
  <c r="AB34" i="39"/>
  <c r="AC34" i="39" s="1"/>
  <c r="AD34" i="39" s="1"/>
  <c r="R34" i="39"/>
  <c r="S34" i="39" s="1"/>
  <c r="Q35" i="39" s="1"/>
  <c r="W35" i="39"/>
  <c r="X35" i="39" s="1"/>
  <c r="V36" i="39" s="1"/>
  <c r="J34" i="39"/>
  <c r="O34" i="39"/>
  <c r="AB30" i="9"/>
  <c r="AC30" i="9" s="1"/>
  <c r="AA31" i="9" s="1"/>
  <c r="AD30" i="9"/>
  <c r="L33" i="37"/>
  <c r="H33" i="37"/>
  <c r="I33" i="37" s="1"/>
  <c r="G34" i="37" s="1"/>
  <c r="M33" i="37"/>
  <c r="N33" i="37" s="1"/>
  <c r="O33" i="37" s="1"/>
  <c r="AA32" i="37"/>
  <c r="J32" i="37"/>
  <c r="W31" i="37"/>
  <c r="X31" i="37" s="1"/>
  <c r="V32" i="37" s="1"/>
  <c r="Q31" i="37"/>
  <c r="L30" i="35"/>
  <c r="Q31" i="35"/>
  <c r="R31" i="35" s="1"/>
  <c r="S31" i="35" s="1"/>
  <c r="W30" i="35"/>
  <c r="X30" i="35" s="1"/>
  <c r="Y30" i="35" s="1"/>
  <c r="Y29" i="35"/>
  <c r="AA29" i="35"/>
  <c r="H29" i="35"/>
  <c r="I29" i="35" s="1"/>
  <c r="G30" i="35" s="1"/>
  <c r="J29" i="35"/>
  <c r="Q30" i="9"/>
  <c r="W31" i="9"/>
  <c r="X31" i="9" s="1"/>
  <c r="O27" i="9"/>
  <c r="T29" i="9"/>
  <c r="R30" i="9"/>
  <c r="S30" i="9" s="1"/>
  <c r="T30" i="9" s="1"/>
  <c r="L28" i="9"/>
  <c r="H26" i="9"/>
  <c r="I26" i="9" s="1"/>
  <c r="J26" i="9" s="1"/>
  <c r="O37" i="53" l="1"/>
  <c r="T35" i="56"/>
  <c r="AD37" i="56"/>
  <c r="V39" i="56"/>
  <c r="W39" i="56" s="1"/>
  <c r="X39" i="56" s="1"/>
  <c r="V40" i="56" s="1"/>
  <c r="L38" i="56"/>
  <c r="AB38" i="56"/>
  <c r="AC38" i="56" s="1"/>
  <c r="AA39" i="56" s="1"/>
  <c r="H37" i="56"/>
  <c r="I37" i="56" s="1"/>
  <c r="J37" i="56" s="1"/>
  <c r="J36" i="56"/>
  <c r="M38" i="56"/>
  <c r="N38" i="56" s="1"/>
  <c r="O38" i="56" s="1"/>
  <c r="Q37" i="56"/>
  <c r="T40" i="53"/>
  <c r="Y36" i="53"/>
  <c r="H37" i="53"/>
  <c r="I37" i="53" s="1"/>
  <c r="G38" i="53" s="1"/>
  <c r="W37" i="53"/>
  <c r="X37" i="53" s="1"/>
  <c r="Y37" i="53" s="1"/>
  <c r="L39" i="53"/>
  <c r="J36" i="53"/>
  <c r="AB37" i="53"/>
  <c r="AC37" i="53" s="1"/>
  <c r="AA38" i="53" s="1"/>
  <c r="R41" i="53"/>
  <c r="S41" i="53" s="1"/>
  <c r="Q42" i="53" s="1"/>
  <c r="AA39" i="52"/>
  <c r="AB39" i="52" s="1"/>
  <c r="AC39" i="52" s="1"/>
  <c r="AA40" i="52" s="1"/>
  <c r="O38" i="52"/>
  <c r="W38" i="52"/>
  <c r="X38" i="52" s="1"/>
  <c r="V39" i="52" s="1"/>
  <c r="R39" i="52"/>
  <c r="S39" i="52" s="1"/>
  <c r="T39" i="52" s="1"/>
  <c r="H37" i="52"/>
  <c r="I37" i="52" s="1"/>
  <c r="J37" i="52" s="1"/>
  <c r="T38" i="52"/>
  <c r="M39" i="52"/>
  <c r="N39" i="52" s="1"/>
  <c r="O39" i="52" s="1"/>
  <c r="Y37" i="52"/>
  <c r="V41" i="50"/>
  <c r="W41" i="50" s="1"/>
  <c r="X41" i="50" s="1"/>
  <c r="V42" i="50" s="1"/>
  <c r="AA39" i="50"/>
  <c r="AB39" i="50" s="1"/>
  <c r="AC39" i="50" s="1"/>
  <c r="AD39" i="50" s="1"/>
  <c r="R40" i="50"/>
  <c r="S40" i="50" s="1"/>
  <c r="Q41" i="50" s="1"/>
  <c r="M39" i="50"/>
  <c r="N39" i="50" s="1"/>
  <c r="L40" i="50" s="1"/>
  <c r="G41" i="50"/>
  <c r="H40" i="50"/>
  <c r="I40" i="50" s="1"/>
  <c r="J40" i="50" s="1"/>
  <c r="O38" i="50"/>
  <c r="T39" i="50"/>
  <c r="O36" i="47"/>
  <c r="AA38" i="47"/>
  <c r="T34" i="47"/>
  <c r="R35" i="47"/>
  <c r="S35" i="47" s="1"/>
  <c r="Q36" i="47" s="1"/>
  <c r="V39" i="47"/>
  <c r="AB38" i="47"/>
  <c r="AC38" i="47" s="1"/>
  <c r="AA39" i="47" s="1"/>
  <c r="H40" i="47"/>
  <c r="I40" i="47" s="1"/>
  <c r="J40" i="47" s="1"/>
  <c r="M37" i="47"/>
  <c r="N37" i="47" s="1"/>
  <c r="O37" i="47" s="1"/>
  <c r="L39" i="46"/>
  <c r="M39" i="46" s="1"/>
  <c r="N39" i="46" s="1"/>
  <c r="L40" i="46" s="1"/>
  <c r="Y39" i="46"/>
  <c r="W39" i="46"/>
  <c r="X39" i="46" s="1"/>
  <c r="V40" i="46" s="1"/>
  <c r="R36" i="46"/>
  <c r="S36" i="46" s="1"/>
  <c r="T36" i="46" s="1"/>
  <c r="AB36" i="46"/>
  <c r="AC36" i="46" s="1"/>
  <c r="AD36" i="46" s="1"/>
  <c r="H34" i="46"/>
  <c r="I34" i="46" s="1"/>
  <c r="G35" i="46" s="1"/>
  <c r="Y38" i="46"/>
  <c r="T35" i="46"/>
  <c r="L38" i="44"/>
  <c r="M38" i="44" s="1"/>
  <c r="N38" i="44" s="1"/>
  <c r="L39" i="44" s="1"/>
  <c r="M39" i="44" s="1"/>
  <c r="N39" i="44" s="1"/>
  <c r="L40" i="44" s="1"/>
  <c r="AA38" i="44"/>
  <c r="AB38" i="44" s="1"/>
  <c r="AC38" i="44" s="1"/>
  <c r="AA39" i="44" s="1"/>
  <c r="Y36" i="44"/>
  <c r="J37" i="44"/>
  <c r="H38" i="44"/>
  <c r="I38" i="44" s="1"/>
  <c r="J38" i="44" s="1"/>
  <c r="W37" i="44"/>
  <c r="X37" i="44" s="1"/>
  <c r="V38" i="44" s="1"/>
  <c r="R37" i="44"/>
  <c r="S37" i="44" s="1"/>
  <c r="Q38" i="44" s="1"/>
  <c r="AA35" i="39"/>
  <c r="AB35" i="39" s="1"/>
  <c r="AC35" i="39" s="1"/>
  <c r="AA36" i="39" s="1"/>
  <c r="T34" i="39"/>
  <c r="H36" i="39"/>
  <c r="I36" i="39" s="1"/>
  <c r="G37" i="39" s="1"/>
  <c r="M36" i="39"/>
  <c r="N36" i="39" s="1"/>
  <c r="O36" i="39" s="1"/>
  <c r="W36" i="39"/>
  <c r="X36" i="39" s="1"/>
  <c r="V37" i="39" s="1"/>
  <c r="Y35" i="39"/>
  <c r="R35" i="39"/>
  <c r="S35" i="39" s="1"/>
  <c r="Q36" i="39" s="1"/>
  <c r="O35" i="39"/>
  <c r="J35" i="39"/>
  <c r="AB31" i="9"/>
  <c r="AC31" i="9" s="1"/>
  <c r="AA32" i="9" s="1"/>
  <c r="L34" i="37"/>
  <c r="M34" i="37" s="1"/>
  <c r="N34" i="37" s="1"/>
  <c r="L35" i="37" s="1"/>
  <c r="W32" i="37"/>
  <c r="X32" i="37" s="1"/>
  <c r="Y32" i="37" s="1"/>
  <c r="H34" i="37"/>
  <c r="I34" i="37" s="1"/>
  <c r="G35" i="37" s="1"/>
  <c r="R31" i="37"/>
  <c r="S31" i="37" s="1"/>
  <c r="Q32" i="37" s="1"/>
  <c r="AB32" i="37"/>
  <c r="AC32" i="37" s="1"/>
  <c r="AD32" i="37" s="1"/>
  <c r="Y31" i="37"/>
  <c r="J33" i="37"/>
  <c r="M30" i="35"/>
  <c r="N30" i="35" s="1"/>
  <c r="O30" i="35" s="1"/>
  <c r="L31" i="35"/>
  <c r="Q32" i="35"/>
  <c r="R32" i="35" s="1"/>
  <c r="S32" i="35" s="1"/>
  <c r="Q33" i="35" s="1"/>
  <c r="T31" i="35"/>
  <c r="H30" i="35"/>
  <c r="I30" i="35" s="1"/>
  <c r="J30" i="35" s="1"/>
  <c r="AB29" i="35"/>
  <c r="AC29" i="35" s="1"/>
  <c r="AD29" i="35" s="1"/>
  <c r="V31" i="35"/>
  <c r="V32" i="9"/>
  <c r="W32" i="9" s="1"/>
  <c r="X32" i="9" s="1"/>
  <c r="Q31" i="9"/>
  <c r="R31" i="9" s="1"/>
  <c r="S31" i="9" s="1"/>
  <c r="Q32" i="9" s="1"/>
  <c r="M28" i="9"/>
  <c r="N28" i="9" s="1"/>
  <c r="G27" i="9"/>
  <c r="Y39" i="56" l="1"/>
  <c r="AD38" i="56"/>
  <c r="W40" i="56"/>
  <c r="X40" i="56" s="1"/>
  <c r="V41" i="56" s="1"/>
  <c r="AB39" i="56"/>
  <c r="AC39" i="56" s="1"/>
  <c r="AD39" i="56" s="1"/>
  <c r="L39" i="56"/>
  <c r="G38" i="56"/>
  <c r="R37" i="56"/>
  <c r="S37" i="56" s="1"/>
  <c r="Q38" i="56" s="1"/>
  <c r="T41" i="53"/>
  <c r="AD37" i="53"/>
  <c r="J37" i="53"/>
  <c r="R42" i="53"/>
  <c r="S42" i="53" s="1"/>
  <c r="Q43" i="53" s="1"/>
  <c r="AB38" i="53"/>
  <c r="AC38" i="53" s="1"/>
  <c r="AD38" i="53" s="1"/>
  <c r="H38" i="53"/>
  <c r="I38" i="53" s="1"/>
  <c r="G39" i="53" s="1"/>
  <c r="V38" i="53"/>
  <c r="M39" i="53"/>
  <c r="N39" i="53" s="1"/>
  <c r="L40" i="53" s="1"/>
  <c r="Q40" i="52"/>
  <c r="R40" i="52" s="1"/>
  <c r="S40" i="52" s="1"/>
  <c r="T40" i="52" s="1"/>
  <c r="L40" i="52"/>
  <c r="M40" i="52" s="1"/>
  <c r="N40" i="52" s="1"/>
  <c r="L41" i="52" s="1"/>
  <c r="G38" i="52"/>
  <c r="Y38" i="52"/>
  <c r="AB40" i="52"/>
  <c r="AC40" i="52" s="1"/>
  <c r="AD40" i="52" s="1"/>
  <c r="H38" i="52"/>
  <c r="I38" i="52" s="1"/>
  <c r="G39" i="52" s="1"/>
  <c r="W39" i="52"/>
  <c r="X39" i="52" s="1"/>
  <c r="V40" i="52" s="1"/>
  <c r="AD39" i="52"/>
  <c r="Y41" i="50"/>
  <c r="T40" i="50"/>
  <c r="M40" i="50"/>
  <c r="N40" i="50" s="1"/>
  <c r="L41" i="50" s="1"/>
  <c r="H41" i="50"/>
  <c r="I41" i="50" s="1"/>
  <c r="G42" i="50" s="1"/>
  <c r="W42" i="50"/>
  <c r="X42" i="50" s="1"/>
  <c r="V43" i="50" s="1"/>
  <c r="O39" i="50"/>
  <c r="R41" i="50"/>
  <c r="S41" i="50" s="1"/>
  <c r="Q42" i="50" s="1"/>
  <c r="AA40" i="50"/>
  <c r="AD38" i="47"/>
  <c r="T35" i="47"/>
  <c r="G41" i="47"/>
  <c r="W39" i="47"/>
  <c r="X39" i="47" s="1"/>
  <c r="V40" i="47" s="1"/>
  <c r="L38" i="47"/>
  <c r="AB39" i="47"/>
  <c r="AC39" i="47" s="1"/>
  <c r="AA40" i="47" s="1"/>
  <c r="R36" i="47"/>
  <c r="S36" i="47" s="1"/>
  <c r="T36" i="47" s="1"/>
  <c r="AA37" i="46"/>
  <c r="Q37" i="46"/>
  <c r="R37" i="46" s="1"/>
  <c r="S37" i="46" s="1"/>
  <c r="Q38" i="46" s="1"/>
  <c r="T37" i="44"/>
  <c r="O39" i="46"/>
  <c r="M40" i="46"/>
  <c r="N40" i="46" s="1"/>
  <c r="L41" i="46" s="1"/>
  <c r="H35" i="46"/>
  <c r="I35" i="46" s="1"/>
  <c r="G36" i="46" s="1"/>
  <c r="W40" i="46"/>
  <c r="X40" i="46" s="1"/>
  <c r="Y40" i="46" s="1"/>
  <c r="J34" i="46"/>
  <c r="AB37" i="46"/>
  <c r="AC37" i="46" s="1"/>
  <c r="AD37" i="46" s="1"/>
  <c r="AD38" i="44"/>
  <c r="Y37" i="44"/>
  <c r="O39" i="44"/>
  <c r="O38" i="44"/>
  <c r="G39" i="44"/>
  <c r="H39" i="44" s="1"/>
  <c r="I39" i="44" s="1"/>
  <c r="G40" i="44" s="1"/>
  <c r="R38" i="44"/>
  <c r="S38" i="44" s="1"/>
  <c r="Q39" i="44" s="1"/>
  <c r="AB39" i="44"/>
  <c r="AC39" i="44" s="1"/>
  <c r="AA40" i="44" s="1"/>
  <c r="M40" i="44"/>
  <c r="N40" i="44" s="1"/>
  <c r="O40" i="44" s="1"/>
  <c r="W38" i="44"/>
  <c r="X38" i="44" s="1"/>
  <c r="Y38" i="44" s="1"/>
  <c r="Y36" i="39"/>
  <c r="AD35" i="39"/>
  <c r="T35" i="39"/>
  <c r="H37" i="39"/>
  <c r="I37" i="39" s="1"/>
  <c r="J37" i="39" s="1"/>
  <c r="W37" i="39"/>
  <c r="X37" i="39" s="1"/>
  <c r="V38" i="39" s="1"/>
  <c r="R36" i="39"/>
  <c r="S36" i="39" s="1"/>
  <c r="T36" i="39" s="1"/>
  <c r="AB36" i="39"/>
  <c r="AC36" i="39" s="1"/>
  <c r="AA37" i="39" s="1"/>
  <c r="J36" i="39"/>
  <c r="L37" i="39"/>
  <c r="AB32" i="9"/>
  <c r="AC32" i="9" s="1"/>
  <c r="AA33" i="9" s="1"/>
  <c r="AD31" i="9"/>
  <c r="J34" i="37"/>
  <c r="AA33" i="37"/>
  <c r="AB33" i="37" s="1"/>
  <c r="AC33" i="37" s="1"/>
  <c r="AA34" i="37" s="1"/>
  <c r="H35" i="37"/>
  <c r="I35" i="37" s="1"/>
  <c r="G36" i="37" s="1"/>
  <c r="M35" i="37"/>
  <c r="N35" i="37" s="1"/>
  <c r="O35" i="37" s="1"/>
  <c r="R32" i="37"/>
  <c r="S32" i="37" s="1"/>
  <c r="Q33" i="37" s="1"/>
  <c r="O34" i="37"/>
  <c r="T31" i="37"/>
  <c r="V33" i="37"/>
  <c r="M31" i="35"/>
  <c r="N31" i="35" s="1"/>
  <c r="O31" i="35" s="1"/>
  <c r="L32" i="35"/>
  <c r="M32" i="35" s="1"/>
  <c r="N32" i="35" s="1"/>
  <c r="L33" i="35" s="1"/>
  <c r="O32" i="35"/>
  <c r="M33" i="35"/>
  <c r="N33" i="35" s="1"/>
  <c r="L34" i="35" s="1"/>
  <c r="R33" i="35"/>
  <c r="S33" i="35" s="1"/>
  <c r="Q34" i="35" s="1"/>
  <c r="T32" i="35"/>
  <c r="AA30" i="35"/>
  <c r="G31" i="35"/>
  <c r="W31" i="35"/>
  <c r="X31" i="35" s="1"/>
  <c r="Y31" i="35" s="1"/>
  <c r="V33" i="9"/>
  <c r="O28" i="9"/>
  <c r="R32" i="9"/>
  <c r="S32" i="9" s="1"/>
  <c r="T32" i="9" s="1"/>
  <c r="T31" i="9"/>
  <c r="L29" i="9"/>
  <c r="H27" i="9"/>
  <c r="Q37" i="47" l="1"/>
  <c r="T37" i="47" s="1"/>
  <c r="Y40" i="56"/>
  <c r="T37" i="56"/>
  <c r="R38" i="56"/>
  <c r="S38" i="56" s="1"/>
  <c r="T38" i="56" s="1"/>
  <c r="H38" i="56"/>
  <c r="I38" i="56" s="1"/>
  <c r="J38" i="56" s="1"/>
  <c r="AA40" i="56"/>
  <c r="M39" i="56"/>
  <c r="N39" i="56" s="1"/>
  <c r="O39" i="56" s="1"/>
  <c r="W41" i="56"/>
  <c r="X41" i="56" s="1"/>
  <c r="V42" i="56" s="1"/>
  <c r="T42" i="53"/>
  <c r="O39" i="53"/>
  <c r="J38" i="53"/>
  <c r="M40" i="53"/>
  <c r="N40" i="53" s="1"/>
  <c r="O40" i="53" s="1"/>
  <c r="R43" i="53"/>
  <c r="S43" i="53" s="1"/>
  <c r="T43" i="53" s="1"/>
  <c r="H39" i="53"/>
  <c r="I39" i="53" s="1"/>
  <c r="J39" i="53" s="1"/>
  <c r="G40" i="53"/>
  <c r="AA39" i="53"/>
  <c r="W38" i="53"/>
  <c r="X38" i="53" s="1"/>
  <c r="Y38" i="53" s="1"/>
  <c r="AA41" i="52"/>
  <c r="AB41" i="52" s="1"/>
  <c r="AC41" i="52" s="1"/>
  <c r="AA42" i="52" s="1"/>
  <c r="Q41" i="52"/>
  <c r="R41" i="52" s="1"/>
  <c r="S41" i="52" s="1"/>
  <c r="Q42" i="52" s="1"/>
  <c r="W40" i="52"/>
  <c r="X40" i="52" s="1"/>
  <c r="Y40" i="52" s="1"/>
  <c r="H39" i="52"/>
  <c r="I39" i="52" s="1"/>
  <c r="G40" i="52" s="1"/>
  <c r="M41" i="52"/>
  <c r="N41" i="52" s="1"/>
  <c r="L42" i="52" s="1"/>
  <c r="Y39" i="52"/>
  <c r="O40" i="52"/>
  <c r="J38" i="52"/>
  <c r="O40" i="50"/>
  <c r="W43" i="50"/>
  <c r="X43" i="50" s="1"/>
  <c r="Y43" i="50" s="1"/>
  <c r="H42" i="50"/>
  <c r="I42" i="50" s="1"/>
  <c r="G43" i="50" s="1"/>
  <c r="R42" i="50"/>
  <c r="S42" i="50" s="1"/>
  <c r="Q43" i="50" s="1"/>
  <c r="AB40" i="50"/>
  <c r="AC40" i="50" s="1"/>
  <c r="AA41" i="50" s="1"/>
  <c r="J41" i="50"/>
  <c r="M41" i="50"/>
  <c r="N41" i="50" s="1"/>
  <c r="L42" i="50" s="1"/>
  <c r="T41" i="50"/>
  <c r="Y42" i="50"/>
  <c r="AB40" i="47"/>
  <c r="AC40" i="47" s="1"/>
  <c r="AD40" i="47" s="1"/>
  <c r="W40" i="47"/>
  <c r="X40" i="47" s="1"/>
  <c r="Y40" i="47" s="1"/>
  <c r="AD39" i="47"/>
  <c r="Y39" i="47"/>
  <c r="R37" i="47"/>
  <c r="S37" i="47" s="1"/>
  <c r="Q38" i="47" s="1"/>
  <c r="M38" i="47"/>
  <c r="N38" i="47" s="1"/>
  <c r="O38" i="47" s="1"/>
  <c r="H41" i="47"/>
  <c r="I41" i="47" s="1"/>
  <c r="G42" i="47" s="1"/>
  <c r="V41" i="46"/>
  <c r="W41" i="46" s="1"/>
  <c r="X41" i="46" s="1"/>
  <c r="J35" i="46"/>
  <c r="R38" i="46"/>
  <c r="S38" i="46" s="1"/>
  <c r="Q39" i="46" s="1"/>
  <c r="M41" i="46"/>
  <c r="N41" i="46" s="1"/>
  <c r="O41" i="46" s="1"/>
  <c r="H36" i="46"/>
  <c r="I36" i="46" s="1"/>
  <c r="G37" i="46" s="1"/>
  <c r="T37" i="46"/>
  <c r="AA38" i="46"/>
  <c r="O40" i="46"/>
  <c r="V39" i="44"/>
  <c r="W39" i="44" s="1"/>
  <c r="X39" i="44" s="1"/>
  <c r="Y39" i="44" s="1"/>
  <c r="T38" i="44"/>
  <c r="L41" i="44"/>
  <c r="M41" i="44" s="1"/>
  <c r="N41" i="44" s="1"/>
  <c r="O41" i="44" s="1"/>
  <c r="AB40" i="44"/>
  <c r="AC40" i="44" s="1"/>
  <c r="AA41" i="44" s="1"/>
  <c r="H40" i="44"/>
  <c r="I40" i="44" s="1"/>
  <c r="G41" i="44" s="1"/>
  <c r="J39" i="44"/>
  <c r="AD39" i="44"/>
  <c r="R39" i="44"/>
  <c r="S39" i="44" s="1"/>
  <c r="Q40" i="44" s="1"/>
  <c r="AD36" i="39"/>
  <c r="Q37" i="39"/>
  <c r="R37" i="39" s="1"/>
  <c r="S37" i="39" s="1"/>
  <c r="Q38" i="39" s="1"/>
  <c r="W38" i="39"/>
  <c r="X38" i="39" s="1"/>
  <c r="Y38" i="39" s="1"/>
  <c r="AB37" i="39"/>
  <c r="AC37" i="39" s="1"/>
  <c r="AA38" i="39" s="1"/>
  <c r="M37" i="39"/>
  <c r="N37" i="39" s="1"/>
  <c r="O37" i="39" s="1"/>
  <c r="G38" i="39"/>
  <c r="Y37" i="39"/>
  <c r="AD32" i="9"/>
  <c r="AB33" i="9"/>
  <c r="AC33" i="9" s="1"/>
  <c r="AA34" i="9" s="1"/>
  <c r="L36" i="37"/>
  <c r="AD33" i="37"/>
  <c r="T32" i="37"/>
  <c r="R33" i="37"/>
  <c r="S33" i="37" s="1"/>
  <c r="T33" i="37" s="1"/>
  <c r="H36" i="37"/>
  <c r="I36" i="37" s="1"/>
  <c r="G37" i="37" s="1"/>
  <c r="AB34" i="37"/>
  <c r="AC34" i="37" s="1"/>
  <c r="AA35" i="37" s="1"/>
  <c r="M36" i="37"/>
  <c r="N36" i="37" s="1"/>
  <c r="L37" i="37" s="1"/>
  <c r="J35" i="37"/>
  <c r="W33" i="37"/>
  <c r="X33" i="37" s="1"/>
  <c r="V34" i="37" s="1"/>
  <c r="R34" i="35"/>
  <c r="S34" i="35" s="1"/>
  <c r="Q35" i="35" s="1"/>
  <c r="M34" i="35"/>
  <c r="N34" i="35" s="1"/>
  <c r="L35" i="35" s="1"/>
  <c r="AB30" i="35"/>
  <c r="AC30" i="35" s="1"/>
  <c r="AD30" i="35" s="1"/>
  <c r="V32" i="35"/>
  <c r="T33" i="35"/>
  <c r="O33" i="35"/>
  <c r="H31" i="35"/>
  <c r="I31" i="35" s="1"/>
  <c r="G32" i="35" s="1"/>
  <c r="W33" i="9"/>
  <c r="X33" i="9" s="1"/>
  <c r="V34" i="9" s="1"/>
  <c r="Q33" i="9"/>
  <c r="R33" i="9" s="1"/>
  <c r="S33" i="9" s="1"/>
  <c r="M29" i="9"/>
  <c r="N29" i="9" s="1"/>
  <c r="I27" i="9"/>
  <c r="J27" i="9" s="1"/>
  <c r="L41" i="53" l="1"/>
  <c r="Y41" i="56"/>
  <c r="Q39" i="56"/>
  <c r="W42" i="56"/>
  <c r="X42" i="56" s="1"/>
  <c r="V43" i="56" s="1"/>
  <c r="L40" i="56"/>
  <c r="G39" i="56"/>
  <c r="AB40" i="56"/>
  <c r="AC40" i="56" s="1"/>
  <c r="AA41" i="56" s="1"/>
  <c r="V39" i="53"/>
  <c r="W39" i="53" s="1"/>
  <c r="X39" i="53" s="1"/>
  <c r="V40" i="53" s="1"/>
  <c r="H40" i="53"/>
  <c r="I40" i="53" s="1"/>
  <c r="J40" i="53" s="1"/>
  <c r="Q44" i="53"/>
  <c r="AB39" i="53"/>
  <c r="AC39" i="53" s="1"/>
  <c r="AA40" i="53" s="1"/>
  <c r="M41" i="53"/>
  <c r="N41" i="53" s="1"/>
  <c r="L42" i="53" s="1"/>
  <c r="V41" i="52"/>
  <c r="W41" i="52" s="1"/>
  <c r="X41" i="52" s="1"/>
  <c r="V42" i="52" s="1"/>
  <c r="AB42" i="52"/>
  <c r="AC42" i="52" s="1"/>
  <c r="AA43" i="52" s="1"/>
  <c r="R42" i="52"/>
  <c r="S42" i="52" s="1"/>
  <c r="Q43" i="52" s="1"/>
  <c r="M42" i="52"/>
  <c r="N42" i="52" s="1"/>
  <c r="L43" i="52" s="1"/>
  <c r="H40" i="52"/>
  <c r="I40" i="52" s="1"/>
  <c r="J40" i="52" s="1"/>
  <c r="J39" i="52"/>
  <c r="T41" i="52"/>
  <c r="AD41" i="52"/>
  <c r="O41" i="52"/>
  <c r="T42" i="50"/>
  <c r="V44" i="50"/>
  <c r="W44" i="50" s="1"/>
  <c r="X44" i="50" s="1"/>
  <c r="M42" i="50"/>
  <c r="N42" i="50" s="1"/>
  <c r="L43" i="50" s="1"/>
  <c r="AB41" i="50"/>
  <c r="AC41" i="50" s="1"/>
  <c r="AA42" i="50" s="1"/>
  <c r="H43" i="50"/>
  <c r="I43" i="50" s="1"/>
  <c r="J43" i="50" s="1"/>
  <c r="G44" i="50"/>
  <c r="J42" i="50"/>
  <c r="O41" i="50"/>
  <c r="AD40" i="50"/>
  <c r="R43" i="50"/>
  <c r="S43" i="50" s="1"/>
  <c r="T43" i="50" s="1"/>
  <c r="AA41" i="47"/>
  <c r="AB41" i="47" s="1"/>
  <c r="AC41" i="47" s="1"/>
  <c r="AA42" i="47" s="1"/>
  <c r="J41" i="47"/>
  <c r="J42" i="47"/>
  <c r="H42" i="47"/>
  <c r="I42" i="47" s="1"/>
  <c r="G43" i="47" s="1"/>
  <c r="L39" i="47"/>
  <c r="V41" i="47"/>
  <c r="R38" i="47"/>
  <c r="S38" i="47" s="1"/>
  <c r="T38" i="47" s="1"/>
  <c r="V42" i="46"/>
  <c r="Y41" i="46"/>
  <c r="L42" i="46"/>
  <c r="M42" i="46" s="1"/>
  <c r="N42" i="46" s="1"/>
  <c r="O42" i="46" s="1"/>
  <c r="H37" i="46"/>
  <c r="I37" i="46" s="1"/>
  <c r="G38" i="46" s="1"/>
  <c r="R39" i="46"/>
  <c r="S39" i="46" s="1"/>
  <c r="T39" i="46" s="1"/>
  <c r="J36" i="46"/>
  <c r="AB38" i="46"/>
  <c r="AC38" i="46" s="1"/>
  <c r="AD38" i="46" s="1"/>
  <c r="T38" i="46"/>
  <c r="W42" i="46"/>
  <c r="X42" i="46" s="1"/>
  <c r="V43" i="46" s="1"/>
  <c r="AD40" i="44"/>
  <c r="T39" i="44"/>
  <c r="V40" i="44"/>
  <c r="W40" i="44" s="1"/>
  <c r="X40" i="44" s="1"/>
  <c r="Y40" i="44" s="1"/>
  <c r="L42" i="44"/>
  <c r="H41" i="44"/>
  <c r="I41" i="44" s="1"/>
  <c r="G42" i="44" s="1"/>
  <c r="R40" i="44"/>
  <c r="S40" i="44" s="1"/>
  <c r="Q41" i="44" s="1"/>
  <c r="J40" i="44"/>
  <c r="AB41" i="44"/>
  <c r="AC41" i="44" s="1"/>
  <c r="AA42" i="44" s="1"/>
  <c r="V39" i="39"/>
  <c r="R38" i="39"/>
  <c r="S38" i="39" s="1"/>
  <c r="T38" i="39" s="1"/>
  <c r="AB38" i="39"/>
  <c r="AC38" i="39" s="1"/>
  <c r="AD38" i="39" s="1"/>
  <c r="W39" i="39"/>
  <c r="X39" i="39" s="1"/>
  <c r="V40" i="39" s="1"/>
  <c r="T37" i="39"/>
  <c r="L38" i="39"/>
  <c r="AD37" i="39"/>
  <c r="H38" i="39"/>
  <c r="I38" i="39" s="1"/>
  <c r="J38" i="39" s="1"/>
  <c r="AB34" i="9"/>
  <c r="AC34" i="9" s="1"/>
  <c r="AA35" i="9" s="1"/>
  <c r="AD33" i="9"/>
  <c r="J36" i="37"/>
  <c r="AB35" i="37"/>
  <c r="AC35" i="37" s="1"/>
  <c r="AA36" i="37" s="1"/>
  <c r="W34" i="37"/>
  <c r="X34" i="37" s="1"/>
  <c r="V35" i="37" s="1"/>
  <c r="H37" i="37"/>
  <c r="I37" i="37" s="1"/>
  <c r="J37" i="37" s="1"/>
  <c r="M37" i="37"/>
  <c r="N37" i="37" s="1"/>
  <c r="L38" i="37" s="1"/>
  <c r="Y33" i="37"/>
  <c r="O36" i="37"/>
  <c r="AD34" i="37"/>
  <c r="Q34" i="37"/>
  <c r="AA31" i="35"/>
  <c r="AB31" i="35" s="1"/>
  <c r="AC31" i="35" s="1"/>
  <c r="AA32" i="35" s="1"/>
  <c r="O34" i="35"/>
  <c r="M35" i="35"/>
  <c r="N35" i="35" s="1"/>
  <c r="L36" i="35" s="1"/>
  <c r="H32" i="35"/>
  <c r="I32" i="35" s="1"/>
  <c r="J32" i="35" s="1"/>
  <c r="R35" i="35"/>
  <c r="S35" i="35" s="1"/>
  <c r="Q36" i="35" s="1"/>
  <c r="J31" i="35"/>
  <c r="W32" i="35"/>
  <c r="X32" i="35" s="1"/>
  <c r="V33" i="35" s="1"/>
  <c r="T34" i="35"/>
  <c r="Q34" i="9"/>
  <c r="R34" i="9" s="1"/>
  <c r="S34" i="9" s="1"/>
  <c r="T34" i="9" s="1"/>
  <c r="W34" i="9"/>
  <c r="X34" i="9" s="1"/>
  <c r="O29" i="9"/>
  <c r="T33" i="9"/>
  <c r="L30" i="9"/>
  <c r="G28" i="9"/>
  <c r="Y42" i="56" l="1"/>
  <c r="R39" i="56"/>
  <c r="S39" i="56" s="1"/>
  <c r="Q40" i="56" s="1"/>
  <c r="W43" i="56"/>
  <c r="X43" i="56" s="1"/>
  <c r="V44" i="56" s="1"/>
  <c r="AB41" i="56"/>
  <c r="AC41" i="56" s="1"/>
  <c r="AA42" i="56" s="1"/>
  <c r="AD40" i="56"/>
  <c r="M40" i="56"/>
  <c r="N40" i="56" s="1"/>
  <c r="L41" i="56" s="1"/>
  <c r="H39" i="56"/>
  <c r="I39" i="56" s="1"/>
  <c r="G40" i="56" s="1"/>
  <c r="AD39" i="53"/>
  <c r="Y39" i="53"/>
  <c r="O41" i="53"/>
  <c r="AB40" i="53"/>
  <c r="AC40" i="53" s="1"/>
  <c r="AA41" i="53" s="1"/>
  <c r="M42" i="53"/>
  <c r="N42" i="53" s="1"/>
  <c r="O42" i="53" s="1"/>
  <c r="G41" i="53"/>
  <c r="R44" i="53"/>
  <c r="S44" i="53" s="1"/>
  <c r="T44" i="53" s="1"/>
  <c r="W40" i="53"/>
  <c r="X40" i="53" s="1"/>
  <c r="Y40" i="53" s="1"/>
  <c r="O42" i="52"/>
  <c r="G41" i="52"/>
  <c r="AD42" i="52"/>
  <c r="R43" i="52"/>
  <c r="S43" i="52" s="1"/>
  <c r="T43" i="52" s="1"/>
  <c r="W42" i="52"/>
  <c r="X42" i="52" s="1"/>
  <c r="Y42" i="52" s="1"/>
  <c r="H41" i="52"/>
  <c r="I41" i="52" s="1"/>
  <c r="G42" i="52" s="1"/>
  <c r="Y41" i="52"/>
  <c r="T42" i="52"/>
  <c r="AB43" i="52"/>
  <c r="AC43" i="52" s="1"/>
  <c r="AD43" i="52" s="1"/>
  <c r="M43" i="52"/>
  <c r="N43" i="52" s="1"/>
  <c r="L44" i="52" s="1"/>
  <c r="V45" i="50"/>
  <c r="Y44" i="50"/>
  <c r="O42" i="50"/>
  <c r="AB42" i="50"/>
  <c r="AC42" i="50" s="1"/>
  <c r="AD42" i="50" s="1"/>
  <c r="W45" i="50"/>
  <c r="X45" i="50" s="1"/>
  <c r="Q44" i="50"/>
  <c r="AD41" i="50"/>
  <c r="M43" i="50"/>
  <c r="N43" i="50" s="1"/>
  <c r="L44" i="50" s="1"/>
  <c r="H44" i="50"/>
  <c r="I44" i="50" s="1"/>
  <c r="G45" i="50" s="1"/>
  <c r="AB42" i="47"/>
  <c r="AC42" i="47" s="1"/>
  <c r="AA43" i="47" s="1"/>
  <c r="AD42" i="47"/>
  <c r="AD41" i="47"/>
  <c r="O39" i="47"/>
  <c r="M39" i="47"/>
  <c r="N39" i="47" s="1"/>
  <c r="L40" i="47" s="1"/>
  <c r="Q39" i="47"/>
  <c r="H43" i="47"/>
  <c r="I43" i="47" s="1"/>
  <c r="G44" i="47" s="1"/>
  <c r="W41" i="47"/>
  <c r="X41" i="47" s="1"/>
  <c r="Y41" i="47" s="1"/>
  <c r="Y42" i="46"/>
  <c r="AA39" i="46"/>
  <c r="Q40" i="46"/>
  <c r="R40" i="46" s="1"/>
  <c r="S40" i="46" s="1"/>
  <c r="Q41" i="46" s="1"/>
  <c r="L43" i="46"/>
  <c r="H38" i="46"/>
  <c r="I38" i="46" s="1"/>
  <c r="G39" i="46" s="1"/>
  <c r="AB39" i="46"/>
  <c r="AC39" i="46" s="1"/>
  <c r="AD39" i="46" s="1"/>
  <c r="J37" i="46"/>
  <c r="M43" i="46"/>
  <c r="N43" i="46" s="1"/>
  <c r="O43" i="46" s="1"/>
  <c r="W43" i="46"/>
  <c r="X43" i="46" s="1"/>
  <c r="V44" i="46" s="1"/>
  <c r="J41" i="44"/>
  <c r="M42" i="44"/>
  <c r="N42" i="44" s="1"/>
  <c r="L43" i="44" s="1"/>
  <c r="R41" i="44"/>
  <c r="S41" i="44" s="1"/>
  <c r="Q42" i="44" s="1"/>
  <c r="H42" i="44"/>
  <c r="I42" i="44" s="1"/>
  <c r="J42" i="44" s="1"/>
  <c r="AB42" i="44"/>
  <c r="AC42" i="44" s="1"/>
  <c r="AA43" i="44" s="1"/>
  <c r="V41" i="44"/>
  <c r="AD41" i="44"/>
  <c r="T40" i="44"/>
  <c r="AA39" i="39"/>
  <c r="AB39" i="39" s="1"/>
  <c r="AC39" i="39" s="1"/>
  <c r="AD39" i="39" s="1"/>
  <c r="G39" i="39"/>
  <c r="H39" i="39" s="1"/>
  <c r="I39" i="39" s="1"/>
  <c r="J39" i="39" s="1"/>
  <c r="Q39" i="39"/>
  <c r="W40" i="39"/>
  <c r="X40" i="39" s="1"/>
  <c r="V41" i="39" s="1"/>
  <c r="R39" i="39"/>
  <c r="S39" i="39" s="1"/>
  <c r="Y39" i="39"/>
  <c r="M38" i="39"/>
  <c r="N38" i="39" s="1"/>
  <c r="O38" i="39" s="1"/>
  <c r="AB35" i="9"/>
  <c r="AC35" i="9" s="1"/>
  <c r="AD35" i="9" s="1"/>
  <c r="AA36" i="9"/>
  <c r="AD34" i="9"/>
  <c r="G33" i="35"/>
  <c r="G38" i="37"/>
  <c r="O37" i="37"/>
  <c r="W35" i="37"/>
  <c r="X35" i="37" s="1"/>
  <c r="V36" i="37" s="1"/>
  <c r="AB36" i="37"/>
  <c r="AC36" i="37" s="1"/>
  <c r="AA37" i="37" s="1"/>
  <c r="H38" i="37"/>
  <c r="I38" i="37" s="1"/>
  <c r="G39" i="37" s="1"/>
  <c r="M38" i="37"/>
  <c r="N38" i="37" s="1"/>
  <c r="O38" i="37" s="1"/>
  <c r="AD35" i="37"/>
  <c r="Y34" i="37"/>
  <c r="R34" i="37"/>
  <c r="S34" i="37" s="1"/>
  <c r="Q35" i="37" s="1"/>
  <c r="T35" i="35"/>
  <c r="AB32" i="35"/>
  <c r="AC32" i="35" s="1"/>
  <c r="AA33" i="35" s="1"/>
  <c r="W33" i="35"/>
  <c r="X33" i="35" s="1"/>
  <c r="V34" i="35" s="1"/>
  <c r="M36" i="35"/>
  <c r="N36" i="35" s="1"/>
  <c r="O36" i="35" s="1"/>
  <c r="H33" i="35"/>
  <c r="I33" i="35" s="1"/>
  <c r="G34" i="35" s="1"/>
  <c r="Y32" i="35"/>
  <c r="AD31" i="35"/>
  <c r="R36" i="35"/>
  <c r="S36" i="35" s="1"/>
  <c r="Q37" i="35" s="1"/>
  <c r="O35" i="35"/>
  <c r="Q35" i="9"/>
  <c r="R35" i="9" s="1"/>
  <c r="S35" i="9" s="1"/>
  <c r="T35" i="9" s="1"/>
  <c r="V35" i="9"/>
  <c r="M30" i="9"/>
  <c r="N30" i="9" s="1"/>
  <c r="H28" i="9"/>
  <c r="O40" i="56" l="1"/>
  <c r="AD41" i="56"/>
  <c r="Y43" i="56"/>
  <c r="T39" i="56"/>
  <c r="R40" i="56"/>
  <c r="S40" i="56" s="1"/>
  <c r="Q41" i="56" s="1"/>
  <c r="R41" i="56" s="1"/>
  <c r="S41" i="56" s="1"/>
  <c r="Q42" i="56" s="1"/>
  <c r="W44" i="56"/>
  <c r="X44" i="56" s="1"/>
  <c r="V45" i="56" s="1"/>
  <c r="H40" i="56"/>
  <c r="I40" i="56" s="1"/>
  <c r="G41" i="56" s="1"/>
  <c r="AB42" i="56"/>
  <c r="AC42" i="56" s="1"/>
  <c r="AA43" i="56" s="1"/>
  <c r="M41" i="56"/>
  <c r="N41" i="56" s="1"/>
  <c r="O41" i="56" s="1"/>
  <c r="J39" i="56"/>
  <c r="AD40" i="53"/>
  <c r="Q45" i="53"/>
  <c r="V41" i="53"/>
  <c r="W41" i="53" s="1"/>
  <c r="X41" i="53" s="1"/>
  <c r="V42" i="53" s="1"/>
  <c r="L43" i="53"/>
  <c r="AB41" i="53"/>
  <c r="AC41" i="53" s="1"/>
  <c r="AA42" i="53" s="1"/>
  <c r="R45" i="53"/>
  <c r="S45" i="53" s="1"/>
  <c r="Q46" i="53" s="1"/>
  <c r="J41" i="53"/>
  <c r="H41" i="53"/>
  <c r="I41" i="53" s="1"/>
  <c r="G42" i="53" s="1"/>
  <c r="Q44" i="52"/>
  <c r="R44" i="52" s="1"/>
  <c r="S44" i="52" s="1"/>
  <c r="Q45" i="52" s="1"/>
  <c r="O43" i="52"/>
  <c r="H42" i="52"/>
  <c r="I42" i="52" s="1"/>
  <c r="G43" i="52" s="1"/>
  <c r="M44" i="52"/>
  <c r="N44" i="52" s="1"/>
  <c r="L45" i="52" s="1"/>
  <c r="AA44" i="52"/>
  <c r="J41" i="52"/>
  <c r="V43" i="52"/>
  <c r="V46" i="50"/>
  <c r="AA43" i="50"/>
  <c r="AB43" i="50" s="1"/>
  <c r="AC43" i="50" s="1"/>
  <c r="AD43" i="50" s="1"/>
  <c r="Y45" i="50"/>
  <c r="O43" i="50"/>
  <c r="J44" i="50"/>
  <c r="M44" i="50"/>
  <c r="N44" i="50" s="1"/>
  <c r="L45" i="50" s="1"/>
  <c r="H45" i="50"/>
  <c r="I45" i="50" s="1"/>
  <c r="G46" i="50" s="1"/>
  <c r="W46" i="50"/>
  <c r="X46" i="50" s="1"/>
  <c r="Y46" i="50" s="1"/>
  <c r="R44" i="50"/>
  <c r="S44" i="50" s="1"/>
  <c r="Q45" i="50" s="1"/>
  <c r="J43" i="47"/>
  <c r="H44" i="47"/>
  <c r="I44" i="47" s="1"/>
  <c r="J44" i="47" s="1"/>
  <c r="M40" i="47"/>
  <c r="N40" i="47" s="1"/>
  <c r="O40" i="47" s="1"/>
  <c r="AB43" i="47"/>
  <c r="AC43" i="47" s="1"/>
  <c r="AA44" i="47" s="1"/>
  <c r="V42" i="47"/>
  <c r="R39" i="47"/>
  <c r="S39" i="47" s="1"/>
  <c r="Q40" i="47" s="1"/>
  <c r="Y43" i="46"/>
  <c r="T40" i="46"/>
  <c r="L44" i="46"/>
  <c r="O42" i="44"/>
  <c r="AA40" i="46"/>
  <c r="W44" i="46"/>
  <c r="X44" i="46" s="1"/>
  <c r="V45" i="46" s="1"/>
  <c r="G40" i="46"/>
  <c r="H39" i="46"/>
  <c r="I39" i="46" s="1"/>
  <c r="J39" i="46" s="1"/>
  <c r="AB40" i="46"/>
  <c r="AC40" i="46" s="1"/>
  <c r="AA41" i="46" s="1"/>
  <c r="R41" i="46"/>
  <c r="S41" i="46" s="1"/>
  <c r="Q42" i="46" s="1"/>
  <c r="J38" i="46"/>
  <c r="M44" i="46"/>
  <c r="N44" i="46" s="1"/>
  <c r="O44" i="46" s="1"/>
  <c r="AD42" i="44"/>
  <c r="T41" i="44"/>
  <c r="G43" i="44"/>
  <c r="M43" i="44"/>
  <c r="N43" i="44" s="1"/>
  <c r="L44" i="44" s="1"/>
  <c r="M44" i="44" s="1"/>
  <c r="N44" i="44" s="1"/>
  <c r="L45" i="44" s="1"/>
  <c r="H43" i="44"/>
  <c r="I43" i="44" s="1"/>
  <c r="J43" i="44" s="1"/>
  <c r="AB43" i="44"/>
  <c r="AC43" i="44" s="1"/>
  <c r="AA44" i="44" s="1"/>
  <c r="W41" i="44"/>
  <c r="X41" i="44" s="1"/>
  <c r="V42" i="44" s="1"/>
  <c r="R42" i="44"/>
  <c r="S42" i="44" s="1"/>
  <c r="Q43" i="44" s="1"/>
  <c r="Q40" i="39"/>
  <c r="L39" i="39"/>
  <c r="AA40" i="39"/>
  <c r="T39" i="39"/>
  <c r="W41" i="39"/>
  <c r="X41" i="39" s="1"/>
  <c r="Y41" i="39" s="1"/>
  <c r="M39" i="39"/>
  <c r="N39" i="39" s="1"/>
  <c r="L40" i="39" s="1"/>
  <c r="Y40" i="39"/>
  <c r="R40" i="39"/>
  <c r="S40" i="39" s="1"/>
  <c r="Q41" i="39" s="1"/>
  <c r="G40" i="39"/>
  <c r="AB36" i="9"/>
  <c r="AC36" i="9" s="1"/>
  <c r="AA37" i="9" s="1"/>
  <c r="J38" i="37"/>
  <c r="L39" i="37"/>
  <c r="Y35" i="37"/>
  <c r="T34" i="37"/>
  <c r="H39" i="37"/>
  <c r="I39" i="37" s="1"/>
  <c r="G40" i="37" s="1"/>
  <c r="Y36" i="37"/>
  <c r="W36" i="37"/>
  <c r="X36" i="37" s="1"/>
  <c r="V37" i="37" s="1"/>
  <c r="R35" i="37"/>
  <c r="S35" i="37" s="1"/>
  <c r="T35" i="37" s="1"/>
  <c r="AB37" i="37"/>
  <c r="AC37" i="37" s="1"/>
  <c r="AA38" i="37" s="1"/>
  <c r="AD36" i="37"/>
  <c r="M39" i="37"/>
  <c r="N39" i="37" s="1"/>
  <c r="L40" i="37" s="1"/>
  <c r="Y33" i="35"/>
  <c r="T36" i="35"/>
  <c r="L37" i="35"/>
  <c r="M37" i="35" s="1"/>
  <c r="N37" i="35" s="1"/>
  <c r="O37" i="35" s="1"/>
  <c r="H34" i="35"/>
  <c r="I34" i="35" s="1"/>
  <c r="J34" i="35" s="1"/>
  <c r="W34" i="35"/>
  <c r="X34" i="35" s="1"/>
  <c r="V35" i="35" s="1"/>
  <c r="AB33" i="35"/>
  <c r="AC33" i="35" s="1"/>
  <c r="AA34" i="35" s="1"/>
  <c r="R37" i="35"/>
  <c r="S37" i="35" s="1"/>
  <c r="T37" i="35" s="1"/>
  <c r="Q38" i="35"/>
  <c r="J33" i="35"/>
  <c r="AD32" i="35"/>
  <c r="W35" i="9"/>
  <c r="X35" i="9" s="1"/>
  <c r="O30" i="9"/>
  <c r="Q36" i="9"/>
  <c r="L31" i="9"/>
  <c r="I28" i="9"/>
  <c r="J28" i="9" s="1"/>
  <c r="Y44" i="56" l="1"/>
  <c r="L42" i="56"/>
  <c r="AD42" i="56"/>
  <c r="T40" i="56"/>
  <c r="J41" i="56"/>
  <c r="H41" i="56"/>
  <c r="I41" i="56" s="1"/>
  <c r="G42" i="56" s="1"/>
  <c r="R42" i="56"/>
  <c r="S42" i="56" s="1"/>
  <c r="Q43" i="56" s="1"/>
  <c r="W45" i="56"/>
  <c r="X45" i="56" s="1"/>
  <c r="V46" i="56" s="1"/>
  <c r="AB43" i="56"/>
  <c r="AC43" i="56" s="1"/>
  <c r="AA44" i="56" s="1"/>
  <c r="T41" i="56"/>
  <c r="M42" i="56"/>
  <c r="N42" i="56" s="1"/>
  <c r="L43" i="56" s="1"/>
  <c r="J40" i="56"/>
  <c r="AD41" i="53"/>
  <c r="T45" i="53"/>
  <c r="M43" i="53"/>
  <c r="N43" i="53" s="1"/>
  <c r="L44" i="53" s="1"/>
  <c r="W42" i="53"/>
  <c r="X42" i="53" s="1"/>
  <c r="Y42" i="53" s="1"/>
  <c r="R46" i="53"/>
  <c r="S46" i="53" s="1"/>
  <c r="T46" i="53" s="1"/>
  <c r="AB42" i="53"/>
  <c r="AC42" i="53" s="1"/>
  <c r="AA43" i="53" s="1"/>
  <c r="J42" i="53"/>
  <c r="H42" i="53"/>
  <c r="I42" i="53" s="1"/>
  <c r="G43" i="53" s="1"/>
  <c r="Y41" i="53"/>
  <c r="R45" i="52"/>
  <c r="S45" i="52" s="1"/>
  <c r="Q46" i="52" s="1"/>
  <c r="H43" i="52"/>
  <c r="I43" i="52" s="1"/>
  <c r="G44" i="52" s="1"/>
  <c r="M45" i="52"/>
  <c r="N45" i="52" s="1"/>
  <c r="L46" i="52" s="1"/>
  <c r="AB44" i="52"/>
  <c r="AC44" i="52" s="1"/>
  <c r="AD44" i="52" s="1"/>
  <c r="T44" i="52"/>
  <c r="J42" i="52"/>
  <c r="W43" i="52"/>
  <c r="X43" i="52" s="1"/>
  <c r="V44" i="52" s="1"/>
  <c r="O44" i="52"/>
  <c r="T44" i="50"/>
  <c r="V47" i="50"/>
  <c r="O44" i="50"/>
  <c r="J45" i="50"/>
  <c r="M45" i="50"/>
  <c r="N45" i="50" s="1"/>
  <c r="L46" i="50" s="1"/>
  <c r="R45" i="50"/>
  <c r="S45" i="50" s="1"/>
  <c r="T45" i="50" s="1"/>
  <c r="H46" i="50"/>
  <c r="I46" i="50" s="1"/>
  <c r="G47" i="50" s="1"/>
  <c r="AA44" i="50"/>
  <c r="AD43" i="47"/>
  <c r="T39" i="47"/>
  <c r="G45" i="47"/>
  <c r="AB44" i="47"/>
  <c r="AC44" i="47" s="1"/>
  <c r="AD44" i="47" s="1"/>
  <c r="R40" i="47"/>
  <c r="S40" i="47" s="1"/>
  <c r="Q41" i="47" s="1"/>
  <c r="L41" i="47"/>
  <c r="W42" i="47"/>
  <c r="X42" i="47" s="1"/>
  <c r="Y42" i="47" s="1"/>
  <c r="J45" i="47"/>
  <c r="H45" i="47"/>
  <c r="I45" i="47" s="1"/>
  <c r="G46" i="47" s="1"/>
  <c r="O43" i="44"/>
  <c r="AD40" i="46"/>
  <c r="R42" i="46"/>
  <c r="S42" i="46" s="1"/>
  <c r="Q43" i="46" s="1"/>
  <c r="AB41" i="46"/>
  <c r="AC41" i="46" s="1"/>
  <c r="AD41" i="46" s="1"/>
  <c r="W45" i="46"/>
  <c r="X45" i="46" s="1"/>
  <c r="Y45" i="46" s="1"/>
  <c r="H40" i="46"/>
  <c r="I40" i="46" s="1"/>
  <c r="J40" i="46" s="1"/>
  <c r="L45" i="46"/>
  <c r="T41" i="46"/>
  <c r="Y44" i="46"/>
  <c r="O44" i="44"/>
  <c r="AD43" i="44"/>
  <c r="T42" i="44"/>
  <c r="W42" i="44"/>
  <c r="X42" i="44" s="1"/>
  <c r="V43" i="44" s="1"/>
  <c r="M45" i="44"/>
  <c r="N45" i="44" s="1"/>
  <c r="O45" i="44" s="1"/>
  <c r="G44" i="44"/>
  <c r="Y41" i="44"/>
  <c r="AB44" i="44"/>
  <c r="AC44" i="44" s="1"/>
  <c r="AD44" i="44" s="1"/>
  <c r="R43" i="44"/>
  <c r="S43" i="44" s="1"/>
  <c r="T43" i="44" s="1"/>
  <c r="AB40" i="39"/>
  <c r="AC40" i="39" s="1"/>
  <c r="AD40" i="39" s="1"/>
  <c r="V42" i="39"/>
  <c r="W42" i="39" s="1"/>
  <c r="X42" i="39" s="1"/>
  <c r="V43" i="39" s="1"/>
  <c r="R41" i="39"/>
  <c r="S41" i="39" s="1"/>
  <c r="T41" i="39" s="1"/>
  <c r="M40" i="39"/>
  <c r="N40" i="39" s="1"/>
  <c r="L41" i="39" s="1"/>
  <c r="T40" i="39"/>
  <c r="O39" i="39"/>
  <c r="H40" i="39"/>
  <c r="I40" i="39" s="1"/>
  <c r="G41" i="39" s="1"/>
  <c r="AD37" i="9"/>
  <c r="AB37" i="9"/>
  <c r="AC37" i="9" s="1"/>
  <c r="AA38" i="9" s="1"/>
  <c r="AD36" i="9"/>
  <c r="J39" i="37"/>
  <c r="O39" i="37"/>
  <c r="Q36" i="37"/>
  <c r="AB38" i="37"/>
  <c r="AC38" i="37" s="1"/>
  <c r="AA39" i="37" s="1"/>
  <c r="M40" i="37"/>
  <c r="N40" i="37" s="1"/>
  <c r="L41" i="37" s="1"/>
  <c r="H40" i="37"/>
  <c r="I40" i="37" s="1"/>
  <c r="J40" i="37" s="1"/>
  <c r="R36" i="37"/>
  <c r="S36" i="37" s="1"/>
  <c r="T36" i="37" s="1"/>
  <c r="W37" i="37"/>
  <c r="X37" i="37" s="1"/>
  <c r="Y37" i="37" s="1"/>
  <c r="AD37" i="37"/>
  <c r="AD33" i="35"/>
  <c r="Y34" i="35"/>
  <c r="W35" i="35"/>
  <c r="X35" i="35" s="1"/>
  <c r="Y35" i="35" s="1"/>
  <c r="R38" i="35"/>
  <c r="S38" i="35" s="1"/>
  <c r="T38" i="35" s="1"/>
  <c r="L38" i="35"/>
  <c r="AB34" i="35"/>
  <c r="AC34" i="35" s="1"/>
  <c r="AA35" i="35" s="1"/>
  <c r="G35" i="35"/>
  <c r="V36" i="9"/>
  <c r="W36" i="9" s="1"/>
  <c r="X36" i="9" s="1"/>
  <c r="M31" i="9"/>
  <c r="N31" i="9" s="1"/>
  <c r="R36" i="9"/>
  <c r="S36" i="9" s="1"/>
  <c r="G29" i="9"/>
  <c r="Y45" i="56" l="1"/>
  <c r="M43" i="56"/>
  <c r="N43" i="56" s="1"/>
  <c r="L44" i="56" s="1"/>
  <c r="R43" i="56"/>
  <c r="S43" i="56" s="1"/>
  <c r="T43" i="56" s="1"/>
  <c r="AB44" i="56"/>
  <c r="AC44" i="56" s="1"/>
  <c r="AD44" i="56" s="1"/>
  <c r="H42" i="56"/>
  <c r="I42" i="56" s="1"/>
  <c r="J42" i="56" s="1"/>
  <c r="W46" i="56"/>
  <c r="X46" i="56" s="1"/>
  <c r="V47" i="56" s="1"/>
  <c r="O42" i="56"/>
  <c r="AD43" i="56"/>
  <c r="T42" i="56"/>
  <c r="M44" i="53"/>
  <c r="N44" i="53" s="1"/>
  <c r="O44" i="53" s="1"/>
  <c r="O43" i="53"/>
  <c r="V43" i="53"/>
  <c r="W43" i="53" s="1"/>
  <c r="X43" i="53" s="1"/>
  <c r="Y43" i="53" s="1"/>
  <c r="AB43" i="53"/>
  <c r="AC43" i="53" s="1"/>
  <c r="AD43" i="53" s="1"/>
  <c r="H43" i="53"/>
  <c r="I43" i="53" s="1"/>
  <c r="G44" i="53" s="1"/>
  <c r="Q47" i="53"/>
  <c r="AD42" i="53"/>
  <c r="T45" i="52"/>
  <c r="AA45" i="52"/>
  <c r="AB45" i="52" s="1"/>
  <c r="AC45" i="52" s="1"/>
  <c r="AA46" i="52" s="1"/>
  <c r="W44" i="52"/>
  <c r="X44" i="52" s="1"/>
  <c r="Y44" i="52" s="1"/>
  <c r="V45" i="52"/>
  <c r="M46" i="52"/>
  <c r="N46" i="52" s="1"/>
  <c r="O46" i="52" s="1"/>
  <c r="H44" i="52"/>
  <c r="I44" i="52" s="1"/>
  <c r="J44" i="52" s="1"/>
  <c r="J43" i="52"/>
  <c r="R46" i="52"/>
  <c r="S46" i="52" s="1"/>
  <c r="Q47" i="52" s="1"/>
  <c r="Y43" i="52"/>
  <c r="O45" i="52"/>
  <c r="W47" i="50"/>
  <c r="X47" i="50" s="1"/>
  <c r="V48" i="50" s="1"/>
  <c r="W48" i="50" s="1"/>
  <c r="X48" i="50" s="1"/>
  <c r="V49" i="50" s="1"/>
  <c r="O45" i="50"/>
  <c r="J46" i="50"/>
  <c r="M46" i="50"/>
  <c r="N46" i="50" s="1"/>
  <c r="O46" i="50" s="1"/>
  <c r="H47" i="50"/>
  <c r="I47" i="50" s="1"/>
  <c r="J47" i="50" s="1"/>
  <c r="Q46" i="50"/>
  <c r="AB44" i="50"/>
  <c r="AC44" i="50" s="1"/>
  <c r="AD44" i="50" s="1"/>
  <c r="AA45" i="50"/>
  <c r="AA45" i="47"/>
  <c r="AB45" i="47" s="1"/>
  <c r="AC45" i="47" s="1"/>
  <c r="AA46" i="47" s="1"/>
  <c r="H46" i="47"/>
  <c r="I46" i="47" s="1"/>
  <c r="G47" i="47" s="1"/>
  <c r="R41" i="47"/>
  <c r="S41" i="47" s="1"/>
  <c r="T41" i="47" s="1"/>
  <c r="V43" i="47"/>
  <c r="T40" i="47"/>
  <c r="M41" i="47"/>
  <c r="N41" i="47" s="1"/>
  <c r="L42" i="47" s="1"/>
  <c r="AA42" i="46"/>
  <c r="AB42" i="46" s="1"/>
  <c r="AC42" i="46" s="1"/>
  <c r="AA43" i="46" s="1"/>
  <c r="V46" i="46"/>
  <c r="W46" i="46" s="1"/>
  <c r="X46" i="46" s="1"/>
  <c r="Y46" i="46" s="1"/>
  <c r="R43" i="46"/>
  <c r="S43" i="46" s="1"/>
  <c r="Q44" i="46" s="1"/>
  <c r="G41" i="46"/>
  <c r="T42" i="46"/>
  <c r="M45" i="46"/>
  <c r="N45" i="46" s="1"/>
  <c r="O45" i="46" s="1"/>
  <c r="Q44" i="44"/>
  <c r="AA45" i="44"/>
  <c r="AB45" i="44" s="1"/>
  <c r="AC45" i="44" s="1"/>
  <c r="AA46" i="44" s="1"/>
  <c r="Y42" i="44"/>
  <c r="L46" i="44"/>
  <c r="R44" i="44"/>
  <c r="S44" i="44" s="1"/>
  <c r="T44" i="44" s="1"/>
  <c r="J44" i="44"/>
  <c r="H44" i="44"/>
  <c r="I44" i="44" s="1"/>
  <c r="G45" i="44" s="1"/>
  <c r="W43" i="44"/>
  <c r="X43" i="44" s="1"/>
  <c r="V44" i="44" s="1"/>
  <c r="Y43" i="44"/>
  <c r="AA41" i="39"/>
  <c r="AB41" i="39"/>
  <c r="AC41" i="39" s="1"/>
  <c r="AD41" i="39" s="1"/>
  <c r="Q42" i="39"/>
  <c r="R42" i="39" s="1"/>
  <c r="S42" i="39" s="1"/>
  <c r="Q43" i="39" s="1"/>
  <c r="O40" i="39"/>
  <c r="W43" i="39"/>
  <c r="X43" i="39" s="1"/>
  <c r="V44" i="39" s="1"/>
  <c r="H41" i="39"/>
  <c r="I41" i="39" s="1"/>
  <c r="G42" i="39" s="1"/>
  <c r="J40" i="39"/>
  <c r="Y42" i="39"/>
  <c r="M41" i="39"/>
  <c r="N41" i="39" s="1"/>
  <c r="O41" i="39" s="1"/>
  <c r="AB38" i="9"/>
  <c r="AC38" i="9" s="1"/>
  <c r="AA39" i="9" s="1"/>
  <c r="O40" i="37"/>
  <c r="AD38" i="37"/>
  <c r="V38" i="37"/>
  <c r="W38" i="37" s="1"/>
  <c r="X38" i="37" s="1"/>
  <c r="AB39" i="37"/>
  <c r="AC39" i="37" s="1"/>
  <c r="AA40" i="37" s="1"/>
  <c r="G41" i="37"/>
  <c r="M41" i="37"/>
  <c r="N41" i="37" s="1"/>
  <c r="L42" i="37" s="1"/>
  <c r="Q37" i="37"/>
  <c r="AD34" i="35"/>
  <c r="Q39" i="35"/>
  <c r="R39" i="35" s="1"/>
  <c r="S39" i="35" s="1"/>
  <c r="T39" i="35" s="1"/>
  <c r="AB35" i="35"/>
  <c r="AC35" i="35" s="1"/>
  <c r="AA36" i="35" s="1"/>
  <c r="G36" i="35"/>
  <c r="J35" i="35"/>
  <c r="H35" i="35"/>
  <c r="I35" i="35" s="1"/>
  <c r="M38" i="35"/>
  <c r="N38" i="35" s="1"/>
  <c r="O38" i="35" s="1"/>
  <c r="V36" i="35"/>
  <c r="Q37" i="9"/>
  <c r="V37" i="9"/>
  <c r="W37" i="9" s="1"/>
  <c r="X37" i="9" s="1"/>
  <c r="O31" i="9"/>
  <c r="R37" i="9"/>
  <c r="S37" i="9" s="1"/>
  <c r="Q38" i="9" s="1"/>
  <c r="T36" i="9"/>
  <c r="L32" i="9"/>
  <c r="H29" i="9"/>
  <c r="AA45" i="56" l="1"/>
  <c r="AB45" i="56" s="1"/>
  <c r="AC45" i="56" s="1"/>
  <c r="AD45" i="56" s="1"/>
  <c r="Y46" i="56"/>
  <c r="O43" i="56"/>
  <c r="G43" i="56"/>
  <c r="J43" i="56" s="1"/>
  <c r="M44" i="56"/>
  <c r="N44" i="56" s="1"/>
  <c r="L45" i="56" s="1"/>
  <c r="W47" i="56"/>
  <c r="X47" i="56" s="1"/>
  <c r="Y47" i="56" s="1"/>
  <c r="Q44" i="56"/>
  <c r="H43" i="56"/>
  <c r="I43" i="56" s="1"/>
  <c r="G44" i="56" s="1"/>
  <c r="L45" i="53"/>
  <c r="M45" i="53" s="1"/>
  <c r="N45" i="53" s="1"/>
  <c r="L46" i="53" s="1"/>
  <c r="M46" i="53" s="1"/>
  <c r="N46" i="53" s="1"/>
  <c r="O46" i="53" s="1"/>
  <c r="AA44" i="53"/>
  <c r="AB44" i="53" s="1"/>
  <c r="AC44" i="53" s="1"/>
  <c r="AD44" i="53" s="1"/>
  <c r="H44" i="53"/>
  <c r="I44" i="53" s="1"/>
  <c r="G45" i="53" s="1"/>
  <c r="V44" i="53"/>
  <c r="R47" i="53"/>
  <c r="S47" i="53" s="1"/>
  <c r="T47" i="53" s="1"/>
  <c r="J43" i="53"/>
  <c r="T46" i="52"/>
  <c r="L47" i="52"/>
  <c r="R47" i="52"/>
  <c r="S47" i="52" s="1"/>
  <c r="T47" i="52" s="1"/>
  <c r="Q48" i="52"/>
  <c r="AB46" i="52"/>
  <c r="AC46" i="52" s="1"/>
  <c r="AD46" i="52" s="1"/>
  <c r="W45" i="52"/>
  <c r="X45" i="52" s="1"/>
  <c r="V46" i="52" s="1"/>
  <c r="M47" i="52"/>
  <c r="N47" i="52" s="1"/>
  <c r="O47" i="52" s="1"/>
  <c r="AD45" i="52"/>
  <c r="G45" i="52"/>
  <c r="Y47" i="50"/>
  <c r="Y48" i="50"/>
  <c r="G48" i="50"/>
  <c r="H48" i="50" s="1"/>
  <c r="I48" i="50" s="1"/>
  <c r="W49" i="50"/>
  <c r="X49" i="50" s="1"/>
  <c r="V50" i="50" s="1"/>
  <c r="AB45" i="50"/>
  <c r="AC45" i="50" s="1"/>
  <c r="AA46" i="50" s="1"/>
  <c r="L47" i="50"/>
  <c r="R46" i="50"/>
  <c r="S46" i="50" s="1"/>
  <c r="Q47" i="50" s="1"/>
  <c r="O41" i="47"/>
  <c r="J46" i="47"/>
  <c r="AB46" i="47"/>
  <c r="AC46" i="47" s="1"/>
  <c r="AA47" i="47" s="1"/>
  <c r="M42" i="47"/>
  <c r="N42" i="47" s="1"/>
  <c r="O42" i="47" s="1"/>
  <c r="J47" i="47"/>
  <c r="H47" i="47"/>
  <c r="I47" i="47" s="1"/>
  <c r="G48" i="47" s="1"/>
  <c r="Q42" i="47"/>
  <c r="W43" i="47"/>
  <c r="X43" i="47" s="1"/>
  <c r="V44" i="47" s="1"/>
  <c r="AD45" i="47"/>
  <c r="L46" i="46"/>
  <c r="M46" i="46" s="1"/>
  <c r="N46" i="46" s="1"/>
  <c r="L47" i="46" s="1"/>
  <c r="V47" i="46"/>
  <c r="AB43" i="46"/>
  <c r="AC43" i="46" s="1"/>
  <c r="AA44" i="46" s="1"/>
  <c r="R44" i="46"/>
  <c r="S44" i="46" s="1"/>
  <c r="Q45" i="46" s="1"/>
  <c r="H41" i="46"/>
  <c r="I41" i="46" s="1"/>
  <c r="G42" i="46" s="1"/>
  <c r="AD42" i="46"/>
  <c r="T43" i="46"/>
  <c r="Q45" i="44"/>
  <c r="R45" i="44" s="1"/>
  <c r="S45" i="44" s="1"/>
  <c r="Q46" i="44" s="1"/>
  <c r="M46" i="44"/>
  <c r="N46" i="44" s="1"/>
  <c r="O46" i="44" s="1"/>
  <c r="AB46" i="44"/>
  <c r="AC46" i="44" s="1"/>
  <c r="AD46" i="44" s="1"/>
  <c r="H45" i="44"/>
  <c r="I45" i="44" s="1"/>
  <c r="J45" i="44" s="1"/>
  <c r="AD45" i="44"/>
  <c r="W44" i="44"/>
  <c r="X44" i="44" s="1"/>
  <c r="Y44" i="44" s="1"/>
  <c r="AA42" i="39"/>
  <c r="AB42" i="39" s="1"/>
  <c r="AC42" i="39" s="1"/>
  <c r="AA43" i="39" s="1"/>
  <c r="AB43" i="39" s="1"/>
  <c r="AC43" i="39" s="1"/>
  <c r="AA44" i="39" s="1"/>
  <c r="J41" i="39"/>
  <c r="Y43" i="39"/>
  <c r="H42" i="39"/>
  <c r="I42" i="39" s="1"/>
  <c r="G43" i="39" s="1"/>
  <c r="W44" i="39"/>
  <c r="X44" i="39" s="1"/>
  <c r="Y44" i="39" s="1"/>
  <c r="R43" i="39"/>
  <c r="S43" i="39" s="1"/>
  <c r="T43" i="39" s="1"/>
  <c r="L42" i="39"/>
  <c r="T42" i="39"/>
  <c r="AD38" i="9"/>
  <c r="AB39" i="9"/>
  <c r="AC39" i="9" s="1"/>
  <c r="AA40" i="9" s="1"/>
  <c r="AD39" i="37"/>
  <c r="Y38" i="37"/>
  <c r="V39" i="37"/>
  <c r="W39" i="37" s="1"/>
  <c r="X39" i="37" s="1"/>
  <c r="V40" i="37" s="1"/>
  <c r="O41" i="37"/>
  <c r="AB40" i="37"/>
  <c r="AC40" i="37" s="1"/>
  <c r="AA41" i="37" s="1"/>
  <c r="M42" i="37"/>
  <c r="N42" i="37" s="1"/>
  <c r="L43" i="37" s="1"/>
  <c r="R37" i="37"/>
  <c r="S37" i="37" s="1"/>
  <c r="T37" i="37" s="1"/>
  <c r="H41" i="37"/>
  <c r="I41" i="37" s="1"/>
  <c r="J41" i="37" s="1"/>
  <c r="Q40" i="35"/>
  <c r="R40" i="35" s="1"/>
  <c r="S40" i="35" s="1"/>
  <c r="T40" i="35" s="1"/>
  <c r="AB36" i="35"/>
  <c r="AC36" i="35" s="1"/>
  <c r="AD36" i="35" s="1"/>
  <c r="L39" i="35"/>
  <c r="J36" i="35"/>
  <c r="H36" i="35"/>
  <c r="I36" i="35" s="1"/>
  <c r="G37" i="35" s="1"/>
  <c r="AD35" i="35"/>
  <c r="W36" i="35"/>
  <c r="X36" i="35" s="1"/>
  <c r="V37" i="35" s="1"/>
  <c r="T37" i="9"/>
  <c r="V38" i="9"/>
  <c r="W38" i="9" s="1"/>
  <c r="X38" i="9" s="1"/>
  <c r="R38" i="9"/>
  <c r="S38" i="9" s="1"/>
  <c r="T38" i="9" s="1"/>
  <c r="M32" i="9"/>
  <c r="N32" i="9" s="1"/>
  <c r="I29" i="9"/>
  <c r="AA46" i="56" l="1"/>
  <c r="O44" i="56"/>
  <c r="H44" i="56"/>
  <c r="I44" i="56" s="1"/>
  <c r="J44" i="56" s="1"/>
  <c r="M45" i="56"/>
  <c r="N45" i="56" s="1"/>
  <c r="O45" i="56" s="1"/>
  <c r="AB46" i="56"/>
  <c r="AC46" i="56" s="1"/>
  <c r="AA47" i="56" s="1"/>
  <c r="V48" i="56"/>
  <c r="R44" i="56"/>
  <c r="S44" i="56" s="1"/>
  <c r="Q45" i="56" s="1"/>
  <c r="O45" i="53"/>
  <c r="J44" i="53"/>
  <c r="J45" i="53"/>
  <c r="H45" i="53"/>
  <c r="I45" i="53" s="1"/>
  <c r="G46" i="53" s="1"/>
  <c r="AA45" i="53"/>
  <c r="Q48" i="53"/>
  <c r="L47" i="53"/>
  <c r="W44" i="53"/>
  <c r="X44" i="53" s="1"/>
  <c r="V45" i="53" s="1"/>
  <c r="L48" i="52"/>
  <c r="M48" i="52" s="1"/>
  <c r="N48" i="52" s="1"/>
  <c r="L49" i="52" s="1"/>
  <c r="W46" i="52"/>
  <c r="X46" i="52" s="1"/>
  <c r="Y46" i="52" s="1"/>
  <c r="H45" i="52"/>
  <c r="I45" i="52" s="1"/>
  <c r="G46" i="52" s="1"/>
  <c r="R48" i="52"/>
  <c r="S48" i="52" s="1"/>
  <c r="T48" i="52" s="1"/>
  <c r="Y45" i="52"/>
  <c r="AA47" i="52"/>
  <c r="AD45" i="50"/>
  <c r="T46" i="50"/>
  <c r="G49" i="50"/>
  <c r="H49" i="50" s="1"/>
  <c r="I49" i="50" s="1"/>
  <c r="G50" i="50" s="1"/>
  <c r="J48" i="50"/>
  <c r="W50" i="50"/>
  <c r="X50" i="50" s="1"/>
  <c r="Y50" i="50" s="1"/>
  <c r="AD46" i="50"/>
  <c r="AB46" i="50"/>
  <c r="AC46" i="50" s="1"/>
  <c r="AA47" i="50" s="1"/>
  <c r="M47" i="50"/>
  <c r="N47" i="50" s="1"/>
  <c r="L48" i="50" s="1"/>
  <c r="Y49" i="50"/>
  <c r="R47" i="50"/>
  <c r="S47" i="50" s="1"/>
  <c r="Q48" i="50" s="1"/>
  <c r="AD46" i="47"/>
  <c r="Y43" i="47"/>
  <c r="G49" i="47"/>
  <c r="H48" i="47"/>
  <c r="I48" i="47" s="1"/>
  <c r="J48" i="47" s="1"/>
  <c r="W44" i="47"/>
  <c r="X44" i="47" s="1"/>
  <c r="Y44" i="47" s="1"/>
  <c r="L43" i="47"/>
  <c r="R42" i="47"/>
  <c r="S42" i="47" s="1"/>
  <c r="T42" i="47" s="1"/>
  <c r="AB47" i="47"/>
  <c r="AC47" i="47" s="1"/>
  <c r="AA48" i="47" s="1"/>
  <c r="AD43" i="46"/>
  <c r="W47" i="46"/>
  <c r="X47" i="46" s="1"/>
  <c r="V48" i="46" s="1"/>
  <c r="W48" i="46" s="1"/>
  <c r="X48" i="46" s="1"/>
  <c r="V49" i="46" s="1"/>
  <c r="T44" i="46"/>
  <c r="J41" i="46"/>
  <c r="M47" i="46"/>
  <c r="N47" i="46" s="1"/>
  <c r="L48" i="46" s="1"/>
  <c r="H42" i="46"/>
  <c r="I42" i="46" s="1"/>
  <c r="J42" i="46" s="1"/>
  <c r="AB44" i="46"/>
  <c r="AC44" i="46" s="1"/>
  <c r="AD44" i="46" s="1"/>
  <c r="AA45" i="46"/>
  <c r="R45" i="46"/>
  <c r="S45" i="46" s="1"/>
  <c r="Q46" i="46" s="1"/>
  <c r="O46" i="46"/>
  <c r="L47" i="44"/>
  <c r="AA47" i="44"/>
  <c r="AB47" i="44" s="1"/>
  <c r="AC47" i="44" s="1"/>
  <c r="AA48" i="44" s="1"/>
  <c r="V45" i="44"/>
  <c r="W45" i="44" s="1"/>
  <c r="X45" i="44" s="1"/>
  <c r="Y45" i="44" s="1"/>
  <c r="G46" i="44"/>
  <c r="R46" i="44"/>
  <c r="S46" i="44" s="1"/>
  <c r="Q47" i="44" s="1"/>
  <c r="H46" i="44"/>
  <c r="I46" i="44" s="1"/>
  <c r="J46" i="44" s="1"/>
  <c r="T45" i="44"/>
  <c r="AD42" i="39"/>
  <c r="V45" i="39"/>
  <c r="Q44" i="39"/>
  <c r="H43" i="39"/>
  <c r="I43" i="39" s="1"/>
  <c r="G44" i="39" s="1"/>
  <c r="AB44" i="39"/>
  <c r="AC44" i="39" s="1"/>
  <c r="AA45" i="39" s="1"/>
  <c r="W45" i="39"/>
  <c r="X45" i="39" s="1"/>
  <c r="Y45" i="39" s="1"/>
  <c r="R44" i="39"/>
  <c r="S44" i="39" s="1"/>
  <c r="T44" i="39" s="1"/>
  <c r="AD43" i="39"/>
  <c r="M42" i="39"/>
  <c r="N42" i="39" s="1"/>
  <c r="O42" i="39" s="1"/>
  <c r="J42" i="39"/>
  <c r="AD39" i="9"/>
  <c r="AB40" i="9"/>
  <c r="AC40" i="9" s="1"/>
  <c r="AA41" i="9" s="1"/>
  <c r="G42" i="37"/>
  <c r="H42" i="37" s="1"/>
  <c r="I42" i="37" s="1"/>
  <c r="J42" i="37" s="1"/>
  <c r="O42" i="37"/>
  <c r="AD40" i="37"/>
  <c r="W40" i="37"/>
  <c r="X40" i="37" s="1"/>
  <c r="V41" i="37" s="1"/>
  <c r="AB41" i="37"/>
  <c r="AC41" i="37" s="1"/>
  <c r="AD41" i="37" s="1"/>
  <c r="Y39" i="37"/>
  <c r="M43" i="37"/>
  <c r="N43" i="37" s="1"/>
  <c r="O43" i="37" s="1"/>
  <c r="Q38" i="37"/>
  <c r="Y36" i="35"/>
  <c r="Q41" i="35"/>
  <c r="R41" i="35" s="1"/>
  <c r="S41" i="35" s="1"/>
  <c r="T41" i="35" s="1"/>
  <c r="H37" i="35"/>
  <c r="I37" i="35" s="1"/>
  <c r="G38" i="35" s="1"/>
  <c r="W37" i="35"/>
  <c r="X37" i="35" s="1"/>
  <c r="V38" i="35" s="1"/>
  <c r="M39" i="35"/>
  <c r="N39" i="35" s="1"/>
  <c r="L40" i="35" s="1"/>
  <c r="AA37" i="35"/>
  <c r="Q39" i="9"/>
  <c r="R39" i="9" s="1"/>
  <c r="S39" i="9" s="1"/>
  <c r="Q40" i="9" s="1"/>
  <c r="V39" i="9"/>
  <c r="O32" i="9"/>
  <c r="L33" i="9"/>
  <c r="G30" i="9"/>
  <c r="H30" i="9" s="1"/>
  <c r="J29" i="9"/>
  <c r="AD46" i="56" l="1"/>
  <c r="T44" i="56"/>
  <c r="L46" i="56"/>
  <c r="G45" i="56"/>
  <c r="H45" i="56" s="1"/>
  <c r="I45" i="56" s="1"/>
  <c r="AB47" i="56"/>
  <c r="AC47" i="56" s="1"/>
  <c r="AA48" i="56" s="1"/>
  <c r="R45" i="56"/>
  <c r="S45" i="56" s="1"/>
  <c r="Q46" i="56" s="1"/>
  <c r="M46" i="56"/>
  <c r="N46" i="56" s="1"/>
  <c r="L47" i="56" s="1"/>
  <c r="W48" i="56"/>
  <c r="X48" i="56" s="1"/>
  <c r="V49" i="56" s="1"/>
  <c r="Y44" i="53"/>
  <c r="W45" i="53"/>
  <c r="X45" i="53" s="1"/>
  <c r="V46" i="53" s="1"/>
  <c r="H46" i="53"/>
  <c r="I46" i="53" s="1"/>
  <c r="J46" i="53" s="1"/>
  <c r="AB45" i="53"/>
  <c r="AC45" i="53" s="1"/>
  <c r="AA46" i="53" s="1"/>
  <c r="M47" i="53"/>
  <c r="N47" i="53" s="1"/>
  <c r="L48" i="53" s="1"/>
  <c r="R48" i="53"/>
  <c r="S48" i="53" s="1"/>
  <c r="Q49" i="53" s="1"/>
  <c r="V47" i="52"/>
  <c r="W47" i="52" s="1"/>
  <c r="X47" i="52" s="1"/>
  <c r="Y47" i="52" s="1"/>
  <c r="Q49" i="52"/>
  <c r="M49" i="52"/>
  <c r="N49" i="52" s="1"/>
  <c r="L50" i="52" s="1"/>
  <c r="H46" i="52"/>
  <c r="I46" i="52" s="1"/>
  <c r="G47" i="52" s="1"/>
  <c r="AB47" i="52"/>
  <c r="AC47" i="52" s="1"/>
  <c r="AA48" i="52" s="1"/>
  <c r="R49" i="52"/>
  <c r="S49" i="52" s="1"/>
  <c r="T49" i="52" s="1"/>
  <c r="J45" i="52"/>
  <c r="O48" i="52"/>
  <c r="V51" i="50"/>
  <c r="W51" i="50" s="1"/>
  <c r="X51" i="50" s="1"/>
  <c r="Y51" i="50" s="1"/>
  <c r="M48" i="50"/>
  <c r="N48" i="50" s="1"/>
  <c r="L49" i="50" s="1"/>
  <c r="G51" i="50"/>
  <c r="H50" i="50"/>
  <c r="I50" i="50" s="1"/>
  <c r="J50" i="50" s="1"/>
  <c r="R48" i="50"/>
  <c r="S48" i="50" s="1"/>
  <c r="T48" i="50" s="1"/>
  <c r="T47" i="50"/>
  <c r="O47" i="50"/>
  <c r="AB47" i="50"/>
  <c r="AC47" i="50" s="1"/>
  <c r="AA48" i="50" s="1"/>
  <c r="J49" i="50"/>
  <c r="AD47" i="47"/>
  <c r="AB48" i="47"/>
  <c r="AC48" i="47" s="1"/>
  <c r="AA49" i="47" s="1"/>
  <c r="Q43" i="47"/>
  <c r="V45" i="47"/>
  <c r="M43" i="47"/>
  <c r="N43" i="47" s="1"/>
  <c r="L44" i="47" s="1"/>
  <c r="J49" i="47"/>
  <c r="H49" i="47"/>
  <c r="I49" i="47" s="1"/>
  <c r="G50" i="47" s="1"/>
  <c r="Y47" i="46"/>
  <c r="G43" i="46"/>
  <c r="R46" i="46"/>
  <c r="S46" i="46" s="1"/>
  <c r="Q47" i="46" s="1"/>
  <c r="W49" i="46"/>
  <c r="X49" i="46" s="1"/>
  <c r="Y49" i="46" s="1"/>
  <c r="M48" i="46"/>
  <c r="N48" i="46" s="1"/>
  <c r="O48" i="46" s="1"/>
  <c r="H43" i="46"/>
  <c r="I43" i="46" s="1"/>
  <c r="G44" i="46" s="1"/>
  <c r="Y48" i="46"/>
  <c r="T45" i="46"/>
  <c r="O47" i="46"/>
  <c r="AB45" i="46"/>
  <c r="AC45" i="46" s="1"/>
  <c r="AD45" i="46" s="1"/>
  <c r="M47" i="44"/>
  <c r="N47" i="44" s="1"/>
  <c r="O47" i="44" s="1"/>
  <c r="T46" i="44"/>
  <c r="G47" i="44"/>
  <c r="J47" i="44" s="1"/>
  <c r="AB48" i="44"/>
  <c r="AC48" i="44" s="1"/>
  <c r="AD48" i="44" s="1"/>
  <c r="R47" i="44"/>
  <c r="S47" i="44" s="1"/>
  <c r="T47" i="44" s="1"/>
  <c r="H47" i="44"/>
  <c r="I47" i="44" s="1"/>
  <c r="G48" i="44" s="1"/>
  <c r="V46" i="44"/>
  <c r="AD47" i="44"/>
  <c r="Q45" i="39"/>
  <c r="Q46" i="39" s="1"/>
  <c r="L43" i="39"/>
  <c r="V46" i="39"/>
  <c r="W46" i="39" s="1"/>
  <c r="X46" i="39" s="1"/>
  <c r="V47" i="39" s="1"/>
  <c r="AB45" i="39"/>
  <c r="AC45" i="39" s="1"/>
  <c r="AA46" i="39" s="1"/>
  <c r="H44" i="39"/>
  <c r="I44" i="39" s="1"/>
  <c r="G45" i="39" s="1"/>
  <c r="M43" i="39"/>
  <c r="N43" i="39" s="1"/>
  <c r="O43" i="39" s="1"/>
  <c r="R45" i="39"/>
  <c r="S45" i="39" s="1"/>
  <c r="J43" i="39"/>
  <c r="AD44" i="39"/>
  <c r="AB41" i="9"/>
  <c r="AC41" i="9" s="1"/>
  <c r="AA42" i="9" s="1"/>
  <c r="AD40" i="9"/>
  <c r="AA42" i="37"/>
  <c r="AB42" i="37" s="1"/>
  <c r="AC42" i="37" s="1"/>
  <c r="AD42" i="37" s="1"/>
  <c r="Y40" i="37"/>
  <c r="W41" i="37"/>
  <c r="X41" i="37" s="1"/>
  <c r="V42" i="37" s="1"/>
  <c r="L44" i="37"/>
  <c r="G43" i="37"/>
  <c r="R38" i="37"/>
  <c r="S38" i="37" s="1"/>
  <c r="Q39" i="37" s="1"/>
  <c r="Y37" i="35"/>
  <c r="Q42" i="35"/>
  <c r="R42" i="35" s="1"/>
  <c r="S42" i="35" s="1"/>
  <c r="Q43" i="35" s="1"/>
  <c r="M40" i="35"/>
  <c r="N40" i="35" s="1"/>
  <c r="L41" i="35" s="1"/>
  <c r="W38" i="35"/>
  <c r="X38" i="35" s="1"/>
  <c r="Y38" i="35" s="1"/>
  <c r="H38" i="35"/>
  <c r="I38" i="35" s="1"/>
  <c r="J38" i="35" s="1"/>
  <c r="O39" i="35"/>
  <c r="J37" i="35"/>
  <c r="AB37" i="35"/>
  <c r="AC37" i="35" s="1"/>
  <c r="AA38" i="35" s="1"/>
  <c r="W39" i="9"/>
  <c r="X39" i="9" s="1"/>
  <c r="T39" i="9"/>
  <c r="M33" i="9"/>
  <c r="R40" i="9"/>
  <c r="S40" i="9" s="1"/>
  <c r="Q41" i="9" s="1"/>
  <c r="I30" i="9"/>
  <c r="G31" i="9" s="1"/>
  <c r="AD47" i="56" l="1"/>
  <c r="O46" i="56"/>
  <c r="G46" i="56"/>
  <c r="J45" i="56"/>
  <c r="W49" i="56"/>
  <c r="X49" i="56" s="1"/>
  <c r="Y49" i="56" s="1"/>
  <c r="R46" i="56"/>
  <c r="S46" i="56" s="1"/>
  <c r="T46" i="56" s="1"/>
  <c r="AB48" i="56"/>
  <c r="AC48" i="56" s="1"/>
  <c r="AA49" i="56" s="1"/>
  <c r="H46" i="56"/>
  <c r="I46" i="56" s="1"/>
  <c r="G47" i="56" s="1"/>
  <c r="T45" i="56"/>
  <c r="Y48" i="56"/>
  <c r="M47" i="56"/>
  <c r="N47" i="56" s="1"/>
  <c r="L48" i="56" s="1"/>
  <c r="Y45" i="53"/>
  <c r="AD45" i="53"/>
  <c r="T48" i="53"/>
  <c r="R49" i="53"/>
  <c r="S49" i="53" s="1"/>
  <c r="T49" i="53" s="1"/>
  <c r="M48" i="53"/>
  <c r="N48" i="53" s="1"/>
  <c r="L49" i="53" s="1"/>
  <c r="W46" i="53"/>
  <c r="X46" i="53" s="1"/>
  <c r="Y46" i="53" s="1"/>
  <c r="AB46" i="53"/>
  <c r="AC46" i="53" s="1"/>
  <c r="AA47" i="53" s="1"/>
  <c r="G47" i="53"/>
  <c r="O47" i="53"/>
  <c r="V48" i="52"/>
  <c r="W48" i="52" s="1"/>
  <c r="X48" i="52" s="1"/>
  <c r="V49" i="52" s="1"/>
  <c r="Q50" i="52"/>
  <c r="R50" i="52" s="1"/>
  <c r="S50" i="52" s="1"/>
  <c r="O49" i="52"/>
  <c r="AB48" i="52"/>
  <c r="AC48" i="52" s="1"/>
  <c r="AD48" i="52" s="1"/>
  <c r="H47" i="52"/>
  <c r="I47" i="52" s="1"/>
  <c r="G48" i="52" s="1"/>
  <c r="J46" i="52"/>
  <c r="M50" i="52"/>
  <c r="N50" i="52" s="1"/>
  <c r="L51" i="52" s="1"/>
  <c r="AD47" i="52"/>
  <c r="V52" i="50"/>
  <c r="W52" i="50" s="1"/>
  <c r="X52" i="50" s="1"/>
  <c r="Y52" i="50" s="1"/>
  <c r="Q49" i="50"/>
  <c r="R49" i="50" s="1"/>
  <c r="S49" i="50" s="1"/>
  <c r="Q50" i="50" s="1"/>
  <c r="AD47" i="50"/>
  <c r="AB48" i="50"/>
  <c r="AC48" i="50" s="1"/>
  <c r="AA49" i="50" s="1"/>
  <c r="M49" i="50"/>
  <c r="N49" i="50" s="1"/>
  <c r="L50" i="50" s="1"/>
  <c r="H51" i="50"/>
  <c r="I51" i="50" s="1"/>
  <c r="G52" i="50" s="1"/>
  <c r="O48" i="50"/>
  <c r="AD48" i="47"/>
  <c r="AB49" i="47"/>
  <c r="AC49" i="47" s="1"/>
  <c r="AD49" i="47" s="1"/>
  <c r="H50" i="47"/>
  <c r="I50" i="47" s="1"/>
  <c r="G51" i="47" s="1"/>
  <c r="M44" i="47"/>
  <c r="N44" i="47" s="1"/>
  <c r="L45" i="47" s="1"/>
  <c r="R43" i="47"/>
  <c r="S43" i="47" s="1"/>
  <c r="T43" i="47" s="1"/>
  <c r="O43" i="47"/>
  <c r="W45" i="47"/>
  <c r="X45" i="47" s="1"/>
  <c r="Y45" i="47" s="1"/>
  <c r="AA46" i="46"/>
  <c r="V50" i="46"/>
  <c r="W50" i="46" s="1"/>
  <c r="X50" i="46" s="1"/>
  <c r="V51" i="46" s="1"/>
  <c r="L49" i="46"/>
  <c r="H44" i="46"/>
  <c r="I44" i="46" s="1"/>
  <c r="G45" i="46"/>
  <c r="J44" i="46"/>
  <c r="R47" i="46"/>
  <c r="S47" i="46" s="1"/>
  <c r="T47" i="46" s="1"/>
  <c r="J43" i="46"/>
  <c r="AB46" i="46"/>
  <c r="AC46" i="46" s="1"/>
  <c r="AD46" i="46" s="1"/>
  <c r="M49" i="46"/>
  <c r="N49" i="46" s="1"/>
  <c r="O49" i="46" s="1"/>
  <c r="T46" i="46"/>
  <c r="L48" i="44"/>
  <c r="AA49" i="44"/>
  <c r="Q48" i="44"/>
  <c r="G49" i="44"/>
  <c r="H48" i="44"/>
  <c r="I48" i="44" s="1"/>
  <c r="J48" i="44" s="1"/>
  <c r="W46" i="44"/>
  <c r="X46" i="44" s="1"/>
  <c r="V47" i="44" s="1"/>
  <c r="AB49" i="44"/>
  <c r="AC49" i="44" s="1"/>
  <c r="T45" i="39"/>
  <c r="Y46" i="39"/>
  <c r="L44" i="39"/>
  <c r="M44" i="39" s="1"/>
  <c r="N44" i="39" s="1"/>
  <c r="L45" i="39" s="1"/>
  <c r="AB46" i="39"/>
  <c r="AC46" i="39" s="1"/>
  <c r="AD46" i="39" s="1"/>
  <c r="W47" i="39"/>
  <c r="X47" i="39" s="1"/>
  <c r="V48" i="39" s="1"/>
  <c r="H45" i="39"/>
  <c r="I45" i="39" s="1"/>
  <c r="G46" i="39" s="1"/>
  <c r="R46" i="39"/>
  <c r="S46" i="39" s="1"/>
  <c r="T46" i="39" s="1"/>
  <c r="AD45" i="39"/>
  <c r="J44" i="39"/>
  <c r="AD41" i="9"/>
  <c r="AB42" i="9"/>
  <c r="AC42" i="9" s="1"/>
  <c r="AA43" i="9" s="1"/>
  <c r="R39" i="37"/>
  <c r="S39" i="37" s="1"/>
  <c r="T39" i="37" s="1"/>
  <c r="W42" i="37"/>
  <c r="X42" i="37" s="1"/>
  <c r="V43" i="37" s="1"/>
  <c r="M44" i="37"/>
  <c r="N44" i="37" s="1"/>
  <c r="L45" i="37" s="1"/>
  <c r="AA43" i="37"/>
  <c r="T38" i="37"/>
  <c r="Y41" i="37"/>
  <c r="H43" i="37"/>
  <c r="I43" i="37" s="1"/>
  <c r="J43" i="37" s="1"/>
  <c r="V39" i="35"/>
  <c r="W39" i="35" s="1"/>
  <c r="X39" i="35" s="1"/>
  <c r="Y39" i="35" s="1"/>
  <c r="O40" i="35"/>
  <c r="R43" i="35"/>
  <c r="S43" i="35" s="1"/>
  <c r="T43" i="35" s="1"/>
  <c r="AB38" i="35"/>
  <c r="AC38" i="35" s="1"/>
  <c r="AA39" i="35" s="1"/>
  <c r="M41" i="35"/>
  <c r="N41" i="35" s="1"/>
  <c r="O41" i="35" s="1"/>
  <c r="AD37" i="35"/>
  <c r="G39" i="35"/>
  <c r="T42" i="35"/>
  <c r="J30" i="9"/>
  <c r="V40" i="9"/>
  <c r="W40" i="9" s="1"/>
  <c r="X40" i="9" s="1"/>
  <c r="N33" i="9"/>
  <c r="O33" i="9" s="1"/>
  <c r="T40" i="9"/>
  <c r="R41" i="9"/>
  <c r="S41" i="9" s="1"/>
  <c r="T41" i="9" s="1"/>
  <c r="H31" i="9"/>
  <c r="O47" i="56" l="1"/>
  <c r="AD48" i="56"/>
  <c r="V50" i="56"/>
  <c r="W50" i="56" s="1"/>
  <c r="X50" i="56" s="1"/>
  <c r="Y50" i="56" s="1"/>
  <c r="M48" i="56"/>
  <c r="N48" i="56" s="1"/>
  <c r="L49" i="56" s="1"/>
  <c r="H47" i="56"/>
  <c r="I47" i="56" s="1"/>
  <c r="J47" i="56" s="1"/>
  <c r="AB49" i="56"/>
  <c r="AC49" i="56" s="1"/>
  <c r="AD49" i="56" s="1"/>
  <c r="Q47" i="56"/>
  <c r="J46" i="56"/>
  <c r="V47" i="53"/>
  <c r="W47" i="53" s="1"/>
  <c r="X47" i="53" s="1"/>
  <c r="V48" i="53" s="1"/>
  <c r="O48" i="53"/>
  <c r="Q50" i="53"/>
  <c r="AB47" i="53"/>
  <c r="AC47" i="53" s="1"/>
  <c r="AD47" i="53" s="1"/>
  <c r="M49" i="53"/>
  <c r="N49" i="53" s="1"/>
  <c r="O49" i="53" s="1"/>
  <c r="AD46" i="53"/>
  <c r="H47" i="53"/>
  <c r="I47" i="53" s="1"/>
  <c r="G48" i="53" s="1"/>
  <c r="Y48" i="52"/>
  <c r="AA49" i="52"/>
  <c r="Q51" i="52"/>
  <c r="R51" i="52" s="1"/>
  <c r="S51" i="52" s="1"/>
  <c r="T50" i="52"/>
  <c r="H48" i="52"/>
  <c r="I48" i="52" s="1"/>
  <c r="G49" i="52" s="1"/>
  <c r="M51" i="52"/>
  <c r="N51" i="52" s="1"/>
  <c r="L52" i="52" s="1"/>
  <c r="J47" i="52"/>
  <c r="O50" i="52"/>
  <c r="W49" i="52"/>
  <c r="X49" i="52" s="1"/>
  <c r="V50" i="52" s="1"/>
  <c r="T49" i="50"/>
  <c r="AD48" i="50"/>
  <c r="M50" i="50"/>
  <c r="N50" i="50" s="1"/>
  <c r="O50" i="50" s="1"/>
  <c r="H52" i="50"/>
  <c r="I52" i="50" s="1"/>
  <c r="G53" i="50" s="1"/>
  <c r="R50" i="50"/>
  <c r="S50" i="50" s="1"/>
  <c r="Q51" i="50" s="1"/>
  <c r="O49" i="50"/>
  <c r="AB49" i="50"/>
  <c r="AC49" i="50" s="1"/>
  <c r="AA50" i="50" s="1"/>
  <c r="J51" i="50"/>
  <c r="V53" i="50"/>
  <c r="Q44" i="47"/>
  <c r="R44" i="47" s="1"/>
  <c r="S44" i="47" s="1"/>
  <c r="T44" i="47" s="1"/>
  <c r="O44" i="47"/>
  <c r="AA50" i="47"/>
  <c r="AB50" i="47" s="1"/>
  <c r="AC50" i="47" s="1"/>
  <c r="AA51" i="47" s="1"/>
  <c r="V46" i="47"/>
  <c r="W46" i="47" s="1"/>
  <c r="X46" i="47" s="1"/>
  <c r="V47" i="47" s="1"/>
  <c r="J51" i="47"/>
  <c r="H51" i="47"/>
  <c r="I51" i="47" s="1"/>
  <c r="G52" i="47" s="1"/>
  <c r="M45" i="47"/>
  <c r="N45" i="47" s="1"/>
  <c r="L46" i="47" s="1"/>
  <c r="J50" i="47"/>
  <c r="L50" i="46"/>
  <c r="AD49" i="44"/>
  <c r="AA50" i="44"/>
  <c r="AB50" i="44" s="1"/>
  <c r="AC50" i="44" s="1"/>
  <c r="AD50" i="44" s="1"/>
  <c r="AA47" i="46"/>
  <c r="Y50" i="46"/>
  <c r="Q48" i="46"/>
  <c r="M50" i="46"/>
  <c r="N50" i="46" s="1"/>
  <c r="L51" i="46" s="1"/>
  <c r="AB47" i="46"/>
  <c r="AC47" i="46" s="1"/>
  <c r="AD47" i="46" s="1"/>
  <c r="H45" i="46"/>
  <c r="I45" i="46" s="1"/>
  <c r="J45" i="46" s="1"/>
  <c r="R48" i="46"/>
  <c r="S48" i="46" s="1"/>
  <c r="T48" i="46" s="1"/>
  <c r="W51" i="46"/>
  <c r="X51" i="46" s="1"/>
  <c r="V52" i="46" s="1"/>
  <c r="M48" i="44"/>
  <c r="N48" i="44" s="1"/>
  <c r="O48" i="44" s="1"/>
  <c r="W47" i="44"/>
  <c r="X47" i="44" s="1"/>
  <c r="V48" i="44" s="1"/>
  <c r="H49" i="44"/>
  <c r="I49" i="44" s="1"/>
  <c r="J49" i="44" s="1"/>
  <c r="Y46" i="44"/>
  <c r="R48" i="44"/>
  <c r="S48" i="44" s="1"/>
  <c r="T48" i="44" s="1"/>
  <c r="AA47" i="39"/>
  <c r="AB47" i="39" s="1"/>
  <c r="AC47" i="39" s="1"/>
  <c r="Y47" i="39"/>
  <c r="Q47" i="39"/>
  <c r="M45" i="39"/>
  <c r="N45" i="39" s="1"/>
  <c r="L46" i="39" s="1"/>
  <c r="H46" i="39"/>
  <c r="I46" i="39" s="1"/>
  <c r="J46" i="39" s="1"/>
  <c r="J45" i="39"/>
  <c r="W48" i="39"/>
  <c r="X48" i="39" s="1"/>
  <c r="Y48" i="39" s="1"/>
  <c r="O44" i="39"/>
  <c r="AD42" i="9"/>
  <c r="AB43" i="9"/>
  <c r="AC43" i="9" s="1"/>
  <c r="AA44" i="9" s="1"/>
  <c r="Y42" i="37"/>
  <c r="Q40" i="37"/>
  <c r="O44" i="37"/>
  <c r="W43" i="37"/>
  <c r="X43" i="37" s="1"/>
  <c r="V44" i="37" s="1"/>
  <c r="M45" i="37"/>
  <c r="N45" i="37" s="1"/>
  <c r="O45" i="37" s="1"/>
  <c r="G44" i="37"/>
  <c r="AB43" i="37"/>
  <c r="AC43" i="37" s="1"/>
  <c r="AD43" i="37" s="1"/>
  <c r="AD38" i="35"/>
  <c r="Q44" i="35"/>
  <c r="R44" i="35" s="1"/>
  <c r="S44" i="35" s="1"/>
  <c r="Q45" i="35" s="1"/>
  <c r="AB39" i="35"/>
  <c r="AC39" i="35" s="1"/>
  <c r="AA40" i="35" s="1"/>
  <c r="L42" i="35"/>
  <c r="V40" i="35"/>
  <c r="H39" i="35"/>
  <c r="I39" i="35" s="1"/>
  <c r="J39" i="35" s="1"/>
  <c r="L34" i="9"/>
  <c r="M34" i="9" s="1"/>
  <c r="V41" i="9"/>
  <c r="Q42" i="9"/>
  <c r="R42" i="9" s="1"/>
  <c r="S42" i="9" s="1"/>
  <c r="I31" i="9"/>
  <c r="AA50" i="56" l="1"/>
  <c r="O48" i="56"/>
  <c r="M49" i="56"/>
  <c r="N49" i="56" s="1"/>
  <c r="L50" i="56" s="1"/>
  <c r="V51" i="56"/>
  <c r="AB50" i="56"/>
  <c r="AC50" i="56" s="1"/>
  <c r="AA51" i="56" s="1"/>
  <c r="G48" i="56"/>
  <c r="R47" i="56"/>
  <c r="S47" i="56" s="1"/>
  <c r="T47" i="56" s="1"/>
  <c r="R50" i="53"/>
  <c r="S50" i="53" s="1"/>
  <c r="Q51" i="53" s="1"/>
  <c r="R51" i="53" s="1"/>
  <c r="S51" i="53" s="1"/>
  <c r="Q52" i="53" s="1"/>
  <c r="AA48" i="53"/>
  <c r="AB48" i="53" s="1"/>
  <c r="AC48" i="53" s="1"/>
  <c r="AD48" i="53" s="1"/>
  <c r="Y47" i="53"/>
  <c r="H48" i="53"/>
  <c r="I48" i="53" s="1"/>
  <c r="J48" i="53" s="1"/>
  <c r="W48" i="53"/>
  <c r="X48" i="53" s="1"/>
  <c r="V49" i="53" s="1"/>
  <c r="J47" i="53"/>
  <c r="L50" i="53"/>
  <c r="AB49" i="52"/>
  <c r="AC49" i="52" s="1"/>
  <c r="AD49" i="52" s="1"/>
  <c r="T51" i="52"/>
  <c r="Q52" i="52"/>
  <c r="R52" i="52" s="1"/>
  <c r="S52" i="52" s="1"/>
  <c r="W50" i="52"/>
  <c r="X50" i="52" s="1"/>
  <c r="V51" i="52" s="1"/>
  <c r="M52" i="52"/>
  <c r="N52" i="52" s="1"/>
  <c r="L53" i="52" s="1"/>
  <c r="H49" i="52"/>
  <c r="I49" i="52" s="1"/>
  <c r="G50" i="52" s="1"/>
  <c r="J48" i="52"/>
  <c r="Y49" i="52"/>
  <c r="O51" i="52"/>
  <c r="L51" i="50"/>
  <c r="M51" i="50" s="1"/>
  <c r="N51" i="50" s="1"/>
  <c r="L52" i="50" s="1"/>
  <c r="J52" i="50"/>
  <c r="AB50" i="50"/>
  <c r="AC50" i="50" s="1"/>
  <c r="AD50" i="50" s="1"/>
  <c r="R51" i="50"/>
  <c r="S51" i="50" s="1"/>
  <c r="T51" i="50" s="1"/>
  <c r="AD49" i="50"/>
  <c r="T50" i="50"/>
  <c r="H53" i="50"/>
  <c r="I53" i="50" s="1"/>
  <c r="J53" i="50" s="1"/>
  <c r="W53" i="50"/>
  <c r="X53" i="50" s="1"/>
  <c r="V54" i="50" s="1"/>
  <c r="Y46" i="47"/>
  <c r="O45" i="47"/>
  <c r="AD50" i="47"/>
  <c r="Q45" i="47"/>
  <c r="M46" i="47"/>
  <c r="N46" i="47" s="1"/>
  <c r="L47" i="47" s="1"/>
  <c r="W47" i="47"/>
  <c r="X47" i="47" s="1"/>
  <c r="Y47" i="47" s="1"/>
  <c r="AB51" i="47"/>
  <c r="AC51" i="47" s="1"/>
  <c r="AA52" i="47" s="1"/>
  <c r="R45" i="47"/>
  <c r="S45" i="47" s="1"/>
  <c r="Q46" i="47" s="1"/>
  <c r="G53" i="47"/>
  <c r="H52" i="47"/>
  <c r="I52" i="47" s="1"/>
  <c r="J52" i="47" s="1"/>
  <c r="AA48" i="46"/>
  <c r="Q49" i="46"/>
  <c r="G46" i="46"/>
  <c r="W52" i="46"/>
  <c r="X52" i="46" s="1"/>
  <c r="V53" i="46" s="1"/>
  <c r="M51" i="46"/>
  <c r="N51" i="46" s="1"/>
  <c r="O51" i="46" s="1"/>
  <c r="J46" i="46"/>
  <c r="H46" i="46"/>
  <c r="I46" i="46" s="1"/>
  <c r="G47" i="46" s="1"/>
  <c r="Y51" i="46"/>
  <c r="O50" i="46"/>
  <c r="R49" i="46"/>
  <c r="S49" i="46" s="1"/>
  <c r="T49" i="46" s="1"/>
  <c r="AA51" i="44"/>
  <c r="AB51" i="44" s="1"/>
  <c r="AC51" i="44" s="1"/>
  <c r="AA52" i="44" s="1"/>
  <c r="Q49" i="44"/>
  <c r="R49" i="44" s="1"/>
  <c r="S49" i="44" s="1"/>
  <c r="Q50" i="44" s="1"/>
  <c r="L49" i="44"/>
  <c r="Y47" i="44"/>
  <c r="G50" i="44"/>
  <c r="W48" i="44"/>
  <c r="X48" i="44" s="1"/>
  <c r="V49" i="44" s="1"/>
  <c r="H50" i="44"/>
  <c r="I50" i="44" s="1"/>
  <c r="G51" i="44" s="1"/>
  <c r="AA48" i="39"/>
  <c r="AD47" i="39"/>
  <c r="R47" i="39"/>
  <c r="S47" i="39" s="1"/>
  <c r="T47" i="39" s="1"/>
  <c r="V49" i="39"/>
  <c r="W49" i="39" s="1"/>
  <c r="X49" i="39" s="1"/>
  <c r="M46" i="39"/>
  <c r="N46" i="39" s="1"/>
  <c r="L47" i="39" s="1"/>
  <c r="AB48" i="39"/>
  <c r="AC48" i="39" s="1"/>
  <c r="AA49" i="39" s="1"/>
  <c r="O45" i="39"/>
  <c r="G47" i="39"/>
  <c r="AD43" i="9"/>
  <c r="AB44" i="9"/>
  <c r="AC44" i="9" s="1"/>
  <c r="AA45" i="9" s="1"/>
  <c r="G40" i="35"/>
  <c r="AA44" i="37"/>
  <c r="R40" i="37"/>
  <c r="S40" i="37" s="1"/>
  <c r="T40" i="37" s="1"/>
  <c r="L46" i="37"/>
  <c r="M46" i="37" s="1"/>
  <c r="N46" i="37" s="1"/>
  <c r="L47" i="37" s="1"/>
  <c r="W44" i="37"/>
  <c r="X44" i="37" s="1"/>
  <c r="Y44" i="37" s="1"/>
  <c r="AB44" i="37"/>
  <c r="AC44" i="37" s="1"/>
  <c r="AD44" i="37" s="1"/>
  <c r="H44" i="37"/>
  <c r="I44" i="37" s="1"/>
  <c r="J44" i="37" s="1"/>
  <c r="Y43" i="37"/>
  <c r="AD39" i="35"/>
  <c r="T44" i="35"/>
  <c r="J40" i="35"/>
  <c r="G41" i="35"/>
  <c r="H40" i="35"/>
  <c r="I40" i="35" s="1"/>
  <c r="R45" i="35"/>
  <c r="S45" i="35" s="1"/>
  <c r="T45" i="35" s="1"/>
  <c r="W40" i="35"/>
  <c r="X40" i="35" s="1"/>
  <c r="V41" i="35" s="1"/>
  <c r="AB40" i="35"/>
  <c r="AC40" i="35" s="1"/>
  <c r="AA41" i="35" s="1"/>
  <c r="M42" i="35"/>
  <c r="N42" i="35" s="1"/>
  <c r="O42" i="35" s="1"/>
  <c r="N34" i="9"/>
  <c r="W41" i="9"/>
  <c r="X41" i="9" s="1"/>
  <c r="Q43" i="9"/>
  <c r="T42" i="9"/>
  <c r="L35" i="9"/>
  <c r="G32" i="9"/>
  <c r="J31" i="9"/>
  <c r="AD50" i="56" l="1"/>
  <c r="Q48" i="56"/>
  <c r="O49" i="56"/>
  <c r="M50" i="56"/>
  <c r="N50" i="56" s="1"/>
  <c r="L51" i="56" s="1"/>
  <c r="AB51" i="56"/>
  <c r="AC51" i="56" s="1"/>
  <c r="AA52" i="56" s="1"/>
  <c r="J48" i="56"/>
  <c r="H48" i="56"/>
  <c r="I48" i="56" s="1"/>
  <c r="G49" i="56" s="1"/>
  <c r="W51" i="56"/>
  <c r="X51" i="56" s="1"/>
  <c r="V52" i="56" s="1"/>
  <c r="T51" i="53"/>
  <c r="T50" i="53"/>
  <c r="Y48" i="53"/>
  <c r="W49" i="53"/>
  <c r="X49" i="53" s="1"/>
  <c r="V50" i="53" s="1"/>
  <c r="AA49" i="53"/>
  <c r="G49" i="53"/>
  <c r="M50" i="53"/>
  <c r="N50" i="53" s="1"/>
  <c r="L51" i="53" s="1"/>
  <c r="R52" i="53"/>
  <c r="S52" i="53" s="1"/>
  <c r="Q53" i="53" s="1"/>
  <c r="AA50" i="52"/>
  <c r="AB50" i="52" s="1"/>
  <c r="AC50" i="52" s="1"/>
  <c r="AA51" i="52" s="1"/>
  <c r="AB51" i="52" s="1"/>
  <c r="AC51" i="52" s="1"/>
  <c r="AA52" i="52" s="1"/>
  <c r="Y50" i="52"/>
  <c r="T52" i="52"/>
  <c r="Q53" i="52"/>
  <c r="R53" i="52" s="1"/>
  <c r="S53" i="52" s="1"/>
  <c r="Q54" i="52" s="1"/>
  <c r="H50" i="52"/>
  <c r="I50" i="52" s="1"/>
  <c r="J50" i="52" s="1"/>
  <c r="M53" i="52"/>
  <c r="N53" i="52" s="1"/>
  <c r="O53" i="52" s="1"/>
  <c r="O52" i="52"/>
  <c r="J49" i="52"/>
  <c r="W51" i="52"/>
  <c r="X51" i="52" s="1"/>
  <c r="V52" i="52" s="1"/>
  <c r="Y53" i="50"/>
  <c r="AA51" i="50"/>
  <c r="AB51" i="50" s="1"/>
  <c r="AC51" i="50" s="1"/>
  <c r="AA52" i="50" s="1"/>
  <c r="Q52" i="50"/>
  <c r="G54" i="50"/>
  <c r="G55" i="50" s="1"/>
  <c r="M52" i="50"/>
  <c r="N52" i="50" s="1"/>
  <c r="O52" i="50" s="1"/>
  <c r="H54" i="50"/>
  <c r="I54" i="50" s="1"/>
  <c r="J54" i="50" s="1"/>
  <c r="R52" i="50"/>
  <c r="S52" i="50" s="1"/>
  <c r="Q53" i="50" s="1"/>
  <c r="O51" i="50"/>
  <c r="W54" i="50"/>
  <c r="X54" i="50" s="1"/>
  <c r="V55" i="50" s="1"/>
  <c r="AD51" i="47"/>
  <c r="O46" i="47"/>
  <c r="R46" i="47"/>
  <c r="S46" i="47" s="1"/>
  <c r="Q47" i="47" s="1"/>
  <c r="M47" i="47"/>
  <c r="N47" i="47" s="1"/>
  <c r="O47" i="47" s="1"/>
  <c r="V48" i="47"/>
  <c r="T45" i="47"/>
  <c r="AB52" i="47"/>
  <c r="AC52" i="47" s="1"/>
  <c r="AA53" i="47" s="1"/>
  <c r="H53" i="47"/>
  <c r="I53" i="47" s="1"/>
  <c r="J53" i="47" s="1"/>
  <c r="AB48" i="46"/>
  <c r="AC48" i="46" s="1"/>
  <c r="AD48" i="46" s="1"/>
  <c r="Q50" i="46"/>
  <c r="R50" i="46" s="1"/>
  <c r="S50" i="46" s="1"/>
  <c r="T50" i="46" s="1"/>
  <c r="L52" i="46"/>
  <c r="M52" i="46" s="1"/>
  <c r="N52" i="46" s="1"/>
  <c r="O52" i="46" s="1"/>
  <c r="W53" i="46"/>
  <c r="X53" i="46" s="1"/>
  <c r="V54" i="46" s="1"/>
  <c r="Y53" i="46"/>
  <c r="H47" i="46"/>
  <c r="I47" i="46" s="1"/>
  <c r="G48" i="46" s="1"/>
  <c r="Y52" i="46"/>
  <c r="T49" i="44"/>
  <c r="M49" i="44"/>
  <c r="N49" i="44" s="1"/>
  <c r="O49" i="44" s="1"/>
  <c r="J50" i="44"/>
  <c r="AB52" i="44"/>
  <c r="AC52" i="44" s="1"/>
  <c r="AD52" i="44" s="1"/>
  <c r="W49" i="44"/>
  <c r="X49" i="44" s="1"/>
  <c r="Y49" i="44" s="1"/>
  <c r="G52" i="44"/>
  <c r="H51" i="44"/>
  <c r="I51" i="44" s="1"/>
  <c r="J51" i="44" s="1"/>
  <c r="AD51" i="44"/>
  <c r="R50" i="44"/>
  <c r="S50" i="44" s="1"/>
  <c r="T50" i="44" s="1"/>
  <c r="Y48" i="44"/>
  <c r="Y49" i="39"/>
  <c r="V50" i="39"/>
  <c r="W50" i="39" s="1"/>
  <c r="X50" i="39" s="1"/>
  <c r="Y50" i="39" s="1"/>
  <c r="Q48" i="39"/>
  <c r="O46" i="39"/>
  <c r="AB49" i="39"/>
  <c r="AC49" i="39" s="1"/>
  <c r="AA50" i="39" s="1"/>
  <c r="M47" i="39"/>
  <c r="N47" i="39" s="1"/>
  <c r="L48" i="39" s="1"/>
  <c r="AD48" i="39"/>
  <c r="H47" i="39"/>
  <c r="I47" i="39" s="1"/>
  <c r="G48" i="39" s="1"/>
  <c r="AD45" i="9"/>
  <c r="AB45" i="9"/>
  <c r="AC45" i="9" s="1"/>
  <c r="AA46" i="9" s="1"/>
  <c r="AD44" i="9"/>
  <c r="G45" i="37"/>
  <c r="H45" i="37" s="1"/>
  <c r="I45" i="37" s="1"/>
  <c r="J45" i="37" s="1"/>
  <c r="AA45" i="37"/>
  <c r="Q41" i="37"/>
  <c r="R41" i="37" s="1"/>
  <c r="S41" i="37" s="1"/>
  <c r="Q42" i="37" s="1"/>
  <c r="R42" i="37" s="1"/>
  <c r="S42" i="37" s="1"/>
  <c r="T42" i="37" s="1"/>
  <c r="T41" i="37"/>
  <c r="M47" i="37"/>
  <c r="N47" i="37" s="1"/>
  <c r="O47" i="37" s="1"/>
  <c r="O46" i="37"/>
  <c r="AB45" i="37"/>
  <c r="AC45" i="37" s="1"/>
  <c r="AD45" i="37" s="1"/>
  <c r="V45" i="37"/>
  <c r="L43" i="35"/>
  <c r="Q46" i="35"/>
  <c r="AD40" i="35"/>
  <c r="AB41" i="35"/>
  <c r="AC41" i="35" s="1"/>
  <c r="AD41" i="35" s="1"/>
  <c r="W41" i="35"/>
  <c r="X41" i="35" s="1"/>
  <c r="Y41" i="35" s="1"/>
  <c r="R46" i="35"/>
  <c r="S46" i="35" s="1"/>
  <c r="Q47" i="35" s="1"/>
  <c r="H41" i="35"/>
  <c r="I41" i="35" s="1"/>
  <c r="G42" i="35" s="1"/>
  <c r="Y40" i="35"/>
  <c r="M43" i="35"/>
  <c r="N43" i="35" s="1"/>
  <c r="L44" i="35" s="1"/>
  <c r="O34" i="9"/>
  <c r="V42" i="9"/>
  <c r="M35" i="9"/>
  <c r="R43" i="9"/>
  <c r="S43" i="9" s="1"/>
  <c r="H32" i="9"/>
  <c r="I32" i="9" s="1"/>
  <c r="G33" i="9" s="1"/>
  <c r="R48" i="56" l="1"/>
  <c r="S48" i="56" s="1"/>
  <c r="Q49" i="56" s="1"/>
  <c r="R49" i="56" s="1"/>
  <c r="S49" i="56" s="1"/>
  <c r="T49" i="56" s="1"/>
  <c r="O50" i="56"/>
  <c r="AB52" i="56"/>
  <c r="AC52" i="56" s="1"/>
  <c r="AD52" i="56" s="1"/>
  <c r="W52" i="56"/>
  <c r="X52" i="56" s="1"/>
  <c r="V53" i="56" s="1"/>
  <c r="M51" i="56"/>
  <c r="N51" i="56" s="1"/>
  <c r="L52" i="56" s="1"/>
  <c r="H49" i="56"/>
  <c r="I49" i="56" s="1"/>
  <c r="J49" i="56" s="1"/>
  <c r="AD51" i="56"/>
  <c r="Y51" i="56"/>
  <c r="Y49" i="53"/>
  <c r="T52" i="53"/>
  <c r="R53" i="53"/>
  <c r="S53" i="53" s="1"/>
  <c r="T53" i="53" s="1"/>
  <c r="W50" i="53"/>
  <c r="X50" i="53" s="1"/>
  <c r="V51" i="53" s="1"/>
  <c r="M51" i="53"/>
  <c r="N51" i="53" s="1"/>
  <c r="L52" i="53" s="1"/>
  <c r="AB49" i="53"/>
  <c r="AC49" i="53" s="1"/>
  <c r="AA50" i="53" s="1"/>
  <c r="O50" i="53"/>
  <c r="H49" i="53"/>
  <c r="I49" i="53" s="1"/>
  <c r="G50" i="53" s="1"/>
  <c r="AD50" i="52"/>
  <c r="L54" i="52"/>
  <c r="M54" i="52" s="1"/>
  <c r="N54" i="52" s="1"/>
  <c r="L55" i="52" s="1"/>
  <c r="G51" i="52"/>
  <c r="Y51" i="52"/>
  <c r="AB52" i="52"/>
  <c r="AC52" i="52" s="1"/>
  <c r="AD52" i="52" s="1"/>
  <c r="R54" i="52"/>
  <c r="S54" i="52" s="1"/>
  <c r="T54" i="52" s="1"/>
  <c r="AD51" i="52"/>
  <c r="T53" i="52"/>
  <c r="W52" i="52"/>
  <c r="X52" i="52" s="1"/>
  <c r="Y52" i="52" s="1"/>
  <c r="V53" i="52"/>
  <c r="H51" i="52"/>
  <c r="I51" i="52" s="1"/>
  <c r="G52" i="52" s="1"/>
  <c r="L53" i="50"/>
  <c r="AB52" i="50"/>
  <c r="AC52" i="50" s="1"/>
  <c r="AA53" i="50" s="1"/>
  <c r="W55" i="50"/>
  <c r="X55" i="50" s="1"/>
  <c r="V56" i="50" s="1"/>
  <c r="R53" i="50"/>
  <c r="S53" i="50" s="1"/>
  <c r="Q54" i="50" s="1"/>
  <c r="M53" i="50"/>
  <c r="N53" i="50" s="1"/>
  <c r="L54" i="50" s="1"/>
  <c r="Y54" i="50"/>
  <c r="T52" i="50"/>
  <c r="G56" i="50"/>
  <c r="H55" i="50"/>
  <c r="I55" i="50" s="1"/>
  <c r="J55" i="50" s="1"/>
  <c r="AD51" i="50"/>
  <c r="AD52" i="47"/>
  <c r="T46" i="47"/>
  <c r="G54" i="47"/>
  <c r="L48" i="47"/>
  <c r="W48" i="47"/>
  <c r="X48" i="47" s="1"/>
  <c r="V49" i="47" s="1"/>
  <c r="AB53" i="47"/>
  <c r="AC53" i="47" s="1"/>
  <c r="AA54" i="47" s="1"/>
  <c r="R47" i="47"/>
  <c r="S47" i="47" s="1"/>
  <c r="T47" i="47" s="1"/>
  <c r="AA49" i="46"/>
  <c r="AA53" i="44"/>
  <c r="AB53" i="44" s="1"/>
  <c r="AC53" i="44" s="1"/>
  <c r="AD53" i="44" s="1"/>
  <c r="Q51" i="46"/>
  <c r="R51" i="46" s="1"/>
  <c r="S51" i="46" s="1"/>
  <c r="Q52" i="46" s="1"/>
  <c r="H48" i="46"/>
  <c r="I48" i="46" s="1"/>
  <c r="J48" i="46" s="1"/>
  <c r="W54" i="46"/>
  <c r="X54" i="46" s="1"/>
  <c r="Y54" i="46" s="1"/>
  <c r="J47" i="46"/>
  <c r="L53" i="46"/>
  <c r="L50" i="44"/>
  <c r="M50" i="44" s="1"/>
  <c r="N50" i="44" s="1"/>
  <c r="V50" i="44"/>
  <c r="Q51" i="44"/>
  <c r="H52" i="44"/>
  <c r="I52" i="44" s="1"/>
  <c r="J52" i="44" s="1"/>
  <c r="R48" i="39"/>
  <c r="S48" i="39" s="1"/>
  <c r="T48" i="39" s="1"/>
  <c r="AD49" i="39"/>
  <c r="O47" i="39"/>
  <c r="AB50" i="39"/>
  <c r="AC50" i="39" s="1"/>
  <c r="AD50" i="39" s="1"/>
  <c r="G49" i="39"/>
  <c r="J48" i="39"/>
  <c r="H48" i="39"/>
  <c r="I48" i="39" s="1"/>
  <c r="V51" i="39"/>
  <c r="M48" i="39"/>
  <c r="N48" i="39" s="1"/>
  <c r="L49" i="39" s="1"/>
  <c r="J47" i="39"/>
  <c r="AB46" i="9"/>
  <c r="AC46" i="9" s="1"/>
  <c r="AA47" i="9" s="1"/>
  <c r="G46" i="37"/>
  <c r="H46" i="37" s="1"/>
  <c r="I46" i="37" s="1"/>
  <c r="J46" i="37" s="1"/>
  <c r="AA46" i="37"/>
  <c r="AB46" i="37" s="1"/>
  <c r="AC46" i="37" s="1"/>
  <c r="AD46" i="37" s="1"/>
  <c r="W45" i="37"/>
  <c r="X45" i="37" s="1"/>
  <c r="Y45" i="37" s="1"/>
  <c r="L48" i="37"/>
  <c r="Q43" i="37"/>
  <c r="AA42" i="35"/>
  <c r="V42" i="35"/>
  <c r="W42" i="35" s="1"/>
  <c r="X42" i="35" s="1"/>
  <c r="V43" i="35" s="1"/>
  <c r="R47" i="35"/>
  <c r="S47" i="35" s="1"/>
  <c r="Q48" i="35" s="1"/>
  <c r="M44" i="35"/>
  <c r="N44" i="35" s="1"/>
  <c r="O44" i="35" s="1"/>
  <c r="H42" i="35"/>
  <c r="I42" i="35" s="1"/>
  <c r="J42" i="35" s="1"/>
  <c r="T46" i="35"/>
  <c r="O43" i="35"/>
  <c r="J41" i="35"/>
  <c r="AB42" i="35"/>
  <c r="AC42" i="35" s="1"/>
  <c r="AD42" i="35" s="1"/>
  <c r="Q44" i="9"/>
  <c r="N35" i="9"/>
  <c r="W42" i="9"/>
  <c r="X42" i="9" s="1"/>
  <c r="T43" i="9"/>
  <c r="R44" i="9"/>
  <c r="S44" i="9" s="1"/>
  <c r="Q45" i="9" s="1"/>
  <c r="L36" i="9"/>
  <c r="J32" i="9"/>
  <c r="H33" i="9"/>
  <c r="Q50" i="56" l="1"/>
  <c r="R50" i="56" s="1"/>
  <c r="S50" i="56" s="1"/>
  <c r="T50" i="56" s="1"/>
  <c r="T48" i="56"/>
  <c r="Y52" i="56"/>
  <c r="G50" i="56"/>
  <c r="M52" i="56"/>
  <c r="N52" i="56" s="1"/>
  <c r="L53" i="56" s="1"/>
  <c r="W53" i="56"/>
  <c r="X53" i="56" s="1"/>
  <c r="V54" i="56" s="1"/>
  <c r="AA53" i="56"/>
  <c r="O51" i="56"/>
  <c r="J50" i="56"/>
  <c r="H50" i="56"/>
  <c r="I50" i="56" s="1"/>
  <c r="G51" i="56" s="1"/>
  <c r="Y50" i="53"/>
  <c r="Q54" i="53"/>
  <c r="R54" i="53" s="1"/>
  <c r="S54" i="53" s="1"/>
  <c r="O51" i="53"/>
  <c r="AB50" i="53"/>
  <c r="AC50" i="53" s="1"/>
  <c r="AA51" i="53" s="1"/>
  <c r="W51" i="53"/>
  <c r="X51" i="53" s="1"/>
  <c r="Y51" i="53" s="1"/>
  <c r="M52" i="53"/>
  <c r="N52" i="53" s="1"/>
  <c r="O52" i="53" s="1"/>
  <c r="G51" i="53"/>
  <c r="H50" i="53"/>
  <c r="I50" i="53" s="1"/>
  <c r="J50" i="53" s="1"/>
  <c r="J49" i="53"/>
  <c r="AD49" i="53"/>
  <c r="AA53" i="52"/>
  <c r="O54" i="52"/>
  <c r="G53" i="52"/>
  <c r="J52" i="52"/>
  <c r="H52" i="52"/>
  <c r="I52" i="52" s="1"/>
  <c r="W53" i="52"/>
  <c r="X53" i="52" s="1"/>
  <c r="V54" i="52" s="1"/>
  <c r="M55" i="52"/>
  <c r="N55" i="52" s="1"/>
  <c r="L56" i="52" s="1"/>
  <c r="Q55" i="52"/>
  <c r="AB53" i="52"/>
  <c r="AC53" i="52" s="1"/>
  <c r="AA54" i="52" s="1"/>
  <c r="J51" i="52"/>
  <c r="Y55" i="50"/>
  <c r="T53" i="50"/>
  <c r="AB53" i="50"/>
  <c r="AC53" i="50" s="1"/>
  <c r="AA54" i="50" s="1"/>
  <c r="M54" i="50"/>
  <c r="N54" i="50" s="1"/>
  <c r="O54" i="50" s="1"/>
  <c r="R54" i="50"/>
  <c r="S54" i="50" s="1"/>
  <c r="Q55" i="50" s="1"/>
  <c r="H56" i="50"/>
  <c r="I56" i="50" s="1"/>
  <c r="G57" i="50" s="1"/>
  <c r="W56" i="50"/>
  <c r="X56" i="50" s="1"/>
  <c r="V57" i="50" s="1"/>
  <c r="O53" i="50"/>
  <c r="AD52" i="50"/>
  <c r="Y48" i="47"/>
  <c r="Q48" i="47"/>
  <c r="R48" i="47" s="1"/>
  <c r="S48" i="47" s="1"/>
  <c r="T48" i="47" s="1"/>
  <c r="AB54" i="47"/>
  <c r="AC54" i="47" s="1"/>
  <c r="AA55" i="47" s="1"/>
  <c r="AD53" i="47"/>
  <c r="W49" i="47"/>
  <c r="X49" i="47" s="1"/>
  <c r="Y49" i="47" s="1"/>
  <c r="M48" i="47"/>
  <c r="N48" i="47" s="1"/>
  <c r="O48" i="47" s="1"/>
  <c r="H54" i="47"/>
  <c r="I54" i="47" s="1"/>
  <c r="J54" i="47" s="1"/>
  <c r="AB49" i="46"/>
  <c r="AC49" i="46" s="1"/>
  <c r="AA50" i="46" s="1"/>
  <c r="T51" i="46"/>
  <c r="AA54" i="44"/>
  <c r="V55" i="46"/>
  <c r="W55" i="46" s="1"/>
  <c r="X55" i="46" s="1"/>
  <c r="M53" i="46"/>
  <c r="N53" i="46" s="1"/>
  <c r="L54" i="46" s="1"/>
  <c r="R52" i="46"/>
  <c r="S52" i="46" s="1"/>
  <c r="T52" i="46" s="1"/>
  <c r="G49" i="46"/>
  <c r="L51" i="44"/>
  <c r="M51" i="44" s="1"/>
  <c r="N51" i="44" s="1"/>
  <c r="O50" i="44"/>
  <c r="G53" i="44"/>
  <c r="AB54" i="44"/>
  <c r="AC54" i="44" s="1"/>
  <c r="AD54" i="44" s="1"/>
  <c r="R51" i="44"/>
  <c r="S51" i="44" s="1"/>
  <c r="T51" i="44" s="1"/>
  <c r="W50" i="44"/>
  <c r="X50" i="44" s="1"/>
  <c r="V51" i="44" s="1"/>
  <c r="Q49" i="39"/>
  <c r="O48" i="39"/>
  <c r="AA51" i="39"/>
  <c r="AB51" i="39" s="1"/>
  <c r="AC51" i="39" s="1"/>
  <c r="AA52" i="39" s="1"/>
  <c r="M49" i="39"/>
  <c r="N49" i="39" s="1"/>
  <c r="O49" i="39" s="1"/>
  <c r="H49" i="39"/>
  <c r="I49" i="39" s="1"/>
  <c r="J49" i="39" s="1"/>
  <c r="W51" i="39"/>
  <c r="X51" i="39" s="1"/>
  <c r="V52" i="39" s="1"/>
  <c r="AB47" i="9"/>
  <c r="AC47" i="9" s="1"/>
  <c r="AA48" i="9" s="1"/>
  <c r="AD46" i="9"/>
  <c r="G47" i="37"/>
  <c r="H47" i="37" s="1"/>
  <c r="I47" i="37" s="1"/>
  <c r="J47" i="37" s="1"/>
  <c r="AA47" i="37"/>
  <c r="AB47" i="37" s="1"/>
  <c r="AC47" i="37" s="1"/>
  <c r="AA48" i="37" s="1"/>
  <c r="V46" i="37"/>
  <c r="W46" i="37" s="1"/>
  <c r="X46" i="37" s="1"/>
  <c r="Y46" i="37" s="1"/>
  <c r="R43" i="37"/>
  <c r="S43" i="37" s="1"/>
  <c r="T43" i="37" s="1"/>
  <c r="M48" i="37"/>
  <c r="N48" i="37" s="1"/>
  <c r="L49" i="37" s="1"/>
  <c r="Y42" i="35"/>
  <c r="T47" i="35"/>
  <c r="W43" i="35"/>
  <c r="X43" i="35" s="1"/>
  <c r="Y43" i="35" s="1"/>
  <c r="AA43" i="35"/>
  <c r="L45" i="35"/>
  <c r="R48" i="35"/>
  <c r="S48" i="35" s="1"/>
  <c r="Q49" i="35" s="1"/>
  <c r="G43" i="35"/>
  <c r="O35" i="9"/>
  <c r="V43" i="9"/>
  <c r="T44" i="9"/>
  <c r="M36" i="9"/>
  <c r="R45" i="9"/>
  <c r="S45" i="9" s="1"/>
  <c r="Q46" i="9" s="1"/>
  <c r="I33" i="9"/>
  <c r="Y53" i="56" l="1"/>
  <c r="O52" i="56"/>
  <c r="H51" i="56"/>
  <c r="I51" i="56" s="1"/>
  <c r="J51" i="56" s="1"/>
  <c r="W54" i="56"/>
  <c r="X54" i="56" s="1"/>
  <c r="Y54" i="56" s="1"/>
  <c r="M53" i="56"/>
  <c r="N53" i="56" s="1"/>
  <c r="L54" i="56" s="1"/>
  <c r="Q51" i="56"/>
  <c r="AB53" i="56"/>
  <c r="AC53" i="56" s="1"/>
  <c r="AD53" i="56" s="1"/>
  <c r="Q55" i="53"/>
  <c r="T54" i="53"/>
  <c r="L53" i="53"/>
  <c r="M53" i="53" s="1"/>
  <c r="N53" i="53" s="1"/>
  <c r="AD50" i="53"/>
  <c r="R55" i="53"/>
  <c r="S55" i="53" s="1"/>
  <c r="Q56" i="53" s="1"/>
  <c r="AB51" i="53"/>
  <c r="AC51" i="53" s="1"/>
  <c r="AA52" i="53" s="1"/>
  <c r="V52" i="53"/>
  <c r="H51" i="53"/>
  <c r="I51" i="53" s="1"/>
  <c r="J51" i="53" s="1"/>
  <c r="G52" i="53"/>
  <c r="AD53" i="52"/>
  <c r="M56" i="52"/>
  <c r="N56" i="52" s="1"/>
  <c r="L57" i="52" s="1"/>
  <c r="W54" i="52"/>
  <c r="X54" i="52" s="1"/>
  <c r="V55" i="52" s="1"/>
  <c r="R55" i="52"/>
  <c r="S55" i="52" s="1"/>
  <c r="T55" i="52" s="1"/>
  <c r="Q56" i="52"/>
  <c r="Y53" i="52"/>
  <c r="H53" i="52"/>
  <c r="I53" i="52" s="1"/>
  <c r="G54" i="52" s="1"/>
  <c r="AB54" i="52"/>
  <c r="AC54" i="52" s="1"/>
  <c r="AD54" i="52" s="1"/>
  <c r="O55" i="52"/>
  <c r="L55" i="50"/>
  <c r="AD53" i="50"/>
  <c r="T54" i="50"/>
  <c r="G58" i="50"/>
  <c r="J57" i="50"/>
  <c r="H57" i="50"/>
  <c r="I57" i="50" s="1"/>
  <c r="R55" i="50"/>
  <c r="S55" i="50" s="1"/>
  <c r="Q56" i="50" s="1"/>
  <c r="W57" i="50"/>
  <c r="X57" i="50" s="1"/>
  <c r="V58" i="50" s="1"/>
  <c r="M55" i="50"/>
  <c r="N55" i="50" s="1"/>
  <c r="O55" i="50" s="1"/>
  <c r="J56" i="50"/>
  <c r="AB54" i="50"/>
  <c r="AC54" i="50" s="1"/>
  <c r="AD54" i="50" s="1"/>
  <c r="Y56" i="50"/>
  <c r="Q49" i="47"/>
  <c r="AD54" i="47"/>
  <c r="V50" i="47"/>
  <c r="W50" i="47" s="1"/>
  <c r="X50" i="47" s="1"/>
  <c r="V51" i="47" s="1"/>
  <c r="G55" i="47"/>
  <c r="AB55" i="47"/>
  <c r="AC55" i="47" s="1"/>
  <c r="AD55" i="47" s="1"/>
  <c r="R49" i="47"/>
  <c r="S49" i="47" s="1"/>
  <c r="T49" i="47" s="1"/>
  <c r="L49" i="47"/>
  <c r="H55" i="47"/>
  <c r="I55" i="47" s="1"/>
  <c r="J55" i="47" s="1"/>
  <c r="AB50" i="46"/>
  <c r="AC50" i="46" s="1"/>
  <c r="AD50" i="46" s="1"/>
  <c r="AD49" i="46"/>
  <c r="V56" i="46"/>
  <c r="W56" i="46" s="1"/>
  <c r="X56" i="46" s="1"/>
  <c r="Y56" i="46" s="1"/>
  <c r="Y55" i="46"/>
  <c r="Q53" i="46"/>
  <c r="R53" i="46" s="1"/>
  <c r="S53" i="46" s="1"/>
  <c r="Q54" i="46" s="1"/>
  <c r="AA55" i="44"/>
  <c r="AB55" i="44" s="1"/>
  <c r="AC55" i="44" s="1"/>
  <c r="AA56" i="44" s="1"/>
  <c r="M54" i="46"/>
  <c r="N54" i="46" s="1"/>
  <c r="L55" i="46" s="1"/>
  <c r="H49" i="46"/>
  <c r="I49" i="46" s="1"/>
  <c r="G50" i="46" s="1"/>
  <c r="O53" i="46"/>
  <c r="Y50" i="44"/>
  <c r="L52" i="44"/>
  <c r="M52" i="44" s="1"/>
  <c r="N52" i="44" s="1"/>
  <c r="O52" i="44" s="1"/>
  <c r="O51" i="44"/>
  <c r="Q52" i="44"/>
  <c r="W51" i="44"/>
  <c r="X51" i="44" s="1"/>
  <c r="V52" i="44" s="1"/>
  <c r="G54" i="44"/>
  <c r="H53" i="44"/>
  <c r="I53" i="44" s="1"/>
  <c r="J53" i="44" s="1"/>
  <c r="R49" i="39"/>
  <c r="S49" i="39" s="1"/>
  <c r="T49" i="39" s="1"/>
  <c r="G50" i="39"/>
  <c r="H50" i="39" s="1"/>
  <c r="I50" i="39" s="1"/>
  <c r="G51" i="39" s="1"/>
  <c r="W52" i="39"/>
  <c r="X52" i="39" s="1"/>
  <c r="V53" i="39" s="1"/>
  <c r="AB52" i="39"/>
  <c r="AC52" i="39" s="1"/>
  <c r="AD52" i="39" s="1"/>
  <c r="Y51" i="39"/>
  <c r="L50" i="39"/>
  <c r="AD51" i="39"/>
  <c r="AB48" i="9"/>
  <c r="AC48" i="9" s="1"/>
  <c r="AA49" i="9" s="1"/>
  <c r="AD47" i="9"/>
  <c r="AD47" i="37"/>
  <c r="O48" i="37"/>
  <c r="AB48" i="37"/>
  <c r="AC48" i="37" s="1"/>
  <c r="AD48" i="37" s="1"/>
  <c r="G48" i="37"/>
  <c r="M49" i="37"/>
  <c r="N49" i="37" s="1"/>
  <c r="L50" i="37" s="1"/>
  <c r="Q44" i="37"/>
  <c r="V47" i="37"/>
  <c r="R49" i="35"/>
  <c r="S49" i="35" s="1"/>
  <c r="T49" i="35" s="1"/>
  <c r="AB43" i="35"/>
  <c r="AC43" i="35" s="1"/>
  <c r="AD43" i="35" s="1"/>
  <c r="T48" i="35"/>
  <c r="V44" i="35"/>
  <c r="H43" i="35"/>
  <c r="I43" i="35" s="1"/>
  <c r="G44" i="35" s="1"/>
  <c r="M45" i="35"/>
  <c r="N45" i="35" s="1"/>
  <c r="L46" i="35" s="1"/>
  <c r="N36" i="9"/>
  <c r="W43" i="9"/>
  <c r="X43" i="9" s="1"/>
  <c r="T45" i="9"/>
  <c r="R46" i="9"/>
  <c r="S46" i="9" s="1"/>
  <c r="T46" i="9" s="1"/>
  <c r="G34" i="9"/>
  <c r="H34" i="9" s="1"/>
  <c r="J33" i="9"/>
  <c r="AA54" i="56" l="1"/>
  <c r="O53" i="56"/>
  <c r="G52" i="56"/>
  <c r="M54" i="56"/>
  <c r="N54" i="56" s="1"/>
  <c r="L55" i="56" s="1"/>
  <c r="AB54" i="56"/>
  <c r="AC54" i="56" s="1"/>
  <c r="AA55" i="56" s="1"/>
  <c r="V55" i="56"/>
  <c r="R51" i="56"/>
  <c r="S51" i="56" s="1"/>
  <c r="T51" i="56" s="1"/>
  <c r="H52" i="56"/>
  <c r="I52" i="56" s="1"/>
  <c r="G53" i="56" s="1"/>
  <c r="T55" i="53"/>
  <c r="L54" i="53"/>
  <c r="O53" i="53"/>
  <c r="AD51" i="53"/>
  <c r="AB52" i="53"/>
  <c r="AC52" i="53" s="1"/>
  <c r="AA53" i="53" s="1"/>
  <c r="M54" i="53"/>
  <c r="N54" i="53" s="1"/>
  <c r="O54" i="53" s="1"/>
  <c r="H52" i="53"/>
  <c r="I52" i="53" s="1"/>
  <c r="G53" i="53" s="1"/>
  <c r="W52" i="53"/>
  <c r="X52" i="53" s="1"/>
  <c r="V53" i="53" s="1"/>
  <c r="R56" i="53"/>
  <c r="S56" i="53" s="1"/>
  <c r="Q57" i="53" s="1"/>
  <c r="AA55" i="52"/>
  <c r="AB55" i="52" s="1"/>
  <c r="AC55" i="52" s="1"/>
  <c r="AA56" i="52" s="1"/>
  <c r="O56" i="52"/>
  <c r="J54" i="52"/>
  <c r="H54" i="52"/>
  <c r="I54" i="52" s="1"/>
  <c r="G55" i="52" s="1"/>
  <c r="W55" i="52"/>
  <c r="X55" i="52" s="1"/>
  <c r="V56" i="52" s="1"/>
  <c r="Y54" i="52"/>
  <c r="M57" i="52"/>
  <c r="N57" i="52" s="1"/>
  <c r="L58" i="52" s="1"/>
  <c r="J53" i="52"/>
  <c r="R56" i="52"/>
  <c r="S56" i="52" s="1"/>
  <c r="Q57" i="52" s="1"/>
  <c r="AA55" i="50"/>
  <c r="L56" i="50"/>
  <c r="W58" i="50"/>
  <c r="X58" i="50" s="1"/>
  <c r="Y58" i="50" s="1"/>
  <c r="R56" i="50"/>
  <c r="S56" i="50" s="1"/>
  <c r="T56" i="50" s="1"/>
  <c r="AB55" i="50"/>
  <c r="AC55" i="50" s="1"/>
  <c r="AD55" i="50" s="1"/>
  <c r="M56" i="50"/>
  <c r="N56" i="50" s="1"/>
  <c r="O56" i="50" s="1"/>
  <c r="T55" i="50"/>
  <c r="H58" i="50"/>
  <c r="I58" i="50" s="1"/>
  <c r="J58" i="50" s="1"/>
  <c r="Y57" i="50"/>
  <c r="AA56" i="47"/>
  <c r="Y50" i="47"/>
  <c r="W51" i="47"/>
  <c r="X51" i="47" s="1"/>
  <c r="Y51" i="47" s="1"/>
  <c r="G56" i="47"/>
  <c r="Q50" i="47"/>
  <c r="M49" i="47"/>
  <c r="N49" i="47" s="1"/>
  <c r="O49" i="47" s="1"/>
  <c r="AA51" i="46"/>
  <c r="T53" i="46"/>
  <c r="V57" i="46"/>
  <c r="W57" i="46" s="1"/>
  <c r="X57" i="46" s="1"/>
  <c r="V58" i="46" s="1"/>
  <c r="R54" i="46"/>
  <c r="S54" i="46" s="1"/>
  <c r="T54" i="46" s="1"/>
  <c r="H50" i="46"/>
  <c r="I50" i="46" s="1"/>
  <c r="J50" i="46" s="1"/>
  <c r="M55" i="46"/>
  <c r="N55" i="46" s="1"/>
  <c r="O55" i="46" s="1"/>
  <c r="J49" i="46"/>
  <c r="O54" i="46"/>
  <c r="AD55" i="44"/>
  <c r="L53" i="44"/>
  <c r="M53" i="44" s="1"/>
  <c r="N53" i="44" s="1"/>
  <c r="L54" i="44" s="1"/>
  <c r="AB56" i="44"/>
  <c r="AC56" i="44" s="1"/>
  <c r="AD56" i="44" s="1"/>
  <c r="W52" i="44"/>
  <c r="X52" i="44" s="1"/>
  <c r="Y52" i="44" s="1"/>
  <c r="H54" i="44"/>
  <c r="I54" i="44" s="1"/>
  <c r="J54" i="44" s="1"/>
  <c r="R52" i="44"/>
  <c r="S52" i="44" s="1"/>
  <c r="T52" i="44" s="1"/>
  <c r="Y51" i="44"/>
  <c r="AA53" i="39"/>
  <c r="AB53" i="39" s="1"/>
  <c r="AC53" i="39" s="1"/>
  <c r="AD53" i="39" s="1"/>
  <c r="Q50" i="39"/>
  <c r="Y52" i="39"/>
  <c r="H51" i="39"/>
  <c r="I51" i="39" s="1"/>
  <c r="J51" i="39" s="1"/>
  <c r="W53" i="39"/>
  <c r="X53" i="39" s="1"/>
  <c r="V54" i="39" s="1"/>
  <c r="J50" i="39"/>
  <c r="M50" i="39"/>
  <c r="N50" i="39" s="1"/>
  <c r="L51" i="39" s="1"/>
  <c r="AD48" i="9"/>
  <c r="AB49" i="9"/>
  <c r="AC49" i="9" s="1"/>
  <c r="AA50" i="9" s="1"/>
  <c r="AA49" i="37"/>
  <c r="AB49" i="37" s="1"/>
  <c r="AC49" i="37" s="1"/>
  <c r="AA50" i="37" s="1"/>
  <c r="M50" i="37"/>
  <c r="N50" i="37" s="1"/>
  <c r="L51" i="37" s="1"/>
  <c r="O49" i="37"/>
  <c r="W47" i="37"/>
  <c r="X47" i="37" s="1"/>
  <c r="V48" i="37" s="1"/>
  <c r="R44" i="37"/>
  <c r="S44" i="37" s="1"/>
  <c r="Q45" i="37" s="1"/>
  <c r="H48" i="37"/>
  <c r="I48" i="37" s="1"/>
  <c r="J48" i="37" s="1"/>
  <c r="AA44" i="35"/>
  <c r="AB44" i="35" s="1"/>
  <c r="AC44" i="35" s="1"/>
  <c r="AD44" i="35" s="1"/>
  <c r="O45" i="35"/>
  <c r="M46" i="35"/>
  <c r="N46" i="35" s="1"/>
  <c r="O46" i="35" s="1"/>
  <c r="H44" i="35"/>
  <c r="I44" i="35" s="1"/>
  <c r="G45" i="35" s="1"/>
  <c r="W44" i="35"/>
  <c r="X44" i="35" s="1"/>
  <c r="V45" i="35" s="1"/>
  <c r="J43" i="35"/>
  <c r="Q50" i="35"/>
  <c r="V44" i="9"/>
  <c r="O36" i="9"/>
  <c r="L37" i="9"/>
  <c r="M37" i="9" s="1"/>
  <c r="W44" i="9"/>
  <c r="X44" i="9" s="1"/>
  <c r="Q47" i="9"/>
  <c r="R47" i="9" s="1"/>
  <c r="S47" i="9" s="1"/>
  <c r="Q48" i="9" s="1"/>
  <c r="I34" i="9"/>
  <c r="G35" i="9" s="1"/>
  <c r="O54" i="56" l="1"/>
  <c r="J52" i="56"/>
  <c r="H53" i="56"/>
  <c r="I53" i="56" s="1"/>
  <c r="J53" i="56" s="1"/>
  <c r="AB55" i="56"/>
  <c r="AC55" i="56" s="1"/>
  <c r="AD55" i="56" s="1"/>
  <c r="M55" i="56"/>
  <c r="N55" i="56" s="1"/>
  <c r="L56" i="56" s="1"/>
  <c r="Q52" i="56"/>
  <c r="W55" i="56"/>
  <c r="X55" i="56" s="1"/>
  <c r="V56" i="56" s="1"/>
  <c r="AD54" i="56"/>
  <c r="AD52" i="53"/>
  <c r="T56" i="53"/>
  <c r="J52" i="53"/>
  <c r="W53" i="53"/>
  <c r="X53" i="53" s="1"/>
  <c r="V54" i="53" s="1"/>
  <c r="H53" i="53"/>
  <c r="I53" i="53" s="1"/>
  <c r="J53" i="53" s="1"/>
  <c r="R57" i="53"/>
  <c r="S57" i="53" s="1"/>
  <c r="T57" i="53" s="1"/>
  <c r="L55" i="53"/>
  <c r="Y52" i="53"/>
  <c r="AB53" i="53"/>
  <c r="AC53" i="53" s="1"/>
  <c r="AD53" i="53" s="1"/>
  <c r="R57" i="52"/>
  <c r="S57" i="52" s="1"/>
  <c r="Q58" i="52" s="1"/>
  <c r="AB56" i="52"/>
  <c r="AC56" i="52" s="1"/>
  <c r="AA57" i="52" s="1"/>
  <c r="W56" i="52"/>
  <c r="X56" i="52" s="1"/>
  <c r="V57" i="52" s="1"/>
  <c r="Y56" i="52"/>
  <c r="M58" i="52"/>
  <c r="N58" i="52" s="1"/>
  <c r="L59" i="52" s="1"/>
  <c r="Y55" i="52"/>
  <c r="G56" i="52"/>
  <c r="H55" i="52"/>
  <c r="I55" i="52" s="1"/>
  <c r="J55" i="52" s="1"/>
  <c r="T56" i="52"/>
  <c r="O57" i="52"/>
  <c r="AD55" i="52"/>
  <c r="V59" i="50"/>
  <c r="W59" i="50" s="1"/>
  <c r="X59" i="50" s="1"/>
  <c r="V60" i="50" s="1"/>
  <c r="L57" i="50"/>
  <c r="M57" i="50" s="1"/>
  <c r="N57" i="50" s="1"/>
  <c r="L58" i="50" s="1"/>
  <c r="G59" i="50"/>
  <c r="AA56" i="50"/>
  <c r="Q57" i="50"/>
  <c r="AB56" i="47"/>
  <c r="AC56" i="47" s="1"/>
  <c r="AA57" i="47" s="1"/>
  <c r="V52" i="47"/>
  <c r="W52" i="47" s="1"/>
  <c r="X52" i="47" s="1"/>
  <c r="Y52" i="47" s="1"/>
  <c r="L50" i="47"/>
  <c r="M50" i="47" s="1"/>
  <c r="N50" i="47" s="1"/>
  <c r="L51" i="47" s="1"/>
  <c r="H56" i="47"/>
  <c r="I56" i="47" s="1"/>
  <c r="J56" i="47" s="1"/>
  <c r="AB57" i="47"/>
  <c r="AC57" i="47" s="1"/>
  <c r="AD57" i="47" s="1"/>
  <c r="R50" i="47"/>
  <c r="S50" i="47" s="1"/>
  <c r="Q51" i="47" s="1"/>
  <c r="AB51" i="46"/>
  <c r="AC51" i="46" s="1"/>
  <c r="AA52" i="46" s="1"/>
  <c r="Q55" i="46"/>
  <c r="R55" i="46" s="1"/>
  <c r="S55" i="46" s="1"/>
  <c r="Q56" i="46" s="1"/>
  <c r="L56" i="46"/>
  <c r="M56" i="46" s="1"/>
  <c r="N56" i="46" s="1"/>
  <c r="L57" i="46" s="1"/>
  <c r="G51" i="46"/>
  <c r="W58" i="46"/>
  <c r="X58" i="46" s="1"/>
  <c r="V59" i="46" s="1"/>
  <c r="H51" i="46"/>
  <c r="I51" i="46" s="1"/>
  <c r="G52" i="46" s="1"/>
  <c r="Y57" i="46"/>
  <c r="O53" i="44"/>
  <c r="M54" i="44"/>
  <c r="N54" i="44" s="1"/>
  <c r="L55" i="44" s="1"/>
  <c r="AA57" i="44"/>
  <c r="V53" i="44"/>
  <c r="W53" i="44" s="1"/>
  <c r="X53" i="44" s="1"/>
  <c r="Q53" i="44"/>
  <c r="G55" i="44"/>
  <c r="R53" i="44"/>
  <c r="S53" i="44" s="1"/>
  <c r="T53" i="44" s="1"/>
  <c r="R50" i="39"/>
  <c r="S50" i="39" s="1"/>
  <c r="T50" i="39" s="1"/>
  <c r="G52" i="39"/>
  <c r="J52" i="39" s="1"/>
  <c r="AA54" i="39"/>
  <c r="AB54" i="39" s="1"/>
  <c r="AC54" i="39" s="1"/>
  <c r="AD54" i="39" s="1"/>
  <c r="Y53" i="39"/>
  <c r="M51" i="39"/>
  <c r="N51" i="39" s="1"/>
  <c r="L52" i="39" s="1"/>
  <c r="H52" i="39"/>
  <c r="I52" i="39" s="1"/>
  <c r="O50" i="39"/>
  <c r="W54" i="39"/>
  <c r="X54" i="39" s="1"/>
  <c r="V55" i="39" s="1"/>
  <c r="AB50" i="9"/>
  <c r="AC50" i="9" s="1"/>
  <c r="AA51" i="9" s="1"/>
  <c r="AD49" i="9"/>
  <c r="J44" i="35"/>
  <c r="T44" i="37"/>
  <c r="R45" i="37"/>
  <c r="S45" i="37" s="1"/>
  <c r="T45" i="37" s="1"/>
  <c r="AB50" i="37"/>
  <c r="AC50" i="37" s="1"/>
  <c r="AD50" i="37" s="1"/>
  <c r="M51" i="37"/>
  <c r="N51" i="37" s="1"/>
  <c r="O51" i="37" s="1"/>
  <c r="W48" i="37"/>
  <c r="X48" i="37" s="1"/>
  <c r="Y48" i="37" s="1"/>
  <c r="O50" i="37"/>
  <c r="Y47" i="37"/>
  <c r="AD49" i="37"/>
  <c r="G49" i="37"/>
  <c r="Y44" i="35"/>
  <c r="H45" i="35"/>
  <c r="I45" i="35" s="1"/>
  <c r="G46" i="35" s="1"/>
  <c r="W45" i="35"/>
  <c r="X45" i="35" s="1"/>
  <c r="V46" i="35" s="1"/>
  <c r="AA45" i="35"/>
  <c r="R50" i="35"/>
  <c r="S50" i="35" s="1"/>
  <c r="T50" i="35" s="1"/>
  <c r="L47" i="35"/>
  <c r="N37" i="9"/>
  <c r="T47" i="9"/>
  <c r="V45" i="9"/>
  <c r="R48" i="9"/>
  <c r="S48" i="9" s="1"/>
  <c r="Q49" i="9" s="1"/>
  <c r="J34" i="9"/>
  <c r="H35" i="9"/>
  <c r="Y53" i="53" l="1"/>
  <c r="Y55" i="56"/>
  <c r="O55" i="56"/>
  <c r="G54" i="56"/>
  <c r="H54" i="56" s="1"/>
  <c r="I54" i="56" s="1"/>
  <c r="W56" i="56"/>
  <c r="X56" i="56" s="1"/>
  <c r="V57" i="56" s="1"/>
  <c r="M56" i="56"/>
  <c r="N56" i="56" s="1"/>
  <c r="O56" i="56" s="1"/>
  <c r="AA56" i="56"/>
  <c r="R52" i="56"/>
  <c r="S52" i="56" s="1"/>
  <c r="T52" i="56" s="1"/>
  <c r="Q58" i="53"/>
  <c r="R58" i="53" s="1"/>
  <c r="S58" i="53" s="1"/>
  <c r="Q59" i="53" s="1"/>
  <c r="AA54" i="53"/>
  <c r="G54" i="53"/>
  <c r="M55" i="53"/>
  <c r="N55" i="53" s="1"/>
  <c r="L56" i="53" s="1"/>
  <c r="W54" i="53"/>
  <c r="X54" i="53" s="1"/>
  <c r="V55" i="53" s="1"/>
  <c r="T57" i="52"/>
  <c r="M59" i="52"/>
  <c r="N59" i="52" s="1"/>
  <c r="L60" i="52" s="1"/>
  <c r="AB57" i="52"/>
  <c r="AC57" i="52" s="1"/>
  <c r="AA58" i="52" s="1"/>
  <c r="H56" i="52"/>
  <c r="I56" i="52" s="1"/>
  <c r="G57" i="52" s="1"/>
  <c r="AD56" i="52"/>
  <c r="R58" i="52"/>
  <c r="S58" i="52" s="1"/>
  <c r="Q59" i="52" s="1"/>
  <c r="O58" i="52"/>
  <c r="W57" i="52"/>
  <c r="X57" i="52" s="1"/>
  <c r="V58" i="52" s="1"/>
  <c r="Y59" i="50"/>
  <c r="H59" i="50"/>
  <c r="I59" i="50" s="1"/>
  <c r="J59" i="50" s="1"/>
  <c r="M58" i="50"/>
  <c r="N58" i="50" s="1"/>
  <c r="L59" i="50" s="1"/>
  <c r="W60" i="50"/>
  <c r="X60" i="50" s="1"/>
  <c r="V61" i="50" s="1"/>
  <c r="O57" i="50"/>
  <c r="R57" i="50"/>
  <c r="S57" i="50" s="1"/>
  <c r="Q58" i="50" s="1"/>
  <c r="AB56" i="50"/>
  <c r="AC56" i="50" s="1"/>
  <c r="AD56" i="50" s="1"/>
  <c r="AD56" i="47"/>
  <c r="V53" i="47"/>
  <c r="W53" i="47" s="1"/>
  <c r="X53" i="47" s="1"/>
  <c r="V54" i="47" s="1"/>
  <c r="O50" i="47"/>
  <c r="G57" i="47"/>
  <c r="M51" i="47"/>
  <c r="N51" i="47" s="1"/>
  <c r="L52" i="47" s="1"/>
  <c r="R51" i="47"/>
  <c r="S51" i="47" s="1"/>
  <c r="Q52" i="47" s="1"/>
  <c r="T50" i="47"/>
  <c r="AA58" i="47"/>
  <c r="H57" i="47"/>
  <c r="I57" i="47" s="1"/>
  <c r="J57" i="47" s="1"/>
  <c r="AD51" i="46"/>
  <c r="AB52" i="46"/>
  <c r="AC52" i="46" s="1"/>
  <c r="AA53" i="46" s="1"/>
  <c r="O56" i="46"/>
  <c r="H52" i="46"/>
  <c r="I52" i="46" s="1"/>
  <c r="G53" i="46" s="1"/>
  <c r="R56" i="46"/>
  <c r="S56" i="46" s="1"/>
  <c r="T56" i="46" s="1"/>
  <c r="M57" i="46"/>
  <c r="N57" i="46" s="1"/>
  <c r="O57" i="46" s="1"/>
  <c r="W59" i="46"/>
  <c r="X59" i="46" s="1"/>
  <c r="V60" i="46" s="1"/>
  <c r="T55" i="46"/>
  <c r="J51" i="46"/>
  <c r="Y58" i="46"/>
  <c r="AB57" i="44"/>
  <c r="AC57" i="44" s="1"/>
  <c r="AD57" i="44" s="1"/>
  <c r="V54" i="44"/>
  <c r="Y53" i="44"/>
  <c r="O54" i="44"/>
  <c r="M55" i="44"/>
  <c r="N55" i="44" s="1"/>
  <c r="L56" i="44" s="1"/>
  <c r="W54" i="44"/>
  <c r="X54" i="44" s="1"/>
  <c r="V55" i="44" s="1"/>
  <c r="Q54" i="44"/>
  <c r="J55" i="44"/>
  <c r="H55" i="44"/>
  <c r="I55" i="44" s="1"/>
  <c r="G56" i="44" s="1"/>
  <c r="Q51" i="39"/>
  <c r="G53" i="39"/>
  <c r="H53" i="39" s="1"/>
  <c r="I53" i="39" s="1"/>
  <c r="J53" i="39" s="1"/>
  <c r="AA55" i="39"/>
  <c r="AB55" i="39" s="1"/>
  <c r="AC55" i="39" s="1"/>
  <c r="AD55" i="39" s="1"/>
  <c r="Y54" i="39"/>
  <c r="M52" i="39"/>
  <c r="N52" i="39" s="1"/>
  <c r="O52" i="39" s="1"/>
  <c r="W55" i="39"/>
  <c r="X55" i="39" s="1"/>
  <c r="V56" i="39" s="1"/>
  <c r="O51" i="39"/>
  <c r="AD50" i="9"/>
  <c r="AB51" i="9"/>
  <c r="AC51" i="9" s="1"/>
  <c r="AA52" i="9" s="1"/>
  <c r="V49" i="37"/>
  <c r="W49" i="37" s="1"/>
  <c r="X49" i="37" s="1"/>
  <c r="V50" i="37" s="1"/>
  <c r="L52" i="37"/>
  <c r="M52" i="37" s="1"/>
  <c r="N52" i="37" s="1"/>
  <c r="L53" i="37" s="1"/>
  <c r="Q46" i="37"/>
  <c r="AA51" i="37"/>
  <c r="H49" i="37"/>
  <c r="I49" i="37" s="1"/>
  <c r="J49" i="37" s="1"/>
  <c r="Y45" i="35"/>
  <c r="Q51" i="35"/>
  <c r="W46" i="35"/>
  <c r="X46" i="35" s="1"/>
  <c r="Y46" i="35" s="1"/>
  <c r="H46" i="35"/>
  <c r="I46" i="35" s="1"/>
  <c r="G47" i="35" s="1"/>
  <c r="R51" i="35"/>
  <c r="S51" i="35" s="1"/>
  <c r="Q52" i="35" s="1"/>
  <c r="M47" i="35"/>
  <c r="N47" i="35" s="1"/>
  <c r="L48" i="35" s="1"/>
  <c r="AB45" i="35"/>
  <c r="AC45" i="35" s="1"/>
  <c r="AA46" i="35" s="1"/>
  <c r="J45" i="35"/>
  <c r="O37" i="9"/>
  <c r="L38" i="9"/>
  <c r="T48" i="9"/>
  <c r="W45" i="9"/>
  <c r="X45" i="9" s="1"/>
  <c r="M38" i="9"/>
  <c r="R49" i="9"/>
  <c r="S49" i="9" s="1"/>
  <c r="Q50" i="9" s="1"/>
  <c r="I35" i="9"/>
  <c r="L57" i="56" l="1"/>
  <c r="M57" i="56" s="1"/>
  <c r="N57" i="56" s="1"/>
  <c r="L58" i="56" s="1"/>
  <c r="Q53" i="56"/>
  <c r="J54" i="56"/>
  <c r="G55" i="56"/>
  <c r="W57" i="56"/>
  <c r="X57" i="56" s="1"/>
  <c r="Y57" i="56" s="1"/>
  <c r="R53" i="56"/>
  <c r="S53" i="56" s="1"/>
  <c r="Q54" i="56" s="1"/>
  <c r="H55" i="56"/>
  <c r="I55" i="56" s="1"/>
  <c r="G56" i="56" s="1"/>
  <c r="AB56" i="56"/>
  <c r="AC56" i="56" s="1"/>
  <c r="AA57" i="56" s="1"/>
  <c r="Y56" i="56"/>
  <c r="M56" i="53"/>
  <c r="N56" i="53" s="1"/>
  <c r="L57" i="53" s="1"/>
  <c r="R59" i="53"/>
  <c r="S59" i="53" s="1"/>
  <c r="T59" i="53" s="1"/>
  <c r="W55" i="53"/>
  <c r="X55" i="53" s="1"/>
  <c r="V56" i="53" s="1"/>
  <c r="Y54" i="53"/>
  <c r="O55" i="53"/>
  <c r="T58" i="53"/>
  <c r="H54" i="53"/>
  <c r="I54" i="53" s="1"/>
  <c r="G55" i="53" s="1"/>
  <c r="AB54" i="53"/>
  <c r="AC54" i="53" s="1"/>
  <c r="AD54" i="53" s="1"/>
  <c r="AD57" i="52"/>
  <c r="O59" i="52"/>
  <c r="R59" i="52"/>
  <c r="S59" i="52" s="1"/>
  <c r="T59" i="52" s="1"/>
  <c r="W58" i="52"/>
  <c r="X58" i="52" s="1"/>
  <c r="V59" i="52" s="1"/>
  <c r="H57" i="52"/>
  <c r="I57" i="52" s="1"/>
  <c r="G58" i="52" s="1"/>
  <c r="AB58" i="52"/>
  <c r="AC58" i="52" s="1"/>
  <c r="AD58" i="52" s="1"/>
  <c r="M60" i="52"/>
  <c r="N60" i="52" s="1"/>
  <c r="L61" i="52" s="1"/>
  <c r="Y57" i="52"/>
  <c r="T58" i="52"/>
  <c r="J56" i="52"/>
  <c r="AA57" i="50"/>
  <c r="AB57" i="50" s="1"/>
  <c r="AC57" i="50" s="1"/>
  <c r="AA58" i="50" s="1"/>
  <c r="O58" i="50"/>
  <c r="G60" i="50"/>
  <c r="H60" i="50" s="1"/>
  <c r="I60" i="50" s="1"/>
  <c r="G61" i="50" s="1"/>
  <c r="H61" i="50" s="1"/>
  <c r="I61" i="50" s="1"/>
  <c r="R58" i="50"/>
  <c r="S58" i="50" s="1"/>
  <c r="T58" i="50" s="1"/>
  <c r="W61" i="50"/>
  <c r="X61" i="50" s="1"/>
  <c r="V62" i="50" s="1"/>
  <c r="J60" i="50"/>
  <c r="M59" i="50"/>
  <c r="N59" i="50" s="1"/>
  <c r="L60" i="50" s="1"/>
  <c r="T57" i="50"/>
  <c r="Y60" i="50"/>
  <c r="Y53" i="47"/>
  <c r="O51" i="47"/>
  <c r="T51" i="47"/>
  <c r="R52" i="47"/>
  <c r="S52" i="47" s="1"/>
  <c r="Q53" i="47" s="1"/>
  <c r="G58" i="47"/>
  <c r="AB58" i="47"/>
  <c r="AC58" i="47" s="1"/>
  <c r="AD58" i="47" s="1"/>
  <c r="W54" i="47"/>
  <c r="X54" i="47" s="1"/>
  <c r="Y54" i="47" s="1"/>
  <c r="M52" i="47"/>
  <c r="N52" i="47" s="1"/>
  <c r="L53" i="47" s="1"/>
  <c r="AD52" i="46"/>
  <c r="AB53" i="46"/>
  <c r="AC53" i="46" s="1"/>
  <c r="AA54" i="46" s="1"/>
  <c r="L58" i="46"/>
  <c r="Y59" i="46"/>
  <c r="Q57" i="46"/>
  <c r="R57" i="46" s="1"/>
  <c r="S57" i="46" s="1"/>
  <c r="Q58" i="46" s="1"/>
  <c r="J52" i="46"/>
  <c r="W60" i="46"/>
  <c r="X60" i="46" s="1"/>
  <c r="V61" i="46" s="1"/>
  <c r="G54" i="46"/>
  <c r="J53" i="46"/>
  <c r="H53" i="46"/>
  <c r="I53" i="46" s="1"/>
  <c r="M58" i="46"/>
  <c r="N58" i="46" s="1"/>
  <c r="O58" i="46" s="1"/>
  <c r="AA58" i="44"/>
  <c r="O55" i="44"/>
  <c r="M56" i="44"/>
  <c r="N56" i="44" s="1"/>
  <c r="O56" i="44" s="1"/>
  <c r="Y54" i="44"/>
  <c r="Y55" i="44"/>
  <c r="W55" i="44"/>
  <c r="X55" i="44" s="1"/>
  <c r="V56" i="44" s="1"/>
  <c r="H56" i="44"/>
  <c r="I56" i="44" s="1"/>
  <c r="J56" i="44" s="1"/>
  <c r="R54" i="44"/>
  <c r="S54" i="44" s="1"/>
  <c r="Q55" i="44" s="1"/>
  <c r="Y55" i="39"/>
  <c r="R51" i="39"/>
  <c r="S51" i="39" s="1"/>
  <c r="T51" i="39" s="1"/>
  <c r="AA56" i="39"/>
  <c r="AB56" i="39" s="1"/>
  <c r="AC56" i="39" s="1"/>
  <c r="AD56" i="39" s="1"/>
  <c r="W56" i="39"/>
  <c r="X56" i="39" s="1"/>
  <c r="V57" i="39" s="1"/>
  <c r="L53" i="39"/>
  <c r="G54" i="39"/>
  <c r="AB52" i="9"/>
  <c r="AC52" i="9" s="1"/>
  <c r="AA53" i="9" s="1"/>
  <c r="AD51" i="9"/>
  <c r="J46" i="35"/>
  <c r="M53" i="37"/>
  <c r="N53" i="37" s="1"/>
  <c r="L54" i="37" s="1"/>
  <c r="W50" i="37"/>
  <c r="X50" i="37" s="1"/>
  <c r="V51" i="37" s="1"/>
  <c r="R46" i="37"/>
  <c r="S46" i="37" s="1"/>
  <c r="T46" i="37" s="1"/>
  <c r="Y49" i="37"/>
  <c r="G50" i="37"/>
  <c r="O52" i="37"/>
  <c r="AB51" i="37"/>
  <c r="AC51" i="37" s="1"/>
  <c r="AA52" i="37" s="1"/>
  <c r="T51" i="35"/>
  <c r="AB46" i="35"/>
  <c r="AC46" i="35" s="1"/>
  <c r="AD46" i="35" s="1"/>
  <c r="M48" i="35"/>
  <c r="N48" i="35" s="1"/>
  <c r="O48" i="35" s="1"/>
  <c r="H47" i="35"/>
  <c r="I47" i="35" s="1"/>
  <c r="G48" i="35" s="1"/>
  <c r="O47" i="35"/>
  <c r="R52" i="35"/>
  <c r="S52" i="35" s="1"/>
  <c r="Q53" i="35" s="1"/>
  <c r="AD45" i="35"/>
  <c r="V47" i="35"/>
  <c r="N38" i="9"/>
  <c r="V46" i="9"/>
  <c r="W46" i="9" s="1"/>
  <c r="X46" i="9" s="1"/>
  <c r="R50" i="9"/>
  <c r="S50" i="9" s="1"/>
  <c r="Q51" i="9" s="1"/>
  <c r="T49" i="9"/>
  <c r="G36" i="9"/>
  <c r="H36" i="9" s="1"/>
  <c r="J35" i="9"/>
  <c r="AD56" i="56" l="1"/>
  <c r="V58" i="56"/>
  <c r="O57" i="56"/>
  <c r="AB57" i="56"/>
  <c r="AC57" i="56" s="1"/>
  <c r="AD57" i="56" s="1"/>
  <c r="R54" i="56"/>
  <c r="S54" i="56" s="1"/>
  <c r="T54" i="56" s="1"/>
  <c r="J56" i="56"/>
  <c r="H56" i="56"/>
  <c r="I56" i="56" s="1"/>
  <c r="G57" i="56" s="1"/>
  <c r="M58" i="56"/>
  <c r="N58" i="56" s="1"/>
  <c r="O58" i="56" s="1"/>
  <c r="T53" i="56"/>
  <c r="J55" i="56"/>
  <c r="W58" i="56"/>
  <c r="X58" i="56" s="1"/>
  <c r="V59" i="56" s="1"/>
  <c r="Y55" i="53"/>
  <c r="O56" i="53"/>
  <c r="J54" i="53"/>
  <c r="H55" i="53"/>
  <c r="I55" i="53" s="1"/>
  <c r="J55" i="53" s="1"/>
  <c r="M57" i="53"/>
  <c r="N57" i="53" s="1"/>
  <c r="L58" i="53" s="1"/>
  <c r="W56" i="53"/>
  <c r="X56" i="53" s="1"/>
  <c r="V57" i="53" s="1"/>
  <c r="AA55" i="53"/>
  <c r="Q60" i="53"/>
  <c r="AA59" i="52"/>
  <c r="AB59" i="52" s="1"/>
  <c r="AC59" i="52" s="1"/>
  <c r="AD59" i="52" s="1"/>
  <c r="O60" i="52"/>
  <c r="W59" i="52"/>
  <c r="X59" i="52" s="1"/>
  <c r="V60" i="52" s="1"/>
  <c r="H58" i="52"/>
  <c r="I58" i="52" s="1"/>
  <c r="G59" i="52" s="1"/>
  <c r="M61" i="52"/>
  <c r="N61" i="52" s="1"/>
  <c r="O61" i="52" s="1"/>
  <c r="Y58" i="52"/>
  <c r="Q60" i="52"/>
  <c r="J57" i="52"/>
  <c r="Q59" i="50"/>
  <c r="R59" i="50" s="1"/>
  <c r="S59" i="50" s="1"/>
  <c r="T59" i="50" s="1"/>
  <c r="Y61" i="50"/>
  <c r="J61" i="50"/>
  <c r="G62" i="50"/>
  <c r="H62" i="50" s="1"/>
  <c r="I62" i="50" s="1"/>
  <c r="G63" i="50" s="1"/>
  <c r="AB58" i="50"/>
  <c r="AC58" i="50" s="1"/>
  <c r="AD58" i="50" s="1"/>
  <c r="W62" i="50"/>
  <c r="X62" i="50" s="1"/>
  <c r="V63" i="50" s="1"/>
  <c r="M60" i="50"/>
  <c r="N60" i="50" s="1"/>
  <c r="O60" i="50" s="1"/>
  <c r="O59" i="50"/>
  <c r="AD57" i="50"/>
  <c r="AA59" i="47"/>
  <c r="AB59" i="47" s="1"/>
  <c r="AC59" i="47" s="1"/>
  <c r="AD59" i="47" s="1"/>
  <c r="T52" i="47"/>
  <c r="O52" i="47"/>
  <c r="M53" i="47"/>
  <c r="N53" i="47" s="1"/>
  <c r="L54" i="47" s="1"/>
  <c r="V55" i="47"/>
  <c r="J58" i="47"/>
  <c r="H58" i="47"/>
  <c r="I58" i="47" s="1"/>
  <c r="G59" i="47" s="1"/>
  <c r="R53" i="47"/>
  <c r="S53" i="47" s="1"/>
  <c r="Q54" i="47" s="1"/>
  <c r="AD53" i="46"/>
  <c r="AB54" i="46"/>
  <c r="AC54" i="46" s="1"/>
  <c r="AD54" i="46" s="1"/>
  <c r="R58" i="46"/>
  <c r="S58" i="46" s="1"/>
  <c r="Q59" i="46" s="1"/>
  <c r="W61" i="46"/>
  <c r="X61" i="46" s="1"/>
  <c r="V62" i="46" s="1"/>
  <c r="T57" i="46"/>
  <c r="L59" i="46"/>
  <c r="Y60" i="46"/>
  <c r="H54" i="46"/>
  <c r="I54" i="46" s="1"/>
  <c r="G55" i="46" s="1"/>
  <c r="AB58" i="44"/>
  <c r="AC58" i="44" s="1"/>
  <c r="AD58" i="44" s="1"/>
  <c r="T54" i="44"/>
  <c r="L57" i="44"/>
  <c r="M57" i="44" s="1"/>
  <c r="N57" i="44" s="1"/>
  <c r="O57" i="44" s="1"/>
  <c r="R55" i="44"/>
  <c r="S55" i="44" s="1"/>
  <c r="Q56" i="44" s="1"/>
  <c r="W56" i="44"/>
  <c r="X56" i="44" s="1"/>
  <c r="V57" i="44" s="1"/>
  <c r="G57" i="44"/>
  <c r="AA57" i="39"/>
  <c r="Q52" i="39"/>
  <c r="R52" i="39" s="1"/>
  <c r="S52" i="39" s="1"/>
  <c r="Q53" i="39" s="1"/>
  <c r="W57" i="39"/>
  <c r="X57" i="39" s="1"/>
  <c r="V58" i="39" s="1"/>
  <c r="Y56" i="39"/>
  <c r="H54" i="39"/>
  <c r="I54" i="39" s="1"/>
  <c r="G55" i="39" s="1"/>
  <c r="M53" i="39"/>
  <c r="N53" i="39" s="1"/>
  <c r="L54" i="39" s="1"/>
  <c r="AD52" i="9"/>
  <c r="AB53" i="9"/>
  <c r="AC53" i="9" s="1"/>
  <c r="AA54" i="9" s="1"/>
  <c r="Q47" i="37"/>
  <c r="R47" i="37" s="1"/>
  <c r="S47" i="37" s="1"/>
  <c r="T47" i="37" s="1"/>
  <c r="W51" i="37"/>
  <c r="X51" i="37" s="1"/>
  <c r="V52" i="37" s="1"/>
  <c r="M54" i="37"/>
  <c r="N54" i="37" s="1"/>
  <c r="O54" i="37" s="1"/>
  <c r="AB52" i="37"/>
  <c r="AC52" i="37" s="1"/>
  <c r="AD52" i="37" s="1"/>
  <c r="H50" i="37"/>
  <c r="I50" i="37" s="1"/>
  <c r="J50" i="37" s="1"/>
  <c r="AD51" i="37"/>
  <c r="O53" i="37"/>
  <c r="Y50" i="37"/>
  <c r="AA47" i="35"/>
  <c r="AB47" i="35" s="1"/>
  <c r="AC47" i="35" s="1"/>
  <c r="AA48" i="35" s="1"/>
  <c r="H48" i="35"/>
  <c r="I48" i="35" s="1"/>
  <c r="J48" i="35" s="1"/>
  <c r="R53" i="35"/>
  <c r="S53" i="35" s="1"/>
  <c r="T53" i="35" s="1"/>
  <c r="L49" i="35"/>
  <c r="T52" i="35"/>
  <c r="J47" i="35"/>
  <c r="W47" i="35"/>
  <c r="X47" i="35" s="1"/>
  <c r="Y47" i="35" s="1"/>
  <c r="O38" i="9"/>
  <c r="L39" i="9"/>
  <c r="V47" i="9"/>
  <c r="R51" i="9"/>
  <c r="S51" i="9" s="1"/>
  <c r="T51" i="9" s="1"/>
  <c r="M39" i="9"/>
  <c r="T50" i="9"/>
  <c r="I36" i="9"/>
  <c r="G37" i="9" s="1"/>
  <c r="AA58" i="56" l="1"/>
  <c r="AB58" i="56" s="1"/>
  <c r="AC58" i="56" s="1"/>
  <c r="AD58" i="56" s="1"/>
  <c r="Y58" i="56"/>
  <c r="L59" i="56"/>
  <c r="W59" i="56"/>
  <c r="X59" i="56" s="1"/>
  <c r="V60" i="56" s="1"/>
  <c r="H57" i="56"/>
  <c r="I57" i="56" s="1"/>
  <c r="G58" i="56" s="1"/>
  <c r="Q55" i="56"/>
  <c r="M59" i="56"/>
  <c r="N59" i="56" s="1"/>
  <c r="O59" i="56" s="1"/>
  <c r="Y56" i="53"/>
  <c r="G56" i="53"/>
  <c r="M58" i="53"/>
  <c r="N58" i="53" s="1"/>
  <c r="L59" i="53" s="1"/>
  <c r="W57" i="53"/>
  <c r="X57" i="53" s="1"/>
  <c r="Y57" i="53" s="1"/>
  <c r="O57" i="53"/>
  <c r="R60" i="53"/>
  <c r="S60" i="53" s="1"/>
  <c r="T60" i="53" s="1"/>
  <c r="AB55" i="53"/>
  <c r="AC55" i="53" s="1"/>
  <c r="AA56" i="53" s="1"/>
  <c r="H56" i="53"/>
  <c r="I56" i="53" s="1"/>
  <c r="J56" i="53" s="1"/>
  <c r="L62" i="52"/>
  <c r="M62" i="52" s="1"/>
  <c r="N62" i="52" s="1"/>
  <c r="O62" i="52" s="1"/>
  <c r="Y59" i="52"/>
  <c r="AA60" i="52"/>
  <c r="J59" i="52"/>
  <c r="H59" i="52"/>
  <c r="I59" i="52" s="1"/>
  <c r="G60" i="52" s="1"/>
  <c r="R60" i="52"/>
  <c r="S60" i="52" s="1"/>
  <c r="Q61" i="52" s="1"/>
  <c r="AB60" i="52"/>
  <c r="AC60" i="52" s="1"/>
  <c r="AD60" i="52" s="1"/>
  <c r="J58" i="52"/>
  <c r="W60" i="52"/>
  <c r="X60" i="52" s="1"/>
  <c r="V61" i="52" s="1"/>
  <c r="AA59" i="50"/>
  <c r="Y62" i="50"/>
  <c r="H63" i="50"/>
  <c r="I63" i="50" s="1"/>
  <c r="G64" i="50" s="1"/>
  <c r="AB59" i="50"/>
  <c r="AC59" i="50" s="1"/>
  <c r="AD59" i="50" s="1"/>
  <c r="J62" i="50"/>
  <c r="L61" i="50"/>
  <c r="W63" i="50"/>
  <c r="X63" i="50" s="1"/>
  <c r="V64" i="50" s="1"/>
  <c r="Q60" i="50"/>
  <c r="O53" i="47"/>
  <c r="T53" i="47"/>
  <c r="M54" i="47"/>
  <c r="N54" i="47" s="1"/>
  <c r="O54" i="47" s="1"/>
  <c r="R54" i="47"/>
  <c r="S54" i="47" s="1"/>
  <c r="Q55" i="47" s="1"/>
  <c r="G60" i="47"/>
  <c r="H59" i="47"/>
  <c r="I59" i="47" s="1"/>
  <c r="J59" i="47" s="1"/>
  <c r="AA60" i="47"/>
  <c r="W55" i="47"/>
  <c r="X55" i="47" s="1"/>
  <c r="V56" i="47" s="1"/>
  <c r="AA55" i="46"/>
  <c r="AB55" i="46"/>
  <c r="AC55" i="46" s="1"/>
  <c r="AA56" i="46" s="1"/>
  <c r="AA59" i="44"/>
  <c r="T58" i="46"/>
  <c r="H55" i="46"/>
  <c r="I55" i="46" s="1"/>
  <c r="G56" i="46" s="1"/>
  <c r="W62" i="46"/>
  <c r="X62" i="46" s="1"/>
  <c r="V63" i="46" s="1"/>
  <c r="R59" i="46"/>
  <c r="S59" i="46" s="1"/>
  <c r="Q60" i="46" s="1"/>
  <c r="M59" i="46"/>
  <c r="N59" i="46" s="1"/>
  <c r="L60" i="46" s="1"/>
  <c r="J54" i="46"/>
  <c r="Y61" i="46"/>
  <c r="AB59" i="44"/>
  <c r="AC59" i="44" s="1"/>
  <c r="AA60" i="44" s="1"/>
  <c r="L58" i="44"/>
  <c r="T55" i="44"/>
  <c r="W57" i="44"/>
  <c r="X57" i="44" s="1"/>
  <c r="V58" i="44" s="1"/>
  <c r="H57" i="44"/>
  <c r="I57" i="44" s="1"/>
  <c r="G58" i="44" s="1"/>
  <c r="Y56" i="44"/>
  <c r="R56" i="44"/>
  <c r="S56" i="44" s="1"/>
  <c r="T56" i="44" s="1"/>
  <c r="AB57" i="39"/>
  <c r="AC57" i="39" s="1"/>
  <c r="AA58" i="39" s="1"/>
  <c r="AB58" i="39" s="1"/>
  <c r="AC58" i="39" s="1"/>
  <c r="AA59" i="39" s="1"/>
  <c r="T52" i="39"/>
  <c r="R53" i="39"/>
  <c r="S53" i="39" s="1"/>
  <c r="T53" i="39" s="1"/>
  <c r="Q54" i="39"/>
  <c r="O53" i="39"/>
  <c r="M54" i="39"/>
  <c r="N54" i="39" s="1"/>
  <c r="O54" i="39" s="1"/>
  <c r="W58" i="39"/>
  <c r="X58" i="39" s="1"/>
  <c r="V59" i="39" s="1"/>
  <c r="H55" i="39"/>
  <c r="I55" i="39" s="1"/>
  <c r="G56" i="39" s="1"/>
  <c r="Y57" i="39"/>
  <c r="J54" i="39"/>
  <c r="AB54" i="9"/>
  <c r="AC54" i="9" s="1"/>
  <c r="AA55" i="9" s="1"/>
  <c r="AD53" i="9"/>
  <c r="G49" i="35"/>
  <c r="L55" i="37"/>
  <c r="M55" i="37" s="1"/>
  <c r="N55" i="37" s="1"/>
  <c r="L56" i="37" s="1"/>
  <c r="Q48" i="37"/>
  <c r="Y51" i="37"/>
  <c r="W52" i="37"/>
  <c r="X52" i="37" s="1"/>
  <c r="Y52" i="37" s="1"/>
  <c r="AA53" i="37"/>
  <c r="R48" i="37"/>
  <c r="S48" i="37" s="1"/>
  <c r="Q49" i="37" s="1"/>
  <c r="G51" i="37"/>
  <c r="V48" i="35"/>
  <c r="Q54" i="35"/>
  <c r="R54" i="35" s="1"/>
  <c r="S54" i="35" s="1"/>
  <c r="T54" i="35" s="1"/>
  <c r="AB48" i="35"/>
  <c r="AC48" i="35" s="1"/>
  <c r="AD48" i="35" s="1"/>
  <c r="W48" i="35"/>
  <c r="X48" i="35" s="1"/>
  <c r="V49" i="35" s="1"/>
  <c r="M49" i="35"/>
  <c r="N49" i="35" s="1"/>
  <c r="O49" i="35" s="1"/>
  <c r="H49" i="35"/>
  <c r="I49" i="35" s="1"/>
  <c r="G50" i="35" s="1"/>
  <c r="AD47" i="35"/>
  <c r="J36" i="9"/>
  <c r="N39" i="9"/>
  <c r="Q52" i="9"/>
  <c r="R52" i="9" s="1"/>
  <c r="S52" i="9" s="1"/>
  <c r="T52" i="9" s="1"/>
  <c r="W47" i="9"/>
  <c r="X47" i="9" s="1"/>
  <c r="H37" i="9"/>
  <c r="AA59" i="56" l="1"/>
  <c r="Y59" i="56"/>
  <c r="J58" i="56"/>
  <c r="H58" i="56"/>
  <c r="I58" i="56" s="1"/>
  <c r="G59" i="56" s="1"/>
  <c r="W60" i="56"/>
  <c r="X60" i="56" s="1"/>
  <c r="Y60" i="56" s="1"/>
  <c r="L60" i="56"/>
  <c r="J57" i="56"/>
  <c r="R55" i="56"/>
  <c r="S55" i="56" s="1"/>
  <c r="Q56" i="56" s="1"/>
  <c r="O58" i="53"/>
  <c r="AD55" i="53"/>
  <c r="G57" i="53"/>
  <c r="AB56" i="53"/>
  <c r="AC56" i="53" s="1"/>
  <c r="AA57" i="53" s="1"/>
  <c r="M59" i="53"/>
  <c r="N59" i="53" s="1"/>
  <c r="O59" i="53" s="1"/>
  <c r="Q61" i="53"/>
  <c r="V58" i="53"/>
  <c r="G58" i="53"/>
  <c r="H57" i="53"/>
  <c r="I57" i="53" s="1"/>
  <c r="J57" i="53" s="1"/>
  <c r="L63" i="52"/>
  <c r="M63" i="52" s="1"/>
  <c r="N63" i="52" s="1"/>
  <c r="L64" i="52" s="1"/>
  <c r="R61" i="52"/>
  <c r="S61" i="52" s="1"/>
  <c r="Q62" i="52" s="1"/>
  <c r="W61" i="52"/>
  <c r="X61" i="52" s="1"/>
  <c r="Y61" i="52" s="1"/>
  <c r="J60" i="52"/>
  <c r="H60" i="52"/>
  <c r="I60" i="52" s="1"/>
  <c r="G61" i="52" s="1"/>
  <c r="Y60" i="52"/>
  <c r="AA61" i="52"/>
  <c r="T60" i="52"/>
  <c r="Y63" i="50"/>
  <c r="G65" i="50"/>
  <c r="J64" i="50"/>
  <c r="H64" i="50"/>
  <c r="I64" i="50" s="1"/>
  <c r="W64" i="50"/>
  <c r="X64" i="50" s="1"/>
  <c r="V65" i="50" s="1"/>
  <c r="AA60" i="50"/>
  <c r="J63" i="50"/>
  <c r="R60" i="50"/>
  <c r="S60" i="50" s="1"/>
  <c r="T60" i="50" s="1"/>
  <c r="M61" i="50"/>
  <c r="N61" i="50" s="1"/>
  <c r="L62" i="50" s="1"/>
  <c r="Y55" i="47"/>
  <c r="L55" i="47"/>
  <c r="M55" i="47" s="1"/>
  <c r="N55" i="47" s="1"/>
  <c r="O55" i="47" s="1"/>
  <c r="W56" i="47"/>
  <c r="X56" i="47" s="1"/>
  <c r="Y56" i="47" s="1"/>
  <c r="R55" i="47"/>
  <c r="S55" i="47" s="1"/>
  <c r="Q56" i="47" s="1"/>
  <c r="AB60" i="47"/>
  <c r="AC60" i="47" s="1"/>
  <c r="AD60" i="47" s="1"/>
  <c r="H60" i="47"/>
  <c r="I60" i="47" s="1"/>
  <c r="G61" i="47" s="1"/>
  <c r="T54" i="47"/>
  <c r="AD55" i="46"/>
  <c r="AB56" i="46"/>
  <c r="AC56" i="46" s="1"/>
  <c r="AA57" i="46" s="1"/>
  <c r="T59" i="46"/>
  <c r="O59" i="46"/>
  <c r="J55" i="46"/>
  <c r="M60" i="46"/>
  <c r="N60" i="46" s="1"/>
  <c r="O60" i="46" s="1"/>
  <c r="W63" i="46"/>
  <c r="X63" i="46" s="1"/>
  <c r="V64" i="46" s="1"/>
  <c r="H56" i="46"/>
  <c r="I56" i="46" s="1"/>
  <c r="J56" i="46" s="1"/>
  <c r="R60" i="46"/>
  <c r="S60" i="46" s="1"/>
  <c r="T60" i="46" s="1"/>
  <c r="Y62" i="46"/>
  <c r="AB60" i="44"/>
  <c r="AC60" i="44" s="1"/>
  <c r="AD60" i="44" s="1"/>
  <c r="AA61" i="44"/>
  <c r="AB61" i="44" s="1"/>
  <c r="AC61" i="44" s="1"/>
  <c r="AD61" i="44" s="1"/>
  <c r="AD59" i="44"/>
  <c r="Y57" i="44"/>
  <c r="M58" i="44"/>
  <c r="N58" i="44" s="1"/>
  <c r="O58" i="44" s="1"/>
  <c r="H58" i="44"/>
  <c r="I58" i="44" s="1"/>
  <c r="G59" i="44" s="1"/>
  <c r="W58" i="44"/>
  <c r="X58" i="44" s="1"/>
  <c r="Y58" i="44" s="1"/>
  <c r="Q57" i="44"/>
  <c r="J57" i="44"/>
  <c r="AD57" i="39"/>
  <c r="R54" i="39"/>
  <c r="S54" i="39" s="1"/>
  <c r="Q55" i="39" s="1"/>
  <c r="Y58" i="39"/>
  <c r="L55" i="39"/>
  <c r="M55" i="39" s="1"/>
  <c r="N55" i="39" s="1"/>
  <c r="L56" i="39" s="1"/>
  <c r="H56" i="39"/>
  <c r="I56" i="39" s="1"/>
  <c r="J56" i="39" s="1"/>
  <c r="AB59" i="39"/>
  <c r="AC59" i="39" s="1"/>
  <c r="AD59" i="39" s="1"/>
  <c r="AD58" i="39"/>
  <c r="W59" i="39"/>
  <c r="X59" i="39" s="1"/>
  <c r="V60" i="39" s="1"/>
  <c r="J55" i="39"/>
  <c r="AD55" i="9"/>
  <c r="AB55" i="9"/>
  <c r="AC55" i="9" s="1"/>
  <c r="AA56" i="9"/>
  <c r="AD54" i="9"/>
  <c r="J49" i="35"/>
  <c r="V53" i="37"/>
  <c r="W53" i="37" s="1"/>
  <c r="X53" i="37" s="1"/>
  <c r="V54" i="37" s="1"/>
  <c r="T48" i="37"/>
  <c r="O55" i="37"/>
  <c r="R49" i="37"/>
  <c r="S49" i="37" s="1"/>
  <c r="Q50" i="37" s="1"/>
  <c r="M56" i="37"/>
  <c r="N56" i="37" s="1"/>
  <c r="O56" i="37" s="1"/>
  <c r="AB53" i="37"/>
  <c r="AC53" i="37" s="1"/>
  <c r="AD53" i="37" s="1"/>
  <c r="H51" i="37"/>
  <c r="I51" i="37" s="1"/>
  <c r="J51" i="37" s="1"/>
  <c r="AA49" i="35"/>
  <c r="AB49" i="35" s="1"/>
  <c r="AC49" i="35" s="1"/>
  <c r="AA50" i="35" s="1"/>
  <c r="Q55" i="35"/>
  <c r="R55" i="35" s="1"/>
  <c r="S55" i="35" s="1"/>
  <c r="Q56" i="35" s="1"/>
  <c r="W49" i="35"/>
  <c r="X49" i="35" s="1"/>
  <c r="V50" i="35" s="1"/>
  <c r="J50" i="35"/>
  <c r="H50" i="35"/>
  <c r="I50" i="35" s="1"/>
  <c r="G51" i="35" s="1"/>
  <c r="Y48" i="35"/>
  <c r="L50" i="35"/>
  <c r="V48" i="9"/>
  <c r="W48" i="9" s="1"/>
  <c r="X48" i="9" s="1"/>
  <c r="O39" i="9"/>
  <c r="L40" i="9"/>
  <c r="M40" i="9" s="1"/>
  <c r="Q53" i="9"/>
  <c r="R53" i="9" s="1"/>
  <c r="S53" i="9" s="1"/>
  <c r="I37" i="9"/>
  <c r="AB59" i="56" l="1"/>
  <c r="AC59" i="56" s="1"/>
  <c r="AD59" i="56" s="1"/>
  <c r="R56" i="56"/>
  <c r="S56" i="56" s="1"/>
  <c r="Q57" i="56" s="1"/>
  <c r="H59" i="56"/>
  <c r="I59" i="56" s="1"/>
  <c r="G60" i="56" s="1"/>
  <c r="T55" i="56"/>
  <c r="V61" i="56"/>
  <c r="M60" i="56"/>
  <c r="N60" i="56" s="1"/>
  <c r="O60" i="56" s="1"/>
  <c r="AD56" i="53"/>
  <c r="W58" i="53"/>
  <c r="X58" i="53" s="1"/>
  <c r="V59" i="53" s="1"/>
  <c r="L60" i="53"/>
  <c r="R61" i="53"/>
  <c r="S61" i="53" s="1"/>
  <c r="T61" i="53" s="1"/>
  <c r="H58" i="53"/>
  <c r="I58" i="53" s="1"/>
  <c r="J58" i="53" s="1"/>
  <c r="AB57" i="53"/>
  <c r="AC57" i="53" s="1"/>
  <c r="AD57" i="53" s="1"/>
  <c r="T61" i="52"/>
  <c r="M64" i="52"/>
  <c r="N64" i="52" s="1"/>
  <c r="L65" i="52" s="1"/>
  <c r="H61" i="52"/>
  <c r="I61" i="52" s="1"/>
  <c r="G62" i="52" s="1"/>
  <c r="AB61" i="52"/>
  <c r="AC61" i="52" s="1"/>
  <c r="AA62" i="52" s="1"/>
  <c r="O63" i="52"/>
  <c r="V62" i="52"/>
  <c r="R62" i="52"/>
  <c r="S62" i="52" s="1"/>
  <c r="Q63" i="52" s="1"/>
  <c r="Q61" i="50"/>
  <c r="M62" i="50"/>
  <c r="N62" i="50" s="1"/>
  <c r="L63" i="50" s="1"/>
  <c r="W65" i="50"/>
  <c r="X65" i="50" s="1"/>
  <c r="V66" i="50" s="1"/>
  <c r="O61" i="50"/>
  <c r="R61" i="50"/>
  <c r="S61" i="50" s="1"/>
  <c r="Q62" i="50" s="1"/>
  <c r="Y64" i="50"/>
  <c r="H65" i="50"/>
  <c r="I65" i="50" s="1"/>
  <c r="G66" i="50" s="1"/>
  <c r="AB60" i="50"/>
  <c r="AC60" i="50" s="1"/>
  <c r="AA61" i="50" s="1"/>
  <c r="AA61" i="47"/>
  <c r="V57" i="47"/>
  <c r="W57" i="47" s="1"/>
  <c r="X57" i="47" s="1"/>
  <c r="V58" i="47" s="1"/>
  <c r="T55" i="47"/>
  <c r="L56" i="47"/>
  <c r="M56" i="47" s="1"/>
  <c r="N56" i="47" s="1"/>
  <c r="L57" i="47" s="1"/>
  <c r="J60" i="47"/>
  <c r="R56" i="47"/>
  <c r="S56" i="47" s="1"/>
  <c r="T56" i="47" s="1"/>
  <c r="H61" i="47"/>
  <c r="I61" i="47" s="1"/>
  <c r="J61" i="47" s="1"/>
  <c r="AD56" i="46"/>
  <c r="AB57" i="46"/>
  <c r="AC57" i="46" s="1"/>
  <c r="AA58" i="46" s="1"/>
  <c r="Y63" i="46"/>
  <c r="W64" i="46"/>
  <c r="X64" i="46" s="1"/>
  <c r="V65" i="46" s="1"/>
  <c r="Q61" i="46"/>
  <c r="G57" i="46"/>
  <c r="L61" i="46"/>
  <c r="AA62" i="44"/>
  <c r="AB62" i="44" s="1"/>
  <c r="AC62" i="44" s="1"/>
  <c r="AD62" i="44" s="1"/>
  <c r="L59" i="44"/>
  <c r="V59" i="44"/>
  <c r="J58" i="44"/>
  <c r="H59" i="44"/>
  <c r="I59" i="44" s="1"/>
  <c r="J59" i="44" s="1"/>
  <c r="R57" i="44"/>
  <c r="S57" i="44" s="1"/>
  <c r="Q58" i="44" s="1"/>
  <c r="W59" i="44"/>
  <c r="X59" i="44" s="1"/>
  <c r="V60" i="44" s="1"/>
  <c r="AA60" i="39"/>
  <c r="AB60" i="39" s="1"/>
  <c r="AC60" i="39" s="1"/>
  <c r="AA61" i="39" s="1"/>
  <c r="T54" i="39"/>
  <c r="R55" i="39"/>
  <c r="S55" i="39" s="1"/>
  <c r="Q56" i="39" s="1"/>
  <c r="G57" i="39"/>
  <c r="H57" i="39" s="1"/>
  <c r="I57" i="39" s="1"/>
  <c r="J57" i="39" s="1"/>
  <c r="W60" i="39"/>
  <c r="X60" i="39" s="1"/>
  <c r="V61" i="39" s="1"/>
  <c r="M56" i="39"/>
  <c r="N56" i="39" s="1"/>
  <c r="L57" i="39" s="1"/>
  <c r="O55" i="39"/>
  <c r="Y59" i="39"/>
  <c r="AB56" i="9"/>
  <c r="AC56" i="9" s="1"/>
  <c r="AA57" i="9" s="1"/>
  <c r="G52" i="37"/>
  <c r="H52" i="37" s="1"/>
  <c r="I52" i="37" s="1"/>
  <c r="G53" i="37" s="1"/>
  <c r="AA54" i="37"/>
  <c r="AB54" i="37" s="1"/>
  <c r="AC54" i="37" s="1"/>
  <c r="AA55" i="37" s="1"/>
  <c r="R50" i="37"/>
  <c r="S50" i="37" s="1"/>
  <c r="T50" i="37" s="1"/>
  <c r="W54" i="37"/>
  <c r="X54" i="37" s="1"/>
  <c r="V55" i="37" s="1"/>
  <c r="T49" i="37"/>
  <c r="L57" i="37"/>
  <c r="Y53" i="37"/>
  <c r="Y49" i="35"/>
  <c r="AB50" i="35"/>
  <c r="AC50" i="35" s="1"/>
  <c r="AD50" i="35" s="1"/>
  <c r="R56" i="35"/>
  <c r="S56" i="35" s="1"/>
  <c r="Q57" i="35" s="1"/>
  <c r="H51" i="35"/>
  <c r="I51" i="35" s="1"/>
  <c r="G52" i="35" s="1"/>
  <c r="M50" i="35"/>
  <c r="N50" i="35" s="1"/>
  <c r="L51" i="35" s="1"/>
  <c r="W50" i="35"/>
  <c r="X50" i="35" s="1"/>
  <c r="V51" i="35" s="1"/>
  <c r="T55" i="35"/>
  <c r="AD49" i="35"/>
  <c r="N40" i="9"/>
  <c r="Q54" i="9"/>
  <c r="R54" i="9" s="1"/>
  <c r="S54" i="9" s="1"/>
  <c r="T54" i="9" s="1"/>
  <c r="T53" i="9"/>
  <c r="V49" i="9"/>
  <c r="G38" i="9"/>
  <c r="J37" i="9"/>
  <c r="AA60" i="56" l="1"/>
  <c r="AB60" i="56" s="1"/>
  <c r="AC60" i="56" s="1"/>
  <c r="AD60" i="56" s="1"/>
  <c r="T56" i="56"/>
  <c r="H60" i="56"/>
  <c r="I60" i="56" s="1"/>
  <c r="G61" i="56" s="1"/>
  <c r="R57" i="56"/>
  <c r="S57" i="56" s="1"/>
  <c r="Q58" i="56" s="1"/>
  <c r="L61" i="56"/>
  <c r="AA61" i="56"/>
  <c r="J59" i="56"/>
  <c r="W61" i="56"/>
  <c r="X61" i="56" s="1"/>
  <c r="V62" i="56" s="1"/>
  <c r="AA58" i="53"/>
  <c r="AB58" i="53" s="1"/>
  <c r="AC58" i="53" s="1"/>
  <c r="AA59" i="53" s="1"/>
  <c r="Y58" i="53"/>
  <c r="Q62" i="53"/>
  <c r="R62" i="53" s="1"/>
  <c r="S62" i="53" s="1"/>
  <c r="T62" i="53" s="1"/>
  <c r="G59" i="53"/>
  <c r="M60" i="53"/>
  <c r="N60" i="53" s="1"/>
  <c r="L61" i="53" s="1"/>
  <c r="W59" i="53"/>
  <c r="X59" i="53" s="1"/>
  <c r="V60" i="53" s="1"/>
  <c r="O64" i="52"/>
  <c r="AB62" i="52"/>
  <c r="AC62" i="52" s="1"/>
  <c r="AD62" i="52" s="1"/>
  <c r="R63" i="52"/>
  <c r="S63" i="52" s="1"/>
  <c r="Q64" i="52" s="1"/>
  <c r="H62" i="52"/>
  <c r="I62" i="52" s="1"/>
  <c r="G63" i="52" s="1"/>
  <c r="T62" i="52"/>
  <c r="J61" i="52"/>
  <c r="M65" i="52"/>
  <c r="N65" i="52" s="1"/>
  <c r="L66" i="52" s="1"/>
  <c r="AD61" i="52"/>
  <c r="W62" i="52"/>
  <c r="X62" i="52" s="1"/>
  <c r="V63" i="52" s="1"/>
  <c r="O62" i="50"/>
  <c r="R62" i="50"/>
  <c r="S62" i="50" s="1"/>
  <c r="Q63" i="50" s="1"/>
  <c r="AB61" i="50"/>
  <c r="AC61" i="50" s="1"/>
  <c r="AA62" i="50" s="1"/>
  <c r="G67" i="50"/>
  <c r="J66" i="50"/>
  <c r="H66" i="50"/>
  <c r="I66" i="50" s="1"/>
  <c r="W66" i="50"/>
  <c r="X66" i="50" s="1"/>
  <c r="V67" i="50" s="1"/>
  <c r="J65" i="50"/>
  <c r="T61" i="50"/>
  <c r="Y65" i="50"/>
  <c r="M63" i="50"/>
  <c r="N63" i="50" s="1"/>
  <c r="L64" i="50" s="1"/>
  <c r="AD60" i="50"/>
  <c r="AB61" i="47"/>
  <c r="AC61" i="47" s="1"/>
  <c r="AA62" i="47" s="1"/>
  <c r="AB62" i="47" s="1"/>
  <c r="AC62" i="47" s="1"/>
  <c r="AA63" i="47" s="1"/>
  <c r="Q57" i="47"/>
  <c r="R57" i="47" s="1"/>
  <c r="S57" i="47" s="1"/>
  <c r="Q58" i="47" s="1"/>
  <c r="O56" i="47"/>
  <c r="W58" i="47"/>
  <c r="X58" i="47" s="1"/>
  <c r="V59" i="47" s="1"/>
  <c r="G62" i="47"/>
  <c r="Y57" i="47"/>
  <c r="M57" i="47"/>
  <c r="N57" i="47" s="1"/>
  <c r="O57" i="47" s="1"/>
  <c r="AB58" i="46"/>
  <c r="AC58" i="46" s="1"/>
  <c r="AA59" i="46" s="1"/>
  <c r="AD58" i="46"/>
  <c r="AD57" i="46"/>
  <c r="W65" i="46"/>
  <c r="X65" i="46" s="1"/>
  <c r="V66" i="46" s="1"/>
  <c r="R61" i="46"/>
  <c r="S61" i="46" s="1"/>
  <c r="T61" i="46" s="1"/>
  <c r="M61" i="46"/>
  <c r="N61" i="46" s="1"/>
  <c r="O61" i="46" s="1"/>
  <c r="Y64" i="46"/>
  <c r="H57" i="46"/>
  <c r="I57" i="46" s="1"/>
  <c r="J57" i="46" s="1"/>
  <c r="T57" i="44"/>
  <c r="M59" i="44"/>
  <c r="N59" i="44" s="1"/>
  <c r="O59" i="44" s="1"/>
  <c r="W60" i="44"/>
  <c r="X60" i="44" s="1"/>
  <c r="Y60" i="44" s="1"/>
  <c r="G60" i="44"/>
  <c r="AA63" i="44"/>
  <c r="Y59" i="44"/>
  <c r="R58" i="44"/>
  <c r="S58" i="44" s="1"/>
  <c r="T58" i="44" s="1"/>
  <c r="T55" i="39"/>
  <c r="R56" i="39"/>
  <c r="S56" i="39" s="1"/>
  <c r="Q57" i="39" s="1"/>
  <c r="T56" i="39"/>
  <c r="AD60" i="39"/>
  <c r="W61" i="39"/>
  <c r="X61" i="39" s="1"/>
  <c r="Y61" i="39" s="1"/>
  <c r="M57" i="39"/>
  <c r="N57" i="39" s="1"/>
  <c r="O57" i="39" s="1"/>
  <c r="G58" i="39"/>
  <c r="Y60" i="39"/>
  <c r="O56" i="39"/>
  <c r="AB61" i="39"/>
  <c r="AC61" i="39" s="1"/>
  <c r="AD61" i="39" s="1"/>
  <c r="AD57" i="9"/>
  <c r="AB57" i="9"/>
  <c r="AC57" i="9" s="1"/>
  <c r="AA58" i="9" s="1"/>
  <c r="AD56" i="9"/>
  <c r="J52" i="37"/>
  <c r="AD54" i="37"/>
  <c r="Y54" i="37"/>
  <c r="Q51" i="37"/>
  <c r="H53" i="37"/>
  <c r="I53" i="37" s="1"/>
  <c r="G54" i="37" s="1"/>
  <c r="AB55" i="37"/>
  <c r="AC55" i="37" s="1"/>
  <c r="AA56" i="37" s="1"/>
  <c r="M57" i="37"/>
  <c r="N57" i="37" s="1"/>
  <c r="O57" i="37" s="1"/>
  <c r="W55" i="37"/>
  <c r="X55" i="37" s="1"/>
  <c r="V56" i="37" s="1"/>
  <c r="O50" i="35"/>
  <c r="AA51" i="35"/>
  <c r="AB51" i="35" s="1"/>
  <c r="AC51" i="35" s="1"/>
  <c r="AA52" i="35" s="1"/>
  <c r="Y50" i="35"/>
  <c r="J52" i="35"/>
  <c r="H52" i="35"/>
  <c r="I52" i="35" s="1"/>
  <c r="G53" i="35" s="1"/>
  <c r="R57" i="35"/>
  <c r="S57" i="35" s="1"/>
  <c r="Q58" i="35" s="1"/>
  <c r="M51" i="35"/>
  <c r="N51" i="35" s="1"/>
  <c r="L52" i="35" s="1"/>
  <c r="W51" i="35"/>
  <c r="X51" i="35" s="1"/>
  <c r="Y51" i="35" s="1"/>
  <c r="T56" i="35"/>
  <c r="J51" i="35"/>
  <c r="O40" i="9"/>
  <c r="L41" i="9"/>
  <c r="M41" i="9" s="1"/>
  <c r="W49" i="9"/>
  <c r="X49" i="9" s="1"/>
  <c r="Q55" i="9"/>
  <c r="H38" i="9"/>
  <c r="I38" i="9" s="1"/>
  <c r="G39" i="9" s="1"/>
  <c r="T57" i="56" l="1"/>
  <c r="J60" i="56"/>
  <c r="W62" i="56"/>
  <c r="X62" i="56" s="1"/>
  <c r="V63" i="56" s="1"/>
  <c r="R58" i="56"/>
  <c r="S58" i="56" s="1"/>
  <c r="T58" i="56" s="1"/>
  <c r="H61" i="56"/>
  <c r="I61" i="56" s="1"/>
  <c r="J61" i="56" s="1"/>
  <c r="AB61" i="56"/>
  <c r="AC61" i="56" s="1"/>
  <c r="AD61" i="56" s="1"/>
  <c r="Y61" i="56"/>
  <c r="M61" i="56"/>
  <c r="N61" i="56" s="1"/>
  <c r="L62" i="56" s="1"/>
  <c r="AD58" i="53"/>
  <c r="Y59" i="53"/>
  <c r="O60" i="53"/>
  <c r="W60" i="53"/>
  <c r="X60" i="53" s="1"/>
  <c r="Y60" i="53" s="1"/>
  <c r="AB59" i="53"/>
  <c r="AC59" i="53" s="1"/>
  <c r="AA60" i="53" s="1"/>
  <c r="M61" i="53"/>
  <c r="N61" i="53" s="1"/>
  <c r="L62" i="53" s="1"/>
  <c r="Q63" i="53"/>
  <c r="H59" i="53"/>
  <c r="I59" i="53" s="1"/>
  <c r="G60" i="53" s="1"/>
  <c r="AA63" i="52"/>
  <c r="AB63" i="52" s="1"/>
  <c r="AC63" i="52" s="1"/>
  <c r="AA64" i="52" s="1"/>
  <c r="W63" i="52"/>
  <c r="X63" i="52" s="1"/>
  <c r="Y63" i="52" s="1"/>
  <c r="H63" i="52"/>
  <c r="I63" i="52" s="1"/>
  <c r="G64" i="52" s="1"/>
  <c r="M66" i="52"/>
  <c r="N66" i="52" s="1"/>
  <c r="L67" i="52" s="1"/>
  <c r="R64" i="52"/>
  <c r="S64" i="52" s="1"/>
  <c r="Q65" i="52" s="1"/>
  <c r="Y62" i="52"/>
  <c r="O65" i="52"/>
  <c r="T63" i="52"/>
  <c r="J62" i="52"/>
  <c r="AD61" i="50"/>
  <c r="O63" i="50"/>
  <c r="R63" i="50"/>
  <c r="S63" i="50" s="1"/>
  <c r="T63" i="50" s="1"/>
  <c r="W67" i="50"/>
  <c r="X67" i="50" s="1"/>
  <c r="V68" i="50" s="1"/>
  <c r="AB62" i="50"/>
  <c r="AC62" i="50" s="1"/>
  <c r="AA63" i="50" s="1"/>
  <c r="Y66" i="50"/>
  <c r="H67" i="50"/>
  <c r="I67" i="50" s="1"/>
  <c r="J67" i="50" s="1"/>
  <c r="T62" i="50"/>
  <c r="M64" i="50"/>
  <c r="N64" i="50" s="1"/>
  <c r="L65" i="50" s="1"/>
  <c r="AD61" i="47"/>
  <c r="AD62" i="47"/>
  <c r="Y58" i="47"/>
  <c r="L58" i="47"/>
  <c r="M58" i="47" s="1"/>
  <c r="N58" i="47" s="1"/>
  <c r="O58" i="47" s="1"/>
  <c r="R58" i="47"/>
  <c r="S58" i="47" s="1"/>
  <c r="Q59" i="47" s="1"/>
  <c r="T57" i="47"/>
  <c r="J62" i="47"/>
  <c r="H62" i="47"/>
  <c r="I62" i="47" s="1"/>
  <c r="G63" i="47" s="1"/>
  <c r="AB63" i="47"/>
  <c r="AC63" i="47" s="1"/>
  <c r="AD63" i="47" s="1"/>
  <c r="W59" i="47"/>
  <c r="X59" i="47" s="1"/>
  <c r="Y59" i="47" s="1"/>
  <c r="AB59" i="46"/>
  <c r="AC59" i="46" s="1"/>
  <c r="AA60" i="46" s="1"/>
  <c r="Q62" i="46"/>
  <c r="R62" i="46" s="1"/>
  <c r="S62" i="46" s="1"/>
  <c r="Q63" i="46" s="1"/>
  <c r="V61" i="44"/>
  <c r="L62" i="46"/>
  <c r="M62" i="46" s="1"/>
  <c r="N62" i="46" s="1"/>
  <c r="O62" i="46" s="1"/>
  <c r="W66" i="46"/>
  <c r="X66" i="46" s="1"/>
  <c r="Y66" i="46" s="1"/>
  <c r="G58" i="46"/>
  <c r="Y65" i="46"/>
  <c r="L60" i="44"/>
  <c r="M60" i="44" s="1"/>
  <c r="N60" i="44" s="1"/>
  <c r="O60" i="44" s="1"/>
  <c r="AB63" i="44"/>
  <c r="AC63" i="44" s="1"/>
  <c r="AA64" i="44" s="1"/>
  <c r="Q59" i="44"/>
  <c r="H60" i="44"/>
  <c r="I60" i="44" s="1"/>
  <c r="G61" i="44" s="1"/>
  <c r="W61" i="44"/>
  <c r="X61" i="44" s="1"/>
  <c r="V62" i="44" s="1"/>
  <c r="V62" i="39"/>
  <c r="W62" i="39" s="1"/>
  <c r="X62" i="39" s="1"/>
  <c r="V63" i="39" s="1"/>
  <c r="R57" i="39"/>
  <c r="S57" i="39" s="1"/>
  <c r="Q58" i="39" s="1"/>
  <c r="AA62" i="39"/>
  <c r="AB62" i="39" s="1"/>
  <c r="AC62" i="39" s="1"/>
  <c r="AD62" i="39" s="1"/>
  <c r="L58" i="39"/>
  <c r="H58" i="39"/>
  <c r="I58" i="39" s="1"/>
  <c r="G59" i="39" s="1"/>
  <c r="AD58" i="9"/>
  <c r="AB58" i="9"/>
  <c r="AC58" i="9" s="1"/>
  <c r="AA59" i="9" s="1"/>
  <c r="R51" i="37"/>
  <c r="S51" i="37" s="1"/>
  <c r="Q52" i="37" s="1"/>
  <c r="R52" i="37" s="1"/>
  <c r="S52" i="37" s="1"/>
  <c r="T52" i="37" s="1"/>
  <c r="L58" i="37"/>
  <c r="AB56" i="37"/>
  <c r="AC56" i="37" s="1"/>
  <c r="AA57" i="37" s="1"/>
  <c r="W56" i="37"/>
  <c r="X56" i="37" s="1"/>
  <c r="Y56" i="37" s="1"/>
  <c r="H54" i="37"/>
  <c r="I54" i="37" s="1"/>
  <c r="J54" i="37" s="1"/>
  <c r="Y55" i="37"/>
  <c r="M58" i="37"/>
  <c r="N58" i="37" s="1"/>
  <c r="L59" i="37" s="1"/>
  <c r="J53" i="37"/>
  <c r="AD55" i="37"/>
  <c r="AD51" i="35"/>
  <c r="R58" i="35"/>
  <c r="S58" i="35" s="1"/>
  <c r="Q59" i="35" s="1"/>
  <c r="M52" i="35"/>
  <c r="N52" i="35" s="1"/>
  <c r="L53" i="35" s="1"/>
  <c r="O51" i="35"/>
  <c r="T57" i="35"/>
  <c r="V52" i="35"/>
  <c r="H53" i="35"/>
  <c r="I53" i="35" s="1"/>
  <c r="G54" i="35" s="1"/>
  <c r="AB52" i="35"/>
  <c r="AC52" i="35" s="1"/>
  <c r="AD52" i="35" s="1"/>
  <c r="V50" i="9"/>
  <c r="N41" i="9"/>
  <c r="W50" i="9"/>
  <c r="X50" i="9" s="1"/>
  <c r="R55" i="9"/>
  <c r="S55" i="9" s="1"/>
  <c r="J38" i="9"/>
  <c r="H39" i="9"/>
  <c r="T58" i="47" l="1"/>
  <c r="Y62" i="56"/>
  <c r="G62" i="56"/>
  <c r="H62" i="56" s="1"/>
  <c r="I62" i="56" s="1"/>
  <c r="M62" i="56"/>
  <c r="N62" i="56" s="1"/>
  <c r="L63" i="56" s="1"/>
  <c r="W63" i="56"/>
  <c r="X63" i="56" s="1"/>
  <c r="Y63" i="56" s="1"/>
  <c r="Q59" i="56"/>
  <c r="O61" i="56"/>
  <c r="AA62" i="56"/>
  <c r="O61" i="53"/>
  <c r="AD59" i="53"/>
  <c r="J59" i="53"/>
  <c r="H60" i="53"/>
  <c r="I60" i="53" s="1"/>
  <c r="G61" i="53" s="1"/>
  <c r="AB60" i="53"/>
  <c r="AC60" i="53" s="1"/>
  <c r="AD60" i="53" s="1"/>
  <c r="M62" i="53"/>
  <c r="N62" i="53" s="1"/>
  <c r="L63" i="53" s="1"/>
  <c r="V61" i="53"/>
  <c r="R63" i="53"/>
  <c r="S63" i="53" s="1"/>
  <c r="T63" i="53" s="1"/>
  <c r="V64" i="52"/>
  <c r="W64" i="52" s="1"/>
  <c r="X64" i="52" s="1"/>
  <c r="V65" i="52" s="1"/>
  <c r="AD63" i="52"/>
  <c r="T64" i="52"/>
  <c r="M67" i="52"/>
  <c r="N67" i="52" s="1"/>
  <c r="L68" i="52" s="1"/>
  <c r="H64" i="52"/>
  <c r="I64" i="52" s="1"/>
  <c r="J64" i="52" s="1"/>
  <c r="R65" i="52"/>
  <c r="S65" i="52" s="1"/>
  <c r="Q66" i="52" s="1"/>
  <c r="AB64" i="52"/>
  <c r="AC64" i="52" s="1"/>
  <c r="AD64" i="52" s="1"/>
  <c r="J63" i="52"/>
  <c r="O66" i="52"/>
  <c r="Q64" i="50"/>
  <c r="Y67" i="50"/>
  <c r="M65" i="50"/>
  <c r="N65" i="50" s="1"/>
  <c r="L66" i="50" s="1"/>
  <c r="AB63" i="50"/>
  <c r="AC63" i="50" s="1"/>
  <c r="AA64" i="50" s="1"/>
  <c r="O64" i="50"/>
  <c r="G68" i="50"/>
  <c r="AD62" i="50"/>
  <c r="W68" i="50"/>
  <c r="X68" i="50" s="1"/>
  <c r="V69" i="50" s="1"/>
  <c r="R64" i="50"/>
  <c r="S64" i="50" s="1"/>
  <c r="Q65" i="50" s="1"/>
  <c r="AA64" i="47"/>
  <c r="AB64" i="47" s="1"/>
  <c r="AC64" i="47" s="1"/>
  <c r="V60" i="47"/>
  <c r="W60" i="47" s="1"/>
  <c r="X60" i="47" s="1"/>
  <c r="Y60" i="47" s="1"/>
  <c r="L59" i="47"/>
  <c r="H63" i="47"/>
  <c r="I63" i="47" s="1"/>
  <c r="G64" i="47" s="1"/>
  <c r="R59" i="47"/>
  <c r="S59" i="47" s="1"/>
  <c r="T59" i="47" s="1"/>
  <c r="AD59" i="46"/>
  <c r="AB60" i="46"/>
  <c r="AC60" i="46" s="1"/>
  <c r="AA61" i="46" s="1"/>
  <c r="L63" i="46"/>
  <c r="M63" i="46" s="1"/>
  <c r="N63" i="46" s="1"/>
  <c r="L64" i="46" s="1"/>
  <c r="R63" i="46"/>
  <c r="S63" i="46" s="1"/>
  <c r="Q64" i="46" s="1"/>
  <c r="G59" i="46"/>
  <c r="H58" i="46"/>
  <c r="I58" i="46" s="1"/>
  <c r="J58" i="46" s="1"/>
  <c r="T62" i="46"/>
  <c r="V67" i="46"/>
  <c r="AD63" i="44"/>
  <c r="L61" i="44"/>
  <c r="Y61" i="44"/>
  <c r="AB64" i="44"/>
  <c r="AC64" i="44" s="1"/>
  <c r="AD64" i="44" s="1"/>
  <c r="H61" i="44"/>
  <c r="I61" i="44" s="1"/>
  <c r="J61" i="44" s="1"/>
  <c r="J60" i="44"/>
  <c r="W62" i="44"/>
  <c r="X62" i="44" s="1"/>
  <c r="V63" i="44" s="1"/>
  <c r="R59" i="44"/>
  <c r="S59" i="44" s="1"/>
  <c r="T59" i="44" s="1"/>
  <c r="T57" i="39"/>
  <c r="R58" i="39"/>
  <c r="S58" i="39" s="1"/>
  <c r="Q59" i="39" s="1"/>
  <c r="T58" i="39"/>
  <c r="J58" i="39"/>
  <c r="AA63" i="39"/>
  <c r="AB63" i="39" s="1"/>
  <c r="AC63" i="39" s="1"/>
  <c r="AD63" i="39" s="1"/>
  <c r="W63" i="39"/>
  <c r="X63" i="39" s="1"/>
  <c r="V64" i="39" s="1"/>
  <c r="Y62" i="39"/>
  <c r="H59" i="39"/>
  <c r="I59" i="39" s="1"/>
  <c r="G60" i="39" s="1"/>
  <c r="M58" i="39"/>
  <c r="N58" i="39" s="1"/>
  <c r="O58" i="39" s="1"/>
  <c r="AD59" i="9"/>
  <c r="AB59" i="9"/>
  <c r="AC59" i="9" s="1"/>
  <c r="AA60" i="9" s="1"/>
  <c r="V57" i="37"/>
  <c r="W57" i="37" s="1"/>
  <c r="X57" i="37" s="1"/>
  <c r="V58" i="37" s="1"/>
  <c r="T51" i="37"/>
  <c r="AD56" i="37"/>
  <c r="M59" i="37"/>
  <c r="N59" i="37" s="1"/>
  <c r="O59" i="37" s="1"/>
  <c r="AB57" i="37"/>
  <c r="AC57" i="37" s="1"/>
  <c r="AD57" i="37" s="1"/>
  <c r="Q53" i="37"/>
  <c r="O58" i="37"/>
  <c r="G55" i="37"/>
  <c r="O52" i="35"/>
  <c r="R59" i="35"/>
  <c r="S59" i="35" s="1"/>
  <c r="T59" i="35" s="1"/>
  <c r="J54" i="35"/>
  <c r="G55" i="35"/>
  <c r="H54" i="35"/>
  <c r="I54" i="35" s="1"/>
  <c r="M53" i="35"/>
  <c r="N53" i="35" s="1"/>
  <c r="O53" i="35" s="1"/>
  <c r="J53" i="35"/>
  <c r="AA53" i="35"/>
  <c r="T58" i="35"/>
  <c r="W52" i="35"/>
  <c r="X52" i="35" s="1"/>
  <c r="V53" i="35" s="1"/>
  <c r="Q56" i="9"/>
  <c r="O41" i="9"/>
  <c r="L42" i="9"/>
  <c r="V51" i="9"/>
  <c r="T55" i="9"/>
  <c r="M42" i="9"/>
  <c r="R56" i="9"/>
  <c r="S56" i="9" s="1"/>
  <c r="Q57" i="9" s="1"/>
  <c r="I39" i="9"/>
  <c r="O62" i="56" l="1"/>
  <c r="G63" i="56"/>
  <c r="J62" i="56"/>
  <c r="M63" i="56"/>
  <c r="N63" i="56" s="1"/>
  <c r="L64" i="56" s="1"/>
  <c r="H63" i="56"/>
  <c r="I63" i="56" s="1"/>
  <c r="J63" i="56" s="1"/>
  <c r="AB62" i="56"/>
  <c r="AC62" i="56" s="1"/>
  <c r="AD62" i="56" s="1"/>
  <c r="V64" i="56"/>
  <c r="R59" i="56"/>
  <c r="S59" i="56" s="1"/>
  <c r="Q60" i="56" s="1"/>
  <c r="Q64" i="53"/>
  <c r="R64" i="53" s="1"/>
  <c r="S64" i="53" s="1"/>
  <c r="Q65" i="53" s="1"/>
  <c r="O62" i="53"/>
  <c r="J60" i="53"/>
  <c r="M63" i="53"/>
  <c r="N63" i="53" s="1"/>
  <c r="O63" i="53" s="1"/>
  <c r="L64" i="53"/>
  <c r="AA61" i="53"/>
  <c r="W61" i="53"/>
  <c r="X61" i="53" s="1"/>
  <c r="V62" i="53" s="1"/>
  <c r="H61" i="53"/>
  <c r="I61" i="53" s="1"/>
  <c r="G62" i="53" s="1"/>
  <c r="T65" i="52"/>
  <c r="G65" i="52"/>
  <c r="H65" i="52" s="1"/>
  <c r="I65" i="52" s="1"/>
  <c r="G66" i="52" s="1"/>
  <c r="AA65" i="52"/>
  <c r="AB65" i="52" s="1"/>
  <c r="AC65" i="52" s="1"/>
  <c r="AA66" i="52" s="1"/>
  <c r="R66" i="52"/>
  <c r="S66" i="52" s="1"/>
  <c r="Q67" i="52" s="1"/>
  <c r="M68" i="52"/>
  <c r="N68" i="52" s="1"/>
  <c r="L69" i="52" s="1"/>
  <c r="W65" i="52"/>
  <c r="X65" i="52" s="1"/>
  <c r="V66" i="52" s="1"/>
  <c r="Y64" i="52"/>
  <c r="O67" i="52"/>
  <c r="AD63" i="50"/>
  <c r="T64" i="50"/>
  <c r="O65" i="50"/>
  <c r="M66" i="50"/>
  <c r="N66" i="50" s="1"/>
  <c r="O66" i="50" s="1"/>
  <c r="W69" i="50"/>
  <c r="X69" i="50" s="1"/>
  <c r="V70" i="50" s="1"/>
  <c r="R65" i="50"/>
  <c r="S65" i="50" s="1"/>
  <c r="Q66" i="50" s="1"/>
  <c r="H68" i="50"/>
  <c r="I68" i="50" s="1"/>
  <c r="G69" i="50" s="1"/>
  <c r="Y68" i="50"/>
  <c r="AB64" i="50"/>
  <c r="AC64" i="50" s="1"/>
  <c r="AA65" i="50" s="1"/>
  <c r="AD64" i="47"/>
  <c r="AA65" i="47"/>
  <c r="AB65" i="47" s="1"/>
  <c r="AC65" i="47" s="1"/>
  <c r="AD65" i="47" s="1"/>
  <c r="V61" i="47"/>
  <c r="Q60" i="47"/>
  <c r="R60" i="47" s="1"/>
  <c r="S60" i="47" s="1"/>
  <c r="T60" i="47" s="1"/>
  <c r="J64" i="47"/>
  <c r="H64" i="47"/>
  <c r="I64" i="47" s="1"/>
  <c r="G65" i="47" s="1"/>
  <c r="J63" i="47"/>
  <c r="M59" i="47"/>
  <c r="N59" i="47" s="1"/>
  <c r="O59" i="47" s="1"/>
  <c r="AB61" i="46"/>
  <c r="AC61" i="46" s="1"/>
  <c r="AA62" i="46" s="1"/>
  <c r="AD60" i="46"/>
  <c r="O63" i="46"/>
  <c r="AA65" i="44"/>
  <c r="AB65" i="44" s="1"/>
  <c r="AC65" i="44" s="1"/>
  <c r="AD65" i="44" s="1"/>
  <c r="M64" i="46"/>
  <c r="N64" i="46" s="1"/>
  <c r="O64" i="46" s="1"/>
  <c r="R64" i="46"/>
  <c r="S64" i="46" s="1"/>
  <c r="T64" i="46" s="1"/>
  <c r="G60" i="46"/>
  <c r="J59" i="46"/>
  <c r="H59" i="46"/>
  <c r="I59" i="46" s="1"/>
  <c r="T63" i="46"/>
  <c r="W67" i="46"/>
  <c r="X67" i="46" s="1"/>
  <c r="V68" i="46" s="1"/>
  <c r="M61" i="44"/>
  <c r="N61" i="44" s="1"/>
  <c r="O61" i="44" s="1"/>
  <c r="Y62" i="44"/>
  <c r="W63" i="44"/>
  <c r="X63" i="44" s="1"/>
  <c r="V64" i="44" s="1"/>
  <c r="Q60" i="44"/>
  <c r="G62" i="44"/>
  <c r="AA64" i="39"/>
  <c r="AB64" i="39" s="1"/>
  <c r="AC64" i="39" s="1"/>
  <c r="AA65" i="39" s="1"/>
  <c r="R59" i="39"/>
  <c r="S59" i="39" s="1"/>
  <c r="Q60" i="39" s="1"/>
  <c r="L59" i="39"/>
  <c r="M59" i="39" s="1"/>
  <c r="N59" i="39" s="1"/>
  <c r="L60" i="39" s="1"/>
  <c r="J59" i="39"/>
  <c r="H60" i="39"/>
  <c r="I60" i="39" s="1"/>
  <c r="G61" i="39" s="1"/>
  <c r="W64" i="39"/>
  <c r="X64" i="39" s="1"/>
  <c r="Y64" i="39" s="1"/>
  <c r="Y63" i="39"/>
  <c r="AB60" i="9"/>
  <c r="AC60" i="9" s="1"/>
  <c r="AA61" i="9" s="1"/>
  <c r="L60" i="37"/>
  <c r="M60" i="37" s="1"/>
  <c r="N60" i="37" s="1"/>
  <c r="L61" i="37" s="1"/>
  <c r="AA58" i="37"/>
  <c r="AB58" i="37" s="1"/>
  <c r="AC58" i="37" s="1"/>
  <c r="AA59" i="37" s="1"/>
  <c r="Y57" i="37"/>
  <c r="H55" i="37"/>
  <c r="I55" i="37" s="1"/>
  <c r="G56" i="37" s="1"/>
  <c r="W58" i="37"/>
  <c r="X58" i="37" s="1"/>
  <c r="V59" i="37" s="1"/>
  <c r="R53" i="37"/>
  <c r="S53" i="37" s="1"/>
  <c r="T53" i="37" s="1"/>
  <c r="Y52" i="35"/>
  <c r="Q60" i="35"/>
  <c r="W53" i="35"/>
  <c r="X53" i="35" s="1"/>
  <c r="Y53" i="35" s="1"/>
  <c r="H55" i="35"/>
  <c r="I55" i="35" s="1"/>
  <c r="J55" i="35" s="1"/>
  <c r="R60" i="35"/>
  <c r="S60" i="35" s="1"/>
  <c r="Q61" i="35" s="1"/>
  <c r="L54" i="35"/>
  <c r="AB53" i="35"/>
  <c r="AC53" i="35" s="1"/>
  <c r="AD53" i="35" s="1"/>
  <c r="N42" i="9"/>
  <c r="W51" i="9"/>
  <c r="X51" i="9" s="1"/>
  <c r="T56" i="9"/>
  <c r="R57" i="9"/>
  <c r="S57" i="9" s="1"/>
  <c r="G40" i="9"/>
  <c r="H40" i="9" s="1"/>
  <c r="J39" i="9"/>
  <c r="AA63" i="56" l="1"/>
  <c r="O63" i="56"/>
  <c r="T59" i="56"/>
  <c r="M64" i="56"/>
  <c r="N64" i="56" s="1"/>
  <c r="L65" i="56" s="1"/>
  <c r="R60" i="56"/>
  <c r="S60" i="56" s="1"/>
  <c r="T60" i="56" s="1"/>
  <c r="AB63" i="56"/>
  <c r="AC63" i="56" s="1"/>
  <c r="AA64" i="56" s="1"/>
  <c r="G64" i="56"/>
  <c r="W64" i="56"/>
  <c r="X64" i="56" s="1"/>
  <c r="V65" i="56" s="1"/>
  <c r="J61" i="53"/>
  <c r="G63" i="53"/>
  <c r="H62" i="53"/>
  <c r="I62" i="53" s="1"/>
  <c r="J62" i="53" s="1"/>
  <c r="R65" i="53"/>
  <c r="S65" i="53" s="1"/>
  <c r="T65" i="53" s="1"/>
  <c r="W62" i="53"/>
  <c r="X62" i="53" s="1"/>
  <c r="V63" i="53" s="1"/>
  <c r="AB61" i="53"/>
  <c r="AC61" i="53" s="1"/>
  <c r="AA62" i="53" s="1"/>
  <c r="Y61" i="53"/>
  <c r="T64" i="53"/>
  <c r="M64" i="53"/>
  <c r="N64" i="53" s="1"/>
  <c r="L65" i="53" s="1"/>
  <c r="Y65" i="52"/>
  <c r="AD65" i="52"/>
  <c r="O68" i="52"/>
  <c r="H66" i="52"/>
  <c r="I66" i="52" s="1"/>
  <c r="G67" i="52" s="1"/>
  <c r="M69" i="52"/>
  <c r="N69" i="52" s="1"/>
  <c r="O69" i="52" s="1"/>
  <c r="R67" i="52"/>
  <c r="S67" i="52" s="1"/>
  <c r="T67" i="52" s="1"/>
  <c r="AB66" i="52"/>
  <c r="AC66" i="52" s="1"/>
  <c r="AA67" i="52" s="1"/>
  <c r="J65" i="52"/>
  <c r="W66" i="52"/>
  <c r="X66" i="52" s="1"/>
  <c r="V67" i="52" s="1"/>
  <c r="T66" i="52"/>
  <c r="Y69" i="50"/>
  <c r="L67" i="50"/>
  <c r="M67" i="50" s="1"/>
  <c r="N67" i="50" s="1"/>
  <c r="O67" i="50" s="1"/>
  <c r="R66" i="50"/>
  <c r="S66" i="50" s="1"/>
  <c r="Q67" i="50" s="1"/>
  <c r="AB65" i="50"/>
  <c r="AC65" i="50" s="1"/>
  <c r="AA66" i="50" s="1"/>
  <c r="H69" i="50"/>
  <c r="I69" i="50" s="1"/>
  <c r="G70" i="50" s="1"/>
  <c r="T65" i="50"/>
  <c r="W70" i="50"/>
  <c r="X70" i="50" s="1"/>
  <c r="Y70" i="50" s="1"/>
  <c r="AD64" i="50"/>
  <c r="J68" i="50"/>
  <c r="W61" i="47"/>
  <c r="X61" i="47" s="1"/>
  <c r="V62" i="47" s="1"/>
  <c r="W62" i="47" s="1"/>
  <c r="X62" i="47" s="1"/>
  <c r="AA66" i="47"/>
  <c r="AB66" i="47" s="1"/>
  <c r="AC66" i="47" s="1"/>
  <c r="AD66" i="47" s="1"/>
  <c r="L60" i="47"/>
  <c r="Q61" i="47"/>
  <c r="J65" i="47"/>
  <c r="H65" i="47"/>
  <c r="I65" i="47" s="1"/>
  <c r="G66" i="47" s="1"/>
  <c r="AD61" i="46"/>
  <c r="AB62" i="46"/>
  <c r="AC62" i="46" s="1"/>
  <c r="AD62" i="46" s="1"/>
  <c r="W68" i="46"/>
  <c r="X68" i="46" s="1"/>
  <c r="V69" i="46" s="1"/>
  <c r="Y68" i="46"/>
  <c r="H60" i="46"/>
  <c r="I60" i="46" s="1"/>
  <c r="G61" i="46" s="1"/>
  <c r="Y67" i="46"/>
  <c r="Q65" i="46"/>
  <c r="L65" i="46"/>
  <c r="AA66" i="44"/>
  <c r="Y63" i="44"/>
  <c r="L62" i="44"/>
  <c r="W64" i="44"/>
  <c r="X64" i="44" s="1"/>
  <c r="V65" i="44" s="1"/>
  <c r="G63" i="44"/>
  <c r="H62" i="44"/>
  <c r="I62" i="44" s="1"/>
  <c r="J62" i="44" s="1"/>
  <c r="R60" i="44"/>
  <c r="S60" i="44" s="1"/>
  <c r="T60" i="44" s="1"/>
  <c r="V65" i="39"/>
  <c r="W65" i="39" s="1"/>
  <c r="X65" i="39" s="1"/>
  <c r="V66" i="39" s="1"/>
  <c r="T59" i="39"/>
  <c r="R60" i="39"/>
  <c r="S60" i="39" s="1"/>
  <c r="T60" i="39" s="1"/>
  <c r="AD64" i="39"/>
  <c r="H61" i="39"/>
  <c r="I61" i="39" s="1"/>
  <c r="G62" i="39" s="1"/>
  <c r="M60" i="39"/>
  <c r="N60" i="39" s="1"/>
  <c r="O60" i="39" s="1"/>
  <c r="O59" i="39"/>
  <c r="AB65" i="39"/>
  <c r="AC65" i="39" s="1"/>
  <c r="AA66" i="39" s="1"/>
  <c r="J60" i="39"/>
  <c r="AD61" i="9"/>
  <c r="AB61" i="9"/>
  <c r="AC61" i="9" s="1"/>
  <c r="AA62" i="9" s="1"/>
  <c r="AD60" i="9"/>
  <c r="G56" i="35"/>
  <c r="Y58" i="37"/>
  <c r="W59" i="37"/>
  <c r="X59" i="37" s="1"/>
  <c r="V60" i="37" s="1"/>
  <c r="AB59" i="37"/>
  <c r="AC59" i="37" s="1"/>
  <c r="AA60" i="37" s="1"/>
  <c r="M61" i="37"/>
  <c r="N61" i="37" s="1"/>
  <c r="O61" i="37" s="1"/>
  <c r="H56" i="37"/>
  <c r="I56" i="37" s="1"/>
  <c r="J56" i="37" s="1"/>
  <c r="AD58" i="37"/>
  <c r="O60" i="37"/>
  <c r="Q54" i="37"/>
  <c r="J55" i="37"/>
  <c r="AA54" i="35"/>
  <c r="AB54" i="35" s="1"/>
  <c r="AC54" i="35" s="1"/>
  <c r="AA55" i="35" s="1"/>
  <c r="T60" i="35"/>
  <c r="H56" i="35"/>
  <c r="I56" i="35" s="1"/>
  <c r="J56" i="35" s="1"/>
  <c r="R61" i="35"/>
  <c r="S61" i="35" s="1"/>
  <c r="T61" i="35" s="1"/>
  <c r="M54" i="35"/>
  <c r="N54" i="35" s="1"/>
  <c r="O54" i="35" s="1"/>
  <c r="V54" i="35"/>
  <c r="T57" i="9"/>
  <c r="V52" i="9"/>
  <c r="O42" i="9"/>
  <c r="L43" i="9"/>
  <c r="W52" i="9"/>
  <c r="X52" i="9" s="1"/>
  <c r="Q58" i="9"/>
  <c r="R58" i="9" s="1"/>
  <c r="S58" i="9" s="1"/>
  <c r="M43" i="9"/>
  <c r="I40" i="9"/>
  <c r="G41" i="9" s="1"/>
  <c r="AD63" i="56" l="1"/>
  <c r="Y64" i="56"/>
  <c r="O64" i="56"/>
  <c r="W65" i="56"/>
  <c r="X65" i="56" s="1"/>
  <c r="V66" i="56" s="1"/>
  <c r="M65" i="56"/>
  <c r="N65" i="56" s="1"/>
  <c r="O65" i="56" s="1"/>
  <c r="AB64" i="56"/>
  <c r="AC64" i="56" s="1"/>
  <c r="AA65" i="56" s="1"/>
  <c r="Q61" i="56"/>
  <c r="H64" i="56"/>
  <c r="I64" i="56" s="1"/>
  <c r="G65" i="56" s="1"/>
  <c r="Y62" i="53"/>
  <c r="O64" i="53"/>
  <c r="M65" i="53"/>
  <c r="N65" i="53" s="1"/>
  <c r="L66" i="53" s="1"/>
  <c r="AB62" i="53"/>
  <c r="AC62" i="53" s="1"/>
  <c r="AA63" i="53" s="1"/>
  <c r="W63" i="53"/>
  <c r="X63" i="53" s="1"/>
  <c r="V64" i="53" s="1"/>
  <c r="Q66" i="53"/>
  <c r="AD61" i="53"/>
  <c r="H63" i="53"/>
  <c r="I63" i="53" s="1"/>
  <c r="G64" i="53" s="1"/>
  <c r="Q68" i="52"/>
  <c r="R68" i="52" s="1"/>
  <c r="S68" i="52" s="1"/>
  <c r="Q69" i="52" s="1"/>
  <c r="L70" i="52"/>
  <c r="M70" i="52" s="1"/>
  <c r="N70" i="52" s="1"/>
  <c r="L71" i="52" s="1"/>
  <c r="AB67" i="52"/>
  <c r="AC67" i="52" s="1"/>
  <c r="AA68" i="52" s="1"/>
  <c r="W67" i="52"/>
  <c r="X67" i="52" s="1"/>
  <c r="Y67" i="52" s="1"/>
  <c r="G68" i="52"/>
  <c r="H67" i="52"/>
  <c r="I67" i="52" s="1"/>
  <c r="J67" i="52" s="1"/>
  <c r="Y66" i="52"/>
  <c r="AD66" i="52"/>
  <c r="J66" i="52"/>
  <c r="V71" i="50"/>
  <c r="W71" i="50" s="1"/>
  <c r="X71" i="50" s="1"/>
  <c r="T66" i="50"/>
  <c r="L68" i="50"/>
  <c r="AD66" i="50"/>
  <c r="AB66" i="50"/>
  <c r="AC66" i="50" s="1"/>
  <c r="AA67" i="50" s="1"/>
  <c r="H70" i="50"/>
  <c r="I70" i="50" s="1"/>
  <c r="J70" i="50" s="1"/>
  <c r="M68" i="50"/>
  <c r="N68" i="50" s="1"/>
  <c r="O68" i="50" s="1"/>
  <c r="AD65" i="50"/>
  <c r="R67" i="50"/>
  <c r="S67" i="50" s="1"/>
  <c r="Q68" i="50" s="1"/>
  <c r="J69" i="50"/>
  <c r="V63" i="47"/>
  <c r="W63" i="47" s="1"/>
  <c r="X63" i="47" s="1"/>
  <c r="V64" i="47" s="1"/>
  <c r="Y62" i="47"/>
  <c r="Y61" i="47"/>
  <c r="R61" i="47"/>
  <c r="S61" i="47" s="1"/>
  <c r="Q62" i="47" s="1"/>
  <c r="AA67" i="47"/>
  <c r="M60" i="47"/>
  <c r="N60" i="47" s="1"/>
  <c r="L61" i="47" s="1"/>
  <c r="H66" i="47"/>
  <c r="I66" i="47" s="1"/>
  <c r="J66" i="47" s="1"/>
  <c r="AA63" i="46"/>
  <c r="AB66" i="44"/>
  <c r="AC66" i="44" s="1"/>
  <c r="AA67" i="44" s="1"/>
  <c r="AB67" i="44" s="1"/>
  <c r="AC67" i="44" s="1"/>
  <c r="AA68" i="44" s="1"/>
  <c r="J60" i="46"/>
  <c r="V70" i="46"/>
  <c r="W69" i="46"/>
  <c r="X69" i="46" s="1"/>
  <c r="Y69" i="46" s="1"/>
  <c r="M65" i="46"/>
  <c r="N65" i="46" s="1"/>
  <c r="L66" i="46" s="1"/>
  <c r="H61" i="46"/>
  <c r="I61" i="46" s="1"/>
  <c r="G62" i="46" s="1"/>
  <c r="R65" i="46"/>
  <c r="S65" i="46" s="1"/>
  <c r="Q66" i="46" s="1"/>
  <c r="M62" i="44"/>
  <c r="N62" i="44" s="1"/>
  <c r="L63" i="44" s="1"/>
  <c r="Y64" i="44"/>
  <c r="H63" i="44"/>
  <c r="I63" i="44" s="1"/>
  <c r="J63" i="44" s="1"/>
  <c r="Q61" i="44"/>
  <c r="W65" i="44"/>
  <c r="X65" i="44" s="1"/>
  <c r="V66" i="44" s="1"/>
  <c r="Q61" i="39"/>
  <c r="AD65" i="39"/>
  <c r="Y65" i="39"/>
  <c r="L61" i="39"/>
  <c r="M61" i="39" s="1"/>
  <c r="N61" i="39" s="1"/>
  <c r="L62" i="39" s="1"/>
  <c r="H62" i="39"/>
  <c r="I62" i="39" s="1"/>
  <c r="G63" i="39" s="1"/>
  <c r="W66" i="39"/>
  <c r="X66" i="39" s="1"/>
  <c r="Y66" i="39" s="1"/>
  <c r="J61" i="39"/>
  <c r="AB66" i="39"/>
  <c r="AC66" i="39" s="1"/>
  <c r="AA67" i="39" s="1"/>
  <c r="AD62" i="9"/>
  <c r="AB62" i="9"/>
  <c r="AC62" i="9" s="1"/>
  <c r="AA63" i="9" s="1"/>
  <c r="L62" i="37"/>
  <c r="M62" i="37" s="1"/>
  <c r="N62" i="37" s="1"/>
  <c r="L63" i="37" s="1"/>
  <c r="AD59" i="37"/>
  <c r="W60" i="37"/>
  <c r="X60" i="37" s="1"/>
  <c r="V61" i="37" s="1"/>
  <c r="AB60" i="37"/>
  <c r="AC60" i="37" s="1"/>
  <c r="AA61" i="37" s="1"/>
  <c r="R54" i="37"/>
  <c r="S54" i="37" s="1"/>
  <c r="Q55" i="37" s="1"/>
  <c r="G57" i="37"/>
  <c r="Y59" i="37"/>
  <c r="AD54" i="35"/>
  <c r="Q62" i="35"/>
  <c r="R62" i="35" s="1"/>
  <c r="S62" i="35" s="1"/>
  <c r="T62" i="35" s="1"/>
  <c r="AB55" i="35"/>
  <c r="AC55" i="35" s="1"/>
  <c r="AD55" i="35" s="1"/>
  <c r="L55" i="35"/>
  <c r="G57" i="35"/>
  <c r="W54" i="35"/>
  <c r="X54" i="35" s="1"/>
  <c r="V55" i="35" s="1"/>
  <c r="J40" i="9"/>
  <c r="V53" i="9"/>
  <c r="N43" i="9"/>
  <c r="W53" i="9"/>
  <c r="X53" i="9" s="1"/>
  <c r="Q59" i="9"/>
  <c r="T58" i="9"/>
  <c r="H41" i="9"/>
  <c r="AD64" i="56" l="1"/>
  <c r="Y65" i="56"/>
  <c r="J64" i="56"/>
  <c r="H65" i="56"/>
  <c r="I65" i="56" s="1"/>
  <c r="J65" i="56" s="1"/>
  <c r="W66" i="56"/>
  <c r="X66" i="56" s="1"/>
  <c r="Y66" i="56" s="1"/>
  <c r="AB65" i="56"/>
  <c r="AC65" i="56" s="1"/>
  <c r="AD65" i="56" s="1"/>
  <c r="L66" i="56"/>
  <c r="R61" i="56"/>
  <c r="S61" i="56" s="1"/>
  <c r="T61" i="56" s="1"/>
  <c r="Y63" i="53"/>
  <c r="O65" i="53"/>
  <c r="AB63" i="53"/>
  <c r="AC63" i="53" s="1"/>
  <c r="AD63" i="53" s="1"/>
  <c r="W64" i="53"/>
  <c r="X64" i="53" s="1"/>
  <c r="Y64" i="53" s="1"/>
  <c r="J64" i="53"/>
  <c r="H64" i="53"/>
  <c r="I64" i="53" s="1"/>
  <c r="G65" i="53" s="1"/>
  <c r="J63" i="53"/>
  <c r="R66" i="53"/>
  <c r="S66" i="53" s="1"/>
  <c r="Q67" i="53" s="1"/>
  <c r="AD62" i="53"/>
  <c r="M66" i="53"/>
  <c r="N66" i="53" s="1"/>
  <c r="L67" i="53" s="1"/>
  <c r="V68" i="52"/>
  <c r="W68" i="52" s="1"/>
  <c r="X68" i="52" s="1"/>
  <c r="Y68" i="52" s="1"/>
  <c r="T68" i="52"/>
  <c r="AB68" i="52"/>
  <c r="AC68" i="52" s="1"/>
  <c r="AD68" i="52" s="1"/>
  <c r="M71" i="52"/>
  <c r="N71" i="52" s="1"/>
  <c r="L72" i="52" s="1"/>
  <c r="R69" i="52"/>
  <c r="S69" i="52" s="1"/>
  <c r="T69" i="52" s="1"/>
  <c r="O70" i="52"/>
  <c r="H68" i="52"/>
  <c r="I68" i="52" s="1"/>
  <c r="G69" i="52" s="1"/>
  <c r="AD67" i="52"/>
  <c r="L69" i="50"/>
  <c r="M69" i="50" s="1"/>
  <c r="N69" i="50" s="1"/>
  <c r="L70" i="50" s="1"/>
  <c r="V72" i="50"/>
  <c r="W72" i="50" s="1"/>
  <c r="X72" i="50" s="1"/>
  <c r="V73" i="50" s="1"/>
  <c r="T67" i="50"/>
  <c r="Y71" i="50"/>
  <c r="AB67" i="50"/>
  <c r="AC67" i="50" s="1"/>
  <c r="AD67" i="50" s="1"/>
  <c r="R68" i="50"/>
  <c r="S68" i="50" s="1"/>
  <c r="Q69" i="50" s="1"/>
  <c r="G71" i="50"/>
  <c r="T61" i="47"/>
  <c r="O60" i="47"/>
  <c r="Y63" i="47"/>
  <c r="W64" i="47"/>
  <c r="X64" i="47" s="1"/>
  <c r="V65" i="47" s="1"/>
  <c r="G67" i="47"/>
  <c r="AB67" i="47"/>
  <c r="AC67" i="47" s="1"/>
  <c r="AA68" i="47" s="1"/>
  <c r="M61" i="47"/>
  <c r="N61" i="47" s="1"/>
  <c r="O61" i="47" s="1"/>
  <c r="R62" i="47"/>
  <c r="S62" i="47" s="1"/>
  <c r="Q63" i="47" s="1"/>
  <c r="AB63" i="46"/>
  <c r="AC63" i="46" s="1"/>
  <c r="AA64" i="46" s="1"/>
  <c r="O65" i="46"/>
  <c r="AD66" i="44"/>
  <c r="J61" i="46"/>
  <c r="R66" i="46"/>
  <c r="S66" i="46" s="1"/>
  <c r="Q67" i="46" s="1"/>
  <c r="W70" i="46"/>
  <c r="X70" i="46" s="1"/>
  <c r="V71" i="46" s="1"/>
  <c r="T65" i="46"/>
  <c r="J62" i="46"/>
  <c r="G63" i="46"/>
  <c r="H62" i="46"/>
  <c r="I62" i="46" s="1"/>
  <c r="M66" i="46"/>
  <c r="N66" i="46" s="1"/>
  <c r="O66" i="46" s="1"/>
  <c r="AD67" i="44"/>
  <c r="Y65" i="44"/>
  <c r="O62" i="44"/>
  <c r="M63" i="44"/>
  <c r="N63" i="44" s="1"/>
  <c r="L64" i="44" s="1"/>
  <c r="AB68" i="44"/>
  <c r="AC68" i="44" s="1"/>
  <c r="AD68" i="44" s="1"/>
  <c r="G64" i="44"/>
  <c r="W66" i="44"/>
  <c r="X66" i="44" s="1"/>
  <c r="V67" i="44" s="1"/>
  <c r="R61" i="44"/>
  <c r="S61" i="44" s="1"/>
  <c r="Q62" i="44" s="1"/>
  <c r="R61" i="39"/>
  <c r="S61" i="39" s="1"/>
  <c r="T61" i="39" s="1"/>
  <c r="J62" i="39"/>
  <c r="AD66" i="39"/>
  <c r="M62" i="39"/>
  <c r="N62" i="39" s="1"/>
  <c r="L63" i="39" s="1"/>
  <c r="O61" i="39"/>
  <c r="AB67" i="39"/>
  <c r="AC67" i="39" s="1"/>
  <c r="AA68" i="39" s="1"/>
  <c r="V67" i="39"/>
  <c r="H63" i="39"/>
  <c r="I63" i="39" s="1"/>
  <c r="G64" i="39" s="1"/>
  <c r="AD63" i="9"/>
  <c r="AB63" i="9"/>
  <c r="AC63" i="9" s="1"/>
  <c r="AA64" i="9" s="1"/>
  <c r="AD60" i="37"/>
  <c r="Y60" i="37"/>
  <c r="M63" i="37"/>
  <c r="N63" i="37" s="1"/>
  <c r="O63" i="37" s="1"/>
  <c r="R55" i="37"/>
  <c r="S55" i="37" s="1"/>
  <c r="T55" i="37" s="1"/>
  <c r="W61" i="37"/>
  <c r="X61" i="37" s="1"/>
  <c r="V62" i="37" s="1"/>
  <c r="AB61" i="37"/>
  <c r="AC61" i="37" s="1"/>
  <c r="AA62" i="37" s="1"/>
  <c r="O62" i="37"/>
  <c r="T54" i="37"/>
  <c r="H57" i="37"/>
  <c r="I57" i="37" s="1"/>
  <c r="G58" i="37" s="1"/>
  <c r="Q63" i="35"/>
  <c r="AA56" i="35"/>
  <c r="Y54" i="35"/>
  <c r="W55" i="35"/>
  <c r="X55" i="35" s="1"/>
  <c r="Y55" i="35" s="1"/>
  <c r="H57" i="35"/>
  <c r="I57" i="35" s="1"/>
  <c r="G58" i="35" s="1"/>
  <c r="R63" i="35"/>
  <c r="S63" i="35" s="1"/>
  <c r="Q64" i="35" s="1"/>
  <c r="M55" i="35"/>
  <c r="N55" i="35" s="1"/>
  <c r="L56" i="35" s="1"/>
  <c r="O43" i="9"/>
  <c r="L44" i="9"/>
  <c r="M44" i="9" s="1"/>
  <c r="V54" i="9"/>
  <c r="W54" i="9" s="1"/>
  <c r="X54" i="9" s="1"/>
  <c r="R59" i="9"/>
  <c r="S59" i="9" s="1"/>
  <c r="I41" i="9"/>
  <c r="AA66" i="56" l="1"/>
  <c r="AB66" i="56" s="1"/>
  <c r="AC66" i="56" s="1"/>
  <c r="AD66" i="56" s="1"/>
  <c r="Q62" i="56"/>
  <c r="R62" i="56" s="1"/>
  <c r="S62" i="56" s="1"/>
  <c r="Q63" i="56" s="1"/>
  <c r="G66" i="56"/>
  <c r="V67" i="56"/>
  <c r="M66" i="56"/>
  <c r="N66" i="56" s="1"/>
  <c r="O66" i="56" s="1"/>
  <c r="H66" i="56"/>
  <c r="I66" i="56" s="1"/>
  <c r="G67" i="56" s="1"/>
  <c r="T66" i="53"/>
  <c r="AA64" i="53"/>
  <c r="AB64" i="53" s="1"/>
  <c r="AC64" i="53" s="1"/>
  <c r="AA65" i="53" s="1"/>
  <c r="O66" i="53"/>
  <c r="R67" i="53"/>
  <c r="S67" i="53" s="1"/>
  <c r="T67" i="53" s="1"/>
  <c r="M67" i="53"/>
  <c r="N67" i="53" s="1"/>
  <c r="L68" i="53" s="1"/>
  <c r="H65" i="53"/>
  <c r="I65" i="53" s="1"/>
  <c r="J65" i="53" s="1"/>
  <c r="V65" i="53"/>
  <c r="Q70" i="52"/>
  <c r="V69" i="52"/>
  <c r="W69" i="52" s="1"/>
  <c r="X69" i="52" s="1"/>
  <c r="V70" i="52" s="1"/>
  <c r="J68" i="52"/>
  <c r="AA69" i="52"/>
  <c r="AB69" i="52" s="1"/>
  <c r="AC69" i="52" s="1"/>
  <c r="AA70" i="52" s="1"/>
  <c r="O71" i="52"/>
  <c r="G70" i="52"/>
  <c r="H69" i="52"/>
  <c r="I69" i="52" s="1"/>
  <c r="J69" i="52" s="1"/>
  <c r="M72" i="52"/>
  <c r="N72" i="52" s="1"/>
  <c r="O72" i="52" s="1"/>
  <c r="R70" i="52"/>
  <c r="S70" i="52" s="1"/>
  <c r="Q71" i="52" s="1"/>
  <c r="T70" i="52"/>
  <c r="AA68" i="50"/>
  <c r="AB68" i="50" s="1"/>
  <c r="AC68" i="50" s="1"/>
  <c r="AD68" i="50" s="1"/>
  <c r="M70" i="50"/>
  <c r="N70" i="50" s="1"/>
  <c r="L71" i="50" s="1"/>
  <c r="R69" i="50"/>
  <c r="S69" i="50" s="1"/>
  <c r="Q70" i="50" s="1"/>
  <c r="W73" i="50"/>
  <c r="X73" i="50" s="1"/>
  <c r="V74" i="50" s="1"/>
  <c r="J71" i="50"/>
  <c r="H71" i="50"/>
  <c r="I71" i="50" s="1"/>
  <c r="G72" i="50"/>
  <c r="T68" i="50"/>
  <c r="Y72" i="50"/>
  <c r="O69" i="50"/>
  <c r="Y64" i="47"/>
  <c r="T62" i="47"/>
  <c r="R63" i="47"/>
  <c r="S63" i="47" s="1"/>
  <c r="Q64" i="47" s="1"/>
  <c r="AB68" i="47"/>
  <c r="AC68" i="47" s="1"/>
  <c r="AA69" i="47" s="1"/>
  <c r="L62" i="47"/>
  <c r="H67" i="47"/>
  <c r="I67" i="47" s="1"/>
  <c r="G68" i="47" s="1"/>
  <c r="J67" i="47"/>
  <c r="AD67" i="47"/>
  <c r="W65" i="47"/>
  <c r="X65" i="47" s="1"/>
  <c r="Y65" i="47" s="1"/>
  <c r="AD63" i="46"/>
  <c r="AB64" i="46"/>
  <c r="AC64" i="46" s="1"/>
  <c r="AA65" i="46" s="1"/>
  <c r="L67" i="46"/>
  <c r="Y66" i="44"/>
  <c r="Y70" i="46"/>
  <c r="R67" i="46"/>
  <c r="S67" i="46" s="1"/>
  <c r="Q68" i="46" s="1"/>
  <c r="T66" i="46"/>
  <c r="M67" i="46"/>
  <c r="N67" i="46" s="1"/>
  <c r="L68" i="46" s="1"/>
  <c r="W71" i="46"/>
  <c r="X71" i="46" s="1"/>
  <c r="V72" i="46" s="1"/>
  <c r="G64" i="46"/>
  <c r="J63" i="46"/>
  <c r="H63" i="46"/>
  <c r="I63" i="46" s="1"/>
  <c r="T61" i="44"/>
  <c r="M64" i="44"/>
  <c r="N64" i="44" s="1"/>
  <c r="O64" i="44" s="1"/>
  <c r="O63" i="44"/>
  <c r="AA69" i="44"/>
  <c r="AB69" i="44" s="1"/>
  <c r="AC69" i="44" s="1"/>
  <c r="AA70" i="44" s="1"/>
  <c r="Y67" i="44"/>
  <c r="W67" i="44"/>
  <c r="X67" i="44" s="1"/>
  <c r="V68" i="44" s="1"/>
  <c r="J64" i="44"/>
  <c r="H64" i="44"/>
  <c r="I64" i="44" s="1"/>
  <c r="G65" i="44" s="1"/>
  <c r="R62" i="44"/>
  <c r="S62" i="44" s="1"/>
  <c r="Q63" i="44" s="1"/>
  <c r="Q62" i="39"/>
  <c r="J63" i="39"/>
  <c r="AD67" i="39"/>
  <c r="O62" i="39"/>
  <c r="H64" i="39"/>
  <c r="I64" i="39" s="1"/>
  <c r="G65" i="39" s="1"/>
  <c r="AB68" i="39"/>
  <c r="AC68" i="39" s="1"/>
  <c r="AD68" i="39" s="1"/>
  <c r="M63" i="39"/>
  <c r="N63" i="39" s="1"/>
  <c r="L64" i="39" s="1"/>
  <c r="W67" i="39"/>
  <c r="X67" i="39" s="1"/>
  <c r="V68" i="39" s="1"/>
  <c r="AB64" i="9"/>
  <c r="AC64" i="9" s="1"/>
  <c r="AA65" i="9" s="1"/>
  <c r="J57" i="35"/>
  <c r="L64" i="37"/>
  <c r="Q56" i="37"/>
  <c r="R56" i="37" s="1"/>
  <c r="S56" i="37" s="1"/>
  <c r="Q57" i="37" s="1"/>
  <c r="AB62" i="37"/>
  <c r="AC62" i="37" s="1"/>
  <c r="AD62" i="37" s="1"/>
  <c r="H58" i="37"/>
  <c r="I58" i="37" s="1"/>
  <c r="G59" i="37" s="1"/>
  <c r="W62" i="37"/>
  <c r="X62" i="37" s="1"/>
  <c r="Y62" i="37" s="1"/>
  <c r="J57" i="37"/>
  <c r="Y61" i="37"/>
  <c r="AD61" i="37"/>
  <c r="M64" i="37"/>
  <c r="N64" i="37" s="1"/>
  <c r="O64" i="37" s="1"/>
  <c r="AB56" i="35"/>
  <c r="AC56" i="35" s="1"/>
  <c r="AA57" i="35" s="1"/>
  <c r="M56" i="35"/>
  <c r="N56" i="35" s="1"/>
  <c r="O56" i="35" s="1"/>
  <c r="R64" i="35"/>
  <c r="S64" i="35" s="1"/>
  <c r="T64" i="35" s="1"/>
  <c r="T63" i="35"/>
  <c r="J58" i="35"/>
  <c r="G59" i="35"/>
  <c r="H58" i="35"/>
  <c r="I58" i="35" s="1"/>
  <c r="O55" i="35"/>
  <c r="V56" i="35"/>
  <c r="Q60" i="9"/>
  <c r="N44" i="9"/>
  <c r="V55" i="9"/>
  <c r="T59" i="9"/>
  <c r="R60" i="9"/>
  <c r="S60" i="9" s="1"/>
  <c r="T60" i="9" s="1"/>
  <c r="G42" i="9"/>
  <c r="J41" i="9"/>
  <c r="T62" i="56" l="1"/>
  <c r="J66" i="56"/>
  <c r="H67" i="56"/>
  <c r="I67" i="56" s="1"/>
  <c r="J67" i="56" s="1"/>
  <c r="R63" i="56"/>
  <c r="S63" i="56" s="1"/>
  <c r="Q64" i="56" s="1"/>
  <c r="L67" i="56"/>
  <c r="AA67" i="56"/>
  <c r="W67" i="56"/>
  <c r="X67" i="56" s="1"/>
  <c r="V68" i="56" s="1"/>
  <c r="AD64" i="53"/>
  <c r="Q68" i="53"/>
  <c r="R68" i="53" s="1"/>
  <c r="S68" i="53" s="1"/>
  <c r="Q69" i="53" s="1"/>
  <c r="G66" i="53"/>
  <c r="M68" i="53"/>
  <c r="N68" i="53" s="1"/>
  <c r="L69" i="53" s="1"/>
  <c r="AB65" i="53"/>
  <c r="AC65" i="53" s="1"/>
  <c r="AA66" i="53" s="1"/>
  <c r="H66" i="53"/>
  <c r="I66" i="53" s="1"/>
  <c r="G67" i="53" s="1"/>
  <c r="W65" i="53"/>
  <c r="X65" i="53" s="1"/>
  <c r="V66" i="53" s="1"/>
  <c r="O67" i="53"/>
  <c r="L73" i="52"/>
  <c r="M73" i="52" s="1"/>
  <c r="N73" i="52" s="1"/>
  <c r="L74" i="52" s="1"/>
  <c r="W70" i="52"/>
  <c r="X70" i="52" s="1"/>
  <c r="V71" i="52" s="1"/>
  <c r="AB70" i="52"/>
  <c r="AC70" i="52" s="1"/>
  <c r="AA71" i="52" s="1"/>
  <c r="H70" i="52"/>
  <c r="I70" i="52" s="1"/>
  <c r="G71" i="52" s="1"/>
  <c r="AD69" i="52"/>
  <c r="Y69" i="52"/>
  <c r="R71" i="52"/>
  <c r="S71" i="52" s="1"/>
  <c r="Q72" i="52" s="1"/>
  <c r="AA69" i="50"/>
  <c r="AB69" i="50" s="1"/>
  <c r="AC69" i="50" s="1"/>
  <c r="AA70" i="50" s="1"/>
  <c r="O70" i="50"/>
  <c r="R70" i="50"/>
  <c r="S70" i="50" s="1"/>
  <c r="T70" i="50" s="1"/>
  <c r="W74" i="50"/>
  <c r="X74" i="50" s="1"/>
  <c r="V75" i="50" s="1"/>
  <c r="T69" i="50"/>
  <c r="M71" i="50"/>
  <c r="N71" i="50" s="1"/>
  <c r="L72" i="50" s="1"/>
  <c r="H72" i="50"/>
  <c r="I72" i="50" s="1"/>
  <c r="G73" i="50" s="1"/>
  <c r="Y73" i="50"/>
  <c r="AD68" i="47"/>
  <c r="T63" i="47"/>
  <c r="AB69" i="47"/>
  <c r="AC69" i="47" s="1"/>
  <c r="AD69" i="47" s="1"/>
  <c r="H68" i="47"/>
  <c r="I68" i="47" s="1"/>
  <c r="J68" i="47" s="1"/>
  <c r="V66" i="47"/>
  <c r="M62" i="47"/>
  <c r="N62" i="47" s="1"/>
  <c r="L63" i="47" s="1"/>
  <c r="R64" i="47"/>
  <c r="S64" i="47" s="1"/>
  <c r="Q65" i="47" s="1"/>
  <c r="AD64" i="46"/>
  <c r="AB65" i="46"/>
  <c r="AC65" i="46" s="1"/>
  <c r="AA66" i="46" s="1"/>
  <c r="Y71" i="46"/>
  <c r="M68" i="46"/>
  <c r="N68" i="46" s="1"/>
  <c r="L69" i="46" s="1"/>
  <c r="R68" i="46"/>
  <c r="S68" i="46" s="1"/>
  <c r="Q69" i="46" s="1"/>
  <c r="Y72" i="46"/>
  <c r="W72" i="46"/>
  <c r="X72" i="46" s="1"/>
  <c r="V73" i="46" s="1"/>
  <c r="H64" i="46"/>
  <c r="I64" i="46" s="1"/>
  <c r="J64" i="46" s="1"/>
  <c r="O67" i="46"/>
  <c r="T67" i="46"/>
  <c r="L65" i="44"/>
  <c r="M65" i="44" s="1"/>
  <c r="N65" i="44" s="1"/>
  <c r="O65" i="44" s="1"/>
  <c r="AB70" i="44"/>
  <c r="AC70" i="44" s="1"/>
  <c r="AA71" i="44" s="1"/>
  <c r="W68" i="44"/>
  <c r="X68" i="44" s="1"/>
  <c r="V69" i="44" s="1"/>
  <c r="R63" i="44"/>
  <c r="S63" i="44" s="1"/>
  <c r="Q64" i="44" s="1"/>
  <c r="H65" i="44"/>
  <c r="I65" i="44" s="1"/>
  <c r="G66" i="44" s="1"/>
  <c r="AD69" i="44"/>
  <c r="T62" i="44"/>
  <c r="R62" i="39"/>
  <c r="S62" i="39" s="1"/>
  <c r="Q63" i="39" s="1"/>
  <c r="AA69" i="39"/>
  <c r="AB69" i="39" s="1"/>
  <c r="AC69" i="39" s="1"/>
  <c r="AA70" i="39" s="1"/>
  <c r="O63" i="39"/>
  <c r="W68" i="39"/>
  <c r="X68" i="39" s="1"/>
  <c r="V69" i="39" s="1"/>
  <c r="H65" i="39"/>
  <c r="I65" i="39" s="1"/>
  <c r="G66" i="39" s="1"/>
  <c r="J64" i="39"/>
  <c r="Y67" i="39"/>
  <c r="M64" i="39"/>
  <c r="N64" i="39" s="1"/>
  <c r="O64" i="39" s="1"/>
  <c r="AD65" i="9"/>
  <c r="AB65" i="9"/>
  <c r="AC65" i="9" s="1"/>
  <c r="AA66" i="9" s="1"/>
  <c r="AD64" i="9"/>
  <c r="T56" i="37"/>
  <c r="V63" i="37"/>
  <c r="W63" i="37" s="1"/>
  <c r="X63" i="37" s="1"/>
  <c r="V64" i="37" s="1"/>
  <c r="H59" i="37"/>
  <c r="I59" i="37" s="1"/>
  <c r="G60" i="37" s="1"/>
  <c r="R57" i="37"/>
  <c r="S57" i="37" s="1"/>
  <c r="T57" i="37" s="1"/>
  <c r="L65" i="37"/>
  <c r="J58" i="37"/>
  <c r="AA63" i="37"/>
  <c r="AB57" i="35"/>
  <c r="AC57" i="35" s="1"/>
  <c r="AD57" i="35" s="1"/>
  <c r="AD56" i="35"/>
  <c r="Q65" i="35"/>
  <c r="R65" i="35" s="1"/>
  <c r="S65" i="35" s="1"/>
  <c r="Q66" i="35" s="1"/>
  <c r="H59" i="35"/>
  <c r="I59" i="35" s="1"/>
  <c r="G60" i="35" s="1"/>
  <c r="W56" i="35"/>
  <c r="X56" i="35" s="1"/>
  <c r="Y56" i="35" s="1"/>
  <c r="L57" i="35"/>
  <c r="O44" i="9"/>
  <c r="L45" i="9"/>
  <c r="W55" i="9"/>
  <c r="X55" i="9" s="1"/>
  <c r="Q61" i="9"/>
  <c r="M45" i="9"/>
  <c r="H42" i="9"/>
  <c r="I42" i="9"/>
  <c r="G43" i="9" s="1"/>
  <c r="Y67" i="56" l="1"/>
  <c r="G68" i="56"/>
  <c r="W68" i="56"/>
  <c r="X68" i="56" s="1"/>
  <c r="V69" i="56" s="1"/>
  <c r="R64" i="56"/>
  <c r="S64" i="56" s="1"/>
  <c r="T64" i="56" s="1"/>
  <c r="AB67" i="56"/>
  <c r="AC67" i="56" s="1"/>
  <c r="AD67" i="56" s="1"/>
  <c r="T63" i="56"/>
  <c r="M67" i="56"/>
  <c r="N67" i="56" s="1"/>
  <c r="L68" i="56" s="1"/>
  <c r="H68" i="56"/>
  <c r="I68" i="56" s="1"/>
  <c r="G69" i="56" s="1"/>
  <c r="O68" i="53"/>
  <c r="J66" i="53"/>
  <c r="R69" i="53"/>
  <c r="S69" i="53" s="1"/>
  <c r="T69" i="53" s="1"/>
  <c r="AB66" i="53"/>
  <c r="AC66" i="53" s="1"/>
  <c r="AA67" i="53" s="1"/>
  <c r="W66" i="53"/>
  <c r="X66" i="53" s="1"/>
  <c r="V67" i="53" s="1"/>
  <c r="M69" i="53"/>
  <c r="N69" i="53" s="1"/>
  <c r="L70" i="53" s="1"/>
  <c r="G68" i="53"/>
  <c r="H67" i="53"/>
  <c r="I67" i="53" s="1"/>
  <c r="J67" i="53" s="1"/>
  <c r="T68" i="53"/>
  <c r="Y65" i="53"/>
  <c r="AD65" i="53"/>
  <c r="Y70" i="52"/>
  <c r="R72" i="52"/>
  <c r="S72" i="52" s="1"/>
  <c r="Q73" i="52" s="1"/>
  <c r="H71" i="52"/>
  <c r="I71" i="52" s="1"/>
  <c r="J71" i="52" s="1"/>
  <c r="AB71" i="52"/>
  <c r="AC71" i="52" s="1"/>
  <c r="AD71" i="52" s="1"/>
  <c r="M74" i="52"/>
  <c r="N74" i="52" s="1"/>
  <c r="O74" i="52" s="1"/>
  <c r="AD70" i="52"/>
  <c r="W71" i="52"/>
  <c r="X71" i="52" s="1"/>
  <c r="Y71" i="52" s="1"/>
  <c r="T71" i="52"/>
  <c r="O73" i="52"/>
  <c r="J70" i="52"/>
  <c r="Y74" i="50"/>
  <c r="Q71" i="50"/>
  <c r="AB70" i="50"/>
  <c r="AC70" i="50" s="1"/>
  <c r="AA71" i="50" s="1"/>
  <c r="M72" i="50"/>
  <c r="N72" i="50" s="1"/>
  <c r="O72" i="50" s="1"/>
  <c r="H73" i="50"/>
  <c r="I73" i="50" s="1"/>
  <c r="G74" i="50" s="1"/>
  <c r="O71" i="50"/>
  <c r="AD69" i="50"/>
  <c r="W75" i="50"/>
  <c r="X75" i="50" s="1"/>
  <c r="Y75" i="50" s="1"/>
  <c r="J72" i="50"/>
  <c r="R71" i="50"/>
  <c r="S71" i="50" s="1"/>
  <c r="Q72" i="50" s="1"/>
  <c r="AA70" i="47"/>
  <c r="AB70" i="47" s="1"/>
  <c r="AC70" i="47" s="1"/>
  <c r="AA71" i="47" s="1"/>
  <c r="T64" i="47"/>
  <c r="O62" i="47"/>
  <c r="R65" i="47"/>
  <c r="S65" i="47" s="1"/>
  <c r="Q66" i="47" s="1"/>
  <c r="M63" i="47"/>
  <c r="N63" i="47" s="1"/>
  <c r="O63" i="47" s="1"/>
  <c r="G69" i="47"/>
  <c r="W66" i="47"/>
  <c r="X66" i="47" s="1"/>
  <c r="V67" i="47" s="1"/>
  <c r="AB66" i="46"/>
  <c r="AC66" i="46" s="1"/>
  <c r="AA67" i="46" s="1"/>
  <c r="AD65" i="46"/>
  <c r="T68" i="46"/>
  <c r="O68" i="46"/>
  <c r="M69" i="46"/>
  <c r="N69" i="46" s="1"/>
  <c r="L70" i="46" s="1"/>
  <c r="G65" i="46"/>
  <c r="R69" i="46"/>
  <c r="S69" i="46" s="1"/>
  <c r="Q70" i="46" s="1"/>
  <c r="W73" i="46"/>
  <c r="X73" i="46" s="1"/>
  <c r="Y73" i="46" s="1"/>
  <c r="Y68" i="44"/>
  <c r="T63" i="44"/>
  <c r="L66" i="44"/>
  <c r="M66" i="44" s="1"/>
  <c r="N66" i="44" s="1"/>
  <c r="L67" i="44" s="1"/>
  <c r="AD70" i="44"/>
  <c r="H66" i="44"/>
  <c r="I66" i="44" s="1"/>
  <c r="G67" i="44" s="1"/>
  <c r="W69" i="44"/>
  <c r="X69" i="44" s="1"/>
  <c r="Y69" i="44" s="1"/>
  <c r="AB71" i="44"/>
  <c r="AC71" i="44" s="1"/>
  <c r="AA72" i="44" s="1"/>
  <c r="J65" i="44"/>
  <c r="R64" i="44"/>
  <c r="S64" i="44" s="1"/>
  <c r="T64" i="44" s="1"/>
  <c r="T62" i="39"/>
  <c r="R63" i="39"/>
  <c r="S63" i="39" s="1"/>
  <c r="Q64" i="39" s="1"/>
  <c r="T63" i="39"/>
  <c r="W69" i="39"/>
  <c r="X69" i="39" s="1"/>
  <c r="Y69" i="39" s="1"/>
  <c r="AB70" i="39"/>
  <c r="AC70" i="39" s="1"/>
  <c r="AD70" i="39" s="1"/>
  <c r="H66" i="39"/>
  <c r="I66" i="39" s="1"/>
  <c r="G67" i="39" s="1"/>
  <c r="L65" i="39"/>
  <c r="AD69" i="39"/>
  <c r="J65" i="39"/>
  <c r="Y68" i="39"/>
  <c r="AD66" i="9"/>
  <c r="AB66" i="9"/>
  <c r="AC66" i="9" s="1"/>
  <c r="AA67" i="9" s="1"/>
  <c r="J59" i="37"/>
  <c r="Q58" i="37"/>
  <c r="R58" i="37" s="1"/>
  <c r="S58" i="37" s="1"/>
  <c r="T58" i="37" s="1"/>
  <c r="W64" i="37"/>
  <c r="X64" i="37" s="1"/>
  <c r="V65" i="37" s="1"/>
  <c r="H60" i="37"/>
  <c r="I60" i="37" s="1"/>
  <c r="G61" i="37" s="1"/>
  <c r="AB63" i="37"/>
  <c r="AC63" i="37" s="1"/>
  <c r="AD63" i="37" s="1"/>
  <c r="Y63" i="37"/>
  <c r="M65" i="37"/>
  <c r="N65" i="37" s="1"/>
  <c r="L66" i="37" s="1"/>
  <c r="AA58" i="35"/>
  <c r="AB58" i="35" s="1"/>
  <c r="AC58" i="35" s="1"/>
  <c r="AD58" i="35" s="1"/>
  <c r="V57" i="35"/>
  <c r="T65" i="35"/>
  <c r="R66" i="35"/>
  <c r="S66" i="35" s="1"/>
  <c r="Q67" i="35" s="1"/>
  <c r="G61" i="35"/>
  <c r="H60" i="35"/>
  <c r="I60" i="35" s="1"/>
  <c r="J60" i="35" s="1"/>
  <c r="J59" i="35"/>
  <c r="M57" i="35"/>
  <c r="N57" i="35" s="1"/>
  <c r="L58" i="35" s="1"/>
  <c r="V56" i="9"/>
  <c r="N45" i="9"/>
  <c r="W56" i="9"/>
  <c r="X56" i="9" s="1"/>
  <c r="V57" i="9" s="1"/>
  <c r="R61" i="9"/>
  <c r="S61" i="9" s="1"/>
  <c r="J42" i="9"/>
  <c r="H43" i="9"/>
  <c r="Y68" i="56" l="1"/>
  <c r="O67" i="56"/>
  <c r="AA68" i="56"/>
  <c r="M68" i="56"/>
  <c r="N68" i="56" s="1"/>
  <c r="L69" i="56" s="1"/>
  <c r="W69" i="56"/>
  <c r="X69" i="56" s="1"/>
  <c r="Y69" i="56" s="1"/>
  <c r="J69" i="56"/>
  <c r="G70" i="56"/>
  <c r="H69" i="56"/>
  <c r="I69" i="56" s="1"/>
  <c r="AB68" i="56"/>
  <c r="AC68" i="56" s="1"/>
  <c r="AD68" i="56" s="1"/>
  <c r="Q65" i="56"/>
  <c r="J68" i="56"/>
  <c r="AD66" i="53"/>
  <c r="Y66" i="53"/>
  <c r="Q70" i="53"/>
  <c r="R70" i="53" s="1"/>
  <c r="S70" i="53" s="1"/>
  <c r="Q71" i="53" s="1"/>
  <c r="M70" i="53"/>
  <c r="N70" i="53" s="1"/>
  <c r="L71" i="53" s="1"/>
  <c r="AB67" i="53"/>
  <c r="AC67" i="53" s="1"/>
  <c r="AA68" i="53" s="1"/>
  <c r="W67" i="53"/>
  <c r="X67" i="53" s="1"/>
  <c r="V68" i="53" s="1"/>
  <c r="O69" i="53"/>
  <c r="H68" i="53"/>
  <c r="I68" i="53" s="1"/>
  <c r="J68" i="53" s="1"/>
  <c r="T72" i="52"/>
  <c r="V72" i="52"/>
  <c r="W72" i="52" s="1"/>
  <c r="X72" i="52" s="1"/>
  <c r="Y72" i="52" s="1"/>
  <c r="L75" i="52"/>
  <c r="M75" i="52" s="1"/>
  <c r="N75" i="52" s="1"/>
  <c r="L76" i="52" s="1"/>
  <c r="G72" i="52"/>
  <c r="R73" i="52"/>
  <c r="S73" i="52" s="1"/>
  <c r="Q74" i="52" s="1"/>
  <c r="AA72" i="52"/>
  <c r="V76" i="50"/>
  <c r="W76" i="50" s="1"/>
  <c r="X76" i="50" s="1"/>
  <c r="Y76" i="50" s="1"/>
  <c r="T71" i="50"/>
  <c r="J73" i="50"/>
  <c r="AD71" i="50"/>
  <c r="AB71" i="50"/>
  <c r="AC71" i="50" s="1"/>
  <c r="AA72" i="50" s="1"/>
  <c r="R72" i="50"/>
  <c r="S72" i="50" s="1"/>
  <c r="Q73" i="50" s="1"/>
  <c r="AD70" i="50"/>
  <c r="L73" i="50"/>
  <c r="H74" i="50"/>
  <c r="I74" i="50" s="1"/>
  <c r="G75" i="50" s="1"/>
  <c r="T65" i="47"/>
  <c r="AD70" i="47"/>
  <c r="Y66" i="47"/>
  <c r="AB71" i="47"/>
  <c r="AC71" i="47" s="1"/>
  <c r="AD71" i="47" s="1"/>
  <c r="L64" i="47"/>
  <c r="G70" i="47"/>
  <c r="H69" i="47"/>
  <c r="I69" i="47" s="1"/>
  <c r="J69" i="47" s="1"/>
  <c r="W67" i="47"/>
  <c r="X67" i="47" s="1"/>
  <c r="V68" i="47" s="1"/>
  <c r="R66" i="47"/>
  <c r="S66" i="47" s="1"/>
  <c r="T66" i="47" s="1"/>
  <c r="AD66" i="46"/>
  <c r="AB67" i="46"/>
  <c r="AC67" i="46" s="1"/>
  <c r="AD67" i="46" s="1"/>
  <c r="T69" i="46"/>
  <c r="V74" i="46"/>
  <c r="W74" i="46" s="1"/>
  <c r="X74" i="46" s="1"/>
  <c r="Y74" i="46" s="1"/>
  <c r="R70" i="46"/>
  <c r="S70" i="46" s="1"/>
  <c r="Q71" i="46" s="1"/>
  <c r="M70" i="46"/>
  <c r="N70" i="46" s="1"/>
  <c r="O70" i="46" s="1"/>
  <c r="O69" i="46"/>
  <c r="G66" i="46"/>
  <c r="H65" i="46"/>
  <c r="I65" i="46" s="1"/>
  <c r="J65" i="46" s="1"/>
  <c r="O66" i="44"/>
  <c r="M67" i="44"/>
  <c r="N67" i="44" s="1"/>
  <c r="O67" i="44" s="1"/>
  <c r="J66" i="44"/>
  <c r="AB72" i="44"/>
  <c r="AC72" i="44" s="1"/>
  <c r="AD72" i="44" s="1"/>
  <c r="H67" i="44"/>
  <c r="I67" i="44" s="1"/>
  <c r="J67" i="44" s="1"/>
  <c r="V70" i="44"/>
  <c r="Q65" i="44"/>
  <c r="AD71" i="44"/>
  <c r="AA71" i="39"/>
  <c r="AB71" i="39" s="1"/>
  <c r="AC71" i="39" s="1"/>
  <c r="AA72" i="39" s="1"/>
  <c r="R64" i="39"/>
  <c r="S64" i="39" s="1"/>
  <c r="Q65" i="39" s="1"/>
  <c r="V70" i="39"/>
  <c r="W70" i="39" s="1"/>
  <c r="X70" i="39" s="1"/>
  <c r="V71" i="39" s="1"/>
  <c r="H67" i="39"/>
  <c r="I67" i="39" s="1"/>
  <c r="G68" i="39" s="1"/>
  <c r="J66" i="39"/>
  <c r="M65" i="39"/>
  <c r="N65" i="39" s="1"/>
  <c r="O65" i="39" s="1"/>
  <c r="AD67" i="9"/>
  <c r="AB67" i="9"/>
  <c r="AC67" i="9" s="1"/>
  <c r="AA68" i="9" s="1"/>
  <c r="J60" i="37"/>
  <c r="Y64" i="37"/>
  <c r="W65" i="37"/>
  <c r="X65" i="37" s="1"/>
  <c r="V66" i="37" s="1"/>
  <c r="M66" i="37"/>
  <c r="N66" i="37" s="1"/>
  <c r="L67" i="37" s="1"/>
  <c r="H61" i="37"/>
  <c r="I61" i="37" s="1"/>
  <c r="J61" i="37" s="1"/>
  <c r="Q59" i="37"/>
  <c r="O65" i="37"/>
  <c r="AA64" i="37"/>
  <c r="AA59" i="35"/>
  <c r="AB59" i="35" s="1"/>
  <c r="AC59" i="35" s="1"/>
  <c r="AA60" i="35" s="1"/>
  <c r="W57" i="35"/>
  <c r="X57" i="35" s="1"/>
  <c r="V58" i="35" s="1"/>
  <c r="W58" i="35" s="1"/>
  <c r="X58" i="35" s="1"/>
  <c r="Y58" i="35" s="1"/>
  <c r="O57" i="35"/>
  <c r="M58" i="35"/>
  <c r="N58" i="35" s="1"/>
  <c r="L59" i="35" s="1"/>
  <c r="R67" i="35"/>
  <c r="S67" i="35" s="1"/>
  <c r="T67" i="35" s="1"/>
  <c r="H61" i="35"/>
  <c r="I61" i="35" s="1"/>
  <c r="G62" i="35" s="1"/>
  <c r="T66" i="35"/>
  <c r="Q62" i="9"/>
  <c r="O45" i="9"/>
  <c r="L46" i="9"/>
  <c r="M46" i="9" s="1"/>
  <c r="W57" i="9"/>
  <c r="X57" i="9" s="1"/>
  <c r="T61" i="9"/>
  <c r="R62" i="9"/>
  <c r="S62" i="9" s="1"/>
  <c r="T62" i="9" s="1"/>
  <c r="I43" i="9"/>
  <c r="AA69" i="56" l="1"/>
  <c r="AB69" i="56" s="1"/>
  <c r="AC69" i="56" s="1"/>
  <c r="AA70" i="56" s="1"/>
  <c r="O68" i="56"/>
  <c r="M69" i="56"/>
  <c r="N69" i="56" s="1"/>
  <c r="L70" i="56" s="1"/>
  <c r="H70" i="56"/>
  <c r="I70" i="56" s="1"/>
  <c r="J70" i="56" s="1"/>
  <c r="V70" i="56"/>
  <c r="R65" i="56"/>
  <c r="S65" i="56" s="1"/>
  <c r="T65" i="56" s="1"/>
  <c r="AD67" i="53"/>
  <c r="Y67" i="53"/>
  <c r="G69" i="53"/>
  <c r="H69" i="53" s="1"/>
  <c r="I69" i="53" s="1"/>
  <c r="R71" i="53"/>
  <c r="S71" i="53" s="1"/>
  <c r="Q72" i="53" s="1"/>
  <c r="AB68" i="53"/>
  <c r="AC68" i="53" s="1"/>
  <c r="AD68" i="53" s="1"/>
  <c r="M71" i="53"/>
  <c r="N71" i="53" s="1"/>
  <c r="L72" i="53" s="1"/>
  <c r="T70" i="53"/>
  <c r="W68" i="53"/>
  <c r="X68" i="53" s="1"/>
  <c r="V69" i="53" s="1"/>
  <c r="O70" i="53"/>
  <c r="V73" i="52"/>
  <c r="W73" i="52" s="1"/>
  <c r="X73" i="52" s="1"/>
  <c r="V74" i="52" s="1"/>
  <c r="R74" i="52"/>
  <c r="S74" i="52" s="1"/>
  <c r="Q75" i="52" s="1"/>
  <c r="M76" i="52"/>
  <c r="N76" i="52" s="1"/>
  <c r="L77" i="52" s="1"/>
  <c r="T73" i="52"/>
  <c r="O75" i="52"/>
  <c r="AB72" i="52"/>
  <c r="AC72" i="52" s="1"/>
  <c r="AA73" i="52" s="1"/>
  <c r="H72" i="52"/>
  <c r="I72" i="52" s="1"/>
  <c r="J72" i="52" s="1"/>
  <c r="J75" i="50"/>
  <c r="G76" i="50"/>
  <c r="H75" i="50"/>
  <c r="I75" i="50" s="1"/>
  <c r="R73" i="50"/>
  <c r="S73" i="50" s="1"/>
  <c r="Q74" i="50" s="1"/>
  <c r="AB72" i="50"/>
  <c r="AC72" i="50" s="1"/>
  <c r="AA73" i="50" s="1"/>
  <c r="J74" i="50"/>
  <c r="V77" i="50"/>
  <c r="T72" i="50"/>
  <c r="M73" i="50"/>
  <c r="N73" i="50" s="1"/>
  <c r="L74" i="50" s="1"/>
  <c r="AA72" i="47"/>
  <c r="Q67" i="47"/>
  <c r="R67" i="47" s="1"/>
  <c r="S67" i="47" s="1"/>
  <c r="Q68" i="47" s="1"/>
  <c r="Y67" i="47"/>
  <c r="W68" i="47"/>
  <c r="X68" i="47" s="1"/>
  <c r="Y68" i="47" s="1"/>
  <c r="M64" i="47"/>
  <c r="N64" i="47" s="1"/>
  <c r="O64" i="47" s="1"/>
  <c r="G71" i="47"/>
  <c r="H70" i="47"/>
  <c r="I70" i="47" s="1"/>
  <c r="J70" i="47" s="1"/>
  <c r="AB72" i="47"/>
  <c r="AC72" i="47" s="1"/>
  <c r="AD72" i="47" s="1"/>
  <c r="AA68" i="46"/>
  <c r="L71" i="46"/>
  <c r="M71" i="46" s="1"/>
  <c r="N71" i="46" s="1"/>
  <c r="L72" i="46" s="1"/>
  <c r="V75" i="46"/>
  <c r="R71" i="46"/>
  <c r="S71" i="46" s="1"/>
  <c r="T71" i="46" s="1"/>
  <c r="T70" i="46"/>
  <c r="H66" i="46"/>
  <c r="I66" i="46" s="1"/>
  <c r="J66" i="46" s="1"/>
  <c r="L68" i="44"/>
  <c r="M68" i="44" s="1"/>
  <c r="N68" i="44" s="1"/>
  <c r="L69" i="44" s="1"/>
  <c r="AA73" i="44"/>
  <c r="AB73" i="44" s="1"/>
  <c r="AC73" i="44" s="1"/>
  <c r="AA74" i="44" s="1"/>
  <c r="G68" i="44"/>
  <c r="J68" i="44"/>
  <c r="H68" i="44"/>
  <c r="I68" i="44" s="1"/>
  <c r="G69" i="44" s="1"/>
  <c r="R65" i="44"/>
  <c r="S65" i="44" s="1"/>
  <c r="Q66" i="44" s="1"/>
  <c r="W70" i="44"/>
  <c r="X70" i="44" s="1"/>
  <c r="V71" i="44" s="1"/>
  <c r="T64" i="39"/>
  <c r="R65" i="39"/>
  <c r="S65" i="39" s="1"/>
  <c r="Q66" i="39" s="1"/>
  <c r="T65" i="39"/>
  <c r="J67" i="39"/>
  <c r="AB72" i="39"/>
  <c r="AC72" i="39" s="1"/>
  <c r="AD72" i="39" s="1"/>
  <c r="W71" i="39"/>
  <c r="X71" i="39" s="1"/>
  <c r="Y71" i="39" s="1"/>
  <c r="AD71" i="39"/>
  <c r="Y70" i="39"/>
  <c r="J68" i="39"/>
  <c r="G69" i="39"/>
  <c r="H68" i="39"/>
  <c r="I68" i="39" s="1"/>
  <c r="L66" i="39"/>
  <c r="AB68" i="9"/>
  <c r="AC68" i="9" s="1"/>
  <c r="AA69" i="9" s="1"/>
  <c r="G62" i="37"/>
  <c r="O66" i="37"/>
  <c r="M67" i="37"/>
  <c r="N67" i="37" s="1"/>
  <c r="L68" i="37" s="1"/>
  <c r="W66" i="37"/>
  <c r="X66" i="37" s="1"/>
  <c r="Y66" i="37" s="1"/>
  <c r="H62" i="37"/>
  <c r="I62" i="37" s="1"/>
  <c r="J62" i="37" s="1"/>
  <c r="R59" i="37"/>
  <c r="S59" i="37" s="1"/>
  <c r="T59" i="37" s="1"/>
  <c r="Y65" i="37"/>
  <c r="AB64" i="37"/>
  <c r="AC64" i="37" s="1"/>
  <c r="AD64" i="37" s="1"/>
  <c r="Q68" i="35"/>
  <c r="Y57" i="35"/>
  <c r="O58" i="35"/>
  <c r="AB60" i="35"/>
  <c r="AC60" i="35" s="1"/>
  <c r="AD60" i="35" s="1"/>
  <c r="H62" i="35"/>
  <c r="I62" i="35" s="1"/>
  <c r="G63" i="35" s="1"/>
  <c r="M59" i="35"/>
  <c r="N59" i="35" s="1"/>
  <c r="L60" i="35" s="1"/>
  <c r="J61" i="35"/>
  <c r="R68" i="35"/>
  <c r="S68" i="35" s="1"/>
  <c r="Q69" i="35" s="1"/>
  <c r="AD59" i="35"/>
  <c r="V59" i="35"/>
  <c r="N46" i="9"/>
  <c r="V58" i="9"/>
  <c r="W58" i="9" s="1"/>
  <c r="X58" i="9" s="1"/>
  <c r="Q63" i="9"/>
  <c r="R63" i="9" s="1"/>
  <c r="S63" i="9" s="1"/>
  <c r="G44" i="9"/>
  <c r="H44" i="9" s="1"/>
  <c r="J43" i="9"/>
  <c r="Q66" i="56" l="1"/>
  <c r="O69" i="56"/>
  <c r="M70" i="56"/>
  <c r="N70" i="56" s="1"/>
  <c r="L71" i="56" s="1"/>
  <c r="AB70" i="56"/>
  <c r="AC70" i="56" s="1"/>
  <c r="AD70" i="56" s="1"/>
  <c r="R66" i="56"/>
  <c r="S66" i="56" s="1"/>
  <c r="Q67" i="56" s="1"/>
  <c r="AD69" i="56"/>
  <c r="G71" i="56"/>
  <c r="W70" i="56"/>
  <c r="X70" i="56" s="1"/>
  <c r="Y70" i="56" s="1"/>
  <c r="T71" i="53"/>
  <c r="O71" i="53"/>
  <c r="G70" i="53"/>
  <c r="J69" i="53"/>
  <c r="W69" i="53"/>
  <c r="X69" i="53" s="1"/>
  <c r="Y69" i="53" s="1"/>
  <c r="H70" i="53"/>
  <c r="I70" i="53" s="1"/>
  <c r="J70" i="53" s="1"/>
  <c r="M72" i="53"/>
  <c r="N72" i="53" s="1"/>
  <c r="L73" i="53" s="1"/>
  <c r="AA69" i="53"/>
  <c r="Y68" i="53"/>
  <c r="R72" i="53"/>
  <c r="S72" i="53" s="1"/>
  <c r="T72" i="53" s="1"/>
  <c r="AD72" i="52"/>
  <c r="O76" i="52"/>
  <c r="R75" i="52"/>
  <c r="S75" i="52" s="1"/>
  <c r="Q76" i="52" s="1"/>
  <c r="M77" i="52"/>
  <c r="N77" i="52" s="1"/>
  <c r="L78" i="52" s="1"/>
  <c r="W74" i="52"/>
  <c r="X74" i="52" s="1"/>
  <c r="Y74" i="52" s="1"/>
  <c r="Y73" i="52"/>
  <c r="T74" i="52"/>
  <c r="AB73" i="52"/>
  <c r="AC73" i="52" s="1"/>
  <c r="AD73" i="52" s="1"/>
  <c r="G73" i="52"/>
  <c r="O73" i="50"/>
  <c r="R74" i="50"/>
  <c r="S74" i="50" s="1"/>
  <c r="T74" i="50" s="1"/>
  <c r="AB73" i="50"/>
  <c r="AC73" i="50" s="1"/>
  <c r="AA74" i="50" s="1"/>
  <c r="J76" i="50"/>
  <c r="H76" i="50"/>
  <c r="I76" i="50" s="1"/>
  <c r="G77" i="50" s="1"/>
  <c r="M74" i="50"/>
  <c r="N74" i="50" s="1"/>
  <c r="L75" i="50" s="1"/>
  <c r="T73" i="50"/>
  <c r="AD72" i="50"/>
  <c r="W77" i="50"/>
  <c r="X77" i="50" s="1"/>
  <c r="V78" i="50" s="1"/>
  <c r="AA73" i="47"/>
  <c r="V69" i="47"/>
  <c r="W69" i="47" s="1"/>
  <c r="X69" i="47" s="1"/>
  <c r="Y69" i="47" s="1"/>
  <c r="L65" i="47"/>
  <c r="M65" i="47" s="1"/>
  <c r="N65" i="47" s="1"/>
  <c r="O65" i="47" s="1"/>
  <c r="T67" i="47"/>
  <c r="AB73" i="47"/>
  <c r="AC73" i="47" s="1"/>
  <c r="AD73" i="47" s="1"/>
  <c r="J71" i="47"/>
  <c r="H71" i="47"/>
  <c r="I71" i="47" s="1"/>
  <c r="G72" i="47" s="1"/>
  <c r="R68" i="47"/>
  <c r="S68" i="47" s="1"/>
  <c r="T68" i="47" s="1"/>
  <c r="AB68" i="46"/>
  <c r="AC68" i="46" s="1"/>
  <c r="AD68" i="46" s="1"/>
  <c r="AA69" i="46"/>
  <c r="W75" i="46"/>
  <c r="X75" i="46" s="1"/>
  <c r="Y75" i="46" s="1"/>
  <c r="Q72" i="46"/>
  <c r="O71" i="46"/>
  <c r="G67" i="46"/>
  <c r="R72" i="46"/>
  <c r="S72" i="46" s="1"/>
  <c r="T72" i="46" s="1"/>
  <c r="M72" i="46"/>
  <c r="N72" i="46" s="1"/>
  <c r="L73" i="46" s="1"/>
  <c r="G68" i="46"/>
  <c r="H67" i="46"/>
  <c r="I67" i="46" s="1"/>
  <c r="J67" i="46" s="1"/>
  <c r="O68" i="44"/>
  <c r="M69" i="44"/>
  <c r="N69" i="44" s="1"/>
  <c r="O69" i="44" s="1"/>
  <c r="AD73" i="44"/>
  <c r="T65" i="44"/>
  <c r="H69" i="44"/>
  <c r="I69" i="44" s="1"/>
  <c r="G70" i="44" s="1"/>
  <c r="W71" i="44"/>
  <c r="X71" i="44" s="1"/>
  <c r="Y71" i="44" s="1"/>
  <c r="AB74" i="44"/>
  <c r="AC74" i="44" s="1"/>
  <c r="AD74" i="44" s="1"/>
  <c r="Y70" i="44"/>
  <c r="R66" i="44"/>
  <c r="S66" i="44" s="1"/>
  <c r="Q67" i="44" s="1"/>
  <c r="V72" i="39"/>
  <c r="W72" i="39" s="1"/>
  <c r="X72" i="39" s="1"/>
  <c r="V73" i="39" s="1"/>
  <c r="R66" i="39"/>
  <c r="S66" i="39" s="1"/>
  <c r="T66" i="39" s="1"/>
  <c r="AA73" i="39"/>
  <c r="AB73" i="39" s="1"/>
  <c r="AC73" i="39" s="1"/>
  <c r="AD73" i="39" s="1"/>
  <c r="H69" i="39"/>
  <c r="I69" i="39" s="1"/>
  <c r="J69" i="39" s="1"/>
  <c r="M66" i="39"/>
  <c r="N66" i="39" s="1"/>
  <c r="O66" i="39" s="1"/>
  <c r="AB69" i="9"/>
  <c r="AC69" i="9" s="1"/>
  <c r="AA70" i="9" s="1"/>
  <c r="AD68" i="9"/>
  <c r="V67" i="37"/>
  <c r="W67" i="37" s="1"/>
  <c r="X67" i="37" s="1"/>
  <c r="O67" i="37"/>
  <c r="M68" i="37"/>
  <c r="N68" i="37" s="1"/>
  <c r="O68" i="37" s="1"/>
  <c r="G63" i="37"/>
  <c r="AA65" i="37"/>
  <c r="Q60" i="37"/>
  <c r="AA61" i="35"/>
  <c r="AB61" i="35" s="1"/>
  <c r="AC61" i="35" s="1"/>
  <c r="AA62" i="35" s="1"/>
  <c r="M60" i="35"/>
  <c r="N60" i="35" s="1"/>
  <c r="O60" i="35" s="1"/>
  <c r="H63" i="35"/>
  <c r="I63" i="35" s="1"/>
  <c r="G64" i="35" s="1"/>
  <c r="R69" i="35"/>
  <c r="S69" i="35" s="1"/>
  <c r="T69" i="35" s="1"/>
  <c r="T68" i="35"/>
  <c r="O59" i="35"/>
  <c r="J62" i="35"/>
  <c r="W59" i="35"/>
  <c r="X59" i="35" s="1"/>
  <c r="V60" i="35" s="1"/>
  <c r="Q64" i="9"/>
  <c r="R64" i="9" s="1"/>
  <c r="S64" i="9" s="1"/>
  <c r="Q65" i="9" s="1"/>
  <c r="O46" i="9"/>
  <c r="L47" i="9"/>
  <c r="M47" i="9" s="1"/>
  <c r="T63" i="9"/>
  <c r="V59" i="9"/>
  <c r="R65" i="9"/>
  <c r="S65" i="9" s="1"/>
  <c r="Q66" i="9" s="1"/>
  <c r="I44" i="9"/>
  <c r="J44" i="9" s="1"/>
  <c r="T66" i="56" l="1"/>
  <c r="O70" i="56"/>
  <c r="M71" i="56"/>
  <c r="N71" i="56" s="1"/>
  <c r="L72" i="56" s="1"/>
  <c r="R67" i="56"/>
  <c r="S67" i="56" s="1"/>
  <c r="T67" i="56" s="1"/>
  <c r="V71" i="56"/>
  <c r="AA71" i="56"/>
  <c r="H71" i="56"/>
  <c r="I71" i="56" s="1"/>
  <c r="G72" i="56" s="1"/>
  <c r="V70" i="53"/>
  <c r="W70" i="53" s="1"/>
  <c r="X70" i="53" s="1"/>
  <c r="V71" i="53" s="1"/>
  <c r="O72" i="53"/>
  <c r="M73" i="53"/>
  <c r="N73" i="53" s="1"/>
  <c r="O73" i="53" s="1"/>
  <c r="G71" i="53"/>
  <c r="Q73" i="53"/>
  <c r="AB69" i="53"/>
  <c r="AC69" i="53" s="1"/>
  <c r="AA70" i="53" s="1"/>
  <c r="V75" i="52"/>
  <c r="W75" i="52" s="1"/>
  <c r="X75" i="52" s="1"/>
  <c r="V76" i="52" s="1"/>
  <c r="AA74" i="52"/>
  <c r="AB74" i="52" s="1"/>
  <c r="AC74" i="52" s="1"/>
  <c r="AA75" i="52" s="1"/>
  <c r="M78" i="52"/>
  <c r="N78" i="52" s="1"/>
  <c r="L79" i="52" s="1"/>
  <c r="R76" i="52"/>
  <c r="S76" i="52" s="1"/>
  <c r="T76" i="52" s="1"/>
  <c r="G74" i="52"/>
  <c r="H73" i="52"/>
  <c r="I73" i="52" s="1"/>
  <c r="J73" i="52" s="1"/>
  <c r="O77" i="52"/>
  <c r="T75" i="52"/>
  <c r="Y77" i="50"/>
  <c r="AD73" i="50"/>
  <c r="Q75" i="50"/>
  <c r="W78" i="50"/>
  <c r="X78" i="50" s="1"/>
  <c r="V79" i="50" s="1"/>
  <c r="M75" i="50"/>
  <c r="N75" i="50" s="1"/>
  <c r="O75" i="50" s="1"/>
  <c r="G78" i="50"/>
  <c r="J77" i="50"/>
  <c r="H77" i="50"/>
  <c r="I77" i="50" s="1"/>
  <c r="AB74" i="50"/>
  <c r="AC74" i="50" s="1"/>
  <c r="AD74" i="50" s="1"/>
  <c r="O74" i="50"/>
  <c r="R75" i="50"/>
  <c r="S75" i="50" s="1"/>
  <c r="Q76" i="50" s="1"/>
  <c r="L66" i="47"/>
  <c r="V70" i="47"/>
  <c r="W70" i="47" s="1"/>
  <c r="X70" i="47" s="1"/>
  <c r="V71" i="47" s="1"/>
  <c r="Q69" i="47"/>
  <c r="J72" i="47"/>
  <c r="H72" i="47"/>
  <c r="I72" i="47" s="1"/>
  <c r="G73" i="47" s="1"/>
  <c r="AA74" i="47"/>
  <c r="R69" i="47"/>
  <c r="S69" i="47" s="1"/>
  <c r="Q70" i="47" s="1"/>
  <c r="M66" i="47"/>
  <c r="N66" i="47" s="1"/>
  <c r="O66" i="47" s="1"/>
  <c r="AB69" i="46"/>
  <c r="AC69" i="46" s="1"/>
  <c r="AA70" i="46" s="1"/>
  <c r="V76" i="46"/>
  <c r="W76" i="46" s="1"/>
  <c r="X76" i="46" s="1"/>
  <c r="Y76" i="46" s="1"/>
  <c r="Q73" i="46"/>
  <c r="AA75" i="44"/>
  <c r="AB75" i="44" s="1"/>
  <c r="AC75" i="44" s="1"/>
  <c r="AD75" i="44" s="1"/>
  <c r="O72" i="46"/>
  <c r="V77" i="46"/>
  <c r="H68" i="46"/>
  <c r="I68" i="46" s="1"/>
  <c r="G69" i="46" s="1"/>
  <c r="R73" i="46"/>
  <c r="S73" i="46" s="1"/>
  <c r="T73" i="46" s="1"/>
  <c r="M73" i="46"/>
  <c r="N73" i="46" s="1"/>
  <c r="L74" i="46" s="1"/>
  <c r="L70" i="44"/>
  <c r="M70" i="44" s="1"/>
  <c r="N70" i="44" s="1"/>
  <c r="L71" i="44" s="1"/>
  <c r="T66" i="44"/>
  <c r="J69" i="44"/>
  <c r="R67" i="44"/>
  <c r="S67" i="44" s="1"/>
  <c r="Q68" i="44" s="1"/>
  <c r="H70" i="44"/>
  <c r="I70" i="44" s="1"/>
  <c r="G71" i="44" s="1"/>
  <c r="V72" i="44"/>
  <c r="AA74" i="39"/>
  <c r="Q67" i="39"/>
  <c r="G70" i="39"/>
  <c r="W73" i="39"/>
  <c r="X73" i="39" s="1"/>
  <c r="Y73" i="39" s="1"/>
  <c r="AB74" i="39"/>
  <c r="AC74" i="39" s="1"/>
  <c r="AA75" i="39" s="1"/>
  <c r="H70" i="39"/>
  <c r="I70" i="39" s="1"/>
  <c r="G71" i="39" s="1"/>
  <c r="Y72" i="39"/>
  <c r="L67" i="39"/>
  <c r="AB70" i="9"/>
  <c r="AC70" i="9" s="1"/>
  <c r="AA71" i="9" s="1"/>
  <c r="AD69" i="9"/>
  <c r="J63" i="35"/>
  <c r="Y67" i="37"/>
  <c r="V68" i="37"/>
  <c r="W68" i="37" s="1"/>
  <c r="X68" i="37" s="1"/>
  <c r="Y68" i="37" s="1"/>
  <c r="L69" i="37"/>
  <c r="R60" i="37"/>
  <c r="S60" i="37" s="1"/>
  <c r="Q61" i="37" s="1"/>
  <c r="AB65" i="37"/>
  <c r="AC65" i="37" s="1"/>
  <c r="AA66" i="37" s="1"/>
  <c r="H63" i="37"/>
  <c r="I63" i="37" s="1"/>
  <c r="G64" i="37" s="1"/>
  <c r="AD61" i="35"/>
  <c r="Y59" i="35"/>
  <c r="W60" i="35"/>
  <c r="X60" i="35" s="1"/>
  <c r="V61" i="35" s="1"/>
  <c r="AB62" i="35"/>
  <c r="AC62" i="35" s="1"/>
  <c r="AA63" i="35" s="1"/>
  <c r="Q70" i="35"/>
  <c r="H64" i="35"/>
  <c r="I64" i="35" s="1"/>
  <c r="G65" i="35" s="1"/>
  <c r="L61" i="35"/>
  <c r="T64" i="9"/>
  <c r="N47" i="9"/>
  <c r="W59" i="9"/>
  <c r="X59" i="9" s="1"/>
  <c r="T65" i="9"/>
  <c r="R66" i="9"/>
  <c r="S66" i="9" s="1"/>
  <c r="T66" i="9" s="1"/>
  <c r="G45" i="9"/>
  <c r="O71" i="56" l="1"/>
  <c r="J71" i="56"/>
  <c r="H72" i="56"/>
  <c r="I72" i="56" s="1"/>
  <c r="G73" i="56" s="1"/>
  <c r="M72" i="56"/>
  <c r="N72" i="56" s="1"/>
  <c r="O72" i="56" s="1"/>
  <c r="AB71" i="56"/>
  <c r="AC71" i="56" s="1"/>
  <c r="AA72" i="56" s="1"/>
  <c r="Q68" i="56"/>
  <c r="W71" i="56"/>
  <c r="X71" i="56" s="1"/>
  <c r="V72" i="56" s="1"/>
  <c r="Y70" i="53"/>
  <c r="L74" i="53"/>
  <c r="W71" i="53"/>
  <c r="X71" i="53" s="1"/>
  <c r="V72" i="53" s="1"/>
  <c r="AB70" i="53"/>
  <c r="AC70" i="53" s="1"/>
  <c r="AA71" i="53" s="1"/>
  <c r="G72" i="53"/>
  <c r="H71" i="53"/>
  <c r="I71" i="53" s="1"/>
  <c r="J71" i="53" s="1"/>
  <c r="AD69" i="53"/>
  <c r="R73" i="53"/>
  <c r="S73" i="53" s="1"/>
  <c r="Q74" i="53" s="1"/>
  <c r="Y75" i="52"/>
  <c r="O78" i="52"/>
  <c r="AB75" i="52"/>
  <c r="AC75" i="52" s="1"/>
  <c r="AA76" i="52" s="1"/>
  <c r="H74" i="52"/>
  <c r="I74" i="52" s="1"/>
  <c r="G75" i="52" s="1"/>
  <c r="W76" i="52"/>
  <c r="X76" i="52" s="1"/>
  <c r="V77" i="52" s="1"/>
  <c r="Q77" i="52"/>
  <c r="M79" i="52"/>
  <c r="N79" i="52" s="1"/>
  <c r="L80" i="52" s="1"/>
  <c r="AD74" i="52"/>
  <c r="L76" i="50"/>
  <c r="M76" i="50" s="1"/>
  <c r="N76" i="50" s="1"/>
  <c r="O76" i="50" s="1"/>
  <c r="R76" i="50"/>
  <c r="S76" i="50" s="1"/>
  <c r="Q77" i="50" s="1"/>
  <c r="W79" i="50"/>
  <c r="X79" i="50" s="1"/>
  <c r="V80" i="50" s="1"/>
  <c r="T75" i="50"/>
  <c r="AA75" i="50"/>
  <c r="Y78" i="50"/>
  <c r="G79" i="50"/>
  <c r="H78" i="50"/>
  <c r="I78" i="50" s="1"/>
  <c r="J78" i="50" s="1"/>
  <c r="T69" i="47"/>
  <c r="Y70" i="47"/>
  <c r="W71" i="47"/>
  <c r="X71" i="47" s="1"/>
  <c r="Y71" i="47" s="1"/>
  <c r="L67" i="47"/>
  <c r="AB74" i="47"/>
  <c r="AC74" i="47" s="1"/>
  <c r="AA75" i="47" s="1"/>
  <c r="R70" i="47"/>
  <c r="S70" i="47" s="1"/>
  <c r="Q71" i="47" s="1"/>
  <c r="J73" i="47"/>
  <c r="H73" i="47"/>
  <c r="I73" i="47" s="1"/>
  <c r="G74" i="47" s="1"/>
  <c r="AD69" i="46"/>
  <c r="AB70" i="46"/>
  <c r="AC70" i="46" s="1"/>
  <c r="AA71" i="46" s="1"/>
  <c r="O73" i="46"/>
  <c r="H69" i="46"/>
  <c r="I69" i="46" s="1"/>
  <c r="G70" i="46" s="1"/>
  <c r="M74" i="46"/>
  <c r="N74" i="46" s="1"/>
  <c r="O74" i="46" s="1"/>
  <c r="Y77" i="46"/>
  <c r="W77" i="46"/>
  <c r="X77" i="46" s="1"/>
  <c r="V78" i="46" s="1"/>
  <c r="J68" i="46"/>
  <c r="Q74" i="46"/>
  <c r="M71" i="44"/>
  <c r="N71" i="44" s="1"/>
  <c r="L72" i="44" s="1"/>
  <c r="O70" i="44"/>
  <c r="AA76" i="44"/>
  <c r="AB76" i="44" s="1"/>
  <c r="AC76" i="44" s="1"/>
  <c r="AA77" i="44" s="1"/>
  <c r="J70" i="44"/>
  <c r="R68" i="44"/>
  <c r="S68" i="44" s="1"/>
  <c r="T68" i="44" s="1"/>
  <c r="H71" i="44"/>
  <c r="I71" i="44" s="1"/>
  <c r="G72" i="44" s="1"/>
  <c r="W72" i="44"/>
  <c r="X72" i="44" s="1"/>
  <c r="V73" i="44" s="1"/>
  <c r="T67" i="44"/>
  <c r="R67" i="39"/>
  <c r="S67" i="39" s="1"/>
  <c r="Q68" i="39" s="1"/>
  <c r="AD74" i="39"/>
  <c r="V74" i="39"/>
  <c r="H71" i="39"/>
  <c r="I71" i="39" s="1"/>
  <c r="J71" i="39" s="1"/>
  <c r="J70" i="39"/>
  <c r="AB75" i="39"/>
  <c r="AC75" i="39" s="1"/>
  <c r="AD75" i="39" s="1"/>
  <c r="M67" i="39"/>
  <c r="N67" i="39" s="1"/>
  <c r="L68" i="39" s="1"/>
  <c r="AD70" i="9"/>
  <c r="AB71" i="9"/>
  <c r="AC71" i="9" s="1"/>
  <c r="AD71" i="9" s="1"/>
  <c r="AA72" i="9"/>
  <c r="J64" i="35"/>
  <c r="J63" i="37"/>
  <c r="M69" i="37"/>
  <c r="N69" i="37" s="1"/>
  <c r="O69" i="37" s="1"/>
  <c r="T60" i="37"/>
  <c r="H64" i="37"/>
  <c r="I64" i="37" s="1"/>
  <c r="G65" i="37" s="1"/>
  <c r="AB66" i="37"/>
  <c r="AC66" i="37" s="1"/>
  <c r="AA67" i="37" s="1"/>
  <c r="R61" i="37"/>
  <c r="S61" i="37" s="1"/>
  <c r="T61" i="37" s="1"/>
  <c r="AD65" i="37"/>
  <c r="V69" i="37"/>
  <c r="AD62" i="35"/>
  <c r="AB63" i="35"/>
  <c r="AC63" i="35" s="1"/>
  <c r="AA64" i="35" s="1"/>
  <c r="G66" i="35"/>
  <c r="H65" i="35"/>
  <c r="I65" i="35" s="1"/>
  <c r="J65" i="35" s="1"/>
  <c r="W61" i="35"/>
  <c r="X61" i="35" s="1"/>
  <c r="V62" i="35" s="1"/>
  <c r="M61" i="35"/>
  <c r="N61" i="35" s="1"/>
  <c r="O61" i="35" s="1"/>
  <c r="R70" i="35"/>
  <c r="S70" i="35" s="1"/>
  <c r="Q71" i="35" s="1"/>
  <c r="Y60" i="35"/>
  <c r="V60" i="9"/>
  <c r="O47" i="9"/>
  <c r="L48" i="9"/>
  <c r="M48" i="9" s="1"/>
  <c r="W60" i="9"/>
  <c r="X60" i="9" s="1"/>
  <c r="V61" i="9" s="1"/>
  <c r="Q67" i="9"/>
  <c r="R67" i="9" s="1"/>
  <c r="S67" i="9" s="1"/>
  <c r="Q68" i="9" s="1"/>
  <c r="H45" i="9"/>
  <c r="I45" i="9" s="1"/>
  <c r="G46" i="9" s="1"/>
  <c r="Y71" i="56" l="1"/>
  <c r="AD71" i="56"/>
  <c r="J72" i="56"/>
  <c r="Y72" i="56"/>
  <c r="W72" i="56"/>
  <c r="X72" i="56" s="1"/>
  <c r="V73" i="56" s="1"/>
  <c r="H73" i="56"/>
  <c r="I73" i="56" s="1"/>
  <c r="G74" i="56" s="1"/>
  <c r="AB72" i="56"/>
  <c r="AC72" i="56" s="1"/>
  <c r="AA73" i="56" s="1"/>
  <c r="L73" i="56"/>
  <c r="R68" i="56"/>
  <c r="S68" i="56" s="1"/>
  <c r="Q69" i="56" s="1"/>
  <c r="AD70" i="53"/>
  <c r="Y71" i="53"/>
  <c r="M74" i="53"/>
  <c r="N74" i="53" s="1"/>
  <c r="L75" i="53" s="1"/>
  <c r="M75" i="53" s="1"/>
  <c r="N75" i="53" s="1"/>
  <c r="L76" i="53" s="1"/>
  <c r="AB71" i="53"/>
  <c r="AC71" i="53" s="1"/>
  <c r="AA72" i="53" s="1"/>
  <c r="R74" i="53"/>
  <c r="S74" i="53" s="1"/>
  <c r="Q75" i="53" s="1"/>
  <c r="H72" i="53"/>
  <c r="I72" i="53" s="1"/>
  <c r="G73" i="53" s="1"/>
  <c r="T73" i="53"/>
  <c r="W72" i="53"/>
  <c r="X72" i="53" s="1"/>
  <c r="V73" i="53" s="1"/>
  <c r="AD75" i="52"/>
  <c r="O79" i="52"/>
  <c r="W77" i="52"/>
  <c r="X77" i="52" s="1"/>
  <c r="Y77" i="52" s="1"/>
  <c r="H75" i="52"/>
  <c r="I75" i="52" s="1"/>
  <c r="J75" i="52" s="1"/>
  <c r="R77" i="52"/>
  <c r="S77" i="52" s="1"/>
  <c r="Q78" i="52" s="1"/>
  <c r="J74" i="52"/>
  <c r="AB76" i="52"/>
  <c r="AC76" i="52" s="1"/>
  <c r="AD76" i="52" s="1"/>
  <c r="M80" i="52"/>
  <c r="N80" i="52" s="1"/>
  <c r="L81" i="52" s="1"/>
  <c r="Y76" i="52"/>
  <c r="T76" i="50"/>
  <c r="L77" i="50"/>
  <c r="M77" i="50" s="1"/>
  <c r="N77" i="50" s="1"/>
  <c r="O77" i="50" s="1"/>
  <c r="W80" i="50"/>
  <c r="X80" i="50" s="1"/>
  <c r="V81" i="50" s="1"/>
  <c r="H79" i="50"/>
  <c r="I79" i="50" s="1"/>
  <c r="J79" i="50" s="1"/>
  <c r="Y79" i="50"/>
  <c r="R77" i="50"/>
  <c r="S77" i="50" s="1"/>
  <c r="Q78" i="50" s="1"/>
  <c r="AB75" i="50"/>
  <c r="AC75" i="50" s="1"/>
  <c r="AD75" i="50" s="1"/>
  <c r="AD74" i="47"/>
  <c r="V72" i="47"/>
  <c r="W72" i="47" s="1"/>
  <c r="X72" i="47" s="1"/>
  <c r="V73" i="47" s="1"/>
  <c r="T70" i="47"/>
  <c r="R71" i="47"/>
  <c r="S71" i="47" s="1"/>
  <c r="Q72" i="47" s="1"/>
  <c r="H74" i="47"/>
  <c r="I74" i="47" s="1"/>
  <c r="J74" i="47" s="1"/>
  <c r="AB75" i="47"/>
  <c r="AC75" i="47" s="1"/>
  <c r="AD75" i="47" s="1"/>
  <c r="M67" i="47"/>
  <c r="N67" i="47" s="1"/>
  <c r="O67" i="47" s="1"/>
  <c r="AD70" i="46"/>
  <c r="AB71" i="46"/>
  <c r="AC71" i="46" s="1"/>
  <c r="AA72" i="46" s="1"/>
  <c r="AD71" i="46"/>
  <c r="L75" i="46"/>
  <c r="M75" i="46" s="1"/>
  <c r="N75" i="46" s="1"/>
  <c r="L76" i="46" s="1"/>
  <c r="H70" i="46"/>
  <c r="I70" i="46" s="1"/>
  <c r="G71" i="46" s="1"/>
  <c r="W78" i="46"/>
  <c r="X78" i="46" s="1"/>
  <c r="Y78" i="46" s="1"/>
  <c r="J69" i="46"/>
  <c r="R74" i="46"/>
  <c r="S74" i="46" s="1"/>
  <c r="T74" i="46" s="1"/>
  <c r="Q69" i="44"/>
  <c r="R69" i="44" s="1"/>
  <c r="S69" i="44" s="1"/>
  <c r="T69" i="44" s="1"/>
  <c r="O71" i="44"/>
  <c r="M72" i="44"/>
  <c r="N72" i="44" s="1"/>
  <c r="L73" i="44" s="1"/>
  <c r="AD76" i="44"/>
  <c r="Y72" i="44"/>
  <c r="H72" i="44"/>
  <c r="I72" i="44" s="1"/>
  <c r="J72" i="44" s="1"/>
  <c r="W73" i="44"/>
  <c r="X73" i="44" s="1"/>
  <c r="V74" i="44" s="1"/>
  <c r="J71" i="44"/>
  <c r="AB77" i="44"/>
  <c r="AC77" i="44" s="1"/>
  <c r="AA78" i="44" s="1"/>
  <c r="AA76" i="39"/>
  <c r="W74" i="39"/>
  <c r="X74" i="39" s="1"/>
  <c r="Y74" i="39" s="1"/>
  <c r="T67" i="39"/>
  <c r="R68" i="39"/>
  <c r="S68" i="39" s="1"/>
  <c r="T68" i="39" s="1"/>
  <c r="Q69" i="39"/>
  <c r="G72" i="39"/>
  <c r="H72" i="39" s="1"/>
  <c r="I72" i="39" s="1"/>
  <c r="J72" i="39" s="1"/>
  <c r="O67" i="39"/>
  <c r="M68" i="39"/>
  <c r="N68" i="39" s="1"/>
  <c r="L69" i="39" s="1"/>
  <c r="AB76" i="39"/>
  <c r="AC76" i="39" s="1"/>
  <c r="AA77" i="39" s="1"/>
  <c r="AB72" i="9"/>
  <c r="AC72" i="9" s="1"/>
  <c r="AA73" i="9" s="1"/>
  <c r="J64" i="37"/>
  <c r="L70" i="37"/>
  <c r="M70" i="37" s="1"/>
  <c r="N70" i="37" s="1"/>
  <c r="L71" i="37" s="1"/>
  <c r="M71" i="37" s="1"/>
  <c r="N71" i="37" s="1"/>
  <c r="L72" i="37" s="1"/>
  <c r="AB67" i="37"/>
  <c r="AC67" i="37" s="1"/>
  <c r="AA68" i="37" s="1"/>
  <c r="H65" i="37"/>
  <c r="I65" i="37" s="1"/>
  <c r="G66" i="37" s="1"/>
  <c r="Q62" i="37"/>
  <c r="AD66" i="37"/>
  <c r="W69" i="37"/>
  <c r="X69" i="37" s="1"/>
  <c r="Y69" i="37" s="1"/>
  <c r="Y61" i="35"/>
  <c r="R71" i="35"/>
  <c r="S71" i="35" s="1"/>
  <c r="Q72" i="35" s="1"/>
  <c r="AB64" i="35"/>
  <c r="AC64" i="35" s="1"/>
  <c r="AA65" i="35" s="1"/>
  <c r="W62" i="35"/>
  <c r="X62" i="35" s="1"/>
  <c r="Y62" i="35" s="1"/>
  <c r="H66" i="35"/>
  <c r="I66" i="35" s="1"/>
  <c r="J66" i="35" s="1"/>
  <c r="L62" i="35"/>
  <c r="T70" i="35"/>
  <c r="AD63" i="35"/>
  <c r="J45" i="9"/>
  <c r="N48" i="9"/>
  <c r="W61" i="9"/>
  <c r="X61" i="9" s="1"/>
  <c r="R68" i="9"/>
  <c r="S68" i="9" s="1"/>
  <c r="Q69" i="9" s="1"/>
  <c r="T67" i="9"/>
  <c r="L49" i="9"/>
  <c r="H46" i="9"/>
  <c r="AD72" i="56" l="1"/>
  <c r="T68" i="56"/>
  <c r="R69" i="56"/>
  <c r="S69" i="56" s="1"/>
  <c r="T69" i="56" s="1"/>
  <c r="H74" i="56"/>
  <c r="I74" i="56" s="1"/>
  <c r="J74" i="56" s="1"/>
  <c r="W73" i="56"/>
  <c r="X73" i="56" s="1"/>
  <c r="Y73" i="56" s="1"/>
  <c r="AB73" i="56"/>
  <c r="AC73" i="56" s="1"/>
  <c r="AA74" i="56" s="1"/>
  <c r="J73" i="56"/>
  <c r="M73" i="56"/>
  <c r="N73" i="56" s="1"/>
  <c r="L74" i="56" s="1"/>
  <c r="O74" i="53"/>
  <c r="O75" i="53"/>
  <c r="AD71" i="53"/>
  <c r="R75" i="53"/>
  <c r="S75" i="53" s="1"/>
  <c r="Q76" i="53" s="1"/>
  <c r="H73" i="53"/>
  <c r="I73" i="53" s="1"/>
  <c r="J73" i="53" s="1"/>
  <c r="M76" i="53"/>
  <c r="N76" i="53" s="1"/>
  <c r="L77" i="53" s="1"/>
  <c r="W73" i="53"/>
  <c r="X73" i="53" s="1"/>
  <c r="Y73" i="53" s="1"/>
  <c r="Y72" i="53"/>
  <c r="J72" i="53"/>
  <c r="T74" i="53"/>
  <c r="AB72" i="53"/>
  <c r="AC72" i="53" s="1"/>
  <c r="AA73" i="53" s="1"/>
  <c r="O80" i="52"/>
  <c r="V78" i="52"/>
  <c r="W78" i="52" s="1"/>
  <c r="X78" i="52" s="1"/>
  <c r="V79" i="52" s="1"/>
  <c r="M81" i="52"/>
  <c r="N81" i="52" s="1"/>
  <c r="O81" i="52" s="1"/>
  <c r="R78" i="52"/>
  <c r="S78" i="52" s="1"/>
  <c r="Q79" i="52" s="1"/>
  <c r="AA77" i="52"/>
  <c r="T77" i="52"/>
  <c r="G76" i="52"/>
  <c r="T77" i="50"/>
  <c r="L78" i="50"/>
  <c r="M78" i="50" s="1"/>
  <c r="N78" i="50" s="1"/>
  <c r="O78" i="50" s="1"/>
  <c r="Y80" i="50"/>
  <c r="G80" i="50"/>
  <c r="W81" i="50"/>
  <c r="X81" i="50" s="1"/>
  <c r="V82" i="50" s="1"/>
  <c r="R78" i="50"/>
  <c r="S78" i="50" s="1"/>
  <c r="Q79" i="50" s="1"/>
  <c r="H80" i="50"/>
  <c r="I80" i="50" s="1"/>
  <c r="G81" i="50" s="1"/>
  <c r="AA76" i="50"/>
  <c r="AA76" i="47"/>
  <c r="Y72" i="47"/>
  <c r="L68" i="47"/>
  <c r="M68" i="47" s="1"/>
  <c r="N68" i="47" s="1"/>
  <c r="O68" i="47" s="1"/>
  <c r="R72" i="47"/>
  <c r="S72" i="47" s="1"/>
  <c r="Q73" i="47" s="1"/>
  <c r="AB76" i="47"/>
  <c r="AC76" i="47" s="1"/>
  <c r="AA77" i="47" s="1"/>
  <c r="G75" i="47"/>
  <c r="T71" i="47"/>
  <c r="W73" i="47"/>
  <c r="X73" i="47" s="1"/>
  <c r="Y73" i="47" s="1"/>
  <c r="AB72" i="46"/>
  <c r="AC72" i="46" s="1"/>
  <c r="AA73" i="46" s="1"/>
  <c r="AD77" i="44"/>
  <c r="J70" i="46"/>
  <c r="M76" i="46"/>
  <c r="N76" i="46" s="1"/>
  <c r="L77" i="46" s="1"/>
  <c r="Q75" i="46"/>
  <c r="V79" i="46"/>
  <c r="H71" i="46"/>
  <c r="I71" i="46" s="1"/>
  <c r="J71" i="46" s="1"/>
  <c r="O75" i="46"/>
  <c r="M73" i="44"/>
  <c r="N73" i="44" s="1"/>
  <c r="O73" i="44" s="1"/>
  <c r="O72" i="44"/>
  <c r="G73" i="44"/>
  <c r="W74" i="44"/>
  <c r="X74" i="44" s="1"/>
  <c r="Y74" i="44" s="1"/>
  <c r="Q70" i="44"/>
  <c r="Y73" i="44"/>
  <c r="AB78" i="44"/>
  <c r="AC78" i="44" s="1"/>
  <c r="AD78" i="44" s="1"/>
  <c r="H73" i="44"/>
  <c r="I73" i="44" s="1"/>
  <c r="J73" i="44" s="1"/>
  <c r="V75" i="39"/>
  <c r="W75" i="39" s="1"/>
  <c r="X75" i="39" s="1"/>
  <c r="Y75" i="39" s="1"/>
  <c r="R69" i="39"/>
  <c r="S69" i="39" s="1"/>
  <c r="T69" i="39" s="1"/>
  <c r="O68" i="39"/>
  <c r="G73" i="39"/>
  <c r="H73" i="39" s="1"/>
  <c r="I73" i="39" s="1"/>
  <c r="AB77" i="39"/>
  <c r="AC77" i="39" s="1"/>
  <c r="AD77" i="39" s="1"/>
  <c r="M69" i="39"/>
  <c r="N69" i="39" s="1"/>
  <c r="O69" i="39" s="1"/>
  <c r="AD76" i="39"/>
  <c r="AD73" i="9"/>
  <c r="AB73" i="9"/>
  <c r="AC73" i="9" s="1"/>
  <c r="AA74" i="9"/>
  <c r="AD72" i="9"/>
  <c r="O70" i="37"/>
  <c r="AD67" i="37"/>
  <c r="V70" i="37"/>
  <c r="W70" i="37" s="1"/>
  <c r="X70" i="37" s="1"/>
  <c r="Y70" i="37" s="1"/>
  <c r="H66" i="37"/>
  <c r="I66" i="37" s="1"/>
  <c r="J66" i="37" s="1"/>
  <c r="M72" i="37"/>
  <c r="N72" i="37" s="1"/>
  <c r="L73" i="37" s="1"/>
  <c r="AB68" i="37"/>
  <c r="AC68" i="37" s="1"/>
  <c r="AD68" i="37" s="1"/>
  <c r="J65" i="37"/>
  <c r="O71" i="37"/>
  <c r="R62" i="37"/>
  <c r="S62" i="37" s="1"/>
  <c r="T62" i="37" s="1"/>
  <c r="AD64" i="35"/>
  <c r="V63" i="35"/>
  <c r="W63" i="35" s="1"/>
  <c r="X63" i="35" s="1"/>
  <c r="Y63" i="35" s="1"/>
  <c r="AB65" i="35"/>
  <c r="AC65" i="35" s="1"/>
  <c r="AA66" i="35" s="1"/>
  <c r="R72" i="35"/>
  <c r="S72" i="35" s="1"/>
  <c r="T72" i="35" s="1"/>
  <c r="G67" i="35"/>
  <c r="T71" i="35"/>
  <c r="M62" i="35"/>
  <c r="N62" i="35" s="1"/>
  <c r="L63" i="35" s="1"/>
  <c r="O48" i="9"/>
  <c r="T68" i="9"/>
  <c r="V62" i="9"/>
  <c r="R69" i="9"/>
  <c r="S69" i="9" s="1"/>
  <c r="M49" i="9"/>
  <c r="I46" i="9"/>
  <c r="V74" i="56" l="1"/>
  <c r="Q70" i="56"/>
  <c r="M74" i="56"/>
  <c r="N74" i="56" s="1"/>
  <c r="L75" i="56" s="1"/>
  <c r="AB74" i="56"/>
  <c r="AC74" i="56" s="1"/>
  <c r="AD74" i="56" s="1"/>
  <c r="W74" i="56"/>
  <c r="X74" i="56" s="1"/>
  <c r="V75" i="56" s="1"/>
  <c r="G75" i="56"/>
  <c r="O73" i="56"/>
  <c r="AD73" i="56"/>
  <c r="R70" i="56"/>
  <c r="S70" i="56" s="1"/>
  <c r="Q71" i="56" s="1"/>
  <c r="T75" i="53"/>
  <c r="O76" i="53"/>
  <c r="AB73" i="53"/>
  <c r="AC73" i="53" s="1"/>
  <c r="AA74" i="53" s="1"/>
  <c r="R76" i="53"/>
  <c r="S76" i="53" s="1"/>
  <c r="T76" i="53" s="1"/>
  <c r="M77" i="53"/>
  <c r="N77" i="53" s="1"/>
  <c r="L78" i="53" s="1"/>
  <c r="AD72" i="53"/>
  <c r="G74" i="53"/>
  <c r="V74" i="53"/>
  <c r="T78" i="52"/>
  <c r="L82" i="52"/>
  <c r="W79" i="52"/>
  <c r="X79" i="52" s="1"/>
  <c r="Y79" i="52" s="1"/>
  <c r="V80" i="52"/>
  <c r="H76" i="52"/>
  <c r="I76" i="52" s="1"/>
  <c r="J76" i="52" s="1"/>
  <c r="Y78" i="52"/>
  <c r="R79" i="52"/>
  <c r="S79" i="52" s="1"/>
  <c r="Q80" i="52" s="1"/>
  <c r="AB77" i="52"/>
  <c r="AC77" i="52" s="1"/>
  <c r="AA78" i="52" s="1"/>
  <c r="Y81" i="50"/>
  <c r="L79" i="50"/>
  <c r="M79" i="50" s="1"/>
  <c r="N79" i="50" s="1"/>
  <c r="L80" i="50" s="1"/>
  <c r="G82" i="50"/>
  <c r="J81" i="50"/>
  <c r="H81" i="50"/>
  <c r="I81" i="50" s="1"/>
  <c r="R79" i="50"/>
  <c r="S79" i="50" s="1"/>
  <c r="T79" i="50" s="1"/>
  <c r="AB76" i="50"/>
  <c r="AC76" i="50" s="1"/>
  <c r="AD76" i="50" s="1"/>
  <c r="T78" i="50"/>
  <c r="W82" i="50"/>
  <c r="X82" i="50" s="1"/>
  <c r="Y82" i="50" s="1"/>
  <c r="J80" i="50"/>
  <c r="AD76" i="47"/>
  <c r="V74" i="47"/>
  <c r="T72" i="47"/>
  <c r="AB77" i="47"/>
  <c r="AC77" i="47" s="1"/>
  <c r="AD77" i="47" s="1"/>
  <c r="L69" i="47"/>
  <c r="H75" i="47"/>
  <c r="I75" i="47" s="1"/>
  <c r="J75" i="47" s="1"/>
  <c r="W74" i="47"/>
  <c r="X74" i="47" s="1"/>
  <c r="V75" i="47" s="1"/>
  <c r="R73" i="47"/>
  <c r="S73" i="47" s="1"/>
  <c r="T73" i="47" s="1"/>
  <c r="AD72" i="46"/>
  <c r="AB73" i="46"/>
  <c r="AC73" i="46" s="1"/>
  <c r="AA74" i="46" s="1"/>
  <c r="M77" i="46"/>
  <c r="N77" i="46" s="1"/>
  <c r="L78" i="46" s="1"/>
  <c r="R75" i="46"/>
  <c r="S75" i="46" s="1"/>
  <c r="T75" i="46" s="1"/>
  <c r="G72" i="46"/>
  <c r="O76" i="46"/>
  <c r="W79" i="46"/>
  <c r="X79" i="46" s="1"/>
  <c r="Y79" i="46" s="1"/>
  <c r="V75" i="44"/>
  <c r="W75" i="44" s="1"/>
  <c r="X75" i="44" s="1"/>
  <c r="L74" i="44"/>
  <c r="G74" i="44"/>
  <c r="R70" i="44"/>
  <c r="S70" i="44" s="1"/>
  <c r="Q71" i="44" s="1"/>
  <c r="AA79" i="44"/>
  <c r="V76" i="39"/>
  <c r="W76" i="39" s="1"/>
  <c r="X76" i="39" s="1"/>
  <c r="V77" i="39" s="1"/>
  <c r="Q70" i="39"/>
  <c r="R70" i="39" s="1"/>
  <c r="S70" i="39" s="1"/>
  <c r="T70" i="39" s="1"/>
  <c r="J73" i="39"/>
  <c r="G74" i="39"/>
  <c r="AA78" i="39"/>
  <c r="AB78" i="39" s="1"/>
  <c r="AC78" i="39" s="1"/>
  <c r="AD78" i="39" s="1"/>
  <c r="G75" i="39"/>
  <c r="H74" i="39"/>
  <c r="I74" i="39" s="1"/>
  <c r="J74" i="39" s="1"/>
  <c r="L70" i="39"/>
  <c r="AD74" i="9"/>
  <c r="AB74" i="9"/>
  <c r="AC74" i="9" s="1"/>
  <c r="AA75" i="9" s="1"/>
  <c r="G67" i="37"/>
  <c r="H67" i="37" s="1"/>
  <c r="I67" i="37" s="1"/>
  <c r="J67" i="37" s="1"/>
  <c r="O72" i="37"/>
  <c r="Q63" i="37"/>
  <c r="AA69" i="37"/>
  <c r="M73" i="37"/>
  <c r="N73" i="37" s="1"/>
  <c r="L74" i="37" s="1"/>
  <c r="V71" i="37"/>
  <c r="V64" i="35"/>
  <c r="W64" i="35" s="1"/>
  <c r="X64" i="35" s="1"/>
  <c r="V65" i="35" s="1"/>
  <c r="Q73" i="35"/>
  <c r="R73" i="35" s="1"/>
  <c r="S73" i="35" s="1"/>
  <c r="T73" i="35" s="1"/>
  <c r="O62" i="35"/>
  <c r="M63" i="35"/>
  <c r="N63" i="35" s="1"/>
  <c r="O63" i="35" s="1"/>
  <c r="AB66" i="35"/>
  <c r="AC66" i="35" s="1"/>
  <c r="AD66" i="35" s="1"/>
  <c r="G68" i="35"/>
  <c r="H67" i="35"/>
  <c r="I67" i="35" s="1"/>
  <c r="J67" i="35" s="1"/>
  <c r="AD65" i="35"/>
  <c r="Q70" i="9"/>
  <c r="N49" i="9"/>
  <c r="T69" i="9"/>
  <c r="W62" i="9"/>
  <c r="X62" i="9" s="1"/>
  <c r="R70" i="9"/>
  <c r="S70" i="9" s="1"/>
  <c r="T70" i="9" s="1"/>
  <c r="G47" i="9"/>
  <c r="J46" i="9"/>
  <c r="Y74" i="56" l="1"/>
  <c r="T70" i="56"/>
  <c r="O74" i="56"/>
  <c r="R71" i="56"/>
  <c r="S71" i="56" s="1"/>
  <c r="T71" i="56" s="1"/>
  <c r="M75" i="56"/>
  <c r="N75" i="56" s="1"/>
  <c r="O75" i="56" s="1"/>
  <c r="W75" i="56"/>
  <c r="X75" i="56" s="1"/>
  <c r="V76" i="56" s="1"/>
  <c r="AA75" i="56"/>
  <c r="H75" i="56"/>
  <c r="I75" i="56" s="1"/>
  <c r="G76" i="56" s="1"/>
  <c r="AD73" i="53"/>
  <c r="O77" i="53"/>
  <c r="M78" i="53"/>
  <c r="N78" i="53" s="1"/>
  <c r="L79" i="53" s="1"/>
  <c r="W74" i="53"/>
  <c r="X74" i="53" s="1"/>
  <c r="V75" i="53" s="1"/>
  <c r="Q77" i="53"/>
  <c r="H74" i="53"/>
  <c r="I74" i="53" s="1"/>
  <c r="G75" i="53" s="1"/>
  <c r="AB74" i="53"/>
  <c r="AC74" i="53" s="1"/>
  <c r="AD74" i="53" s="1"/>
  <c r="M82" i="52"/>
  <c r="N82" i="52" s="1"/>
  <c r="O82" i="52" s="1"/>
  <c r="AB78" i="52"/>
  <c r="AC78" i="52" s="1"/>
  <c r="AA79" i="52" s="1"/>
  <c r="R80" i="52"/>
  <c r="S80" i="52" s="1"/>
  <c r="T80" i="52" s="1"/>
  <c r="W80" i="52"/>
  <c r="X80" i="52" s="1"/>
  <c r="Y80" i="52" s="1"/>
  <c r="T79" i="52"/>
  <c r="G77" i="52"/>
  <c r="AD77" i="52"/>
  <c r="AA77" i="50"/>
  <c r="AB77" i="50" s="1"/>
  <c r="AC77" i="50" s="1"/>
  <c r="AA78" i="50" s="1"/>
  <c r="V83" i="50"/>
  <c r="W83" i="50" s="1"/>
  <c r="X83" i="50" s="1"/>
  <c r="V84" i="50" s="1"/>
  <c r="M80" i="50"/>
  <c r="N80" i="50" s="1"/>
  <c r="L81" i="50" s="1"/>
  <c r="Q80" i="50"/>
  <c r="H82" i="50"/>
  <c r="I82" i="50" s="1"/>
  <c r="G83" i="50" s="1"/>
  <c r="O79" i="50"/>
  <c r="Y74" i="47"/>
  <c r="AA78" i="47"/>
  <c r="AB78" i="47" s="1"/>
  <c r="AC78" i="47" s="1"/>
  <c r="AA79" i="47" s="1"/>
  <c r="Q74" i="47"/>
  <c r="R74" i="47" s="1"/>
  <c r="S74" i="47" s="1"/>
  <c r="Q75" i="47" s="1"/>
  <c r="W75" i="47"/>
  <c r="X75" i="47" s="1"/>
  <c r="Y75" i="47" s="1"/>
  <c r="M69" i="47"/>
  <c r="N69" i="47" s="1"/>
  <c r="O69" i="47" s="1"/>
  <c r="G76" i="47"/>
  <c r="AB74" i="46"/>
  <c r="AC74" i="46" s="1"/>
  <c r="AA75" i="46" s="1"/>
  <c r="AD74" i="46"/>
  <c r="AD73" i="46"/>
  <c r="V80" i="46"/>
  <c r="W80" i="46" s="1"/>
  <c r="X80" i="46" s="1"/>
  <c r="M78" i="46"/>
  <c r="N78" i="46" s="1"/>
  <c r="L79" i="46" s="1"/>
  <c r="Q76" i="46"/>
  <c r="J72" i="46"/>
  <c r="H72" i="46"/>
  <c r="I72" i="46" s="1"/>
  <c r="G73" i="46" s="1"/>
  <c r="O77" i="46"/>
  <c r="Y75" i="44"/>
  <c r="V76" i="44"/>
  <c r="W76" i="44" s="1"/>
  <c r="X76" i="44" s="1"/>
  <c r="Y76" i="44" s="1"/>
  <c r="M74" i="44"/>
  <c r="N74" i="44" s="1"/>
  <c r="L75" i="44" s="1"/>
  <c r="T70" i="44"/>
  <c r="R71" i="44"/>
  <c r="S71" i="44" s="1"/>
  <c r="T71" i="44" s="1"/>
  <c r="AB79" i="44"/>
  <c r="AC79" i="44" s="1"/>
  <c r="AA80" i="44" s="1"/>
  <c r="H74" i="44"/>
  <c r="I74" i="44" s="1"/>
  <c r="J74" i="44" s="1"/>
  <c r="Q71" i="39"/>
  <c r="R71" i="39" s="1"/>
  <c r="S71" i="39" s="1"/>
  <c r="Q72" i="39" s="1"/>
  <c r="AA79" i="39"/>
  <c r="AB79" i="39" s="1"/>
  <c r="AC79" i="39" s="1"/>
  <c r="AD79" i="39" s="1"/>
  <c r="W77" i="39"/>
  <c r="X77" i="39" s="1"/>
  <c r="Y77" i="39" s="1"/>
  <c r="Y76" i="39"/>
  <c r="H75" i="39"/>
  <c r="I75" i="39" s="1"/>
  <c r="G76" i="39" s="1"/>
  <c r="M70" i="39"/>
  <c r="N70" i="39" s="1"/>
  <c r="L71" i="39" s="1"/>
  <c r="AD75" i="9"/>
  <c r="AB75" i="9"/>
  <c r="AC75" i="9" s="1"/>
  <c r="AA76" i="9" s="1"/>
  <c r="M74" i="37"/>
  <c r="N74" i="37" s="1"/>
  <c r="O74" i="37" s="1"/>
  <c r="R63" i="37"/>
  <c r="S63" i="37" s="1"/>
  <c r="T63" i="37" s="1"/>
  <c r="G68" i="37"/>
  <c r="O73" i="37"/>
  <c r="W71" i="37"/>
  <c r="X71" i="37" s="1"/>
  <c r="Y71" i="37" s="1"/>
  <c r="AB69" i="37"/>
  <c r="AC69" i="37" s="1"/>
  <c r="AA70" i="37" s="1"/>
  <c r="L64" i="35"/>
  <c r="M64" i="35" s="1"/>
  <c r="N64" i="35" s="1"/>
  <c r="O64" i="35" s="1"/>
  <c r="AA67" i="35"/>
  <c r="AB67" i="35" s="1"/>
  <c r="AC67" i="35" s="1"/>
  <c r="AA68" i="35" s="1"/>
  <c r="W65" i="35"/>
  <c r="X65" i="35" s="1"/>
  <c r="Y65" i="35" s="1"/>
  <c r="H68" i="35"/>
  <c r="I68" i="35" s="1"/>
  <c r="G69" i="35" s="1"/>
  <c r="Y64" i="35"/>
  <c r="Q74" i="35"/>
  <c r="O49" i="9"/>
  <c r="L50" i="9"/>
  <c r="M50" i="9" s="1"/>
  <c r="Q71" i="9"/>
  <c r="R71" i="9" s="1"/>
  <c r="S71" i="9" s="1"/>
  <c r="Q72" i="9" s="1"/>
  <c r="V63" i="9"/>
  <c r="H47" i="9"/>
  <c r="I47" i="9"/>
  <c r="J47" i="9" s="1"/>
  <c r="Y75" i="56" l="1"/>
  <c r="Q72" i="56"/>
  <c r="R72" i="56" s="1"/>
  <c r="S72" i="56" s="1"/>
  <c r="T72" i="56" s="1"/>
  <c r="J75" i="56"/>
  <c r="H76" i="56"/>
  <c r="I76" i="56" s="1"/>
  <c r="J76" i="56" s="1"/>
  <c r="W76" i="56"/>
  <c r="X76" i="56" s="1"/>
  <c r="V77" i="56" s="1"/>
  <c r="Y76" i="56"/>
  <c r="L76" i="56"/>
  <c r="AB75" i="56"/>
  <c r="AC75" i="56" s="1"/>
  <c r="AD75" i="56" s="1"/>
  <c r="AA75" i="53"/>
  <c r="O78" i="53"/>
  <c r="W75" i="53"/>
  <c r="X75" i="53" s="1"/>
  <c r="V76" i="53" s="1"/>
  <c r="H75" i="53"/>
  <c r="I75" i="53" s="1"/>
  <c r="J75" i="53" s="1"/>
  <c r="AB75" i="53"/>
  <c r="AC75" i="53" s="1"/>
  <c r="AA76" i="53" s="1"/>
  <c r="J74" i="53"/>
  <c r="Y74" i="53"/>
  <c r="R77" i="53"/>
  <c r="S77" i="53" s="1"/>
  <c r="T77" i="53" s="1"/>
  <c r="M79" i="53"/>
  <c r="N79" i="53" s="1"/>
  <c r="L80" i="53" s="1"/>
  <c r="L83" i="52"/>
  <c r="M83" i="52" s="1"/>
  <c r="N83" i="52" s="1"/>
  <c r="L84" i="52" s="1"/>
  <c r="M84" i="52" s="1"/>
  <c r="N84" i="52" s="1"/>
  <c r="O84" i="52" s="1"/>
  <c r="AD78" i="52"/>
  <c r="V81" i="52"/>
  <c r="W81" i="52" s="1"/>
  <c r="X81" i="52" s="1"/>
  <c r="V82" i="52" s="1"/>
  <c r="H77" i="52"/>
  <c r="I77" i="52" s="1"/>
  <c r="G78" i="52" s="1"/>
  <c r="Q81" i="52"/>
  <c r="AB79" i="52"/>
  <c r="AC79" i="52" s="1"/>
  <c r="AA80" i="52" s="1"/>
  <c r="O80" i="50"/>
  <c r="W84" i="50"/>
  <c r="X84" i="50" s="1"/>
  <c r="V85" i="50" s="1"/>
  <c r="J83" i="50"/>
  <c r="H83" i="50"/>
  <c r="I83" i="50" s="1"/>
  <c r="G84" i="50" s="1"/>
  <c r="AB78" i="50"/>
  <c r="AC78" i="50" s="1"/>
  <c r="AA79" i="50" s="1"/>
  <c r="R80" i="50"/>
  <c r="S80" i="50" s="1"/>
  <c r="T80" i="50" s="1"/>
  <c r="Y83" i="50"/>
  <c r="M81" i="50"/>
  <c r="N81" i="50" s="1"/>
  <c r="L82" i="50" s="1"/>
  <c r="J82" i="50"/>
  <c r="AD77" i="50"/>
  <c r="L70" i="47"/>
  <c r="M70" i="47" s="1"/>
  <c r="N70" i="47" s="1"/>
  <c r="O70" i="47" s="1"/>
  <c r="AD78" i="47"/>
  <c r="V76" i="47"/>
  <c r="T74" i="47"/>
  <c r="AB79" i="47"/>
  <c r="AC79" i="47" s="1"/>
  <c r="AD79" i="47" s="1"/>
  <c r="R75" i="47"/>
  <c r="S75" i="47" s="1"/>
  <c r="T75" i="47" s="1"/>
  <c r="H76" i="47"/>
  <c r="I76" i="47" s="1"/>
  <c r="G77" i="47" s="1"/>
  <c r="W76" i="47"/>
  <c r="X76" i="47" s="1"/>
  <c r="V77" i="47" s="1"/>
  <c r="AB75" i="46"/>
  <c r="AC75" i="46" s="1"/>
  <c r="AA76" i="46" s="1"/>
  <c r="AD75" i="46"/>
  <c r="V81" i="46"/>
  <c r="Y80" i="46"/>
  <c r="M79" i="46"/>
  <c r="N79" i="46" s="1"/>
  <c r="L80" i="46" s="1"/>
  <c r="W81" i="46"/>
  <c r="X81" i="46" s="1"/>
  <c r="Y81" i="46" s="1"/>
  <c r="R76" i="46"/>
  <c r="S76" i="46" s="1"/>
  <c r="T76" i="46" s="1"/>
  <c r="O78" i="46"/>
  <c r="H73" i="46"/>
  <c r="I73" i="46" s="1"/>
  <c r="G74" i="46" s="1"/>
  <c r="AD79" i="44"/>
  <c r="V77" i="44"/>
  <c r="W77" i="44" s="1"/>
  <c r="X77" i="44" s="1"/>
  <c r="V78" i="44" s="1"/>
  <c r="M75" i="44"/>
  <c r="N75" i="44" s="1"/>
  <c r="L76" i="44" s="1"/>
  <c r="O74" i="44"/>
  <c r="Q72" i="44"/>
  <c r="G75" i="44"/>
  <c r="AB80" i="44"/>
  <c r="AC80" i="44" s="1"/>
  <c r="AA81" i="44" s="1"/>
  <c r="AA80" i="39"/>
  <c r="T71" i="39"/>
  <c r="R72" i="39"/>
  <c r="S72" i="39" s="1"/>
  <c r="T72" i="39" s="1"/>
  <c r="Q73" i="39"/>
  <c r="V78" i="39"/>
  <c r="W78" i="39" s="1"/>
  <c r="X78" i="39" s="1"/>
  <c r="V79" i="39" s="1"/>
  <c r="M71" i="39"/>
  <c r="N71" i="39" s="1"/>
  <c r="O71" i="39" s="1"/>
  <c r="G77" i="39"/>
  <c r="J76" i="39"/>
  <c r="H76" i="39"/>
  <c r="I76" i="39" s="1"/>
  <c r="J75" i="39"/>
  <c r="AB80" i="39"/>
  <c r="AC80" i="39" s="1"/>
  <c r="AA81" i="39" s="1"/>
  <c r="O70" i="39"/>
  <c r="AB76" i="9"/>
  <c r="AC76" i="9" s="1"/>
  <c r="AA77" i="9" s="1"/>
  <c r="J68" i="35"/>
  <c r="AD69" i="37"/>
  <c r="L75" i="37"/>
  <c r="M75" i="37" s="1"/>
  <c r="N75" i="37" s="1"/>
  <c r="O75" i="37" s="1"/>
  <c r="V72" i="37"/>
  <c r="W72" i="37" s="1"/>
  <c r="X72" i="37" s="1"/>
  <c r="V73" i="37" s="1"/>
  <c r="Q64" i="37"/>
  <c r="R64" i="37" s="1"/>
  <c r="S64" i="37" s="1"/>
  <c r="Q65" i="37" s="1"/>
  <c r="AB70" i="37"/>
  <c r="AC70" i="37" s="1"/>
  <c r="AD70" i="37" s="1"/>
  <c r="H68" i="37"/>
  <c r="I68" i="37" s="1"/>
  <c r="G69" i="37" s="1"/>
  <c r="V66" i="35"/>
  <c r="AD67" i="35"/>
  <c r="H69" i="35"/>
  <c r="I69" i="35" s="1"/>
  <c r="G70" i="35" s="1"/>
  <c r="L65" i="35"/>
  <c r="AB68" i="35"/>
  <c r="AC68" i="35" s="1"/>
  <c r="AA69" i="35" s="1"/>
  <c r="W66" i="35"/>
  <c r="X66" i="35" s="1"/>
  <c r="V67" i="35" s="1"/>
  <c r="R74" i="35"/>
  <c r="S74" i="35" s="1"/>
  <c r="T74" i="35" s="1"/>
  <c r="N50" i="9"/>
  <c r="W63" i="9"/>
  <c r="X63" i="9" s="1"/>
  <c r="T71" i="9"/>
  <c r="R72" i="9"/>
  <c r="S72" i="9" s="1"/>
  <c r="T72" i="9" s="1"/>
  <c r="G48" i="9"/>
  <c r="Q73" i="56" l="1"/>
  <c r="G77" i="56"/>
  <c r="W77" i="56"/>
  <c r="X77" i="56" s="1"/>
  <c r="V78" i="56" s="1"/>
  <c r="AA76" i="56"/>
  <c r="R73" i="56"/>
  <c r="S73" i="56" s="1"/>
  <c r="Q74" i="56" s="1"/>
  <c r="M76" i="56"/>
  <c r="N76" i="56" s="1"/>
  <c r="O76" i="56" s="1"/>
  <c r="J77" i="56"/>
  <c r="H77" i="56"/>
  <c r="I77" i="56" s="1"/>
  <c r="G78" i="56" s="1"/>
  <c r="Y75" i="53"/>
  <c r="AD75" i="53"/>
  <c r="O79" i="53"/>
  <c r="M80" i="53"/>
  <c r="N80" i="53" s="1"/>
  <c r="O80" i="53" s="1"/>
  <c r="W76" i="53"/>
  <c r="X76" i="53" s="1"/>
  <c r="Y76" i="53" s="1"/>
  <c r="AB76" i="53"/>
  <c r="AC76" i="53" s="1"/>
  <c r="AD76" i="53" s="1"/>
  <c r="Q78" i="53"/>
  <c r="G76" i="53"/>
  <c r="O83" i="52"/>
  <c r="L85" i="52"/>
  <c r="M85" i="52" s="1"/>
  <c r="N85" i="52" s="1"/>
  <c r="L86" i="52" s="1"/>
  <c r="W82" i="52"/>
  <c r="X82" i="52" s="1"/>
  <c r="V83" i="52" s="1"/>
  <c r="H78" i="52"/>
  <c r="I78" i="52" s="1"/>
  <c r="J78" i="52" s="1"/>
  <c r="AB80" i="52"/>
  <c r="AC80" i="52" s="1"/>
  <c r="AD80" i="52" s="1"/>
  <c r="R81" i="52"/>
  <c r="S81" i="52" s="1"/>
  <c r="T81" i="52" s="1"/>
  <c r="J77" i="52"/>
  <c r="AD79" i="52"/>
  <c r="Y81" i="52"/>
  <c r="AD78" i="50"/>
  <c r="M82" i="50"/>
  <c r="N82" i="50" s="1"/>
  <c r="L83" i="50" s="1"/>
  <c r="W85" i="50"/>
  <c r="X85" i="50" s="1"/>
  <c r="Y85" i="50" s="1"/>
  <c r="H84" i="50"/>
  <c r="I84" i="50" s="1"/>
  <c r="G85" i="50" s="1"/>
  <c r="O81" i="50"/>
  <c r="Q81" i="50"/>
  <c r="Y84" i="50"/>
  <c r="AB79" i="50"/>
  <c r="AC79" i="50" s="1"/>
  <c r="AD79" i="50" s="1"/>
  <c r="Y76" i="47"/>
  <c r="AA80" i="47"/>
  <c r="AB80" i="47" s="1"/>
  <c r="AC80" i="47" s="1"/>
  <c r="AA81" i="47" s="1"/>
  <c r="G78" i="47"/>
  <c r="H77" i="47"/>
  <c r="I77" i="47" s="1"/>
  <c r="J77" i="47" s="1"/>
  <c r="Q76" i="47"/>
  <c r="J76" i="47"/>
  <c r="L71" i="47"/>
  <c r="W77" i="47"/>
  <c r="X77" i="47" s="1"/>
  <c r="V78" i="47" s="1"/>
  <c r="AB76" i="46"/>
  <c r="AC76" i="46" s="1"/>
  <c r="AD76" i="46" s="1"/>
  <c r="AA77" i="46"/>
  <c r="V82" i="46"/>
  <c r="W82" i="46" s="1"/>
  <c r="X82" i="46" s="1"/>
  <c r="Y82" i="46" s="1"/>
  <c r="Q77" i="46"/>
  <c r="T77" i="46" s="1"/>
  <c r="H74" i="46"/>
  <c r="I74" i="46" s="1"/>
  <c r="G75" i="46" s="1"/>
  <c r="M80" i="46"/>
  <c r="N80" i="46" s="1"/>
  <c r="O80" i="46" s="1"/>
  <c r="R77" i="46"/>
  <c r="S77" i="46" s="1"/>
  <c r="Q78" i="46" s="1"/>
  <c r="O79" i="46"/>
  <c r="J73" i="46"/>
  <c r="O75" i="44"/>
  <c r="M76" i="44"/>
  <c r="N76" i="44" s="1"/>
  <c r="L77" i="44" s="1"/>
  <c r="AB81" i="44"/>
  <c r="AC81" i="44" s="1"/>
  <c r="AD81" i="44" s="1"/>
  <c r="W78" i="44"/>
  <c r="X78" i="44" s="1"/>
  <c r="Y78" i="44" s="1"/>
  <c r="R72" i="44"/>
  <c r="S72" i="44" s="1"/>
  <c r="T72" i="44" s="1"/>
  <c r="AD80" i="44"/>
  <c r="Y77" i="44"/>
  <c r="H75" i="44"/>
  <c r="I75" i="44" s="1"/>
  <c r="J75" i="44" s="1"/>
  <c r="R73" i="39"/>
  <c r="S73" i="39" s="1"/>
  <c r="T73" i="39" s="1"/>
  <c r="L72" i="39"/>
  <c r="M72" i="39" s="1"/>
  <c r="N72" i="39" s="1"/>
  <c r="L73" i="39" s="1"/>
  <c r="AB81" i="39"/>
  <c r="AC81" i="39" s="1"/>
  <c r="AA82" i="39" s="1"/>
  <c r="W79" i="39"/>
  <c r="X79" i="39" s="1"/>
  <c r="V80" i="39" s="1"/>
  <c r="Y78" i="39"/>
  <c r="H77" i="39"/>
  <c r="I77" i="39" s="1"/>
  <c r="G78" i="39" s="1"/>
  <c r="AD80" i="39"/>
  <c r="AD77" i="9"/>
  <c r="AB77" i="9"/>
  <c r="AC77" i="9" s="1"/>
  <c r="AA78" i="9" s="1"/>
  <c r="AD76" i="9"/>
  <c r="J68" i="37"/>
  <c r="Y72" i="37"/>
  <c r="T64" i="37"/>
  <c r="H69" i="37"/>
  <c r="I69" i="37" s="1"/>
  <c r="J69" i="37" s="1"/>
  <c r="W73" i="37"/>
  <c r="X73" i="37" s="1"/>
  <c r="V74" i="37" s="1"/>
  <c r="R65" i="37"/>
  <c r="S65" i="37" s="1"/>
  <c r="T65" i="37" s="1"/>
  <c r="L76" i="37"/>
  <c r="AA71" i="37"/>
  <c r="Y66" i="35"/>
  <c r="Q75" i="35"/>
  <c r="R75" i="35" s="1"/>
  <c r="S75" i="35" s="1"/>
  <c r="Q76" i="35" s="1"/>
  <c r="AB69" i="35"/>
  <c r="AC69" i="35" s="1"/>
  <c r="AA70" i="35" s="1"/>
  <c r="W67" i="35"/>
  <c r="X67" i="35" s="1"/>
  <c r="V68" i="35" s="1"/>
  <c r="H70" i="35"/>
  <c r="I70" i="35" s="1"/>
  <c r="J70" i="35" s="1"/>
  <c r="M65" i="35"/>
  <c r="N65" i="35" s="1"/>
  <c r="O65" i="35" s="1"/>
  <c r="AD68" i="35"/>
  <c r="J69" i="35"/>
  <c r="V64" i="9"/>
  <c r="O50" i="9"/>
  <c r="L51" i="9"/>
  <c r="M51" i="9" s="1"/>
  <c r="W64" i="9"/>
  <c r="X64" i="9" s="1"/>
  <c r="V65" i="9" s="1"/>
  <c r="Q73" i="9"/>
  <c r="R73" i="9" s="1"/>
  <c r="S73" i="9" s="1"/>
  <c r="Q74" i="9" s="1"/>
  <c r="H48" i="9"/>
  <c r="I48" i="9" s="1"/>
  <c r="G49" i="9" s="1"/>
  <c r="T73" i="56" l="1"/>
  <c r="Y77" i="56"/>
  <c r="J78" i="56"/>
  <c r="H78" i="56"/>
  <c r="I78" i="56" s="1"/>
  <c r="G79" i="56" s="1"/>
  <c r="W78" i="56"/>
  <c r="X78" i="56" s="1"/>
  <c r="Y78" i="56" s="1"/>
  <c r="R74" i="56"/>
  <c r="S74" i="56" s="1"/>
  <c r="Q75" i="56" s="1"/>
  <c r="L77" i="56"/>
  <c r="AB76" i="56"/>
  <c r="AC76" i="56" s="1"/>
  <c r="AD76" i="56" s="1"/>
  <c r="L81" i="53"/>
  <c r="M81" i="53" s="1"/>
  <c r="N81" i="53" s="1"/>
  <c r="V77" i="53"/>
  <c r="G77" i="53"/>
  <c r="H76" i="53"/>
  <c r="I76" i="53" s="1"/>
  <c r="J76" i="53"/>
  <c r="AA77" i="53"/>
  <c r="R78" i="53"/>
  <c r="S78" i="53" s="1"/>
  <c r="Q79" i="53" s="1"/>
  <c r="AA81" i="52"/>
  <c r="Q82" i="52"/>
  <c r="R82" i="52" s="1"/>
  <c r="S82" i="52" s="1"/>
  <c r="Q83" i="52" s="1"/>
  <c r="Y82" i="52"/>
  <c r="O85" i="52"/>
  <c r="AB81" i="52"/>
  <c r="AC81" i="52" s="1"/>
  <c r="AD81" i="52" s="1"/>
  <c r="G79" i="52"/>
  <c r="M86" i="52"/>
  <c r="N86" i="52" s="1"/>
  <c r="O86" i="52" s="1"/>
  <c r="W83" i="52"/>
  <c r="X83" i="52" s="1"/>
  <c r="Y83" i="52" s="1"/>
  <c r="V86" i="50"/>
  <c r="W86" i="50" s="1"/>
  <c r="X86" i="50" s="1"/>
  <c r="V87" i="50" s="1"/>
  <c r="J84" i="50"/>
  <c r="M83" i="50"/>
  <c r="N83" i="50" s="1"/>
  <c r="O83" i="50" s="1"/>
  <c r="R81" i="50"/>
  <c r="S81" i="50" s="1"/>
  <c r="Q82" i="50" s="1"/>
  <c r="H85" i="50"/>
  <c r="I85" i="50" s="1"/>
  <c r="J85" i="50" s="1"/>
  <c r="AA80" i="50"/>
  <c r="O82" i="50"/>
  <c r="Y77" i="47"/>
  <c r="W78" i="47"/>
  <c r="X78" i="47" s="1"/>
  <c r="V79" i="47" s="1"/>
  <c r="AB81" i="47"/>
  <c r="AC81" i="47" s="1"/>
  <c r="AD81" i="47" s="1"/>
  <c r="AD80" i="47"/>
  <c r="R76" i="47"/>
  <c r="S76" i="47" s="1"/>
  <c r="T76" i="47" s="1"/>
  <c r="M71" i="47"/>
  <c r="N71" i="47" s="1"/>
  <c r="L72" i="47" s="1"/>
  <c r="H78" i="47"/>
  <c r="I78" i="47" s="1"/>
  <c r="J78" i="47" s="1"/>
  <c r="AB77" i="46"/>
  <c r="AC77" i="46" s="1"/>
  <c r="AD77" i="46" s="1"/>
  <c r="L81" i="46"/>
  <c r="AA82" i="44"/>
  <c r="V83" i="46"/>
  <c r="W83" i="46" s="1"/>
  <c r="X83" i="46" s="1"/>
  <c r="H75" i="46"/>
  <c r="I75" i="46" s="1"/>
  <c r="J75" i="46" s="1"/>
  <c r="M81" i="46"/>
  <c r="N81" i="46" s="1"/>
  <c r="O81" i="46" s="1"/>
  <c r="R78" i="46"/>
  <c r="S78" i="46" s="1"/>
  <c r="Q79" i="46" s="1"/>
  <c r="J74" i="46"/>
  <c r="M77" i="44"/>
  <c r="N77" i="44" s="1"/>
  <c r="O77" i="44" s="1"/>
  <c r="O76" i="44"/>
  <c r="G76" i="44"/>
  <c r="V79" i="44"/>
  <c r="Q73" i="44"/>
  <c r="AB82" i="44"/>
  <c r="AC82" i="44" s="1"/>
  <c r="AA83" i="44" s="1"/>
  <c r="AD81" i="39"/>
  <c r="Q74" i="39"/>
  <c r="M73" i="39"/>
  <c r="N73" i="39" s="1"/>
  <c r="L74" i="39" s="1"/>
  <c r="H78" i="39"/>
  <c r="I78" i="39" s="1"/>
  <c r="G79" i="39" s="1"/>
  <c r="W80" i="39"/>
  <c r="X80" i="39" s="1"/>
  <c r="V81" i="39" s="1"/>
  <c r="AB82" i="39"/>
  <c r="AC82" i="39" s="1"/>
  <c r="AA83" i="39" s="1"/>
  <c r="J77" i="39"/>
  <c r="Y79" i="39"/>
  <c r="O72" i="39"/>
  <c r="AD78" i="9"/>
  <c r="AB78" i="9"/>
  <c r="AC78" i="9" s="1"/>
  <c r="AA79" i="9" s="1"/>
  <c r="G71" i="35"/>
  <c r="G70" i="37"/>
  <c r="H70" i="37" s="1"/>
  <c r="I70" i="37" s="1"/>
  <c r="Y73" i="37"/>
  <c r="Q66" i="37"/>
  <c r="W74" i="37"/>
  <c r="X74" i="37" s="1"/>
  <c r="V75" i="37" s="1"/>
  <c r="AB71" i="37"/>
  <c r="AC71" i="37" s="1"/>
  <c r="AD71" i="37" s="1"/>
  <c r="M76" i="37"/>
  <c r="N76" i="37" s="1"/>
  <c r="L77" i="37" s="1"/>
  <c r="Y67" i="35"/>
  <c r="R76" i="35"/>
  <c r="S76" i="35" s="1"/>
  <c r="Q77" i="35" s="1"/>
  <c r="W68" i="35"/>
  <c r="X68" i="35" s="1"/>
  <c r="Y68" i="35" s="1"/>
  <c r="AB70" i="35"/>
  <c r="AC70" i="35" s="1"/>
  <c r="AA71" i="35" s="1"/>
  <c r="H71" i="35"/>
  <c r="I71" i="35" s="1"/>
  <c r="G72" i="35" s="1"/>
  <c r="L66" i="35"/>
  <c r="T75" i="35"/>
  <c r="AD69" i="35"/>
  <c r="J48" i="9"/>
  <c r="N51" i="9"/>
  <c r="W65" i="9"/>
  <c r="X65" i="9" s="1"/>
  <c r="T73" i="9"/>
  <c r="R74" i="9"/>
  <c r="S74" i="9" s="1"/>
  <c r="T74" i="9" s="1"/>
  <c r="H49" i="9"/>
  <c r="T74" i="56" l="1"/>
  <c r="AA77" i="56"/>
  <c r="J79" i="56"/>
  <c r="H79" i="56"/>
  <c r="I79" i="56" s="1"/>
  <c r="G80" i="56" s="1"/>
  <c r="R75" i="56"/>
  <c r="S75" i="56" s="1"/>
  <c r="Q76" i="56" s="1"/>
  <c r="AB77" i="56"/>
  <c r="AC77" i="56" s="1"/>
  <c r="AD77" i="56" s="1"/>
  <c r="V79" i="56"/>
  <c r="M77" i="56"/>
  <c r="N77" i="56" s="1"/>
  <c r="L78" i="56" s="1"/>
  <c r="L82" i="53"/>
  <c r="M82" i="53" s="1"/>
  <c r="N82" i="53" s="1"/>
  <c r="O81" i="53"/>
  <c r="R79" i="53"/>
  <c r="S79" i="53" s="1"/>
  <c r="T79" i="53" s="1"/>
  <c r="T78" i="53"/>
  <c r="H77" i="53"/>
  <c r="I77" i="53" s="1"/>
  <c r="J77" i="53" s="1"/>
  <c r="AB77" i="53"/>
  <c r="AC77" i="53" s="1"/>
  <c r="AA78" i="53" s="1"/>
  <c r="W77" i="53"/>
  <c r="X77" i="53" s="1"/>
  <c r="Y77" i="53" s="1"/>
  <c r="AA82" i="52"/>
  <c r="V84" i="52"/>
  <c r="L87" i="52"/>
  <c r="M87" i="52" s="1"/>
  <c r="N87" i="52" s="1"/>
  <c r="O87" i="52" s="1"/>
  <c r="R83" i="52"/>
  <c r="S83" i="52" s="1"/>
  <c r="Q84" i="52" s="1"/>
  <c r="AB82" i="52"/>
  <c r="AC82" i="52" s="1"/>
  <c r="AD82" i="52" s="1"/>
  <c r="W84" i="52"/>
  <c r="X84" i="52" s="1"/>
  <c r="V85" i="52" s="1"/>
  <c r="H79" i="52"/>
  <c r="I79" i="52" s="1"/>
  <c r="G80" i="52" s="1"/>
  <c r="T82" i="52"/>
  <c r="L84" i="50"/>
  <c r="M84" i="50" s="1"/>
  <c r="N84" i="50" s="1"/>
  <c r="O84" i="50" s="1"/>
  <c r="G86" i="50"/>
  <c r="R82" i="50"/>
  <c r="S82" i="50" s="1"/>
  <c r="Q83" i="50" s="1"/>
  <c r="W87" i="50"/>
  <c r="X87" i="50" s="1"/>
  <c r="V88" i="50" s="1"/>
  <c r="H86" i="50"/>
  <c r="I86" i="50" s="1"/>
  <c r="G87" i="50" s="1"/>
  <c r="AB80" i="50"/>
  <c r="AC80" i="50" s="1"/>
  <c r="AD80" i="50" s="1"/>
  <c r="Y86" i="50"/>
  <c r="T81" i="50"/>
  <c r="Y78" i="47"/>
  <c r="O71" i="47"/>
  <c r="G79" i="47"/>
  <c r="M72" i="47"/>
  <c r="N72" i="47" s="1"/>
  <c r="L73" i="47" s="1"/>
  <c r="Q77" i="47"/>
  <c r="AA82" i="47"/>
  <c r="H79" i="47"/>
  <c r="I79" i="47" s="1"/>
  <c r="J79" i="47" s="1"/>
  <c r="W79" i="47"/>
  <c r="X79" i="47" s="1"/>
  <c r="Y79" i="47" s="1"/>
  <c r="AA78" i="46"/>
  <c r="Y83" i="46"/>
  <c r="V84" i="46"/>
  <c r="T78" i="46"/>
  <c r="L82" i="46"/>
  <c r="M82" i="46" s="1"/>
  <c r="N82" i="46" s="1"/>
  <c r="L83" i="46" s="1"/>
  <c r="W84" i="46"/>
  <c r="X84" i="46" s="1"/>
  <c r="V85" i="46" s="1"/>
  <c r="R79" i="46"/>
  <c r="S79" i="46" s="1"/>
  <c r="T79" i="46" s="1"/>
  <c r="G76" i="46"/>
  <c r="L78" i="44"/>
  <c r="M78" i="44" s="1"/>
  <c r="N78" i="44" s="1"/>
  <c r="L79" i="44" s="1"/>
  <c r="AB83" i="44"/>
  <c r="AC83" i="44" s="1"/>
  <c r="AD83" i="44" s="1"/>
  <c r="AD82" i="44"/>
  <c r="R73" i="44"/>
  <c r="S73" i="44" s="1"/>
  <c r="T73" i="44" s="1"/>
  <c r="W79" i="44"/>
  <c r="X79" i="44" s="1"/>
  <c r="Y79" i="44" s="1"/>
  <c r="H76" i="44"/>
  <c r="I76" i="44" s="1"/>
  <c r="G77" i="44" s="1"/>
  <c r="R74" i="39"/>
  <c r="S74" i="39" s="1"/>
  <c r="T74" i="39" s="1"/>
  <c r="O73" i="39"/>
  <c r="J78" i="39"/>
  <c r="AB83" i="39"/>
  <c r="AC83" i="39" s="1"/>
  <c r="AD83" i="39" s="1"/>
  <c r="W81" i="39"/>
  <c r="X81" i="39" s="1"/>
  <c r="V82" i="39" s="1"/>
  <c r="M74" i="39"/>
  <c r="N74" i="39" s="1"/>
  <c r="L75" i="39" s="1"/>
  <c r="Y80" i="39"/>
  <c r="H79" i="39"/>
  <c r="I79" i="39" s="1"/>
  <c r="G80" i="39" s="1"/>
  <c r="AD82" i="39"/>
  <c r="AD79" i="9"/>
  <c r="AB79" i="9"/>
  <c r="AC79" i="9" s="1"/>
  <c r="AA80" i="9" s="1"/>
  <c r="G71" i="37"/>
  <c r="H71" i="37" s="1"/>
  <c r="I71" i="37" s="1"/>
  <c r="J71" i="37" s="1"/>
  <c r="J70" i="37"/>
  <c r="AA72" i="37"/>
  <c r="AB72" i="37" s="1"/>
  <c r="AC72" i="37" s="1"/>
  <c r="AD72" i="37" s="1"/>
  <c r="Y74" i="37"/>
  <c r="M77" i="37"/>
  <c r="N77" i="37" s="1"/>
  <c r="O77" i="37" s="1"/>
  <c r="W75" i="37"/>
  <c r="X75" i="37" s="1"/>
  <c r="V76" i="37" s="1"/>
  <c r="O76" i="37"/>
  <c r="R66" i="37"/>
  <c r="S66" i="37" s="1"/>
  <c r="Q67" i="37" s="1"/>
  <c r="AD70" i="35"/>
  <c r="V69" i="35"/>
  <c r="W69" i="35" s="1"/>
  <c r="X69" i="35" s="1"/>
  <c r="Y69" i="35" s="1"/>
  <c r="H72" i="35"/>
  <c r="I72" i="35" s="1"/>
  <c r="J72" i="35" s="1"/>
  <c r="R77" i="35"/>
  <c r="S77" i="35" s="1"/>
  <c r="Q78" i="35" s="1"/>
  <c r="AB71" i="35"/>
  <c r="AC71" i="35" s="1"/>
  <c r="AD71" i="35" s="1"/>
  <c r="J71" i="35"/>
  <c r="T76" i="35"/>
  <c r="M66" i="35"/>
  <c r="N66" i="35" s="1"/>
  <c r="L67" i="35" s="1"/>
  <c r="O51" i="9"/>
  <c r="L52" i="9"/>
  <c r="V66" i="9"/>
  <c r="W66" i="9" s="1"/>
  <c r="X66" i="9" s="1"/>
  <c r="Q75" i="9"/>
  <c r="R75" i="9" s="1"/>
  <c r="S75" i="9" s="1"/>
  <c r="Q76" i="9" s="1"/>
  <c r="M52" i="9"/>
  <c r="I49" i="9"/>
  <c r="T75" i="56" l="1"/>
  <c r="O77" i="56"/>
  <c r="AA78" i="56"/>
  <c r="R76" i="56"/>
  <c r="S76" i="56" s="1"/>
  <c r="T76" i="56" s="1"/>
  <c r="H80" i="56"/>
  <c r="I80" i="56" s="1"/>
  <c r="G81" i="56" s="1"/>
  <c r="M78" i="56"/>
  <c r="N78" i="56" s="1"/>
  <c r="L79" i="56" s="1"/>
  <c r="AB78" i="56"/>
  <c r="AC78" i="56" s="1"/>
  <c r="AA79" i="56" s="1"/>
  <c r="W79" i="56"/>
  <c r="X79" i="56" s="1"/>
  <c r="V80" i="56" s="1"/>
  <c r="AD77" i="53"/>
  <c r="V78" i="53"/>
  <c r="W78" i="53" s="1"/>
  <c r="X78" i="53" s="1"/>
  <c r="V79" i="53" s="1"/>
  <c r="O82" i="53"/>
  <c r="L83" i="53"/>
  <c r="M83" i="53" s="1"/>
  <c r="N83" i="53" s="1"/>
  <c r="L84" i="53" s="1"/>
  <c r="AB78" i="53"/>
  <c r="AC78" i="53" s="1"/>
  <c r="AA79" i="53" s="1"/>
  <c r="G78" i="53"/>
  <c r="Q80" i="53"/>
  <c r="AA83" i="52"/>
  <c r="AB83" i="52" s="1"/>
  <c r="AC83" i="52" s="1"/>
  <c r="AD83" i="52" s="1"/>
  <c r="L88" i="52"/>
  <c r="M88" i="52" s="1"/>
  <c r="N88" i="52" s="1"/>
  <c r="O88" i="52" s="1"/>
  <c r="H80" i="52"/>
  <c r="I80" i="52" s="1"/>
  <c r="J80" i="52" s="1"/>
  <c r="W85" i="52"/>
  <c r="X85" i="52" s="1"/>
  <c r="V86" i="52" s="1"/>
  <c r="R84" i="52"/>
  <c r="S84" i="52" s="1"/>
  <c r="T84" i="52" s="1"/>
  <c r="Y84" i="52"/>
  <c r="J79" i="52"/>
  <c r="T83" i="52"/>
  <c r="AA81" i="50"/>
  <c r="AB81" i="50" s="1"/>
  <c r="AC81" i="50" s="1"/>
  <c r="AA82" i="50" s="1"/>
  <c r="L85" i="50"/>
  <c r="M85" i="50" s="1"/>
  <c r="N85" i="50" s="1"/>
  <c r="T82" i="50"/>
  <c r="H87" i="50"/>
  <c r="I87" i="50" s="1"/>
  <c r="J87" i="50" s="1"/>
  <c r="W88" i="50"/>
  <c r="X88" i="50" s="1"/>
  <c r="Y88" i="50" s="1"/>
  <c r="Y87" i="50"/>
  <c r="R83" i="50"/>
  <c r="S83" i="50" s="1"/>
  <c r="T83" i="50" s="1"/>
  <c r="J86" i="50"/>
  <c r="V80" i="47"/>
  <c r="O72" i="47"/>
  <c r="G80" i="47"/>
  <c r="R77" i="47"/>
  <c r="S77" i="47" s="1"/>
  <c r="Q78" i="47" s="1"/>
  <c r="W80" i="47"/>
  <c r="X80" i="47" s="1"/>
  <c r="V81" i="47" s="1"/>
  <c r="H80" i="47"/>
  <c r="I80" i="47" s="1"/>
  <c r="G81" i="47" s="1"/>
  <c r="AB82" i="47"/>
  <c r="AC82" i="47" s="1"/>
  <c r="AA83" i="47" s="1"/>
  <c r="M73" i="47"/>
  <c r="N73" i="47" s="1"/>
  <c r="O73" i="47" s="1"/>
  <c r="AB78" i="46"/>
  <c r="AC78" i="46" s="1"/>
  <c r="AA79" i="46" s="1"/>
  <c r="AD78" i="46"/>
  <c r="Y84" i="46"/>
  <c r="Q80" i="46"/>
  <c r="Q74" i="44"/>
  <c r="O82" i="46"/>
  <c r="W85" i="46"/>
  <c r="X85" i="46" s="1"/>
  <c r="V86" i="46" s="1"/>
  <c r="R80" i="46"/>
  <c r="S80" i="46" s="1"/>
  <c r="Q81" i="46" s="1"/>
  <c r="M83" i="46"/>
  <c r="N83" i="46" s="1"/>
  <c r="O83" i="46" s="1"/>
  <c r="H76" i="46"/>
  <c r="I76" i="46" s="1"/>
  <c r="G77" i="46" s="1"/>
  <c r="O78" i="44"/>
  <c r="M79" i="44"/>
  <c r="N79" i="44" s="1"/>
  <c r="L80" i="44" s="1"/>
  <c r="J76" i="44"/>
  <c r="V80" i="44"/>
  <c r="AA84" i="44"/>
  <c r="H77" i="44"/>
  <c r="I77" i="44" s="1"/>
  <c r="G78" i="44" s="1"/>
  <c r="R74" i="44"/>
  <c r="S74" i="44" s="1"/>
  <c r="T74" i="44" s="1"/>
  <c r="Q75" i="39"/>
  <c r="AA84" i="39"/>
  <c r="AB84" i="39" s="1"/>
  <c r="AC84" i="39" s="1"/>
  <c r="AA85" i="39" s="1"/>
  <c r="M75" i="39"/>
  <c r="N75" i="39" s="1"/>
  <c r="O75" i="39" s="1"/>
  <c r="G81" i="39"/>
  <c r="J80" i="39"/>
  <c r="H80" i="39"/>
  <c r="I80" i="39" s="1"/>
  <c r="W82" i="39"/>
  <c r="X82" i="39" s="1"/>
  <c r="V83" i="39" s="1"/>
  <c r="J79" i="39"/>
  <c r="Y81" i="39"/>
  <c r="O74" i="39"/>
  <c r="AB80" i="9"/>
  <c r="AC80" i="9" s="1"/>
  <c r="AA81" i="9" s="1"/>
  <c r="Y75" i="37"/>
  <c r="L78" i="37"/>
  <c r="M78" i="37" s="1"/>
  <c r="N78" i="37" s="1"/>
  <c r="R67" i="37"/>
  <c r="S67" i="37" s="1"/>
  <c r="Q68" i="37" s="1"/>
  <c r="G72" i="37"/>
  <c r="W76" i="37"/>
  <c r="X76" i="37" s="1"/>
  <c r="Y76" i="37" s="1"/>
  <c r="T66" i="37"/>
  <c r="AA73" i="37"/>
  <c r="O66" i="35"/>
  <c r="AA72" i="35"/>
  <c r="AB72" i="35" s="1"/>
  <c r="AC72" i="35" s="1"/>
  <c r="AA73" i="35" s="1"/>
  <c r="T77" i="35"/>
  <c r="R78" i="35"/>
  <c r="S78" i="35" s="1"/>
  <c r="Q79" i="35" s="1"/>
  <c r="M67" i="35"/>
  <c r="N67" i="35" s="1"/>
  <c r="O67" i="35" s="1"/>
  <c r="V70" i="35"/>
  <c r="G73" i="35"/>
  <c r="N52" i="9"/>
  <c r="V67" i="9"/>
  <c r="R76" i="9"/>
  <c r="S76" i="9" s="1"/>
  <c r="Q77" i="9" s="1"/>
  <c r="T75" i="9"/>
  <c r="G50" i="9"/>
  <c r="J49" i="9"/>
  <c r="Y79" i="56" l="1"/>
  <c r="Q77" i="56"/>
  <c r="R77" i="56" s="1"/>
  <c r="S77" i="56" s="1"/>
  <c r="Q78" i="56" s="1"/>
  <c r="O78" i="56"/>
  <c r="J80" i="56"/>
  <c r="W80" i="56"/>
  <c r="X80" i="56" s="1"/>
  <c r="Y80" i="56" s="1"/>
  <c r="V81" i="56"/>
  <c r="AB79" i="56"/>
  <c r="AC79" i="56" s="1"/>
  <c r="AD79" i="56" s="1"/>
  <c r="M79" i="56"/>
  <c r="N79" i="56" s="1"/>
  <c r="L80" i="56" s="1"/>
  <c r="AD78" i="56"/>
  <c r="J81" i="56"/>
  <c r="H81" i="56"/>
  <c r="I81" i="56" s="1"/>
  <c r="G82" i="56" s="1"/>
  <c r="AD78" i="53"/>
  <c r="O83" i="53"/>
  <c r="M84" i="53"/>
  <c r="N84" i="53" s="1"/>
  <c r="L85" i="53" s="1"/>
  <c r="W79" i="53"/>
  <c r="X79" i="53" s="1"/>
  <c r="Y79" i="53" s="1"/>
  <c r="J78" i="53"/>
  <c r="H78" i="53"/>
  <c r="I78" i="53" s="1"/>
  <c r="G79" i="53" s="1"/>
  <c r="Y78" i="53"/>
  <c r="R80" i="53"/>
  <c r="S80" i="53" s="1"/>
  <c r="T80" i="53" s="1"/>
  <c r="AB79" i="53"/>
  <c r="AC79" i="53" s="1"/>
  <c r="AA80" i="53" s="1"/>
  <c r="G81" i="52"/>
  <c r="G82" i="52" s="1"/>
  <c r="AA84" i="52"/>
  <c r="AB84" i="52" s="1"/>
  <c r="AC84" i="52" s="1"/>
  <c r="AD84" i="52" s="1"/>
  <c r="L89" i="52"/>
  <c r="M89" i="52" s="1"/>
  <c r="N89" i="52" s="1"/>
  <c r="O89" i="52" s="1"/>
  <c r="W86" i="52"/>
  <c r="X86" i="52" s="1"/>
  <c r="V87" i="52" s="1"/>
  <c r="H81" i="52"/>
  <c r="I81" i="52" s="1"/>
  <c r="J81" i="52" s="1"/>
  <c r="Y85" i="52"/>
  <c r="Q85" i="52"/>
  <c r="O85" i="50"/>
  <c r="L86" i="50"/>
  <c r="M86" i="50" s="1"/>
  <c r="N86" i="50" s="1"/>
  <c r="L87" i="50" s="1"/>
  <c r="V89" i="50"/>
  <c r="W89" i="50" s="1"/>
  <c r="X89" i="50" s="1"/>
  <c r="V90" i="50" s="1"/>
  <c r="AB82" i="50"/>
  <c r="AC82" i="50" s="1"/>
  <c r="AA83" i="50" s="1"/>
  <c r="Q84" i="50"/>
  <c r="AD81" i="50"/>
  <c r="G88" i="50"/>
  <c r="T77" i="47"/>
  <c r="L74" i="47"/>
  <c r="M74" i="47" s="1"/>
  <c r="N74" i="47" s="1"/>
  <c r="L75" i="47" s="1"/>
  <c r="J80" i="47"/>
  <c r="R78" i="47"/>
  <c r="S78" i="47" s="1"/>
  <c r="T78" i="47" s="1"/>
  <c r="W81" i="47"/>
  <c r="X81" i="47" s="1"/>
  <c r="Y81" i="47" s="1"/>
  <c r="AB83" i="47"/>
  <c r="AC83" i="47" s="1"/>
  <c r="AD83" i="47" s="1"/>
  <c r="H81" i="47"/>
  <c r="I81" i="47" s="1"/>
  <c r="J81" i="47" s="1"/>
  <c r="Y80" i="47"/>
  <c r="AD82" i="47"/>
  <c r="AB79" i="46"/>
  <c r="AC79" i="46" s="1"/>
  <c r="AD79" i="46" s="1"/>
  <c r="AA80" i="46"/>
  <c r="Y85" i="46"/>
  <c r="L84" i="46"/>
  <c r="R81" i="46"/>
  <c r="S81" i="46" s="1"/>
  <c r="Q82" i="46" s="1"/>
  <c r="W86" i="46"/>
  <c r="X86" i="46" s="1"/>
  <c r="Y86" i="46" s="1"/>
  <c r="J77" i="46"/>
  <c r="H77" i="46"/>
  <c r="I77" i="46" s="1"/>
  <c r="G78" i="46" s="1"/>
  <c r="T80" i="46"/>
  <c r="J76" i="46"/>
  <c r="M80" i="44"/>
  <c r="N80" i="44" s="1"/>
  <c r="L81" i="44" s="1"/>
  <c r="O79" i="44"/>
  <c r="Q75" i="44"/>
  <c r="H78" i="44"/>
  <c r="I78" i="44" s="1"/>
  <c r="J78" i="44" s="1"/>
  <c r="G79" i="44"/>
  <c r="W80" i="44"/>
  <c r="X80" i="44" s="1"/>
  <c r="Y80" i="44" s="1"/>
  <c r="J77" i="44"/>
  <c r="R75" i="44"/>
  <c r="S75" i="44" s="1"/>
  <c r="Q76" i="44" s="1"/>
  <c r="AB84" i="44"/>
  <c r="AC84" i="44" s="1"/>
  <c r="AD84" i="44" s="1"/>
  <c r="R75" i="39"/>
  <c r="S75" i="39" s="1"/>
  <c r="T75" i="39" s="1"/>
  <c r="L76" i="39"/>
  <c r="M76" i="39" s="1"/>
  <c r="N76" i="39" s="1"/>
  <c r="L77" i="39" s="1"/>
  <c r="AD84" i="39"/>
  <c r="AB85" i="39"/>
  <c r="AC85" i="39" s="1"/>
  <c r="AA86" i="39" s="1"/>
  <c r="W83" i="39"/>
  <c r="X83" i="39" s="1"/>
  <c r="V84" i="39" s="1"/>
  <c r="Y82" i="39"/>
  <c r="H81" i="39"/>
  <c r="I81" i="39" s="1"/>
  <c r="J81" i="39" s="1"/>
  <c r="AD81" i="9"/>
  <c r="AB81" i="9"/>
  <c r="AC81" i="9" s="1"/>
  <c r="AA82" i="9" s="1"/>
  <c r="AD80" i="9"/>
  <c r="V77" i="37"/>
  <c r="W77" i="37" s="1"/>
  <c r="X77" i="37" s="1"/>
  <c r="V78" i="37" s="1"/>
  <c r="T67" i="37"/>
  <c r="O78" i="37"/>
  <c r="L79" i="37"/>
  <c r="M79" i="37" s="1"/>
  <c r="N79" i="37" s="1"/>
  <c r="O79" i="37" s="1"/>
  <c r="R68" i="37"/>
  <c r="S68" i="37" s="1"/>
  <c r="Q69" i="37" s="1"/>
  <c r="AB73" i="37"/>
  <c r="AC73" i="37" s="1"/>
  <c r="AA74" i="37" s="1"/>
  <c r="H72" i="37"/>
  <c r="I72" i="37" s="1"/>
  <c r="G73" i="37" s="1"/>
  <c r="L68" i="35"/>
  <c r="AD72" i="35"/>
  <c r="R79" i="35"/>
  <c r="S79" i="35" s="1"/>
  <c r="T79" i="35" s="1"/>
  <c r="AB73" i="35"/>
  <c r="AC73" i="35" s="1"/>
  <c r="AA74" i="35" s="1"/>
  <c r="M68" i="35"/>
  <c r="N68" i="35" s="1"/>
  <c r="O68" i="35" s="1"/>
  <c r="H73" i="35"/>
  <c r="I73" i="35" s="1"/>
  <c r="G74" i="35" s="1"/>
  <c r="W70" i="35"/>
  <c r="X70" i="35" s="1"/>
  <c r="V71" i="35" s="1"/>
  <c r="T78" i="35"/>
  <c r="O52" i="9"/>
  <c r="L53" i="9"/>
  <c r="M53" i="9" s="1"/>
  <c r="W67" i="9"/>
  <c r="X67" i="9" s="1"/>
  <c r="T76" i="9"/>
  <c r="R77" i="9"/>
  <c r="S77" i="9" s="1"/>
  <c r="Q78" i="9" s="1"/>
  <c r="H50" i="9"/>
  <c r="I50" i="9" s="1"/>
  <c r="J50" i="9" s="1"/>
  <c r="O79" i="56" l="1"/>
  <c r="H82" i="56"/>
  <c r="I82" i="56" s="1"/>
  <c r="G83" i="56" s="1"/>
  <c r="R78" i="56"/>
  <c r="S78" i="56" s="1"/>
  <c r="T78" i="56" s="1"/>
  <c r="M80" i="56"/>
  <c r="N80" i="56" s="1"/>
  <c r="L81" i="56" s="1"/>
  <c r="AA80" i="56"/>
  <c r="T77" i="56"/>
  <c r="W81" i="56"/>
  <c r="X81" i="56" s="1"/>
  <c r="Y81" i="56" s="1"/>
  <c r="O84" i="53"/>
  <c r="Q81" i="53"/>
  <c r="R81" i="53" s="1"/>
  <c r="S81" i="53" s="1"/>
  <c r="Q82" i="53" s="1"/>
  <c r="M85" i="53"/>
  <c r="N85" i="53" s="1"/>
  <c r="L86" i="53" s="1"/>
  <c r="AB80" i="53"/>
  <c r="AC80" i="53" s="1"/>
  <c r="AA81" i="53" s="1"/>
  <c r="J79" i="53"/>
  <c r="H79" i="53"/>
  <c r="I79" i="53" s="1"/>
  <c r="G80" i="53" s="1"/>
  <c r="V80" i="53"/>
  <c r="AD79" i="53"/>
  <c r="Y86" i="52"/>
  <c r="R85" i="52"/>
  <c r="S85" i="52" s="1"/>
  <c r="Q86" i="52" s="1"/>
  <c r="J82" i="52"/>
  <c r="H82" i="52"/>
  <c r="I82" i="52" s="1"/>
  <c r="G83" i="52" s="1"/>
  <c r="AA85" i="52"/>
  <c r="W87" i="52"/>
  <c r="X87" i="52" s="1"/>
  <c r="Y87" i="52" s="1"/>
  <c r="L90" i="52"/>
  <c r="AD82" i="50"/>
  <c r="O86" i="50"/>
  <c r="W90" i="50"/>
  <c r="X90" i="50" s="1"/>
  <c r="Y90" i="50" s="1"/>
  <c r="M87" i="50"/>
  <c r="N87" i="50" s="1"/>
  <c r="O87" i="50" s="1"/>
  <c r="Y89" i="50"/>
  <c r="AB83" i="50"/>
  <c r="AC83" i="50" s="1"/>
  <c r="AA84" i="50" s="1"/>
  <c r="H88" i="50"/>
  <c r="I88" i="50" s="1"/>
  <c r="G89" i="50" s="1"/>
  <c r="R84" i="50"/>
  <c r="S84" i="50" s="1"/>
  <c r="Q85" i="50" s="1"/>
  <c r="AA84" i="47"/>
  <c r="AB84" i="47" s="1"/>
  <c r="AC84" i="47" s="1"/>
  <c r="AA85" i="47" s="1"/>
  <c r="O74" i="47"/>
  <c r="Q79" i="47"/>
  <c r="R79" i="47" s="1"/>
  <c r="S79" i="47" s="1"/>
  <c r="T79" i="47" s="1"/>
  <c r="G82" i="47"/>
  <c r="M75" i="47"/>
  <c r="N75" i="47" s="1"/>
  <c r="L76" i="47" s="1"/>
  <c r="V82" i="47"/>
  <c r="H82" i="47"/>
  <c r="I82" i="47" s="1"/>
  <c r="J82" i="47" s="1"/>
  <c r="AB80" i="46"/>
  <c r="AC80" i="46" s="1"/>
  <c r="AD80" i="46" s="1"/>
  <c r="M84" i="46"/>
  <c r="N84" i="46" s="1"/>
  <c r="L85" i="46" s="1"/>
  <c r="M85" i="46" s="1"/>
  <c r="N85" i="46" s="1"/>
  <c r="O85" i="46" s="1"/>
  <c r="V81" i="44"/>
  <c r="V87" i="46"/>
  <c r="J78" i="46"/>
  <c r="H78" i="46"/>
  <c r="I78" i="46" s="1"/>
  <c r="G79" i="46" s="1"/>
  <c r="R82" i="46"/>
  <c r="S82" i="46" s="1"/>
  <c r="Q83" i="46" s="1"/>
  <c r="W87" i="46"/>
  <c r="X87" i="46" s="1"/>
  <c r="Y87" i="46" s="1"/>
  <c r="T81" i="46"/>
  <c r="AA85" i="44"/>
  <c r="AB85" i="44" s="1"/>
  <c r="AC85" i="44" s="1"/>
  <c r="AD85" i="44" s="1"/>
  <c r="T75" i="44"/>
  <c r="M81" i="44"/>
  <c r="N81" i="44" s="1"/>
  <c r="L82" i="44" s="1"/>
  <c r="O80" i="44"/>
  <c r="R76" i="44"/>
  <c r="S76" i="44" s="1"/>
  <c r="Q77" i="44" s="1"/>
  <c r="W81" i="44"/>
  <c r="X81" i="44" s="1"/>
  <c r="Y81" i="44" s="1"/>
  <c r="H79" i="44"/>
  <c r="I79" i="44" s="1"/>
  <c r="G80" i="44" s="1"/>
  <c r="Y83" i="39"/>
  <c r="Q76" i="39"/>
  <c r="AD85" i="39"/>
  <c r="M77" i="39"/>
  <c r="N77" i="39" s="1"/>
  <c r="O77" i="39" s="1"/>
  <c r="AB86" i="39"/>
  <c r="AC86" i="39" s="1"/>
  <c r="AA87" i="39" s="1"/>
  <c r="G82" i="39"/>
  <c r="O76" i="39"/>
  <c r="W84" i="39"/>
  <c r="X84" i="39" s="1"/>
  <c r="Y84" i="39" s="1"/>
  <c r="AD82" i="9"/>
  <c r="AB82" i="9"/>
  <c r="AC82" i="9" s="1"/>
  <c r="AA83" i="9" s="1"/>
  <c r="J72" i="37"/>
  <c r="Y77" i="37"/>
  <c r="T68" i="37"/>
  <c r="L80" i="37"/>
  <c r="M80" i="37" s="1"/>
  <c r="N80" i="37" s="1"/>
  <c r="L81" i="37" s="1"/>
  <c r="H73" i="37"/>
  <c r="I73" i="37" s="1"/>
  <c r="J73" i="37" s="1"/>
  <c r="AB74" i="37"/>
  <c r="AC74" i="37" s="1"/>
  <c r="AA75" i="37" s="1"/>
  <c r="R69" i="37"/>
  <c r="S69" i="37" s="1"/>
  <c r="T69" i="37" s="1"/>
  <c r="AD73" i="37"/>
  <c r="W78" i="37"/>
  <c r="X78" i="37" s="1"/>
  <c r="V79" i="37" s="1"/>
  <c r="AD73" i="35"/>
  <c r="Y70" i="35"/>
  <c r="Q80" i="35"/>
  <c r="R80" i="35" s="1"/>
  <c r="S80" i="35" s="1"/>
  <c r="T80" i="35" s="1"/>
  <c r="W71" i="35"/>
  <c r="X71" i="35" s="1"/>
  <c r="Y71" i="35" s="1"/>
  <c r="H74" i="35"/>
  <c r="I74" i="35" s="1"/>
  <c r="G75" i="35" s="1"/>
  <c r="L69" i="35"/>
  <c r="AB74" i="35"/>
  <c r="AC74" i="35" s="1"/>
  <c r="AA75" i="35" s="1"/>
  <c r="J73" i="35"/>
  <c r="V68" i="9"/>
  <c r="N53" i="9"/>
  <c r="W68" i="9"/>
  <c r="X68" i="9" s="1"/>
  <c r="V69" i="9" s="1"/>
  <c r="T77" i="9"/>
  <c r="R78" i="9"/>
  <c r="S78" i="9" s="1"/>
  <c r="T78" i="9" s="1"/>
  <c r="G51" i="9"/>
  <c r="O80" i="56" l="1"/>
  <c r="J82" i="56"/>
  <c r="H83" i="56"/>
  <c r="I83" i="56" s="1"/>
  <c r="G84" i="56" s="1"/>
  <c r="M81" i="56"/>
  <c r="N81" i="56" s="1"/>
  <c r="O81" i="56" s="1"/>
  <c r="V82" i="56"/>
  <c r="Q79" i="56"/>
  <c r="AB80" i="56"/>
  <c r="AC80" i="56" s="1"/>
  <c r="AD80" i="56" s="1"/>
  <c r="AD80" i="53"/>
  <c r="O85" i="53"/>
  <c r="R82" i="53"/>
  <c r="S82" i="53" s="1"/>
  <c r="Q83" i="53" s="1"/>
  <c r="H80" i="53"/>
  <c r="I80" i="53" s="1"/>
  <c r="G81" i="53" s="1"/>
  <c r="M86" i="53"/>
  <c r="N86" i="53" s="1"/>
  <c r="L87" i="53" s="1"/>
  <c r="T81" i="53"/>
  <c r="AB81" i="53"/>
  <c r="AC81" i="53" s="1"/>
  <c r="AA82" i="53" s="1"/>
  <c r="W80" i="53"/>
  <c r="X80" i="53" s="1"/>
  <c r="V81" i="53" s="1"/>
  <c r="R86" i="52"/>
  <c r="S86" i="52" s="1"/>
  <c r="T86" i="52" s="1"/>
  <c r="T85" i="52"/>
  <c r="V88" i="52"/>
  <c r="H83" i="52"/>
  <c r="I83" i="52" s="1"/>
  <c r="J83" i="52" s="1"/>
  <c r="M90" i="52"/>
  <c r="N90" i="52" s="1"/>
  <c r="L91" i="52" s="1"/>
  <c r="AB85" i="52"/>
  <c r="AC85" i="52" s="1"/>
  <c r="AA86" i="52" s="1"/>
  <c r="AD83" i="50"/>
  <c r="L88" i="50"/>
  <c r="M88" i="50" s="1"/>
  <c r="N88" i="50" s="1"/>
  <c r="L89" i="50" s="1"/>
  <c r="J88" i="50"/>
  <c r="R85" i="50"/>
  <c r="S85" i="50" s="1"/>
  <c r="T85" i="50" s="1"/>
  <c r="AB84" i="50"/>
  <c r="AC84" i="50" s="1"/>
  <c r="AA85" i="50" s="1"/>
  <c r="T84" i="50"/>
  <c r="H89" i="50"/>
  <c r="I89" i="50" s="1"/>
  <c r="G90" i="50" s="1"/>
  <c r="V91" i="50"/>
  <c r="AD84" i="47"/>
  <c r="O75" i="47"/>
  <c r="AB85" i="47"/>
  <c r="AC85" i="47" s="1"/>
  <c r="AD85" i="47" s="1"/>
  <c r="G83" i="47"/>
  <c r="Q80" i="47"/>
  <c r="W82" i="47"/>
  <c r="X82" i="47" s="1"/>
  <c r="V83" i="47" s="1"/>
  <c r="M76" i="47"/>
  <c r="N76" i="47" s="1"/>
  <c r="L77" i="47" s="1"/>
  <c r="AA81" i="46"/>
  <c r="O84" i="46"/>
  <c r="T76" i="44"/>
  <c r="R83" i="46"/>
  <c r="S83" i="46" s="1"/>
  <c r="Q84" i="46" s="1"/>
  <c r="G80" i="46"/>
  <c r="H79" i="46"/>
  <c r="I79" i="46" s="1"/>
  <c r="J79" i="46" s="1"/>
  <c r="T82" i="46"/>
  <c r="V88" i="46"/>
  <c r="L86" i="46"/>
  <c r="V82" i="44"/>
  <c r="O81" i="44"/>
  <c r="M82" i="44"/>
  <c r="N82" i="44" s="1"/>
  <c r="O82" i="44" s="1"/>
  <c r="AA86" i="44"/>
  <c r="AB86" i="44" s="1"/>
  <c r="AC86" i="44" s="1"/>
  <c r="H80" i="44"/>
  <c r="I80" i="44" s="1"/>
  <c r="G81" i="44" s="1"/>
  <c r="R77" i="44"/>
  <c r="S77" i="44" s="1"/>
  <c r="T77" i="44" s="1"/>
  <c r="J79" i="44"/>
  <c r="V85" i="39"/>
  <c r="R76" i="39"/>
  <c r="S76" i="39" s="1"/>
  <c r="T76" i="39" s="1"/>
  <c r="L78" i="39"/>
  <c r="M78" i="39" s="1"/>
  <c r="N78" i="39" s="1"/>
  <c r="L79" i="39" s="1"/>
  <c r="AD86" i="39"/>
  <c r="W85" i="39"/>
  <c r="X85" i="39" s="1"/>
  <c r="Y85" i="39" s="1"/>
  <c r="AB87" i="39"/>
  <c r="AC87" i="39" s="1"/>
  <c r="AA88" i="39" s="1"/>
  <c r="H82" i="39"/>
  <c r="I82" i="39" s="1"/>
  <c r="J82" i="39" s="1"/>
  <c r="AD83" i="9"/>
  <c r="AB83" i="9"/>
  <c r="AC83" i="9" s="1"/>
  <c r="AA84" i="9" s="1"/>
  <c r="J74" i="35"/>
  <c r="G74" i="37"/>
  <c r="M81" i="37"/>
  <c r="N81" i="37" s="1"/>
  <c r="O81" i="37" s="1"/>
  <c r="W79" i="37"/>
  <c r="X79" i="37" s="1"/>
  <c r="V80" i="37" s="1"/>
  <c r="AB75" i="37"/>
  <c r="AC75" i="37" s="1"/>
  <c r="AD75" i="37" s="1"/>
  <c r="H74" i="37"/>
  <c r="I74" i="37" s="1"/>
  <c r="J74" i="37" s="1"/>
  <c r="Q70" i="37"/>
  <c r="AD74" i="37"/>
  <c r="Y78" i="37"/>
  <c r="O80" i="37"/>
  <c r="AD74" i="35"/>
  <c r="H75" i="35"/>
  <c r="I75" i="35" s="1"/>
  <c r="G76" i="35" s="1"/>
  <c r="AB75" i="35"/>
  <c r="AC75" i="35" s="1"/>
  <c r="AD75" i="35" s="1"/>
  <c r="Q81" i="35"/>
  <c r="M69" i="35"/>
  <c r="N69" i="35" s="1"/>
  <c r="L70" i="35" s="1"/>
  <c r="V72" i="35"/>
  <c r="O53" i="9"/>
  <c r="L54" i="9"/>
  <c r="M54" i="9" s="1"/>
  <c r="W69" i="9"/>
  <c r="X69" i="9" s="1"/>
  <c r="Q79" i="9"/>
  <c r="H51" i="9"/>
  <c r="I51" i="9" s="1"/>
  <c r="G52" i="9" s="1"/>
  <c r="J83" i="56" l="1"/>
  <c r="H84" i="56"/>
  <c r="I84" i="56" s="1"/>
  <c r="J84" i="56" s="1"/>
  <c r="R79" i="56"/>
  <c r="S79" i="56" s="1"/>
  <c r="Q80" i="56" s="1"/>
  <c r="L82" i="56"/>
  <c r="AA81" i="56"/>
  <c r="W82" i="56"/>
  <c r="X82" i="56" s="1"/>
  <c r="V83" i="56" s="1"/>
  <c r="AD81" i="53"/>
  <c r="T82" i="53"/>
  <c r="O86" i="53"/>
  <c r="J80" i="53"/>
  <c r="W81" i="53"/>
  <c r="X81" i="53" s="1"/>
  <c r="Y81" i="53" s="1"/>
  <c r="M87" i="53"/>
  <c r="N87" i="53" s="1"/>
  <c r="O87" i="53" s="1"/>
  <c r="AB82" i="53"/>
  <c r="AC82" i="53" s="1"/>
  <c r="AD82" i="53" s="1"/>
  <c r="R83" i="53"/>
  <c r="S83" i="53" s="1"/>
  <c r="Q84" i="53" s="1"/>
  <c r="Y80" i="53"/>
  <c r="H81" i="53"/>
  <c r="I81" i="53" s="1"/>
  <c r="G82" i="53" s="1"/>
  <c r="Q87" i="52"/>
  <c r="R87" i="52" s="1"/>
  <c r="S87" i="52" s="1"/>
  <c r="T87" i="52" s="1"/>
  <c r="O90" i="52"/>
  <c r="G84" i="52"/>
  <c r="AB86" i="52"/>
  <c r="AC86" i="52" s="1"/>
  <c r="AD86" i="52" s="1"/>
  <c r="M91" i="52"/>
  <c r="N91" i="52" s="1"/>
  <c r="O91" i="52" s="1"/>
  <c r="H84" i="52"/>
  <c r="I84" i="52" s="1"/>
  <c r="J84" i="52" s="1"/>
  <c r="AD85" i="52"/>
  <c r="W88" i="52"/>
  <c r="X88" i="52" s="1"/>
  <c r="Y88" i="52" s="1"/>
  <c r="Q86" i="50"/>
  <c r="R86" i="50" s="1"/>
  <c r="S86" i="50" s="1"/>
  <c r="T86" i="50" s="1"/>
  <c r="M89" i="50"/>
  <c r="N89" i="50" s="1"/>
  <c r="L90" i="50" s="1"/>
  <c r="AB85" i="50"/>
  <c r="AC85" i="50" s="1"/>
  <c r="AA86" i="50" s="1"/>
  <c r="H90" i="50"/>
  <c r="I90" i="50" s="1"/>
  <c r="G91" i="50" s="1"/>
  <c r="W91" i="50"/>
  <c r="X91" i="50" s="1"/>
  <c r="V92" i="50" s="1"/>
  <c r="AD84" i="50"/>
  <c r="J89" i="50"/>
  <c r="O88" i="50"/>
  <c r="AA86" i="47"/>
  <c r="O76" i="47"/>
  <c r="M77" i="47"/>
  <c r="N77" i="47" s="1"/>
  <c r="O77" i="47" s="1"/>
  <c r="W83" i="47"/>
  <c r="X83" i="47" s="1"/>
  <c r="V84" i="47" s="1"/>
  <c r="Y82" i="47"/>
  <c r="J83" i="47"/>
  <c r="H83" i="47"/>
  <c r="I83" i="47" s="1"/>
  <c r="G84" i="47"/>
  <c r="AB86" i="47"/>
  <c r="AC86" i="47" s="1"/>
  <c r="AA87" i="47" s="1"/>
  <c r="R80" i="47"/>
  <c r="S80" i="47" s="1"/>
  <c r="T80" i="47" s="1"/>
  <c r="AB81" i="46"/>
  <c r="AC81" i="46" s="1"/>
  <c r="AA82" i="46" s="1"/>
  <c r="AA87" i="44"/>
  <c r="AB87" i="44" s="1"/>
  <c r="AC87" i="44" s="1"/>
  <c r="AA88" i="44" s="1"/>
  <c r="W82" i="44"/>
  <c r="X82" i="44" s="1"/>
  <c r="V83" i="44" s="1"/>
  <c r="W83" i="44" s="1"/>
  <c r="X83" i="44" s="1"/>
  <c r="V84" i="44" s="1"/>
  <c r="R84" i="46"/>
  <c r="S84" i="46" s="1"/>
  <c r="T84" i="46" s="1"/>
  <c r="W88" i="46"/>
  <c r="X88" i="46" s="1"/>
  <c r="Y88" i="46" s="1"/>
  <c r="J80" i="46"/>
  <c r="H80" i="46"/>
  <c r="I80" i="46" s="1"/>
  <c r="G81" i="46"/>
  <c r="T83" i="46"/>
  <c r="M86" i="46"/>
  <c r="N86" i="46" s="1"/>
  <c r="L87" i="46" s="1"/>
  <c r="AD86" i="44"/>
  <c r="Q78" i="44"/>
  <c r="R78" i="44" s="1"/>
  <c r="S78" i="44" s="1"/>
  <c r="T78" i="44" s="1"/>
  <c r="L83" i="44"/>
  <c r="M83" i="44" s="1"/>
  <c r="N83" i="44" s="1"/>
  <c r="L84" i="44" s="1"/>
  <c r="J80" i="44"/>
  <c r="H81" i="44"/>
  <c r="I81" i="44" s="1"/>
  <c r="J81" i="44" s="1"/>
  <c r="Q77" i="39"/>
  <c r="G83" i="39"/>
  <c r="H83" i="39" s="1"/>
  <c r="I83" i="39" s="1"/>
  <c r="G84" i="39" s="1"/>
  <c r="V86" i="39"/>
  <c r="W86" i="39" s="1"/>
  <c r="X86" i="39" s="1"/>
  <c r="V87" i="39" s="1"/>
  <c r="O78" i="39"/>
  <c r="AB88" i="39"/>
  <c r="AC88" i="39" s="1"/>
  <c r="AD88" i="39" s="1"/>
  <c r="M79" i="39"/>
  <c r="N79" i="39" s="1"/>
  <c r="L80" i="39" s="1"/>
  <c r="AD87" i="39"/>
  <c r="AB84" i="9"/>
  <c r="AC84" i="9" s="1"/>
  <c r="AA85" i="9" s="1"/>
  <c r="G75" i="37"/>
  <c r="Y79" i="37"/>
  <c r="L82" i="37"/>
  <c r="M82" i="37" s="1"/>
  <c r="N82" i="37" s="1"/>
  <c r="O82" i="37" s="1"/>
  <c r="R70" i="37"/>
  <c r="S70" i="37" s="1"/>
  <c r="Q71" i="37" s="1"/>
  <c r="H75" i="37"/>
  <c r="I75" i="37" s="1"/>
  <c r="J75" i="37" s="1"/>
  <c r="AA76" i="37"/>
  <c r="W80" i="37"/>
  <c r="X80" i="37" s="1"/>
  <c r="Y80" i="37" s="1"/>
  <c r="AA76" i="35"/>
  <c r="AB76" i="35" s="1"/>
  <c r="AC76" i="35" s="1"/>
  <c r="AA77" i="35" s="1"/>
  <c r="O69" i="35"/>
  <c r="M70" i="35"/>
  <c r="N70" i="35" s="1"/>
  <c r="O70" i="35" s="1"/>
  <c r="H76" i="35"/>
  <c r="I76" i="35" s="1"/>
  <c r="J76" i="35" s="1"/>
  <c r="W72" i="35"/>
  <c r="X72" i="35" s="1"/>
  <c r="V73" i="35" s="1"/>
  <c r="R81" i="35"/>
  <c r="S81" i="35" s="1"/>
  <c r="T81" i="35" s="1"/>
  <c r="J75" i="35"/>
  <c r="J51" i="9"/>
  <c r="N54" i="9"/>
  <c r="V70" i="9"/>
  <c r="R79" i="9"/>
  <c r="S79" i="9" s="1"/>
  <c r="Q80" i="9" s="1"/>
  <c r="H52" i="9"/>
  <c r="I52" i="9" s="1"/>
  <c r="J52" i="9" s="1"/>
  <c r="Y82" i="56" l="1"/>
  <c r="G85" i="56"/>
  <c r="W83" i="56"/>
  <c r="X83" i="56" s="1"/>
  <c r="V84" i="56" s="1"/>
  <c r="R80" i="56"/>
  <c r="S80" i="56" s="1"/>
  <c r="Q81" i="56" s="1"/>
  <c r="AB81" i="56"/>
  <c r="AC81" i="56" s="1"/>
  <c r="AD81" i="56" s="1"/>
  <c r="M82" i="56"/>
  <c r="N82" i="56" s="1"/>
  <c r="L83" i="56" s="1"/>
  <c r="T79" i="56"/>
  <c r="H85" i="56"/>
  <c r="I85" i="56" s="1"/>
  <c r="J85" i="56" s="1"/>
  <c r="AA83" i="53"/>
  <c r="AB83" i="53" s="1"/>
  <c r="AC83" i="53" s="1"/>
  <c r="V82" i="53"/>
  <c r="W82" i="53" s="1"/>
  <c r="X82" i="53" s="1"/>
  <c r="Y82" i="53" s="1"/>
  <c r="G83" i="53"/>
  <c r="H82" i="53"/>
  <c r="I82" i="53" s="1"/>
  <c r="J82" i="53" s="1"/>
  <c r="R84" i="53"/>
  <c r="S84" i="53" s="1"/>
  <c r="T84" i="53" s="1"/>
  <c r="L88" i="53"/>
  <c r="J81" i="53"/>
  <c r="T83" i="53"/>
  <c r="AA87" i="52"/>
  <c r="AB87" i="52" s="1"/>
  <c r="AC87" i="52" s="1"/>
  <c r="AA88" i="52" s="1"/>
  <c r="V89" i="52"/>
  <c r="W89" i="52" s="1"/>
  <c r="X89" i="52" s="1"/>
  <c r="Y89" i="52" s="1"/>
  <c r="Q88" i="52"/>
  <c r="L92" i="52"/>
  <c r="G85" i="52"/>
  <c r="Y91" i="50"/>
  <c r="Q87" i="50"/>
  <c r="R87" i="50" s="1"/>
  <c r="S87" i="50" s="1"/>
  <c r="O89" i="50"/>
  <c r="AB86" i="50"/>
  <c r="AC86" i="50" s="1"/>
  <c r="AA87" i="50" s="1"/>
  <c r="W92" i="50"/>
  <c r="X92" i="50" s="1"/>
  <c r="V93" i="50" s="1"/>
  <c r="H91" i="50"/>
  <c r="I91" i="50" s="1"/>
  <c r="G92" i="50" s="1"/>
  <c r="AD85" i="50"/>
  <c r="M90" i="50"/>
  <c r="N90" i="50" s="1"/>
  <c r="L91" i="50" s="1"/>
  <c r="J90" i="50"/>
  <c r="AD86" i="47"/>
  <c r="Y83" i="47"/>
  <c r="Q81" i="47"/>
  <c r="R81" i="47" s="1"/>
  <c r="S81" i="47" s="1"/>
  <c r="T81" i="47" s="1"/>
  <c r="L78" i="47"/>
  <c r="W84" i="47"/>
  <c r="X84" i="47" s="1"/>
  <c r="V85" i="47" s="1"/>
  <c r="AB87" i="47"/>
  <c r="AC87" i="47" s="1"/>
  <c r="AD87" i="47" s="1"/>
  <c r="H84" i="47"/>
  <c r="I84" i="47" s="1"/>
  <c r="J84" i="47" s="1"/>
  <c r="AD81" i="46"/>
  <c r="AB82" i="46"/>
  <c r="AC82" i="46" s="1"/>
  <c r="AD82" i="46" s="1"/>
  <c r="Y82" i="44"/>
  <c r="V89" i="46"/>
  <c r="Q85" i="46"/>
  <c r="R85" i="46" s="1"/>
  <c r="S85" i="46" s="1"/>
  <c r="Q86" i="46" s="1"/>
  <c r="M87" i="46"/>
  <c r="N87" i="46" s="1"/>
  <c r="L88" i="46" s="1"/>
  <c r="J81" i="46"/>
  <c r="H81" i="46"/>
  <c r="I81" i="46" s="1"/>
  <c r="G82" i="46" s="1"/>
  <c r="O86" i="46"/>
  <c r="W89" i="46"/>
  <c r="X89" i="46" s="1"/>
  <c r="V90" i="46" s="1"/>
  <c r="AD87" i="44"/>
  <c r="Y83" i="44"/>
  <c r="Q79" i="44"/>
  <c r="O83" i="44"/>
  <c r="M84" i="44"/>
  <c r="N84" i="44" s="1"/>
  <c r="L85" i="44" s="1"/>
  <c r="W84" i="44"/>
  <c r="X84" i="44" s="1"/>
  <c r="V85" i="44" s="1"/>
  <c r="R79" i="44"/>
  <c r="S79" i="44" s="1"/>
  <c r="T79" i="44" s="1"/>
  <c r="G82" i="44"/>
  <c r="AB88" i="44"/>
  <c r="AC88" i="44" s="1"/>
  <c r="AD88" i="44" s="1"/>
  <c r="R77" i="39"/>
  <c r="S77" i="39" s="1"/>
  <c r="T77" i="39" s="1"/>
  <c r="AA89" i="39"/>
  <c r="M80" i="39"/>
  <c r="N80" i="39" s="1"/>
  <c r="O80" i="39" s="1"/>
  <c r="W87" i="39"/>
  <c r="X87" i="39" s="1"/>
  <c r="Y87" i="39" s="1"/>
  <c r="H84" i="39"/>
  <c r="I84" i="39" s="1"/>
  <c r="G85" i="39" s="1"/>
  <c r="AB89" i="39"/>
  <c r="AC89" i="39" s="1"/>
  <c r="AA90" i="39" s="1"/>
  <c r="J83" i="39"/>
  <c r="O79" i="39"/>
  <c r="Y86" i="39"/>
  <c r="AB85" i="9"/>
  <c r="AC85" i="9" s="1"/>
  <c r="AA86" i="9" s="1"/>
  <c r="AD84" i="9"/>
  <c r="G77" i="35"/>
  <c r="T70" i="37"/>
  <c r="R71" i="37"/>
  <c r="S71" i="37" s="1"/>
  <c r="Q72" i="37" s="1"/>
  <c r="V81" i="37"/>
  <c r="G76" i="37"/>
  <c r="L83" i="37"/>
  <c r="AB76" i="37"/>
  <c r="AC76" i="37" s="1"/>
  <c r="AD76" i="37" s="1"/>
  <c r="AD76" i="35"/>
  <c r="W73" i="35"/>
  <c r="X73" i="35" s="1"/>
  <c r="Y73" i="35" s="1"/>
  <c r="H77" i="35"/>
  <c r="I77" i="35" s="1"/>
  <c r="J77" i="35" s="1"/>
  <c r="Y72" i="35"/>
  <c r="AB77" i="35"/>
  <c r="AC77" i="35" s="1"/>
  <c r="AD77" i="35" s="1"/>
  <c r="Q82" i="35"/>
  <c r="L71" i="35"/>
  <c r="O54" i="9"/>
  <c r="L55" i="9"/>
  <c r="T79" i="9"/>
  <c r="W70" i="9"/>
  <c r="X70" i="9" s="1"/>
  <c r="M55" i="9"/>
  <c r="R80" i="9"/>
  <c r="S80" i="9" s="1"/>
  <c r="Q81" i="9" s="1"/>
  <c r="G53" i="9"/>
  <c r="AA82" i="56" l="1"/>
  <c r="AB82" i="56" s="1"/>
  <c r="AC82" i="56" s="1"/>
  <c r="AD82" i="56" s="1"/>
  <c r="Y83" i="56"/>
  <c r="T80" i="56"/>
  <c r="G86" i="56"/>
  <c r="M83" i="56"/>
  <c r="N83" i="56" s="1"/>
  <c r="L84" i="56" s="1"/>
  <c r="W84" i="56"/>
  <c r="X84" i="56" s="1"/>
  <c r="V85" i="56" s="1"/>
  <c r="O82" i="56"/>
  <c r="H86" i="56"/>
  <c r="I86" i="56" s="1"/>
  <c r="G87" i="56" s="1"/>
  <c r="R81" i="56"/>
  <c r="S81" i="56" s="1"/>
  <c r="Q82" i="56" s="1"/>
  <c r="AA84" i="53"/>
  <c r="AD83" i="53"/>
  <c r="V83" i="53"/>
  <c r="W83" i="53" s="1"/>
  <c r="X83" i="53" s="1"/>
  <c r="Y83" i="53" s="1"/>
  <c r="Q85" i="53"/>
  <c r="M88" i="53"/>
  <c r="N88" i="53" s="1"/>
  <c r="L89" i="53" s="1"/>
  <c r="J83" i="53"/>
  <c r="H83" i="53"/>
  <c r="I83" i="53" s="1"/>
  <c r="G84" i="53" s="1"/>
  <c r="R88" i="52"/>
  <c r="S88" i="52" s="1"/>
  <c r="Q89" i="52" s="1"/>
  <c r="R89" i="52" s="1"/>
  <c r="S89" i="52" s="1"/>
  <c r="T89" i="52" s="1"/>
  <c r="V90" i="52"/>
  <c r="AB88" i="52"/>
  <c r="AC88" i="52" s="1"/>
  <c r="AA89" i="52" s="1"/>
  <c r="AD88" i="52"/>
  <c r="M92" i="52"/>
  <c r="N92" i="52" s="1"/>
  <c r="L93" i="52" s="1"/>
  <c r="W90" i="52"/>
  <c r="X90" i="52" s="1"/>
  <c r="V91" i="52" s="1"/>
  <c r="AD87" i="52"/>
  <c r="H85" i="52"/>
  <c r="I85" i="52" s="1"/>
  <c r="G86" i="52" s="1"/>
  <c r="AD86" i="50"/>
  <c r="Q88" i="50"/>
  <c r="R88" i="50" s="1"/>
  <c r="S88" i="50" s="1"/>
  <c r="Q89" i="50" s="1"/>
  <c r="T87" i="50"/>
  <c r="Y92" i="50"/>
  <c r="O90" i="50"/>
  <c r="J91" i="50"/>
  <c r="H92" i="50"/>
  <c r="I92" i="50" s="1"/>
  <c r="G93" i="50" s="1"/>
  <c r="AB87" i="50"/>
  <c r="AC87" i="50" s="1"/>
  <c r="AA88" i="50" s="1"/>
  <c r="M91" i="50"/>
  <c r="N91" i="50" s="1"/>
  <c r="L92" i="50" s="1"/>
  <c r="W93" i="50"/>
  <c r="X93" i="50" s="1"/>
  <c r="V94" i="50" s="1"/>
  <c r="Y84" i="47"/>
  <c r="M78" i="47"/>
  <c r="N78" i="47" s="1"/>
  <c r="L79" i="47" s="1"/>
  <c r="M79" i="47" s="1"/>
  <c r="N79" i="47" s="1"/>
  <c r="O79" i="47" s="1"/>
  <c r="Q82" i="47"/>
  <c r="R82" i="47" s="1"/>
  <c r="S82" i="47" s="1"/>
  <c r="T82" i="47" s="1"/>
  <c r="G85" i="47"/>
  <c r="AA88" i="47"/>
  <c r="H85" i="47"/>
  <c r="I85" i="47" s="1"/>
  <c r="J85" i="47" s="1"/>
  <c r="W85" i="47"/>
  <c r="X85" i="47" s="1"/>
  <c r="V86" i="47" s="1"/>
  <c r="AA83" i="46"/>
  <c r="Q80" i="44"/>
  <c r="W90" i="46"/>
  <c r="X90" i="46" s="1"/>
  <c r="V91" i="46" s="1"/>
  <c r="R86" i="46"/>
  <c r="S86" i="46" s="1"/>
  <c r="T86" i="46" s="1"/>
  <c r="G83" i="46"/>
  <c r="H82" i="46"/>
  <c r="I82" i="46" s="1"/>
  <c r="J82" i="46" s="1"/>
  <c r="M88" i="46"/>
  <c r="N88" i="46" s="1"/>
  <c r="O88" i="46" s="1"/>
  <c r="Y89" i="46"/>
  <c r="T85" i="46"/>
  <c r="O87" i="46"/>
  <c r="M85" i="44"/>
  <c r="N85" i="44" s="1"/>
  <c r="L86" i="44" s="1"/>
  <c r="O84" i="44"/>
  <c r="AA89" i="44"/>
  <c r="AB89" i="44" s="1"/>
  <c r="AC89" i="44" s="1"/>
  <c r="AD89" i="44" s="1"/>
  <c r="W85" i="44"/>
  <c r="X85" i="44" s="1"/>
  <c r="V86" i="44" s="1"/>
  <c r="R80" i="44"/>
  <c r="S80" i="44" s="1"/>
  <c r="T80" i="44" s="1"/>
  <c r="H82" i="44"/>
  <c r="I82" i="44" s="1"/>
  <c r="G83" i="44" s="1"/>
  <c r="Y84" i="44"/>
  <c r="AD89" i="39"/>
  <c r="V88" i="39"/>
  <c r="W88" i="39" s="1"/>
  <c r="X88" i="39" s="1"/>
  <c r="V89" i="39" s="1"/>
  <c r="Q78" i="39"/>
  <c r="L81" i="39"/>
  <c r="M81" i="39" s="1"/>
  <c r="N81" i="39" s="1"/>
  <c r="O81" i="39" s="1"/>
  <c r="AB90" i="39"/>
  <c r="AC90" i="39" s="1"/>
  <c r="AD90" i="39" s="1"/>
  <c r="H85" i="39"/>
  <c r="I85" i="39" s="1"/>
  <c r="J85" i="39" s="1"/>
  <c r="J84" i="39"/>
  <c r="AD85" i="9"/>
  <c r="AB86" i="9"/>
  <c r="AC86" i="9" s="1"/>
  <c r="AA87" i="9" s="1"/>
  <c r="AD86" i="9"/>
  <c r="G78" i="35"/>
  <c r="T71" i="37"/>
  <c r="R72" i="37"/>
  <c r="S72" i="37" s="1"/>
  <c r="T72" i="37" s="1"/>
  <c r="H76" i="37"/>
  <c r="I76" i="37" s="1"/>
  <c r="G77" i="37" s="1"/>
  <c r="AA77" i="37"/>
  <c r="W81" i="37"/>
  <c r="X81" i="37" s="1"/>
  <c r="Y81" i="37" s="1"/>
  <c r="M83" i="37"/>
  <c r="N83" i="37" s="1"/>
  <c r="O83" i="37" s="1"/>
  <c r="V74" i="35"/>
  <c r="AA78" i="35"/>
  <c r="AB78" i="35" s="1"/>
  <c r="AC78" i="35" s="1"/>
  <c r="AA79" i="35" s="1"/>
  <c r="M71" i="35"/>
  <c r="N71" i="35" s="1"/>
  <c r="L72" i="35" s="1"/>
  <c r="J78" i="35"/>
  <c r="G79" i="35"/>
  <c r="H78" i="35"/>
  <c r="I78" i="35" s="1"/>
  <c r="R82" i="35"/>
  <c r="S82" i="35" s="1"/>
  <c r="Q83" i="35" s="1"/>
  <c r="W74" i="35"/>
  <c r="X74" i="35" s="1"/>
  <c r="Y74" i="35" s="1"/>
  <c r="N55" i="9"/>
  <c r="V71" i="9"/>
  <c r="T80" i="9"/>
  <c r="R81" i="9"/>
  <c r="S81" i="9" s="1"/>
  <c r="T81" i="9" s="1"/>
  <c r="H53" i="9"/>
  <c r="O83" i="56" l="1"/>
  <c r="J86" i="56"/>
  <c r="R82" i="56"/>
  <c r="S82" i="56" s="1"/>
  <c r="Q83" i="56" s="1"/>
  <c r="H87" i="56"/>
  <c r="I87" i="56" s="1"/>
  <c r="J87" i="56" s="1"/>
  <c r="W85" i="56"/>
  <c r="X85" i="56" s="1"/>
  <c r="V86" i="56" s="1"/>
  <c r="M84" i="56"/>
  <c r="N84" i="56" s="1"/>
  <c r="L85" i="56" s="1"/>
  <c r="AA83" i="56"/>
  <c r="T81" i="56"/>
  <c r="Y84" i="56"/>
  <c r="AB84" i="53"/>
  <c r="AC84" i="53" s="1"/>
  <c r="AA85" i="53" s="1"/>
  <c r="AB85" i="53" s="1"/>
  <c r="AC85" i="53" s="1"/>
  <c r="AA86" i="53" s="1"/>
  <c r="V84" i="53"/>
  <c r="W84" i="53" s="1"/>
  <c r="X84" i="53" s="1"/>
  <c r="M89" i="53"/>
  <c r="N89" i="53" s="1"/>
  <c r="L90" i="53" s="1"/>
  <c r="H84" i="53"/>
  <c r="I84" i="53" s="1"/>
  <c r="J84" i="53" s="1"/>
  <c r="O88" i="53"/>
  <c r="R85" i="53"/>
  <c r="S85" i="53" s="1"/>
  <c r="T85" i="53" s="1"/>
  <c r="T88" i="52"/>
  <c r="Q90" i="52"/>
  <c r="R90" i="52" s="1"/>
  <c r="S90" i="52" s="1"/>
  <c r="Q91" i="52" s="1"/>
  <c r="O92" i="52"/>
  <c r="J86" i="52"/>
  <c r="H86" i="52"/>
  <c r="I86" i="52" s="1"/>
  <c r="G87" i="52" s="1"/>
  <c r="AB89" i="52"/>
  <c r="AC89" i="52" s="1"/>
  <c r="AA90" i="52" s="1"/>
  <c r="W91" i="52"/>
  <c r="X91" i="52" s="1"/>
  <c r="V92" i="52" s="1"/>
  <c r="J85" i="52"/>
  <c r="Y90" i="52"/>
  <c r="M93" i="52"/>
  <c r="N93" i="52" s="1"/>
  <c r="L94" i="52" s="1"/>
  <c r="AD87" i="50"/>
  <c r="O91" i="50"/>
  <c r="G94" i="50"/>
  <c r="J93" i="50"/>
  <c r="H93" i="50"/>
  <c r="I93" i="50" s="1"/>
  <c r="R89" i="50"/>
  <c r="S89" i="50" s="1"/>
  <c r="Q90" i="50" s="1"/>
  <c r="W94" i="50"/>
  <c r="X94" i="50" s="1"/>
  <c r="V95" i="50" s="1"/>
  <c r="AA89" i="50"/>
  <c r="AB88" i="50"/>
  <c r="AC88" i="50" s="1"/>
  <c r="AD88" i="50" s="1"/>
  <c r="Y93" i="50"/>
  <c r="M92" i="50"/>
  <c r="N92" i="50" s="1"/>
  <c r="O92" i="50" s="1"/>
  <c r="T88" i="50"/>
  <c r="J92" i="50"/>
  <c r="Y85" i="47"/>
  <c r="O78" i="47"/>
  <c r="Q83" i="47"/>
  <c r="G86" i="47"/>
  <c r="W86" i="47"/>
  <c r="X86" i="47" s="1"/>
  <c r="V87" i="47" s="1"/>
  <c r="L80" i="47"/>
  <c r="AB88" i="47"/>
  <c r="AC88" i="47" s="1"/>
  <c r="AD88" i="47" s="1"/>
  <c r="H86" i="47"/>
  <c r="I86" i="47" s="1"/>
  <c r="J86" i="47" s="1"/>
  <c r="AB83" i="46"/>
  <c r="AC83" i="46" s="1"/>
  <c r="AA84" i="46" s="1"/>
  <c r="Q87" i="46"/>
  <c r="R87" i="46" s="1"/>
  <c r="S87" i="46" s="1"/>
  <c r="T87" i="46" s="1"/>
  <c r="Y91" i="46"/>
  <c r="W91" i="46"/>
  <c r="X91" i="46" s="1"/>
  <c r="V92" i="46" s="1"/>
  <c r="H83" i="46"/>
  <c r="I83" i="46" s="1"/>
  <c r="J83" i="46" s="1"/>
  <c r="L89" i="46"/>
  <c r="Y90" i="46"/>
  <c r="M86" i="44"/>
  <c r="N86" i="44" s="1"/>
  <c r="L87" i="44" s="1"/>
  <c r="O85" i="44"/>
  <c r="AA90" i="44"/>
  <c r="AB90" i="44" s="1"/>
  <c r="AC90" i="44" s="1"/>
  <c r="AD90" i="44" s="1"/>
  <c r="Y85" i="44"/>
  <c r="Q81" i="44"/>
  <c r="R81" i="44" s="1"/>
  <c r="S81" i="44" s="1"/>
  <c r="J82" i="44"/>
  <c r="W86" i="44"/>
  <c r="X86" i="44" s="1"/>
  <c r="Y86" i="44" s="1"/>
  <c r="H83" i="44"/>
  <c r="I83" i="44" s="1"/>
  <c r="G84" i="44" s="1"/>
  <c r="AA91" i="39"/>
  <c r="AB91" i="39" s="1"/>
  <c r="AC91" i="39" s="1"/>
  <c r="AD91" i="39" s="1"/>
  <c r="R78" i="39"/>
  <c r="S78" i="39" s="1"/>
  <c r="Q79" i="39" s="1"/>
  <c r="W89" i="39"/>
  <c r="X89" i="39" s="1"/>
  <c r="Y89" i="39" s="1"/>
  <c r="G86" i="39"/>
  <c r="Y88" i="39"/>
  <c r="L82" i="39"/>
  <c r="AB87" i="9"/>
  <c r="AC87" i="9" s="1"/>
  <c r="AA88" i="9" s="1"/>
  <c r="J76" i="37"/>
  <c r="L84" i="37"/>
  <c r="M84" i="37" s="1"/>
  <c r="N84" i="37" s="1"/>
  <c r="O84" i="37" s="1"/>
  <c r="V82" i="37"/>
  <c r="W82" i="37" s="1"/>
  <c r="X82" i="37" s="1"/>
  <c r="V83" i="37" s="1"/>
  <c r="H77" i="37"/>
  <c r="I77" i="37" s="1"/>
  <c r="G78" i="37" s="1"/>
  <c r="AB77" i="37"/>
  <c r="AC77" i="37" s="1"/>
  <c r="AA78" i="37" s="1"/>
  <c r="Q73" i="37"/>
  <c r="AD78" i="35"/>
  <c r="R83" i="35"/>
  <c r="S83" i="35" s="1"/>
  <c r="Q84" i="35" s="1"/>
  <c r="AB79" i="35"/>
  <c r="AC79" i="35" s="1"/>
  <c r="AD79" i="35" s="1"/>
  <c r="M72" i="35"/>
  <c r="N72" i="35" s="1"/>
  <c r="L73" i="35" s="1"/>
  <c r="H79" i="35"/>
  <c r="I79" i="35" s="1"/>
  <c r="G80" i="35" s="1"/>
  <c r="T82" i="35"/>
  <c r="V75" i="35"/>
  <c r="O71" i="35"/>
  <c r="O55" i="9"/>
  <c r="L56" i="9"/>
  <c r="W71" i="9"/>
  <c r="X71" i="9" s="1"/>
  <c r="V72" i="9" s="1"/>
  <c r="Q82" i="9"/>
  <c r="R82" i="9" s="1"/>
  <c r="S82" i="9" s="1"/>
  <c r="Q83" i="9" s="1"/>
  <c r="M56" i="9"/>
  <c r="I53" i="9"/>
  <c r="J53" i="9" s="1"/>
  <c r="Y85" i="56" l="1"/>
  <c r="T82" i="56"/>
  <c r="M85" i="56"/>
  <c r="N85" i="56" s="1"/>
  <c r="L86" i="56" s="1"/>
  <c r="R83" i="56"/>
  <c r="S83" i="56" s="1"/>
  <c r="Q84" i="56" s="1"/>
  <c r="W86" i="56"/>
  <c r="X86" i="56" s="1"/>
  <c r="V87" i="56" s="1"/>
  <c r="G88" i="56"/>
  <c r="O84" i="56"/>
  <c r="AB83" i="56"/>
  <c r="AC83" i="56" s="1"/>
  <c r="AD83" i="56" s="1"/>
  <c r="AD84" i="53"/>
  <c r="V85" i="53"/>
  <c r="Y84" i="53"/>
  <c r="O89" i="53"/>
  <c r="W85" i="53"/>
  <c r="X85" i="53" s="1"/>
  <c r="V86" i="53" s="1"/>
  <c r="AB86" i="53"/>
  <c r="AC86" i="53" s="1"/>
  <c r="AD86" i="53" s="1"/>
  <c r="Q86" i="53"/>
  <c r="G85" i="53"/>
  <c r="AD85" i="53"/>
  <c r="M90" i="53"/>
  <c r="N90" i="53" s="1"/>
  <c r="L91" i="53" s="1"/>
  <c r="Y91" i="52"/>
  <c r="T90" i="52"/>
  <c r="W92" i="52"/>
  <c r="X92" i="52" s="1"/>
  <c r="V93" i="52" s="1"/>
  <c r="R91" i="52"/>
  <c r="S91" i="52" s="1"/>
  <c r="T91" i="52" s="1"/>
  <c r="AB90" i="52"/>
  <c r="AC90" i="52" s="1"/>
  <c r="AD90" i="52" s="1"/>
  <c r="M94" i="52"/>
  <c r="N94" i="52" s="1"/>
  <c r="O94" i="52" s="1"/>
  <c r="AD89" i="52"/>
  <c r="H87" i="52"/>
  <c r="I87" i="52" s="1"/>
  <c r="J87" i="52" s="1"/>
  <c r="O93" i="52"/>
  <c r="L93" i="50"/>
  <c r="M93" i="50" s="1"/>
  <c r="N93" i="50" s="1"/>
  <c r="L94" i="50" s="1"/>
  <c r="W95" i="50"/>
  <c r="X95" i="50" s="1"/>
  <c r="Y95" i="50" s="1"/>
  <c r="R90" i="50"/>
  <c r="S90" i="50" s="1"/>
  <c r="T90" i="50" s="1"/>
  <c r="AB89" i="50"/>
  <c r="AC89" i="50" s="1"/>
  <c r="AD89" i="50" s="1"/>
  <c r="T89" i="50"/>
  <c r="H94" i="50"/>
  <c r="I94" i="50" s="1"/>
  <c r="J94" i="50" s="1"/>
  <c r="Y94" i="50"/>
  <c r="Y86" i="47"/>
  <c r="R83" i="47"/>
  <c r="S83" i="47" s="1"/>
  <c r="Q84" i="47" s="1"/>
  <c r="R84" i="47" s="1"/>
  <c r="S84" i="47" s="1"/>
  <c r="Q85" i="47" s="1"/>
  <c r="AA89" i="47"/>
  <c r="AB89" i="47"/>
  <c r="AC89" i="47" s="1"/>
  <c r="AD89" i="47" s="1"/>
  <c r="G87" i="47"/>
  <c r="M80" i="47"/>
  <c r="N80" i="47" s="1"/>
  <c r="O80" i="47" s="1"/>
  <c r="W87" i="47"/>
  <c r="X87" i="47" s="1"/>
  <c r="V88" i="47" s="1"/>
  <c r="AD83" i="46"/>
  <c r="AB84" i="46"/>
  <c r="AC84" i="46" s="1"/>
  <c r="AD84" i="46" s="1"/>
  <c r="G84" i="46"/>
  <c r="Y92" i="46"/>
  <c r="W92" i="46"/>
  <c r="X92" i="46" s="1"/>
  <c r="V93" i="46" s="1"/>
  <c r="J84" i="46"/>
  <c r="H84" i="46"/>
  <c r="I84" i="46" s="1"/>
  <c r="G85" i="46" s="1"/>
  <c r="Q88" i="46"/>
  <c r="M89" i="46"/>
  <c r="N89" i="46" s="1"/>
  <c r="O89" i="46" s="1"/>
  <c r="Q82" i="44"/>
  <c r="R82" i="44" s="1"/>
  <c r="S82" i="44" s="1"/>
  <c r="T82" i="44" s="1"/>
  <c r="T81" i="44"/>
  <c r="O86" i="44"/>
  <c r="M87" i="44"/>
  <c r="N87" i="44" s="1"/>
  <c r="L88" i="44" s="1"/>
  <c r="AA91" i="44"/>
  <c r="AB91" i="44" s="1"/>
  <c r="AC91" i="44" s="1"/>
  <c r="AA92" i="44" s="1"/>
  <c r="J83" i="44"/>
  <c r="V87" i="44"/>
  <c r="J84" i="44"/>
  <c r="H84" i="44"/>
  <c r="I84" i="44" s="1"/>
  <c r="G85" i="44" s="1"/>
  <c r="T78" i="39"/>
  <c r="R79" i="39"/>
  <c r="S79" i="39" s="1"/>
  <c r="T79" i="39" s="1"/>
  <c r="AA92" i="39"/>
  <c r="V90" i="39"/>
  <c r="W90" i="39" s="1"/>
  <c r="X90" i="39" s="1"/>
  <c r="V91" i="39" s="1"/>
  <c r="M82" i="39"/>
  <c r="N82" i="39" s="1"/>
  <c r="L83" i="39" s="1"/>
  <c r="H86" i="39"/>
  <c r="I86" i="39" s="1"/>
  <c r="J86" i="39" s="1"/>
  <c r="AD88" i="9"/>
  <c r="AB88" i="9"/>
  <c r="AC88" i="9" s="1"/>
  <c r="AD87" i="9"/>
  <c r="AA89" i="9"/>
  <c r="Y82" i="37"/>
  <c r="AD77" i="37"/>
  <c r="W83" i="37"/>
  <c r="X83" i="37" s="1"/>
  <c r="Y83" i="37" s="1"/>
  <c r="H78" i="37"/>
  <c r="I78" i="37" s="1"/>
  <c r="G79" i="37" s="1"/>
  <c r="J77" i="37"/>
  <c r="R73" i="37"/>
  <c r="S73" i="37" s="1"/>
  <c r="Q74" i="37" s="1"/>
  <c r="L85" i="37"/>
  <c r="AB78" i="37"/>
  <c r="AC78" i="37" s="1"/>
  <c r="AD78" i="37" s="1"/>
  <c r="AA80" i="35"/>
  <c r="AB80" i="35" s="1"/>
  <c r="AC80" i="35" s="1"/>
  <c r="AD80" i="35" s="1"/>
  <c r="M73" i="35"/>
  <c r="N73" i="35" s="1"/>
  <c r="L74" i="35" s="1"/>
  <c r="J80" i="35"/>
  <c r="G81" i="35"/>
  <c r="H80" i="35"/>
  <c r="I80" i="35" s="1"/>
  <c r="R84" i="35"/>
  <c r="S84" i="35" s="1"/>
  <c r="Q85" i="35" s="1"/>
  <c r="J79" i="35"/>
  <c r="O72" i="35"/>
  <c r="W75" i="35"/>
  <c r="X75" i="35" s="1"/>
  <c r="Y75" i="35" s="1"/>
  <c r="T83" i="35"/>
  <c r="N56" i="9"/>
  <c r="W72" i="9"/>
  <c r="X72" i="9" s="1"/>
  <c r="V73" i="9" s="1"/>
  <c r="T82" i="9"/>
  <c r="R83" i="9"/>
  <c r="S83" i="9" s="1"/>
  <c r="Q84" i="9" s="1"/>
  <c r="G54" i="9"/>
  <c r="Y85" i="53" l="1"/>
  <c r="T83" i="56"/>
  <c r="Y86" i="56"/>
  <c r="O85" i="56"/>
  <c r="R84" i="56"/>
  <c r="S84" i="56" s="1"/>
  <c r="T84" i="56" s="1"/>
  <c r="W87" i="56"/>
  <c r="X87" i="56" s="1"/>
  <c r="Y87" i="56" s="1"/>
  <c r="M86" i="56"/>
  <c r="N86" i="56" s="1"/>
  <c r="O86" i="56" s="1"/>
  <c r="AA84" i="56"/>
  <c r="H88" i="56"/>
  <c r="I88" i="56" s="1"/>
  <c r="G89" i="56" s="1"/>
  <c r="M91" i="53"/>
  <c r="N91" i="53" s="1"/>
  <c r="L92" i="53" s="1"/>
  <c r="H85" i="53"/>
  <c r="I85" i="53" s="1"/>
  <c r="J85" i="53" s="1"/>
  <c r="AA87" i="53"/>
  <c r="O90" i="53"/>
  <c r="R86" i="53"/>
  <c r="S86" i="53" s="1"/>
  <c r="Q87" i="53" s="1"/>
  <c r="W86" i="53"/>
  <c r="X86" i="53" s="1"/>
  <c r="Y86" i="53" s="1"/>
  <c r="G88" i="52"/>
  <c r="Y92" i="52"/>
  <c r="L95" i="52"/>
  <c r="G89" i="52"/>
  <c r="H88" i="52"/>
  <c r="I88" i="52" s="1"/>
  <c r="J88" i="52"/>
  <c r="M95" i="52"/>
  <c r="N95" i="52" s="1"/>
  <c r="L96" i="52" s="1"/>
  <c r="Q92" i="52"/>
  <c r="W93" i="52"/>
  <c r="X93" i="52" s="1"/>
  <c r="Y93" i="52" s="1"/>
  <c r="AA91" i="52"/>
  <c r="V96" i="50"/>
  <c r="W96" i="50" s="1"/>
  <c r="X96" i="50" s="1"/>
  <c r="V97" i="50" s="1"/>
  <c r="AA90" i="50"/>
  <c r="G95" i="50"/>
  <c r="M94" i="50"/>
  <c r="N94" i="50" s="1"/>
  <c r="L95" i="50" s="1"/>
  <c r="H95" i="50"/>
  <c r="I95" i="50" s="1"/>
  <c r="G96" i="50" s="1"/>
  <c r="AB90" i="50"/>
  <c r="AC90" i="50" s="1"/>
  <c r="AA91" i="50" s="1"/>
  <c r="Q91" i="50"/>
  <c r="O93" i="50"/>
  <c r="T84" i="47"/>
  <c r="T83" i="47"/>
  <c r="Y87" i="47"/>
  <c r="W88" i="47"/>
  <c r="X88" i="47" s="1"/>
  <c r="V89" i="47" s="1"/>
  <c r="L81" i="47"/>
  <c r="AA90" i="47"/>
  <c r="H87" i="47"/>
  <c r="I87" i="47" s="1"/>
  <c r="G88" i="47" s="1"/>
  <c r="R85" i="47"/>
  <c r="S85" i="47" s="1"/>
  <c r="Q86" i="47" s="1"/>
  <c r="AA85" i="46"/>
  <c r="L90" i="46"/>
  <c r="M90" i="46" s="1"/>
  <c r="N90" i="46" s="1"/>
  <c r="L91" i="46" s="1"/>
  <c r="V94" i="46"/>
  <c r="W93" i="46"/>
  <c r="X93" i="46" s="1"/>
  <c r="Y93" i="46" s="1"/>
  <c r="H85" i="46"/>
  <c r="I85" i="46" s="1"/>
  <c r="G86" i="46" s="1"/>
  <c r="R88" i="46"/>
  <c r="S88" i="46" s="1"/>
  <c r="T88" i="46" s="1"/>
  <c r="AD91" i="44"/>
  <c r="M88" i="44"/>
  <c r="N88" i="44" s="1"/>
  <c r="O88" i="44" s="1"/>
  <c r="O87" i="44"/>
  <c r="H85" i="44"/>
  <c r="I85" i="44" s="1"/>
  <c r="G86" i="44" s="1"/>
  <c r="AB92" i="44"/>
  <c r="AC92" i="44" s="1"/>
  <c r="AA93" i="44" s="1"/>
  <c r="Q83" i="44"/>
  <c r="W87" i="44"/>
  <c r="X87" i="44" s="1"/>
  <c r="V88" i="44" s="1"/>
  <c r="AB92" i="39"/>
  <c r="AC92" i="39" s="1"/>
  <c r="AD92" i="39" s="1"/>
  <c r="Q80" i="39"/>
  <c r="G87" i="39"/>
  <c r="Y90" i="39"/>
  <c r="M83" i="39"/>
  <c r="N83" i="39" s="1"/>
  <c r="O83" i="39" s="1"/>
  <c r="O82" i="39"/>
  <c r="W91" i="39"/>
  <c r="X91" i="39" s="1"/>
  <c r="V92" i="39" s="1"/>
  <c r="AB89" i="9"/>
  <c r="AC89" i="9" s="1"/>
  <c r="AA90" i="9" s="1"/>
  <c r="J78" i="37"/>
  <c r="T73" i="37"/>
  <c r="V84" i="37"/>
  <c r="W84" i="37" s="1"/>
  <c r="X84" i="37" s="1"/>
  <c r="Y84" i="37" s="1"/>
  <c r="AA79" i="37"/>
  <c r="AB79" i="37" s="1"/>
  <c r="AC79" i="37" s="1"/>
  <c r="AD79" i="37" s="1"/>
  <c r="R74" i="37"/>
  <c r="S74" i="37" s="1"/>
  <c r="T74" i="37" s="1"/>
  <c r="H79" i="37"/>
  <c r="I79" i="37" s="1"/>
  <c r="J79" i="37" s="1"/>
  <c r="M85" i="37"/>
  <c r="N85" i="37" s="1"/>
  <c r="L86" i="37" s="1"/>
  <c r="O73" i="35"/>
  <c r="R85" i="35"/>
  <c r="S85" i="35" s="1"/>
  <c r="T85" i="35" s="1"/>
  <c r="M74" i="35"/>
  <c r="N74" i="35" s="1"/>
  <c r="O74" i="35" s="1"/>
  <c r="H81" i="35"/>
  <c r="I81" i="35" s="1"/>
  <c r="G82" i="35" s="1"/>
  <c r="V76" i="35"/>
  <c r="T84" i="35"/>
  <c r="AA81" i="35"/>
  <c r="O56" i="9"/>
  <c r="L57" i="9"/>
  <c r="W73" i="9"/>
  <c r="X73" i="9" s="1"/>
  <c r="T83" i="9"/>
  <c r="M57" i="9"/>
  <c r="R84" i="9"/>
  <c r="S84" i="9" s="1"/>
  <c r="Q85" i="9" s="1"/>
  <c r="H54" i="9"/>
  <c r="Q85" i="56" l="1"/>
  <c r="R85" i="56" s="1"/>
  <c r="S85" i="56" s="1"/>
  <c r="T85" i="56" s="1"/>
  <c r="L87" i="56"/>
  <c r="M87" i="56" s="1"/>
  <c r="N87" i="56" s="1"/>
  <c r="O87" i="56" s="1"/>
  <c r="H89" i="56"/>
  <c r="I89" i="56" s="1"/>
  <c r="G90" i="56" s="1"/>
  <c r="V88" i="56"/>
  <c r="J88" i="56"/>
  <c r="AB84" i="56"/>
  <c r="AC84" i="56" s="1"/>
  <c r="AD84" i="56" s="1"/>
  <c r="T86" i="53"/>
  <c r="O91" i="53"/>
  <c r="R87" i="53"/>
  <c r="S87" i="53" s="1"/>
  <c r="Q88" i="53" s="1"/>
  <c r="M92" i="53"/>
  <c r="N92" i="53" s="1"/>
  <c r="O92" i="53" s="1"/>
  <c r="V87" i="53"/>
  <c r="G86" i="53"/>
  <c r="AB87" i="53"/>
  <c r="AC87" i="53" s="1"/>
  <c r="AA88" i="53" s="1"/>
  <c r="V94" i="52"/>
  <c r="W94" i="52" s="1"/>
  <c r="X94" i="52" s="1"/>
  <c r="V95" i="52" s="1"/>
  <c r="O95" i="52"/>
  <c r="M96" i="52"/>
  <c r="N96" i="52" s="1"/>
  <c r="L97" i="52" s="1"/>
  <c r="AB91" i="52"/>
  <c r="AC91" i="52" s="1"/>
  <c r="AA92" i="52" s="1"/>
  <c r="R92" i="52"/>
  <c r="S92" i="52" s="1"/>
  <c r="T92" i="52" s="1"/>
  <c r="G90" i="52"/>
  <c r="H89" i="52"/>
  <c r="I89" i="52" s="1"/>
  <c r="J89" i="52" s="1"/>
  <c r="O94" i="50"/>
  <c r="AB91" i="50"/>
  <c r="AC91" i="50" s="1"/>
  <c r="AD91" i="50" s="1"/>
  <c r="H96" i="50"/>
  <c r="I96" i="50" s="1"/>
  <c r="G97" i="50" s="1"/>
  <c r="W97" i="50"/>
  <c r="X97" i="50" s="1"/>
  <c r="V98" i="50" s="1"/>
  <c r="R91" i="50"/>
  <c r="S91" i="50" s="1"/>
  <c r="T91" i="50" s="1"/>
  <c r="J95" i="50"/>
  <c r="M95" i="50"/>
  <c r="N95" i="50" s="1"/>
  <c r="O95" i="50" s="1"/>
  <c r="Y96" i="50"/>
  <c r="AD90" i="50"/>
  <c r="Y88" i="47"/>
  <c r="T85" i="47"/>
  <c r="W89" i="47"/>
  <c r="X89" i="47" s="1"/>
  <c r="V90" i="47" s="1"/>
  <c r="R86" i="47"/>
  <c r="S86" i="47" s="1"/>
  <c r="Q87" i="47" s="1"/>
  <c r="J88" i="47"/>
  <c r="H88" i="47"/>
  <c r="I88" i="47" s="1"/>
  <c r="G89" i="47" s="1"/>
  <c r="M81" i="47"/>
  <c r="N81" i="47" s="1"/>
  <c r="L82" i="47" s="1"/>
  <c r="J87" i="47"/>
  <c r="AB90" i="47"/>
  <c r="AC90" i="47" s="1"/>
  <c r="AD90" i="47" s="1"/>
  <c r="AB85" i="46"/>
  <c r="AC85" i="46" s="1"/>
  <c r="AA86" i="46" s="1"/>
  <c r="O90" i="46"/>
  <c r="J85" i="46"/>
  <c r="H86" i="46"/>
  <c r="I86" i="46" s="1"/>
  <c r="G87" i="46" s="1"/>
  <c r="M91" i="46"/>
  <c r="N91" i="46" s="1"/>
  <c r="L92" i="46" s="1"/>
  <c r="W94" i="46"/>
  <c r="X94" i="46" s="1"/>
  <c r="V95" i="46" s="1"/>
  <c r="Q89" i="46"/>
  <c r="Y87" i="44"/>
  <c r="L89" i="44"/>
  <c r="M89" i="44" s="1"/>
  <c r="N89" i="44" s="1"/>
  <c r="L90" i="44" s="1"/>
  <c r="AD92" i="44"/>
  <c r="J85" i="44"/>
  <c r="W88" i="44"/>
  <c r="X88" i="44" s="1"/>
  <c r="V89" i="44" s="1"/>
  <c r="H86" i="44"/>
  <c r="I86" i="44" s="1"/>
  <c r="J86" i="44" s="1"/>
  <c r="AB93" i="44"/>
  <c r="AC93" i="44" s="1"/>
  <c r="AD93" i="44" s="1"/>
  <c r="R83" i="44"/>
  <c r="S83" i="44" s="1"/>
  <c r="T83" i="44" s="1"/>
  <c r="AA93" i="39"/>
  <c r="AB93" i="39" s="1"/>
  <c r="AC93" i="39" s="1"/>
  <c r="AA94" i="39" s="1"/>
  <c r="AB94" i="39" s="1"/>
  <c r="AC94" i="39" s="1"/>
  <c r="AD94" i="39" s="1"/>
  <c r="R80" i="39"/>
  <c r="S80" i="39" s="1"/>
  <c r="Q81" i="39" s="1"/>
  <c r="L84" i="39"/>
  <c r="M84" i="39" s="1"/>
  <c r="N84" i="39" s="1"/>
  <c r="L85" i="39" s="1"/>
  <c r="J87" i="39"/>
  <c r="H87" i="39"/>
  <c r="I87" i="39" s="1"/>
  <c r="G88" i="39" s="1"/>
  <c r="W92" i="39"/>
  <c r="X92" i="39" s="1"/>
  <c r="Y92" i="39" s="1"/>
  <c r="Y91" i="39"/>
  <c r="H88" i="39"/>
  <c r="I88" i="39" s="1"/>
  <c r="G89" i="39" s="1"/>
  <c r="AB90" i="9"/>
  <c r="AC90" i="9" s="1"/>
  <c r="AA91" i="9" s="1"/>
  <c r="AD89" i="9"/>
  <c r="G80" i="37"/>
  <c r="Q75" i="37"/>
  <c r="R75" i="37" s="1"/>
  <c r="S75" i="37" s="1"/>
  <c r="T75" i="37" s="1"/>
  <c r="M86" i="37"/>
  <c r="N86" i="37" s="1"/>
  <c r="L87" i="37" s="1"/>
  <c r="AA80" i="37"/>
  <c r="H80" i="37"/>
  <c r="I80" i="37" s="1"/>
  <c r="J80" i="37" s="1"/>
  <c r="V85" i="37"/>
  <c r="O85" i="37"/>
  <c r="L75" i="35"/>
  <c r="M75" i="35" s="1"/>
  <c r="N75" i="35" s="1"/>
  <c r="O75" i="35" s="1"/>
  <c r="Q86" i="35"/>
  <c r="R86" i="35" s="1"/>
  <c r="S86" i="35" s="1"/>
  <c r="T86" i="35" s="1"/>
  <c r="H82" i="35"/>
  <c r="I82" i="35" s="1"/>
  <c r="J82" i="35" s="1"/>
  <c r="AB81" i="35"/>
  <c r="AC81" i="35" s="1"/>
  <c r="AD81" i="35" s="1"/>
  <c r="J81" i="35"/>
  <c r="W76" i="35"/>
  <c r="X76" i="35" s="1"/>
  <c r="Y76" i="35" s="1"/>
  <c r="V74" i="9"/>
  <c r="N57" i="9"/>
  <c r="W74" i="9"/>
  <c r="X74" i="9" s="1"/>
  <c r="T84" i="9"/>
  <c r="R85" i="9"/>
  <c r="S85" i="9" s="1"/>
  <c r="T85" i="9" s="1"/>
  <c r="I54" i="9"/>
  <c r="AA85" i="56" l="1"/>
  <c r="AB85" i="56" s="1"/>
  <c r="AC85" i="56" s="1"/>
  <c r="AD85" i="56" s="1"/>
  <c r="J89" i="56"/>
  <c r="H90" i="56"/>
  <c r="I90" i="56" s="1"/>
  <c r="G91" i="56" s="1"/>
  <c r="Q86" i="56"/>
  <c r="L88" i="56"/>
  <c r="W88" i="56"/>
  <c r="X88" i="56" s="1"/>
  <c r="V89" i="56" s="1"/>
  <c r="AD87" i="53"/>
  <c r="T87" i="53"/>
  <c r="AB88" i="53"/>
  <c r="AC88" i="53" s="1"/>
  <c r="AD88" i="53" s="1"/>
  <c r="H86" i="53"/>
  <c r="I86" i="53" s="1"/>
  <c r="J86" i="53" s="1"/>
  <c r="L93" i="53"/>
  <c r="W87" i="53"/>
  <c r="X87" i="53" s="1"/>
  <c r="Y87" i="53" s="1"/>
  <c r="R88" i="53"/>
  <c r="S88" i="53" s="1"/>
  <c r="T88" i="53" s="1"/>
  <c r="AD91" i="52"/>
  <c r="Q93" i="52"/>
  <c r="O96" i="52"/>
  <c r="M97" i="52"/>
  <c r="N97" i="52" s="1"/>
  <c r="L98" i="52" s="1"/>
  <c r="W95" i="52"/>
  <c r="X95" i="52" s="1"/>
  <c r="V96" i="52" s="1"/>
  <c r="H90" i="52"/>
  <c r="I90" i="52" s="1"/>
  <c r="G91" i="52" s="1"/>
  <c r="AB92" i="52"/>
  <c r="AC92" i="52" s="1"/>
  <c r="AD92" i="52" s="1"/>
  <c r="Y94" i="52"/>
  <c r="L96" i="50"/>
  <c r="M96" i="50" s="1"/>
  <c r="N96" i="50" s="1"/>
  <c r="L97" i="50" s="1"/>
  <c r="Q92" i="50"/>
  <c r="R92" i="50" s="1"/>
  <c r="S92" i="50" s="1"/>
  <c r="T92" i="50" s="1"/>
  <c r="J97" i="50"/>
  <c r="G98" i="50"/>
  <c r="H97" i="50"/>
  <c r="I97" i="50" s="1"/>
  <c r="W98" i="50"/>
  <c r="X98" i="50" s="1"/>
  <c r="Y98" i="50" s="1"/>
  <c r="J96" i="50"/>
  <c r="AA92" i="50"/>
  <c r="Y97" i="50"/>
  <c r="AA91" i="47"/>
  <c r="AB91" i="47" s="1"/>
  <c r="AC91" i="47" s="1"/>
  <c r="AD91" i="47" s="1"/>
  <c r="Y89" i="47"/>
  <c r="T86" i="47"/>
  <c r="M82" i="47"/>
  <c r="N82" i="47" s="1"/>
  <c r="L83" i="47" s="1"/>
  <c r="R87" i="47"/>
  <c r="S87" i="47" s="1"/>
  <c r="T87" i="47" s="1"/>
  <c r="H89" i="47"/>
  <c r="I89" i="47" s="1"/>
  <c r="G90" i="47" s="1"/>
  <c r="O81" i="47"/>
  <c r="W90" i="47"/>
  <c r="X90" i="47" s="1"/>
  <c r="V91" i="47" s="1"/>
  <c r="AB86" i="46"/>
  <c r="AC86" i="46" s="1"/>
  <c r="AA87" i="46" s="1"/>
  <c r="AD85" i="46"/>
  <c r="AA94" i="44"/>
  <c r="AB94" i="44" s="1"/>
  <c r="AC94" i="44" s="1"/>
  <c r="AD94" i="44" s="1"/>
  <c r="O91" i="46"/>
  <c r="Y95" i="46"/>
  <c r="W95" i="46"/>
  <c r="X95" i="46" s="1"/>
  <c r="V96" i="46" s="1"/>
  <c r="M92" i="46"/>
  <c r="N92" i="46" s="1"/>
  <c r="O92" i="46" s="1"/>
  <c r="J87" i="46"/>
  <c r="H87" i="46"/>
  <c r="I87" i="46" s="1"/>
  <c r="G88" i="46" s="1"/>
  <c r="Y94" i="46"/>
  <c r="J86" i="46"/>
  <c r="T89" i="46"/>
  <c r="R89" i="46"/>
  <c r="S89" i="46" s="1"/>
  <c r="Q90" i="46" s="1"/>
  <c r="Q84" i="44"/>
  <c r="R84" i="44" s="1"/>
  <c r="S84" i="44" s="1"/>
  <c r="T84" i="44" s="1"/>
  <c r="O89" i="44"/>
  <c r="M90" i="44"/>
  <c r="N90" i="44" s="1"/>
  <c r="L91" i="44" s="1"/>
  <c r="Y88" i="44"/>
  <c r="G87" i="44"/>
  <c r="J87" i="44"/>
  <c r="H87" i="44"/>
  <c r="I87" i="44" s="1"/>
  <c r="G88" i="44" s="1"/>
  <c r="W89" i="44"/>
  <c r="X89" i="44" s="1"/>
  <c r="Y89" i="44" s="1"/>
  <c r="AD93" i="39"/>
  <c r="T80" i="39"/>
  <c r="R81" i="39"/>
  <c r="S81" i="39" s="1"/>
  <c r="Q82" i="39" s="1"/>
  <c r="T81" i="39"/>
  <c r="J88" i="39"/>
  <c r="AA95" i="39"/>
  <c r="AB95" i="39" s="1"/>
  <c r="AC95" i="39" s="1"/>
  <c r="AA96" i="39" s="1"/>
  <c r="V93" i="39"/>
  <c r="M85" i="39"/>
  <c r="N85" i="39" s="1"/>
  <c r="O85" i="39" s="1"/>
  <c r="W93" i="39"/>
  <c r="X93" i="39" s="1"/>
  <c r="Y93" i="39" s="1"/>
  <c r="H89" i="39"/>
  <c r="I89" i="39" s="1"/>
  <c r="J89" i="39" s="1"/>
  <c r="O84" i="39"/>
  <c r="AD91" i="9"/>
  <c r="AB91" i="9"/>
  <c r="AC91" i="9" s="1"/>
  <c r="AA92" i="9" s="1"/>
  <c r="AD90" i="9"/>
  <c r="Q76" i="37"/>
  <c r="R76" i="37" s="1"/>
  <c r="S76" i="37" s="1"/>
  <c r="Q77" i="37" s="1"/>
  <c r="M87" i="37"/>
  <c r="N87" i="37" s="1"/>
  <c r="O87" i="37" s="1"/>
  <c r="W85" i="37"/>
  <c r="X85" i="37" s="1"/>
  <c r="Y85" i="37" s="1"/>
  <c r="G81" i="37"/>
  <c r="O86" i="37"/>
  <c r="AB80" i="37"/>
  <c r="AC80" i="37" s="1"/>
  <c r="AA81" i="37" s="1"/>
  <c r="L76" i="35"/>
  <c r="M76" i="35" s="1"/>
  <c r="N76" i="35" s="1"/>
  <c r="O76" i="35" s="1"/>
  <c r="AA82" i="35"/>
  <c r="AB82" i="35" s="1"/>
  <c r="AC82" i="35" s="1"/>
  <c r="AA83" i="35" s="1"/>
  <c r="Q87" i="35"/>
  <c r="R87" i="35" s="1"/>
  <c r="S87" i="35" s="1"/>
  <c r="Q88" i="35" s="1"/>
  <c r="V77" i="35"/>
  <c r="G83" i="35"/>
  <c r="O57" i="9"/>
  <c r="L58" i="9"/>
  <c r="V75" i="9"/>
  <c r="Q86" i="9"/>
  <c r="R86" i="9" s="1"/>
  <c r="S86" i="9" s="1"/>
  <c r="Q87" i="9" s="1"/>
  <c r="M58" i="9"/>
  <c r="G55" i="9"/>
  <c r="H55" i="9" s="1"/>
  <c r="J54" i="9"/>
  <c r="AA86" i="56" l="1"/>
  <c r="J90" i="56"/>
  <c r="H91" i="56"/>
  <c r="I91" i="56" s="1"/>
  <c r="G92" i="56" s="1"/>
  <c r="W89" i="56"/>
  <c r="X89" i="56" s="1"/>
  <c r="Y89" i="56" s="1"/>
  <c r="Y88" i="56"/>
  <c r="R86" i="56"/>
  <c r="S86" i="56" s="1"/>
  <c r="T86" i="56" s="1"/>
  <c r="M88" i="56"/>
  <c r="N88" i="56" s="1"/>
  <c r="L89" i="56" s="1"/>
  <c r="Q89" i="53"/>
  <c r="R89" i="53"/>
  <c r="S89" i="53" s="1"/>
  <c r="Q90" i="53" s="1"/>
  <c r="V88" i="53"/>
  <c r="G87" i="53"/>
  <c r="M93" i="53"/>
  <c r="N93" i="53" s="1"/>
  <c r="L94" i="53" s="1"/>
  <c r="AA89" i="53"/>
  <c r="AA93" i="52"/>
  <c r="AB93" i="52" s="1"/>
  <c r="AC93" i="52" s="1"/>
  <c r="AA94" i="52" s="1"/>
  <c r="R93" i="52"/>
  <c r="S93" i="52" s="1"/>
  <c r="T93" i="52" s="1"/>
  <c r="O97" i="52"/>
  <c r="G92" i="52"/>
  <c r="H91" i="52"/>
  <c r="I91" i="52" s="1"/>
  <c r="J91" i="52" s="1"/>
  <c r="W96" i="52"/>
  <c r="X96" i="52" s="1"/>
  <c r="V97" i="52" s="1"/>
  <c r="Y95" i="52"/>
  <c r="M98" i="52"/>
  <c r="N98" i="52" s="1"/>
  <c r="O98" i="52" s="1"/>
  <c r="J90" i="52"/>
  <c r="Q93" i="50"/>
  <c r="R93" i="50" s="1"/>
  <c r="S93" i="50" s="1"/>
  <c r="Q94" i="50" s="1"/>
  <c r="M97" i="50"/>
  <c r="N97" i="50" s="1"/>
  <c r="O97" i="50" s="1"/>
  <c r="AB92" i="50"/>
  <c r="AC92" i="50" s="1"/>
  <c r="AA93" i="50" s="1"/>
  <c r="G99" i="50"/>
  <c r="H98" i="50"/>
  <c r="I98" i="50" s="1"/>
  <c r="J98" i="50" s="1"/>
  <c r="V99" i="50"/>
  <c r="O96" i="50"/>
  <c r="Q88" i="47"/>
  <c r="R88" i="47" s="1"/>
  <c r="S88" i="47" s="1"/>
  <c r="Q89" i="47" s="1"/>
  <c r="O82" i="47"/>
  <c r="AA92" i="47"/>
  <c r="J89" i="47"/>
  <c r="W91" i="47"/>
  <c r="X91" i="47" s="1"/>
  <c r="V92" i="47" s="1"/>
  <c r="H90" i="47"/>
  <c r="I90" i="47" s="1"/>
  <c r="J90" i="47" s="1"/>
  <c r="Y90" i="47"/>
  <c r="AB92" i="47"/>
  <c r="AC92" i="47" s="1"/>
  <c r="AA93" i="47" s="1"/>
  <c r="M83" i="47"/>
  <c r="N83" i="47" s="1"/>
  <c r="L84" i="47" s="1"/>
  <c r="AB87" i="46"/>
  <c r="AC87" i="46" s="1"/>
  <c r="AD87" i="46" s="1"/>
  <c r="AD86" i="46"/>
  <c r="V90" i="44"/>
  <c r="R90" i="46"/>
  <c r="S90" i="46" s="1"/>
  <c r="T90" i="46" s="1"/>
  <c r="Y96" i="46"/>
  <c r="W96" i="46"/>
  <c r="X96" i="46" s="1"/>
  <c r="V97" i="46" s="1"/>
  <c r="H88" i="46"/>
  <c r="I88" i="46" s="1"/>
  <c r="J88" i="46" s="1"/>
  <c r="L93" i="46"/>
  <c r="M91" i="44"/>
  <c r="N91" i="44" s="1"/>
  <c r="L92" i="44" s="1"/>
  <c r="O90" i="44"/>
  <c r="Q85" i="44"/>
  <c r="J88" i="44"/>
  <c r="H88" i="44"/>
  <c r="I88" i="44" s="1"/>
  <c r="G89" i="44" s="1"/>
  <c r="AA95" i="44"/>
  <c r="W90" i="44"/>
  <c r="X90" i="44" s="1"/>
  <c r="V91" i="44" s="1"/>
  <c r="R82" i="39"/>
  <c r="S82" i="39" s="1"/>
  <c r="T82" i="39" s="1"/>
  <c r="L86" i="39"/>
  <c r="AB96" i="39"/>
  <c r="AC96" i="39" s="1"/>
  <c r="AA97" i="39" s="1"/>
  <c r="AD95" i="39"/>
  <c r="G90" i="39"/>
  <c r="V94" i="39"/>
  <c r="AD92" i="9"/>
  <c r="AB92" i="9"/>
  <c r="AC92" i="9" s="1"/>
  <c r="AA93" i="9" s="1"/>
  <c r="T76" i="37"/>
  <c r="AD80" i="37"/>
  <c r="V86" i="37"/>
  <c r="W86" i="37" s="1"/>
  <c r="X86" i="37" s="1"/>
  <c r="Y86" i="37" s="1"/>
  <c r="L88" i="37"/>
  <c r="M88" i="37" s="1"/>
  <c r="N88" i="37" s="1"/>
  <c r="L89" i="37" s="1"/>
  <c r="AB81" i="37"/>
  <c r="AC81" i="37" s="1"/>
  <c r="AA82" i="37" s="1"/>
  <c r="R77" i="37"/>
  <c r="S77" i="37" s="1"/>
  <c r="Q78" i="37" s="1"/>
  <c r="H81" i="37"/>
  <c r="I81" i="37" s="1"/>
  <c r="G82" i="37" s="1"/>
  <c r="AD82" i="35"/>
  <c r="R88" i="35"/>
  <c r="S88" i="35" s="1"/>
  <c r="Q89" i="35" s="1"/>
  <c r="AB83" i="35"/>
  <c r="AC83" i="35" s="1"/>
  <c r="AD83" i="35" s="1"/>
  <c r="W77" i="35"/>
  <c r="X77" i="35" s="1"/>
  <c r="V78" i="35" s="1"/>
  <c r="H83" i="35"/>
  <c r="I83" i="35" s="1"/>
  <c r="G84" i="35" s="1"/>
  <c r="T87" i="35"/>
  <c r="L77" i="35"/>
  <c r="N58" i="9"/>
  <c r="T86" i="9"/>
  <c r="W75" i="9"/>
  <c r="X75" i="9" s="1"/>
  <c r="V76" i="9" s="1"/>
  <c r="R87" i="9"/>
  <c r="S87" i="9" s="1"/>
  <c r="Q88" i="9" s="1"/>
  <c r="I55" i="9"/>
  <c r="J55" i="9" s="1"/>
  <c r="AB86" i="56" l="1"/>
  <c r="AC86" i="56" s="1"/>
  <c r="AA87" i="56" s="1"/>
  <c r="AB87" i="56" s="1"/>
  <c r="AC87" i="56" s="1"/>
  <c r="AD87" i="56" s="1"/>
  <c r="J91" i="56"/>
  <c r="M89" i="56"/>
  <c r="N89" i="56" s="1"/>
  <c r="L90" i="56" s="1"/>
  <c r="H92" i="56"/>
  <c r="I92" i="56" s="1"/>
  <c r="J92" i="56" s="1"/>
  <c r="Q87" i="56"/>
  <c r="V90" i="56"/>
  <c r="O88" i="56"/>
  <c r="T89" i="53"/>
  <c r="M94" i="53"/>
  <c r="N94" i="53" s="1"/>
  <c r="L95" i="53" s="1"/>
  <c r="W88" i="53"/>
  <c r="X88" i="53" s="1"/>
  <c r="Y88" i="53" s="1"/>
  <c r="O93" i="53"/>
  <c r="AB89" i="53"/>
  <c r="AC89" i="53" s="1"/>
  <c r="AD89" i="53" s="1"/>
  <c r="J87" i="53"/>
  <c r="H87" i="53"/>
  <c r="I87" i="53" s="1"/>
  <c r="G88" i="53" s="1"/>
  <c r="R90" i="53"/>
  <c r="S90" i="53" s="1"/>
  <c r="Q91" i="53" s="1"/>
  <c r="Q94" i="52"/>
  <c r="R94" i="52" s="1"/>
  <c r="S94" i="52" s="1"/>
  <c r="T94" i="52" s="1"/>
  <c r="Q95" i="52"/>
  <c r="R95" i="52" s="1"/>
  <c r="S95" i="52" s="1"/>
  <c r="L99" i="52"/>
  <c r="M99" i="52" s="1"/>
  <c r="N99" i="52" s="1"/>
  <c r="L100" i="52" s="1"/>
  <c r="AB94" i="52"/>
  <c r="AC94" i="52" s="1"/>
  <c r="AD94" i="52" s="1"/>
  <c r="W97" i="52"/>
  <c r="X97" i="52" s="1"/>
  <c r="V98" i="52" s="1"/>
  <c r="Y96" i="52"/>
  <c r="H92" i="52"/>
  <c r="I92" i="52" s="1"/>
  <c r="G93" i="52" s="1"/>
  <c r="AD93" i="52"/>
  <c r="L98" i="50"/>
  <c r="M98" i="50" s="1"/>
  <c r="N98" i="50" s="1"/>
  <c r="L99" i="50" s="1"/>
  <c r="R94" i="50"/>
  <c r="S94" i="50" s="1"/>
  <c r="Q95" i="50" s="1"/>
  <c r="AB93" i="50"/>
  <c r="AC93" i="50" s="1"/>
  <c r="AA94" i="50" s="1"/>
  <c r="H99" i="50"/>
  <c r="I99" i="50" s="1"/>
  <c r="G100" i="50" s="1"/>
  <c r="W99" i="50"/>
  <c r="X99" i="50" s="1"/>
  <c r="V100" i="50" s="1"/>
  <c r="AD92" i="50"/>
  <c r="T93" i="50"/>
  <c r="AD92" i="47"/>
  <c r="Y91" i="47"/>
  <c r="T88" i="47"/>
  <c r="AB93" i="47"/>
  <c r="AC93" i="47" s="1"/>
  <c r="AA94" i="47" s="1"/>
  <c r="M84" i="47"/>
  <c r="N84" i="47" s="1"/>
  <c r="O84" i="47" s="1"/>
  <c r="R89" i="47"/>
  <c r="S89" i="47" s="1"/>
  <c r="T89" i="47" s="1"/>
  <c r="G91" i="47"/>
  <c r="O83" i="47"/>
  <c r="W92" i="47"/>
  <c r="X92" i="47" s="1"/>
  <c r="Y92" i="47" s="1"/>
  <c r="AA88" i="46"/>
  <c r="W97" i="46"/>
  <c r="X97" i="46" s="1"/>
  <c r="Y97" i="46" s="1"/>
  <c r="Q91" i="46"/>
  <c r="G89" i="46"/>
  <c r="M93" i="46"/>
  <c r="N93" i="46" s="1"/>
  <c r="L94" i="46" s="1"/>
  <c r="O91" i="44"/>
  <c r="M92" i="44"/>
  <c r="N92" i="44" s="1"/>
  <c r="L93" i="44" s="1"/>
  <c r="Y90" i="44"/>
  <c r="W91" i="44"/>
  <c r="X91" i="44" s="1"/>
  <c r="V92" i="44" s="1"/>
  <c r="J89" i="44"/>
  <c r="H89" i="44"/>
  <c r="I89" i="44" s="1"/>
  <c r="G90" i="44" s="1"/>
  <c r="AB95" i="44"/>
  <c r="AC95" i="44" s="1"/>
  <c r="AA96" i="44" s="1"/>
  <c r="R85" i="44"/>
  <c r="S85" i="44" s="1"/>
  <c r="Q86" i="44" s="1"/>
  <c r="Q83" i="39"/>
  <c r="M86" i="39"/>
  <c r="N86" i="39" s="1"/>
  <c r="L87" i="39" s="1"/>
  <c r="M87" i="39" s="1"/>
  <c r="N87" i="39" s="1"/>
  <c r="L88" i="39" s="1"/>
  <c r="AB97" i="39"/>
  <c r="AC97" i="39" s="1"/>
  <c r="AA98" i="39" s="1"/>
  <c r="W94" i="39"/>
  <c r="X94" i="39" s="1"/>
  <c r="Y94" i="39" s="1"/>
  <c r="H90" i="39"/>
  <c r="I90" i="39" s="1"/>
  <c r="G91" i="39" s="1"/>
  <c r="AD96" i="39"/>
  <c r="AB93" i="9"/>
  <c r="AC93" i="9" s="1"/>
  <c r="AA94" i="9" s="1"/>
  <c r="V87" i="37"/>
  <c r="W87" i="37" s="1"/>
  <c r="X87" i="37" s="1"/>
  <c r="Y87" i="37" s="1"/>
  <c r="T77" i="37"/>
  <c r="H82" i="37"/>
  <c r="I82" i="37" s="1"/>
  <c r="J82" i="37" s="1"/>
  <c r="M89" i="37"/>
  <c r="N89" i="37" s="1"/>
  <c r="O89" i="37" s="1"/>
  <c r="R78" i="37"/>
  <c r="S78" i="37" s="1"/>
  <c r="T78" i="37" s="1"/>
  <c r="AB82" i="37"/>
  <c r="AC82" i="37" s="1"/>
  <c r="AD82" i="37" s="1"/>
  <c r="O88" i="37"/>
  <c r="J81" i="37"/>
  <c r="AD81" i="37"/>
  <c r="AA84" i="35"/>
  <c r="AB84" i="35" s="1"/>
  <c r="AC84" i="35" s="1"/>
  <c r="AD84" i="35" s="1"/>
  <c r="Y77" i="35"/>
  <c r="H84" i="35"/>
  <c r="I84" i="35" s="1"/>
  <c r="G85" i="35" s="1"/>
  <c r="R89" i="35"/>
  <c r="S89" i="35" s="1"/>
  <c r="Q90" i="35" s="1"/>
  <c r="W78" i="35"/>
  <c r="X78" i="35" s="1"/>
  <c r="Y78" i="35" s="1"/>
  <c r="J83" i="35"/>
  <c r="M77" i="35"/>
  <c r="N77" i="35" s="1"/>
  <c r="O77" i="35" s="1"/>
  <c r="T88" i="35"/>
  <c r="O58" i="9"/>
  <c r="L59" i="9"/>
  <c r="M59" i="9" s="1"/>
  <c r="T87" i="9"/>
  <c r="W76" i="9"/>
  <c r="X76" i="9" s="1"/>
  <c r="V77" i="9" s="1"/>
  <c r="R88" i="9"/>
  <c r="S88" i="9" s="1"/>
  <c r="Q89" i="9" s="1"/>
  <c r="G56" i="9"/>
  <c r="Q90" i="47" l="1"/>
  <c r="AD86" i="56"/>
  <c r="O89" i="56"/>
  <c r="G93" i="56"/>
  <c r="M90" i="56"/>
  <c r="N90" i="56" s="1"/>
  <c r="O90" i="56" s="1"/>
  <c r="L91" i="56"/>
  <c r="H93" i="56"/>
  <c r="I93" i="56" s="1"/>
  <c r="J93" i="56" s="1"/>
  <c r="AA88" i="56"/>
  <c r="W90" i="56"/>
  <c r="X90" i="56" s="1"/>
  <c r="Y90" i="56" s="1"/>
  <c r="R87" i="56"/>
  <c r="S87" i="56" s="1"/>
  <c r="Q88" i="56" s="1"/>
  <c r="O94" i="53"/>
  <c r="R91" i="53"/>
  <c r="S91" i="53" s="1"/>
  <c r="Q92" i="53" s="1"/>
  <c r="J88" i="53"/>
  <c r="H88" i="53"/>
  <c r="I88" i="53" s="1"/>
  <c r="G89" i="53"/>
  <c r="M95" i="53"/>
  <c r="N95" i="53" s="1"/>
  <c r="L96" i="53" s="1"/>
  <c r="T90" i="53"/>
  <c r="AA90" i="53"/>
  <c r="V89" i="53"/>
  <c r="J92" i="52"/>
  <c r="T95" i="52"/>
  <c r="Q96" i="52"/>
  <c r="R96" i="52" s="1"/>
  <c r="S96" i="52" s="1"/>
  <c r="T96" i="52" s="1"/>
  <c r="W98" i="52"/>
  <c r="X98" i="52" s="1"/>
  <c r="Y98" i="52" s="1"/>
  <c r="G94" i="52"/>
  <c r="J93" i="52"/>
  <c r="H93" i="52"/>
  <c r="I93" i="52" s="1"/>
  <c r="M100" i="52"/>
  <c r="N100" i="52" s="1"/>
  <c r="L101" i="52" s="1"/>
  <c r="Y97" i="52"/>
  <c r="AA95" i="52"/>
  <c r="O99" i="52"/>
  <c r="Y99" i="50"/>
  <c r="T94" i="50"/>
  <c r="O98" i="50"/>
  <c r="G101" i="50"/>
  <c r="J100" i="50"/>
  <c r="H100" i="50"/>
  <c r="I100" i="50" s="1"/>
  <c r="AB94" i="50"/>
  <c r="AC94" i="50" s="1"/>
  <c r="AD94" i="50" s="1"/>
  <c r="M99" i="50"/>
  <c r="N99" i="50" s="1"/>
  <c r="L100" i="50" s="1"/>
  <c r="W100" i="50"/>
  <c r="X100" i="50" s="1"/>
  <c r="Y100" i="50" s="1"/>
  <c r="AD93" i="50"/>
  <c r="R95" i="50"/>
  <c r="S95" i="50" s="1"/>
  <c r="T95" i="50" s="1"/>
  <c r="J99" i="50"/>
  <c r="AD93" i="47"/>
  <c r="V93" i="47"/>
  <c r="R90" i="47"/>
  <c r="S90" i="47" s="1"/>
  <c r="Q91" i="47" s="1"/>
  <c r="L85" i="47"/>
  <c r="J91" i="47"/>
  <c r="H91" i="47"/>
  <c r="I91" i="47" s="1"/>
  <c r="G92" i="47"/>
  <c r="AB94" i="47"/>
  <c r="AC94" i="47" s="1"/>
  <c r="AD94" i="47" s="1"/>
  <c r="AB88" i="46"/>
  <c r="AC88" i="46" s="1"/>
  <c r="AA89" i="46" s="1"/>
  <c r="AD88" i="46"/>
  <c r="V98" i="46"/>
  <c r="W98" i="46" s="1"/>
  <c r="X98" i="46" s="1"/>
  <c r="O93" i="46"/>
  <c r="M94" i="46"/>
  <c r="N94" i="46" s="1"/>
  <c r="L95" i="46" s="1"/>
  <c r="J89" i="46"/>
  <c r="H89" i="46"/>
  <c r="I89" i="46" s="1"/>
  <c r="G90" i="46" s="1"/>
  <c r="R91" i="46"/>
  <c r="S91" i="46" s="1"/>
  <c r="Q92" i="46" s="1"/>
  <c r="O92" i="44"/>
  <c r="M93" i="44"/>
  <c r="N93" i="44" s="1"/>
  <c r="O93" i="44" s="1"/>
  <c r="R86" i="44"/>
  <c r="S86" i="44" s="1"/>
  <c r="T86" i="44" s="1"/>
  <c r="AB96" i="44"/>
  <c r="AC96" i="44" s="1"/>
  <c r="AD96" i="44" s="1"/>
  <c r="W92" i="44"/>
  <c r="X92" i="44" s="1"/>
  <c r="Y92" i="44" s="1"/>
  <c r="AD95" i="44"/>
  <c r="H90" i="44"/>
  <c r="I90" i="44" s="1"/>
  <c r="G91" i="44" s="1"/>
  <c r="T85" i="44"/>
  <c r="Y91" i="44"/>
  <c r="R83" i="39"/>
  <c r="S83" i="39" s="1"/>
  <c r="Q84" i="39" s="1"/>
  <c r="O86" i="39"/>
  <c r="V95" i="39"/>
  <c r="H91" i="39"/>
  <c r="I91" i="39" s="1"/>
  <c r="J91" i="39" s="1"/>
  <c r="AB98" i="39"/>
  <c r="AC98" i="39" s="1"/>
  <c r="AA99" i="39" s="1"/>
  <c r="M88" i="39"/>
  <c r="N88" i="39" s="1"/>
  <c r="O88" i="39" s="1"/>
  <c r="W95" i="39"/>
  <c r="X95" i="39" s="1"/>
  <c r="V96" i="39" s="1"/>
  <c r="J90" i="39"/>
  <c r="O87" i="39"/>
  <c r="AD97" i="39"/>
  <c r="AB94" i="9"/>
  <c r="AC94" i="9" s="1"/>
  <c r="AA95" i="9" s="1"/>
  <c r="AD93" i="9"/>
  <c r="G83" i="37"/>
  <c r="H83" i="37" s="1"/>
  <c r="I83" i="37" s="1"/>
  <c r="J83" i="37" s="1"/>
  <c r="AA83" i="37"/>
  <c r="AB83" i="37" s="1"/>
  <c r="AC83" i="37" s="1"/>
  <c r="AD83" i="37" s="1"/>
  <c r="Q79" i="37"/>
  <c r="R79" i="37" s="1"/>
  <c r="S79" i="37" s="1"/>
  <c r="T79" i="37" s="1"/>
  <c r="L90" i="37"/>
  <c r="M90" i="37" s="1"/>
  <c r="N90" i="37" s="1"/>
  <c r="V88" i="37"/>
  <c r="V79" i="35"/>
  <c r="W79" i="35" s="1"/>
  <c r="X79" i="35" s="1"/>
  <c r="Y79" i="35" s="1"/>
  <c r="T89" i="35"/>
  <c r="H85" i="35"/>
  <c r="I85" i="35" s="1"/>
  <c r="J85" i="35" s="1"/>
  <c r="R90" i="35"/>
  <c r="S90" i="35" s="1"/>
  <c r="T90" i="35" s="1"/>
  <c r="L78" i="35"/>
  <c r="AA85" i="35"/>
  <c r="J84" i="35"/>
  <c r="N59" i="9"/>
  <c r="W77" i="9"/>
  <c r="X77" i="9" s="1"/>
  <c r="T88" i="9"/>
  <c r="R89" i="9"/>
  <c r="S89" i="9" s="1"/>
  <c r="T89" i="9" s="1"/>
  <c r="H56" i="9"/>
  <c r="T87" i="56" l="1"/>
  <c r="R88" i="56"/>
  <c r="S88" i="56" s="1"/>
  <c r="T88" i="56" s="1"/>
  <c r="V91" i="56"/>
  <c r="G94" i="56"/>
  <c r="AB88" i="56"/>
  <c r="AC88" i="56" s="1"/>
  <c r="AD88" i="56" s="1"/>
  <c r="M91" i="56"/>
  <c r="N91" i="56" s="1"/>
  <c r="L92" i="56" s="1"/>
  <c r="T91" i="53"/>
  <c r="O95" i="53"/>
  <c r="M96" i="53"/>
  <c r="N96" i="53" s="1"/>
  <c r="L97" i="53" s="1"/>
  <c r="W89" i="53"/>
  <c r="X89" i="53" s="1"/>
  <c r="V90" i="53" s="1"/>
  <c r="AB90" i="53"/>
  <c r="AC90" i="53" s="1"/>
  <c r="AD90" i="53" s="1"/>
  <c r="H89" i="53"/>
  <c r="I89" i="53" s="1"/>
  <c r="G90" i="53" s="1"/>
  <c r="R92" i="53"/>
  <c r="S92" i="53" s="1"/>
  <c r="Q93" i="53" s="1"/>
  <c r="V99" i="52"/>
  <c r="W99" i="52" s="1"/>
  <c r="X99" i="52" s="1"/>
  <c r="Y99" i="52" s="1"/>
  <c r="M101" i="52"/>
  <c r="N101" i="52" s="1"/>
  <c r="O101" i="52" s="1"/>
  <c r="O100" i="52"/>
  <c r="H94" i="52"/>
  <c r="I94" i="52" s="1"/>
  <c r="G95" i="52" s="1"/>
  <c r="Q97" i="52"/>
  <c r="AB95" i="52"/>
  <c r="AC95" i="52" s="1"/>
  <c r="AA96" i="52" s="1"/>
  <c r="V101" i="50"/>
  <c r="W101" i="50" s="1"/>
  <c r="X101" i="50" s="1"/>
  <c r="V102" i="50" s="1"/>
  <c r="Q96" i="50"/>
  <c r="R96" i="50" s="1"/>
  <c r="S96" i="50" s="1"/>
  <c r="Q97" i="50" s="1"/>
  <c r="M100" i="50"/>
  <c r="N100" i="50" s="1"/>
  <c r="L101" i="50" s="1"/>
  <c r="G102" i="50"/>
  <c r="H101" i="50"/>
  <c r="I101" i="50" s="1"/>
  <c r="J101" i="50"/>
  <c r="O99" i="50"/>
  <c r="AA95" i="50"/>
  <c r="AA95" i="47"/>
  <c r="R91" i="47"/>
  <c r="S91" i="47" s="1"/>
  <c r="Q92" i="47" s="1"/>
  <c r="H92" i="47"/>
  <c r="I92" i="47" s="1"/>
  <c r="J92" i="47" s="1"/>
  <c r="T90" i="47"/>
  <c r="AB95" i="47"/>
  <c r="AC95" i="47" s="1"/>
  <c r="AD95" i="47" s="1"/>
  <c r="M85" i="47"/>
  <c r="N85" i="47" s="1"/>
  <c r="O85" i="47" s="1"/>
  <c r="W93" i="47"/>
  <c r="X93" i="47" s="1"/>
  <c r="Y93" i="47" s="1"/>
  <c r="AB89" i="46"/>
  <c r="AC89" i="46" s="1"/>
  <c r="AA90" i="46" s="1"/>
  <c r="AD89" i="46"/>
  <c r="V99" i="46"/>
  <c r="Y98" i="46"/>
  <c r="R92" i="46"/>
  <c r="S92" i="46" s="1"/>
  <c r="Q93" i="46" s="1"/>
  <c r="W99" i="46"/>
  <c r="X99" i="46" s="1"/>
  <c r="V100" i="46" s="1"/>
  <c r="H90" i="46"/>
  <c r="I90" i="46" s="1"/>
  <c r="G91" i="46" s="1"/>
  <c r="M95" i="46"/>
  <c r="N95" i="46" s="1"/>
  <c r="L96" i="46" s="1"/>
  <c r="T91" i="46"/>
  <c r="O94" i="46"/>
  <c r="L94" i="44"/>
  <c r="M94" i="44" s="1"/>
  <c r="N94" i="44" s="1"/>
  <c r="L95" i="44" s="1"/>
  <c r="V93" i="44"/>
  <c r="W93" i="44" s="1"/>
  <c r="X93" i="44" s="1"/>
  <c r="Y93" i="44" s="1"/>
  <c r="J90" i="44"/>
  <c r="H91" i="44"/>
  <c r="I91" i="44" s="1"/>
  <c r="J91" i="44" s="1"/>
  <c r="AA97" i="44"/>
  <c r="Q87" i="44"/>
  <c r="T83" i="39"/>
  <c r="R84" i="39"/>
  <c r="S84" i="39" s="1"/>
  <c r="Q85" i="39" s="1"/>
  <c r="T84" i="39"/>
  <c r="Y95" i="39"/>
  <c r="L89" i="39"/>
  <c r="AB99" i="39"/>
  <c r="AC99" i="39" s="1"/>
  <c r="AA100" i="39" s="1"/>
  <c r="W96" i="39"/>
  <c r="X96" i="39" s="1"/>
  <c r="V97" i="39" s="1"/>
  <c r="G92" i="39"/>
  <c r="AD98" i="39"/>
  <c r="AD95" i="9"/>
  <c r="AB95" i="9"/>
  <c r="AC95" i="9" s="1"/>
  <c r="AA96" i="9" s="1"/>
  <c r="AD94" i="9"/>
  <c r="G86" i="35"/>
  <c r="G84" i="37"/>
  <c r="H84" i="37" s="1"/>
  <c r="I84" i="37" s="1"/>
  <c r="J84" i="37" s="1"/>
  <c r="O90" i="37"/>
  <c r="L91" i="37"/>
  <c r="M91" i="37" s="1"/>
  <c r="N91" i="37" s="1"/>
  <c r="O91" i="37" s="1"/>
  <c r="AA84" i="37"/>
  <c r="W88" i="37"/>
  <c r="X88" i="37" s="1"/>
  <c r="Y88" i="37" s="1"/>
  <c r="Q80" i="37"/>
  <c r="Q91" i="35"/>
  <c r="R91" i="35" s="1"/>
  <c r="S91" i="35" s="1"/>
  <c r="Q92" i="35" s="1"/>
  <c r="H86" i="35"/>
  <c r="I86" i="35" s="1"/>
  <c r="J86" i="35" s="1"/>
  <c r="V80" i="35"/>
  <c r="AB85" i="35"/>
  <c r="AC85" i="35" s="1"/>
  <c r="AD85" i="35" s="1"/>
  <c r="M78" i="35"/>
  <c r="N78" i="35" s="1"/>
  <c r="L79" i="35" s="1"/>
  <c r="O59" i="9"/>
  <c r="L60" i="9"/>
  <c r="V78" i="9"/>
  <c r="W78" i="9" s="1"/>
  <c r="X78" i="9" s="1"/>
  <c r="Q90" i="9"/>
  <c r="R90" i="9" s="1"/>
  <c r="S90" i="9" s="1"/>
  <c r="Q91" i="9" s="1"/>
  <c r="M60" i="9"/>
  <c r="I56" i="9"/>
  <c r="J56" i="9" s="1"/>
  <c r="AA89" i="56" l="1"/>
  <c r="AB89" i="56" s="1"/>
  <c r="AC89" i="56" s="1"/>
  <c r="AA90" i="56" s="1"/>
  <c r="O91" i="56"/>
  <c r="M92" i="56"/>
  <c r="N92" i="56" s="1"/>
  <c r="L93" i="56" s="1"/>
  <c r="W91" i="56"/>
  <c r="X91" i="56" s="1"/>
  <c r="V92" i="56" s="1"/>
  <c r="Q89" i="56"/>
  <c r="J94" i="56"/>
  <c r="H94" i="56"/>
  <c r="I94" i="56" s="1"/>
  <c r="G95" i="56" s="1"/>
  <c r="T92" i="53"/>
  <c r="AA91" i="53"/>
  <c r="O96" i="53"/>
  <c r="W90" i="53"/>
  <c r="X90" i="53" s="1"/>
  <c r="Y90" i="53" s="1"/>
  <c r="H90" i="53"/>
  <c r="I90" i="53" s="1"/>
  <c r="G91" i="53" s="1"/>
  <c r="AB91" i="53"/>
  <c r="AC91" i="53" s="1"/>
  <c r="AA92" i="53" s="1"/>
  <c r="Y89" i="53"/>
  <c r="J89" i="53"/>
  <c r="R93" i="53"/>
  <c r="S93" i="53" s="1"/>
  <c r="T93" i="53" s="1"/>
  <c r="M97" i="53"/>
  <c r="N97" i="53" s="1"/>
  <c r="L98" i="53" s="1"/>
  <c r="V100" i="52"/>
  <c r="J94" i="52"/>
  <c r="H95" i="52"/>
  <c r="I95" i="52" s="1"/>
  <c r="G96" i="52" s="1"/>
  <c r="AB96" i="52"/>
  <c r="AC96" i="52" s="1"/>
  <c r="AA97" i="52" s="1"/>
  <c r="W100" i="52"/>
  <c r="X100" i="52" s="1"/>
  <c r="Y100" i="52" s="1"/>
  <c r="R97" i="52"/>
  <c r="S97" i="52" s="1"/>
  <c r="Q98" i="52" s="1"/>
  <c r="AD95" i="52"/>
  <c r="L102" i="52"/>
  <c r="O100" i="50"/>
  <c r="W102" i="50"/>
  <c r="X102" i="50" s="1"/>
  <c r="Y102" i="50" s="1"/>
  <c r="R97" i="50"/>
  <c r="S97" i="50" s="1"/>
  <c r="T97" i="50" s="1"/>
  <c r="AB95" i="50"/>
  <c r="AC95" i="50" s="1"/>
  <c r="AA96" i="50" s="1"/>
  <c r="G103" i="50"/>
  <c r="H102" i="50"/>
  <c r="I102" i="50" s="1"/>
  <c r="J102" i="50" s="1"/>
  <c r="T96" i="50"/>
  <c r="M101" i="50"/>
  <c r="N101" i="50" s="1"/>
  <c r="O101" i="50" s="1"/>
  <c r="Y101" i="50"/>
  <c r="V94" i="47"/>
  <c r="T91" i="47"/>
  <c r="L86" i="47"/>
  <c r="M86" i="47" s="1"/>
  <c r="N86" i="47" s="1"/>
  <c r="O86" i="47" s="1"/>
  <c r="R92" i="47"/>
  <c r="S92" i="47" s="1"/>
  <c r="Q93" i="47" s="1"/>
  <c r="AA96" i="47"/>
  <c r="G93" i="47"/>
  <c r="AB90" i="46"/>
  <c r="AC90" i="46" s="1"/>
  <c r="AA91" i="46" s="1"/>
  <c r="Y99" i="46"/>
  <c r="O95" i="46"/>
  <c r="M96" i="46"/>
  <c r="N96" i="46" s="1"/>
  <c r="O96" i="46" s="1"/>
  <c r="R93" i="46"/>
  <c r="S93" i="46" s="1"/>
  <c r="T93" i="46" s="1"/>
  <c r="J91" i="46"/>
  <c r="H91" i="46"/>
  <c r="I91" i="46" s="1"/>
  <c r="G92" i="46" s="1"/>
  <c r="W100" i="46"/>
  <c r="X100" i="46" s="1"/>
  <c r="V101" i="46" s="1"/>
  <c r="J90" i="46"/>
  <c r="T92" i="46"/>
  <c r="O94" i="44"/>
  <c r="M95" i="44"/>
  <c r="N95" i="44" s="1"/>
  <c r="L96" i="44" s="1"/>
  <c r="R87" i="44"/>
  <c r="S87" i="44" s="1"/>
  <c r="Q88" i="44" s="1"/>
  <c r="V94" i="44"/>
  <c r="G92" i="44"/>
  <c r="AB97" i="44"/>
  <c r="AC97" i="44" s="1"/>
  <c r="AA98" i="44" s="1"/>
  <c r="R85" i="39"/>
  <c r="S85" i="39" s="1"/>
  <c r="T85" i="39" s="1"/>
  <c r="M89" i="39"/>
  <c r="N89" i="39" s="1"/>
  <c r="L90" i="39" s="1"/>
  <c r="M90" i="39" s="1"/>
  <c r="N90" i="39" s="1"/>
  <c r="L91" i="39" s="1"/>
  <c r="Y96" i="39"/>
  <c r="AB100" i="39"/>
  <c r="AC100" i="39" s="1"/>
  <c r="AA101" i="39" s="1"/>
  <c r="AD99" i="39"/>
  <c r="H92" i="39"/>
  <c r="I92" i="39" s="1"/>
  <c r="G93" i="39" s="1"/>
  <c r="W97" i="39"/>
  <c r="X97" i="39" s="1"/>
  <c r="V98" i="39" s="1"/>
  <c r="AD96" i="9"/>
  <c r="AB96" i="9"/>
  <c r="AC96" i="9" s="1"/>
  <c r="AA97" i="9" s="1"/>
  <c r="V89" i="37"/>
  <c r="W89" i="37" s="1"/>
  <c r="X89" i="37" s="1"/>
  <c r="V90" i="37" s="1"/>
  <c r="L92" i="37"/>
  <c r="M92" i="37" s="1"/>
  <c r="N92" i="37" s="1"/>
  <c r="O92" i="37" s="1"/>
  <c r="R80" i="37"/>
  <c r="S80" i="37" s="1"/>
  <c r="Q81" i="37" s="1"/>
  <c r="AB84" i="37"/>
  <c r="AC84" i="37" s="1"/>
  <c r="AD84" i="37" s="1"/>
  <c r="G85" i="37"/>
  <c r="O78" i="35"/>
  <c r="AA86" i="35"/>
  <c r="AB86" i="35" s="1"/>
  <c r="AC86" i="35" s="1"/>
  <c r="AD86" i="35" s="1"/>
  <c r="R92" i="35"/>
  <c r="S92" i="35" s="1"/>
  <c r="T92" i="35" s="1"/>
  <c r="M79" i="35"/>
  <c r="N79" i="35" s="1"/>
  <c r="O79" i="35" s="1"/>
  <c r="W80" i="35"/>
  <c r="X80" i="35" s="1"/>
  <c r="V81" i="35" s="1"/>
  <c r="T91" i="35"/>
  <c r="G87" i="35"/>
  <c r="N60" i="9"/>
  <c r="V79" i="9"/>
  <c r="T90" i="9"/>
  <c r="R91" i="9"/>
  <c r="S91" i="9" s="1"/>
  <c r="T91" i="9" s="1"/>
  <c r="G57" i="9"/>
  <c r="Y91" i="56" l="1"/>
  <c r="O92" i="56"/>
  <c r="AB90" i="56"/>
  <c r="AC90" i="56" s="1"/>
  <c r="AA91" i="56" s="1"/>
  <c r="W92" i="56"/>
  <c r="X92" i="56" s="1"/>
  <c r="V93" i="56" s="1"/>
  <c r="G96" i="56"/>
  <c r="J95" i="56"/>
  <c r="H95" i="56"/>
  <c r="I95" i="56" s="1"/>
  <c r="R89" i="56"/>
  <c r="S89" i="56" s="1"/>
  <c r="Q90" i="56" s="1"/>
  <c r="AD89" i="56"/>
  <c r="M93" i="56"/>
  <c r="N93" i="56" s="1"/>
  <c r="L94" i="56" s="1"/>
  <c r="V91" i="53"/>
  <c r="W91" i="53" s="1"/>
  <c r="X91" i="53" s="1"/>
  <c r="Y91" i="53" s="1"/>
  <c r="AD91" i="53"/>
  <c r="O97" i="53"/>
  <c r="G92" i="53"/>
  <c r="J91" i="53"/>
  <c r="H91" i="53"/>
  <c r="I91" i="53" s="1"/>
  <c r="M98" i="53"/>
  <c r="N98" i="53" s="1"/>
  <c r="O98" i="53" s="1"/>
  <c r="AB92" i="53"/>
  <c r="AC92" i="53" s="1"/>
  <c r="AD92" i="53" s="1"/>
  <c r="Q94" i="53"/>
  <c r="J90" i="53"/>
  <c r="V101" i="52"/>
  <c r="W101" i="52" s="1"/>
  <c r="X101" i="52" s="1"/>
  <c r="V102" i="52" s="1"/>
  <c r="AD96" i="52"/>
  <c r="R98" i="52"/>
  <c r="S98" i="52" s="1"/>
  <c r="Q99" i="52" s="1"/>
  <c r="AB97" i="52"/>
  <c r="AC97" i="52" s="1"/>
  <c r="AD97" i="52" s="1"/>
  <c r="H96" i="52"/>
  <c r="I96" i="52" s="1"/>
  <c r="G97" i="52" s="1"/>
  <c r="T97" i="52"/>
  <c r="M102" i="52"/>
  <c r="N102" i="52" s="1"/>
  <c r="L103" i="52" s="1"/>
  <c r="J95" i="52"/>
  <c r="V103" i="50"/>
  <c r="L102" i="50"/>
  <c r="M102" i="50" s="1"/>
  <c r="N102" i="50" s="1"/>
  <c r="L103" i="50" s="1"/>
  <c r="AB96" i="50"/>
  <c r="AC96" i="50" s="1"/>
  <c r="AA97" i="50" s="1"/>
  <c r="H103" i="50"/>
  <c r="I103" i="50" s="1"/>
  <c r="G104" i="50" s="1"/>
  <c r="Q98" i="50"/>
  <c r="W103" i="50"/>
  <c r="X103" i="50" s="1"/>
  <c r="V104" i="50" s="1"/>
  <c r="AD95" i="50"/>
  <c r="W94" i="47"/>
  <c r="X94" i="47" s="1"/>
  <c r="V95" i="47" s="1"/>
  <c r="W95" i="47" s="1"/>
  <c r="X95" i="47" s="1"/>
  <c r="T92" i="47"/>
  <c r="G94" i="47"/>
  <c r="H93" i="47"/>
  <c r="I93" i="47" s="1"/>
  <c r="J93" i="47" s="1"/>
  <c r="L87" i="47"/>
  <c r="AB96" i="47"/>
  <c r="AC96" i="47" s="1"/>
  <c r="AD96" i="47" s="1"/>
  <c r="R93" i="47"/>
  <c r="S93" i="47" s="1"/>
  <c r="Q94" i="47" s="1"/>
  <c r="AD90" i="46"/>
  <c r="AB91" i="46"/>
  <c r="AC91" i="46" s="1"/>
  <c r="AA92" i="46" s="1"/>
  <c r="Y100" i="46"/>
  <c r="L97" i="46"/>
  <c r="M97" i="46" s="1"/>
  <c r="N97" i="46" s="1"/>
  <c r="L98" i="46" s="1"/>
  <c r="W101" i="46"/>
  <c r="X101" i="46" s="1"/>
  <c r="Y101" i="46" s="1"/>
  <c r="G93" i="46"/>
  <c r="H92" i="46"/>
  <c r="I92" i="46" s="1"/>
  <c r="J92" i="46" s="1"/>
  <c r="Q94" i="46"/>
  <c r="M96" i="44"/>
  <c r="N96" i="44" s="1"/>
  <c r="L97" i="44" s="1"/>
  <c r="O95" i="44"/>
  <c r="AD97" i="44"/>
  <c r="R88" i="44"/>
  <c r="S88" i="44" s="1"/>
  <c r="Q89" i="44" s="1"/>
  <c r="G93" i="44"/>
  <c r="H92" i="44"/>
  <c r="I92" i="44" s="1"/>
  <c r="J92" i="44" s="1"/>
  <c r="W94" i="44"/>
  <c r="X94" i="44" s="1"/>
  <c r="V95" i="44" s="1"/>
  <c r="AB98" i="44"/>
  <c r="AC98" i="44" s="1"/>
  <c r="AD98" i="44" s="1"/>
  <c r="T87" i="44"/>
  <c r="Q86" i="39"/>
  <c r="O89" i="39"/>
  <c r="AD100" i="39"/>
  <c r="O90" i="39"/>
  <c r="H93" i="39"/>
  <c r="I93" i="39" s="1"/>
  <c r="G94" i="39" s="1"/>
  <c r="W98" i="39"/>
  <c r="X98" i="39" s="1"/>
  <c r="Y98" i="39" s="1"/>
  <c r="AB101" i="39"/>
  <c r="AC101" i="39" s="1"/>
  <c r="AD101" i="39" s="1"/>
  <c r="Y97" i="39"/>
  <c r="J92" i="39"/>
  <c r="M91" i="39"/>
  <c r="N91" i="39" s="1"/>
  <c r="L92" i="39" s="1"/>
  <c r="AB97" i="9"/>
  <c r="AC97" i="9" s="1"/>
  <c r="AA98" i="9" s="1"/>
  <c r="T80" i="37"/>
  <c r="L93" i="37"/>
  <c r="M93" i="37" s="1"/>
  <c r="N93" i="37" s="1"/>
  <c r="L94" i="37" s="1"/>
  <c r="W90" i="37"/>
  <c r="X90" i="37" s="1"/>
  <c r="V91" i="37" s="1"/>
  <c r="R81" i="37"/>
  <c r="S81" i="37" s="1"/>
  <c r="T81" i="37" s="1"/>
  <c r="AA85" i="37"/>
  <c r="Y89" i="37"/>
  <c r="H85" i="37"/>
  <c r="I85" i="37" s="1"/>
  <c r="J85" i="37" s="1"/>
  <c r="AA87" i="35"/>
  <c r="Q93" i="35"/>
  <c r="R93" i="35" s="1"/>
  <c r="S93" i="35" s="1"/>
  <c r="T93" i="35" s="1"/>
  <c r="L80" i="35"/>
  <c r="W81" i="35"/>
  <c r="X81" i="35" s="1"/>
  <c r="Y81" i="35" s="1"/>
  <c r="AB87" i="35"/>
  <c r="AC87" i="35" s="1"/>
  <c r="AD87" i="35" s="1"/>
  <c r="Y80" i="35"/>
  <c r="H87" i="35"/>
  <c r="I87" i="35" s="1"/>
  <c r="G88" i="35" s="1"/>
  <c r="O60" i="9"/>
  <c r="L61" i="9"/>
  <c r="W79" i="9"/>
  <c r="X79" i="9" s="1"/>
  <c r="V80" i="9" s="1"/>
  <c r="Q92" i="9"/>
  <c r="R92" i="9" s="1"/>
  <c r="S92" i="9" s="1"/>
  <c r="Q93" i="9" s="1"/>
  <c r="M61" i="9"/>
  <c r="H57" i="9"/>
  <c r="AD90" i="56" l="1"/>
  <c r="R90" i="56"/>
  <c r="S90" i="56" s="1"/>
  <c r="Q91" i="56" s="1"/>
  <c r="W93" i="56"/>
  <c r="X93" i="56" s="1"/>
  <c r="Y93" i="56" s="1"/>
  <c r="AB91" i="56"/>
  <c r="AC91" i="56" s="1"/>
  <c r="AA92" i="56" s="1"/>
  <c r="M94" i="56"/>
  <c r="N94" i="56" s="1"/>
  <c r="L95" i="56" s="1"/>
  <c r="O93" i="56"/>
  <c r="T89" i="56"/>
  <c r="H96" i="56"/>
  <c r="I96" i="56" s="1"/>
  <c r="G97" i="56" s="1"/>
  <c r="Y92" i="56"/>
  <c r="V92" i="53"/>
  <c r="L99" i="53"/>
  <c r="AA93" i="53"/>
  <c r="R94" i="53"/>
  <c r="S94" i="53" s="1"/>
  <c r="T94" i="53" s="1"/>
  <c r="H92" i="53"/>
  <c r="I92" i="53" s="1"/>
  <c r="J92" i="53" s="1"/>
  <c r="J96" i="52"/>
  <c r="AA98" i="52"/>
  <c r="AB98" i="52" s="1"/>
  <c r="AC98" i="52" s="1"/>
  <c r="AD98" i="52" s="1"/>
  <c r="M103" i="52"/>
  <c r="N103" i="52" s="1"/>
  <c r="L104" i="52" s="1"/>
  <c r="R99" i="52"/>
  <c r="S99" i="52" s="1"/>
  <c r="Q100" i="52" s="1"/>
  <c r="W102" i="52"/>
  <c r="X102" i="52" s="1"/>
  <c r="V103" i="52" s="1"/>
  <c r="H97" i="52"/>
  <c r="I97" i="52" s="1"/>
  <c r="J97" i="52" s="1"/>
  <c r="O102" i="52"/>
  <c r="Y101" i="52"/>
  <c r="T98" i="52"/>
  <c r="AD96" i="50"/>
  <c r="H104" i="50"/>
  <c r="I104" i="50" s="1"/>
  <c r="G105" i="50" s="1"/>
  <c r="M103" i="50"/>
  <c r="N103" i="50" s="1"/>
  <c r="O103" i="50" s="1"/>
  <c r="W104" i="50"/>
  <c r="X104" i="50" s="1"/>
  <c r="V105" i="50" s="1"/>
  <c r="R98" i="50"/>
  <c r="S98" i="50" s="1"/>
  <c r="T98" i="50" s="1"/>
  <c r="O102" i="50"/>
  <c r="AB97" i="50"/>
  <c r="AC97" i="50" s="1"/>
  <c r="AD97" i="50" s="1"/>
  <c r="Y103" i="50"/>
  <c r="J103" i="50"/>
  <c r="AA97" i="47"/>
  <c r="V96" i="47"/>
  <c r="Y95" i="47"/>
  <c r="Y94" i="47"/>
  <c r="T93" i="47"/>
  <c r="W96" i="47"/>
  <c r="X96" i="47" s="1"/>
  <c r="Y96" i="47" s="1"/>
  <c r="R94" i="47"/>
  <c r="S94" i="47" s="1"/>
  <c r="Q95" i="47" s="1"/>
  <c r="M87" i="47"/>
  <c r="N87" i="47" s="1"/>
  <c r="L88" i="47" s="1"/>
  <c r="AB97" i="47"/>
  <c r="AC97" i="47" s="1"/>
  <c r="AD97" i="47" s="1"/>
  <c r="J94" i="47"/>
  <c r="H94" i="47"/>
  <c r="I94" i="47" s="1"/>
  <c r="G95" i="47" s="1"/>
  <c r="AB92" i="46"/>
  <c r="AC92" i="46" s="1"/>
  <c r="AD92" i="46" s="1"/>
  <c r="AA93" i="46"/>
  <c r="AD91" i="46"/>
  <c r="M98" i="46"/>
  <c r="N98" i="46" s="1"/>
  <c r="L99" i="46" s="1"/>
  <c r="G94" i="46"/>
  <c r="H93" i="46"/>
  <c r="I93" i="46" s="1"/>
  <c r="J93" i="46" s="1"/>
  <c r="R94" i="46"/>
  <c r="S94" i="46" s="1"/>
  <c r="Q95" i="46" s="1"/>
  <c r="O97" i="46"/>
  <c r="V102" i="46"/>
  <c r="O96" i="44"/>
  <c r="M97" i="44"/>
  <c r="N97" i="44" s="1"/>
  <c r="O97" i="44" s="1"/>
  <c r="T88" i="44"/>
  <c r="W95" i="44"/>
  <c r="X95" i="44" s="1"/>
  <c r="V96" i="44" s="1"/>
  <c r="Q90" i="44"/>
  <c r="R89" i="44"/>
  <c r="S89" i="44" s="1"/>
  <c r="T89" i="44" s="1"/>
  <c r="AA99" i="44"/>
  <c r="Y94" i="44"/>
  <c r="H93" i="44"/>
  <c r="I93" i="44" s="1"/>
  <c r="G94" i="44" s="1"/>
  <c r="AA102" i="39"/>
  <c r="R86" i="39"/>
  <c r="S86" i="39" s="1"/>
  <c r="Q87" i="39" s="1"/>
  <c r="V99" i="39"/>
  <c r="W99" i="39" s="1"/>
  <c r="X99" i="39" s="1"/>
  <c r="Y99" i="39" s="1"/>
  <c r="M92" i="39"/>
  <c r="N92" i="39" s="1"/>
  <c r="L93" i="39" s="1"/>
  <c r="H94" i="39"/>
  <c r="I94" i="39" s="1"/>
  <c r="G95" i="39" s="1"/>
  <c r="AB102" i="39"/>
  <c r="AC102" i="39" s="1"/>
  <c r="AA103" i="39" s="1"/>
  <c r="O91" i="39"/>
  <c r="J93" i="39"/>
  <c r="AD98" i="9"/>
  <c r="AB98" i="9"/>
  <c r="AC98" i="9" s="1"/>
  <c r="AA99" i="9" s="1"/>
  <c r="AD97" i="9"/>
  <c r="G86" i="37"/>
  <c r="H86" i="37" s="1"/>
  <c r="I86" i="37" s="1"/>
  <c r="J86" i="37" s="1"/>
  <c r="Y90" i="37"/>
  <c r="Q82" i="37"/>
  <c r="R82" i="37" s="1"/>
  <c r="S82" i="37" s="1"/>
  <c r="Q83" i="37" s="1"/>
  <c r="M94" i="37"/>
  <c r="N94" i="37" s="1"/>
  <c r="O94" i="37" s="1"/>
  <c r="W91" i="37"/>
  <c r="X91" i="37" s="1"/>
  <c r="Y91" i="37" s="1"/>
  <c r="O93" i="37"/>
  <c r="AB85" i="37"/>
  <c r="AC85" i="37" s="1"/>
  <c r="AA86" i="37" s="1"/>
  <c r="V82" i="35"/>
  <c r="W82" i="35" s="1"/>
  <c r="X82" i="35" s="1"/>
  <c r="Y82" i="35" s="1"/>
  <c r="AA88" i="35"/>
  <c r="Q94" i="35"/>
  <c r="R94" i="35" s="1"/>
  <c r="S94" i="35" s="1"/>
  <c r="Q95" i="35" s="1"/>
  <c r="M80" i="35"/>
  <c r="N80" i="35" s="1"/>
  <c r="O80" i="35" s="1"/>
  <c r="H88" i="35"/>
  <c r="I88" i="35" s="1"/>
  <c r="J88" i="35" s="1"/>
  <c r="AB88" i="35"/>
  <c r="AC88" i="35" s="1"/>
  <c r="AD88" i="35" s="1"/>
  <c r="J87" i="35"/>
  <c r="N61" i="9"/>
  <c r="W80" i="9"/>
  <c r="X80" i="9" s="1"/>
  <c r="V81" i="9" s="1"/>
  <c r="R93" i="9"/>
  <c r="S93" i="9" s="1"/>
  <c r="Q94" i="9" s="1"/>
  <c r="T92" i="9"/>
  <c r="I57" i="9"/>
  <c r="J57" i="9" s="1"/>
  <c r="AD91" i="56" l="1"/>
  <c r="T90" i="56"/>
  <c r="M95" i="56"/>
  <c r="N95" i="56" s="1"/>
  <c r="L96" i="56" s="1"/>
  <c r="R91" i="56"/>
  <c r="S91" i="56" s="1"/>
  <c r="Q92" i="56" s="1"/>
  <c r="H97" i="56"/>
  <c r="I97" i="56" s="1"/>
  <c r="G98" i="56" s="1"/>
  <c r="AB92" i="56"/>
  <c r="AC92" i="56" s="1"/>
  <c r="AD92" i="56" s="1"/>
  <c r="O94" i="56"/>
  <c r="V94" i="56"/>
  <c r="J96" i="56"/>
  <c r="Q95" i="53"/>
  <c r="G93" i="53"/>
  <c r="AB93" i="53"/>
  <c r="AC93" i="53" s="1"/>
  <c r="AA94" i="53" s="1"/>
  <c r="M99" i="53"/>
  <c r="N99" i="53" s="1"/>
  <c r="L100" i="53" s="1"/>
  <c r="W92" i="53"/>
  <c r="X92" i="53" s="1"/>
  <c r="V93" i="53" s="1"/>
  <c r="O103" i="52"/>
  <c r="AA99" i="52"/>
  <c r="AB99" i="52" s="1"/>
  <c r="AC99" i="52" s="1"/>
  <c r="AD99" i="52" s="1"/>
  <c r="G98" i="52"/>
  <c r="W103" i="52"/>
  <c r="X103" i="52" s="1"/>
  <c r="V104" i="52" s="1"/>
  <c r="R100" i="52"/>
  <c r="S100" i="52" s="1"/>
  <c r="Q101" i="52" s="1"/>
  <c r="M104" i="52"/>
  <c r="N104" i="52" s="1"/>
  <c r="L105" i="52" s="1"/>
  <c r="H98" i="52"/>
  <c r="I98" i="52" s="1"/>
  <c r="G99" i="52" s="1"/>
  <c r="T99" i="52"/>
  <c r="Y102" i="52"/>
  <c r="Y104" i="50"/>
  <c r="L104" i="50"/>
  <c r="M104" i="50" s="1"/>
  <c r="N104" i="50" s="1"/>
  <c r="L105" i="50" s="1"/>
  <c r="J105" i="50"/>
  <c r="G106" i="50"/>
  <c r="H105" i="50"/>
  <c r="I105" i="50" s="1"/>
  <c r="AA98" i="50"/>
  <c r="W105" i="50"/>
  <c r="X105" i="50" s="1"/>
  <c r="V106" i="50" s="1"/>
  <c r="Q99" i="50"/>
  <c r="J104" i="50"/>
  <c r="AA98" i="47"/>
  <c r="AB98" i="47" s="1"/>
  <c r="AC98" i="47" s="1"/>
  <c r="AA99" i="47" s="1"/>
  <c r="V97" i="47"/>
  <c r="W97" i="47" s="1"/>
  <c r="X97" i="47" s="1"/>
  <c r="Y97" i="47" s="1"/>
  <c r="T94" i="47"/>
  <c r="O87" i="47"/>
  <c r="M88" i="47"/>
  <c r="N88" i="47" s="1"/>
  <c r="L89" i="47" s="1"/>
  <c r="R95" i="47"/>
  <c r="S95" i="47" s="1"/>
  <c r="Q96" i="47" s="1"/>
  <c r="J95" i="47"/>
  <c r="H95" i="47"/>
  <c r="I95" i="47" s="1"/>
  <c r="G96" i="47" s="1"/>
  <c r="AB93" i="46"/>
  <c r="AC93" i="46" s="1"/>
  <c r="AA94" i="46" s="1"/>
  <c r="AD93" i="46"/>
  <c r="R95" i="46"/>
  <c r="S95" i="46" s="1"/>
  <c r="Q96" i="46" s="1"/>
  <c r="M99" i="46"/>
  <c r="N99" i="46" s="1"/>
  <c r="L100" i="46" s="1"/>
  <c r="H94" i="46"/>
  <c r="I94" i="46" s="1"/>
  <c r="G95" i="46" s="1"/>
  <c r="T94" i="46"/>
  <c r="W102" i="46"/>
  <c r="X102" i="46" s="1"/>
  <c r="V103" i="46" s="1"/>
  <c r="O98" i="46"/>
  <c r="Y95" i="44"/>
  <c r="L98" i="44"/>
  <c r="M98" i="44" s="1"/>
  <c r="N98" i="44" s="1"/>
  <c r="L99" i="44" s="1"/>
  <c r="H94" i="44"/>
  <c r="I94" i="44" s="1"/>
  <c r="J94" i="44" s="1"/>
  <c r="W96" i="44"/>
  <c r="X96" i="44" s="1"/>
  <c r="V97" i="44" s="1"/>
  <c r="AB99" i="44"/>
  <c r="AC99" i="44" s="1"/>
  <c r="AA100" i="44" s="1"/>
  <c r="T90" i="44"/>
  <c r="R90" i="44"/>
  <c r="S90" i="44" s="1"/>
  <c r="Q91" i="44" s="1"/>
  <c r="J93" i="44"/>
  <c r="V100" i="39"/>
  <c r="W100" i="39" s="1"/>
  <c r="X100" i="39" s="1"/>
  <c r="T86" i="39"/>
  <c r="R87" i="39"/>
  <c r="S87" i="39" s="1"/>
  <c r="Q88" i="39" s="1"/>
  <c r="T87" i="39"/>
  <c r="J94" i="39"/>
  <c r="M93" i="39"/>
  <c r="N93" i="39" s="1"/>
  <c r="O93" i="39" s="1"/>
  <c r="AB103" i="39"/>
  <c r="AC103" i="39" s="1"/>
  <c r="AA104" i="39" s="1"/>
  <c r="H95" i="39"/>
  <c r="I95" i="39" s="1"/>
  <c r="G96" i="39" s="1"/>
  <c r="AD102" i="39"/>
  <c r="O92" i="39"/>
  <c r="AD99" i="9"/>
  <c r="AB99" i="9"/>
  <c r="AC99" i="9" s="1"/>
  <c r="AA100" i="9" s="1"/>
  <c r="L95" i="37"/>
  <c r="M95" i="37" s="1"/>
  <c r="N95" i="37" s="1"/>
  <c r="L96" i="37" s="1"/>
  <c r="T82" i="37"/>
  <c r="AB86" i="37"/>
  <c r="AC86" i="37" s="1"/>
  <c r="AA87" i="37" s="1"/>
  <c r="V92" i="37"/>
  <c r="R83" i="37"/>
  <c r="S83" i="37" s="1"/>
  <c r="Q84" i="37" s="1"/>
  <c r="AD85" i="37"/>
  <c r="G87" i="37"/>
  <c r="AA89" i="35"/>
  <c r="T94" i="35"/>
  <c r="L81" i="35"/>
  <c r="R95" i="35"/>
  <c r="S95" i="35" s="1"/>
  <c r="Q96" i="35" s="1"/>
  <c r="AB89" i="35"/>
  <c r="AC89" i="35" s="1"/>
  <c r="AA90" i="35" s="1"/>
  <c r="V83" i="35"/>
  <c r="G89" i="35"/>
  <c r="O61" i="9"/>
  <c r="L62" i="9"/>
  <c r="M62" i="9" s="1"/>
  <c r="W81" i="9"/>
  <c r="X81" i="9" s="1"/>
  <c r="T93" i="9"/>
  <c r="R94" i="9"/>
  <c r="S94" i="9" s="1"/>
  <c r="Q95" i="9" s="1"/>
  <c r="G58" i="9"/>
  <c r="T91" i="56" l="1"/>
  <c r="O95" i="56"/>
  <c r="J97" i="56"/>
  <c r="R92" i="56"/>
  <c r="S92" i="56" s="1"/>
  <c r="T92" i="56" s="1"/>
  <c r="H98" i="56"/>
  <c r="I98" i="56" s="1"/>
  <c r="J98" i="56" s="1"/>
  <c r="M96" i="56"/>
  <c r="N96" i="56" s="1"/>
  <c r="L97" i="56" s="1"/>
  <c r="AA93" i="56"/>
  <c r="W94" i="56"/>
  <c r="X94" i="56" s="1"/>
  <c r="V95" i="56" s="1"/>
  <c r="Y92" i="53"/>
  <c r="AD93" i="53"/>
  <c r="AB94" i="53"/>
  <c r="AC94" i="53" s="1"/>
  <c r="AA95" i="53" s="1"/>
  <c r="W93" i="53"/>
  <c r="X93" i="53" s="1"/>
  <c r="Y93" i="53" s="1"/>
  <c r="M100" i="53"/>
  <c r="N100" i="53" s="1"/>
  <c r="O100" i="53" s="1"/>
  <c r="O99" i="53"/>
  <c r="J93" i="53"/>
  <c r="H93" i="53"/>
  <c r="I93" i="53" s="1"/>
  <c r="G94" i="53" s="1"/>
  <c r="R95" i="53"/>
  <c r="S95" i="53" s="1"/>
  <c r="Q96" i="53" s="1"/>
  <c r="AA100" i="52"/>
  <c r="AB100" i="52" s="1"/>
  <c r="AC100" i="52" s="1"/>
  <c r="AA101" i="52" s="1"/>
  <c r="Y103" i="52"/>
  <c r="T100" i="52"/>
  <c r="H99" i="52"/>
  <c r="I99" i="52" s="1"/>
  <c r="J99" i="52" s="1"/>
  <c r="M105" i="52"/>
  <c r="N105" i="52" s="1"/>
  <c r="L106" i="52" s="1"/>
  <c r="W104" i="52"/>
  <c r="X104" i="52" s="1"/>
  <c r="V105" i="52" s="1"/>
  <c r="O104" i="52"/>
  <c r="R101" i="52"/>
  <c r="S101" i="52" s="1"/>
  <c r="T101" i="52" s="1"/>
  <c r="J98" i="52"/>
  <c r="W106" i="50"/>
  <c r="X106" i="50" s="1"/>
  <c r="Y106" i="50" s="1"/>
  <c r="M105" i="50"/>
  <c r="N105" i="50" s="1"/>
  <c r="O105" i="50" s="1"/>
  <c r="H106" i="50"/>
  <c r="I106" i="50" s="1"/>
  <c r="G107" i="50" s="1"/>
  <c r="Y105" i="50"/>
  <c r="O104" i="50"/>
  <c r="R99" i="50"/>
  <c r="S99" i="50" s="1"/>
  <c r="Q100" i="50" s="1"/>
  <c r="AB98" i="50"/>
  <c r="AC98" i="50" s="1"/>
  <c r="AA99" i="50" s="1"/>
  <c r="T95" i="47"/>
  <c r="AD98" i="47"/>
  <c r="V98" i="47"/>
  <c r="O88" i="47"/>
  <c r="AB99" i="47"/>
  <c r="AC99" i="47" s="1"/>
  <c r="AA100" i="47" s="1"/>
  <c r="R96" i="47"/>
  <c r="S96" i="47" s="1"/>
  <c r="T96" i="47" s="1"/>
  <c r="W98" i="47"/>
  <c r="X98" i="47" s="1"/>
  <c r="Y98" i="47" s="1"/>
  <c r="V99" i="47"/>
  <c r="G97" i="47"/>
  <c r="H96" i="47"/>
  <c r="I96" i="47" s="1"/>
  <c r="J96" i="47" s="1"/>
  <c r="M89" i="47"/>
  <c r="N89" i="47" s="1"/>
  <c r="O89" i="47" s="1"/>
  <c r="AB94" i="46"/>
  <c r="AC94" i="46" s="1"/>
  <c r="AA95" i="46" s="1"/>
  <c r="AD94" i="46"/>
  <c r="O99" i="46"/>
  <c r="Y102" i="46"/>
  <c r="W103" i="46"/>
  <c r="X103" i="46" s="1"/>
  <c r="V104" i="46" s="1"/>
  <c r="H95" i="46"/>
  <c r="I95" i="46" s="1"/>
  <c r="J95" i="46" s="1"/>
  <c r="M100" i="46"/>
  <c r="N100" i="46" s="1"/>
  <c r="L101" i="46" s="1"/>
  <c r="R96" i="46"/>
  <c r="S96" i="46" s="1"/>
  <c r="Q97" i="46" s="1"/>
  <c r="J94" i="46"/>
  <c r="T95" i="46"/>
  <c r="AD99" i="44"/>
  <c r="O98" i="44"/>
  <c r="M99" i="44"/>
  <c r="N99" i="44" s="1"/>
  <c r="L100" i="44" s="1"/>
  <c r="W97" i="44"/>
  <c r="X97" i="44" s="1"/>
  <c r="Y97" i="44" s="1"/>
  <c r="R91" i="44"/>
  <c r="S91" i="44" s="1"/>
  <c r="Q92" i="44" s="1"/>
  <c r="AB100" i="44"/>
  <c r="AC100" i="44" s="1"/>
  <c r="AA101" i="44" s="1"/>
  <c r="G95" i="44"/>
  <c r="Y96" i="44"/>
  <c r="V101" i="39"/>
  <c r="W101" i="39" s="1"/>
  <c r="X101" i="39" s="1"/>
  <c r="Y101" i="39" s="1"/>
  <c r="Y100" i="39"/>
  <c r="R88" i="39"/>
  <c r="S88" i="39" s="1"/>
  <c r="Q89" i="39" s="1"/>
  <c r="L94" i="39"/>
  <c r="M94" i="39" s="1"/>
  <c r="N94" i="39" s="1"/>
  <c r="L95" i="39" s="1"/>
  <c r="AD103" i="39"/>
  <c r="H96" i="39"/>
  <c r="I96" i="39" s="1"/>
  <c r="G97" i="39" s="1"/>
  <c r="J95" i="39"/>
  <c r="AB104" i="39"/>
  <c r="AC104" i="39" s="1"/>
  <c r="AA105" i="39" s="1"/>
  <c r="AD100" i="9"/>
  <c r="AB100" i="9"/>
  <c r="AC100" i="9" s="1"/>
  <c r="AA101" i="9" s="1"/>
  <c r="AD86" i="37"/>
  <c r="T83" i="37"/>
  <c r="R84" i="37"/>
  <c r="S84" i="37" s="1"/>
  <c r="T84" i="37" s="1"/>
  <c r="M96" i="37"/>
  <c r="N96" i="37" s="1"/>
  <c r="O96" i="37" s="1"/>
  <c r="AB87" i="37"/>
  <c r="AC87" i="37" s="1"/>
  <c r="AA88" i="37" s="1"/>
  <c r="H87" i="37"/>
  <c r="I87" i="37" s="1"/>
  <c r="J87" i="37" s="1"/>
  <c r="W92" i="37"/>
  <c r="X92" i="37" s="1"/>
  <c r="V93" i="37" s="1"/>
  <c r="O95" i="37"/>
  <c r="T95" i="35"/>
  <c r="M81" i="35"/>
  <c r="N81" i="35" s="1"/>
  <c r="L82" i="35" s="1"/>
  <c r="AB90" i="35"/>
  <c r="AC90" i="35" s="1"/>
  <c r="AD90" i="35" s="1"/>
  <c r="AD89" i="35"/>
  <c r="R96" i="35"/>
  <c r="S96" i="35" s="1"/>
  <c r="Q97" i="35" s="1"/>
  <c r="H89" i="35"/>
  <c r="I89" i="35" s="1"/>
  <c r="G90" i="35" s="1"/>
  <c r="W83" i="35"/>
  <c r="X83" i="35" s="1"/>
  <c r="Y83" i="35" s="1"/>
  <c r="N62" i="9"/>
  <c r="V82" i="9"/>
  <c r="T94" i="9"/>
  <c r="R95" i="9"/>
  <c r="S95" i="9" s="1"/>
  <c r="T95" i="9" s="1"/>
  <c r="H58" i="9"/>
  <c r="Y94" i="56" l="1"/>
  <c r="Q93" i="56"/>
  <c r="R93" i="56" s="1"/>
  <c r="S93" i="56" s="1"/>
  <c r="Q94" i="56" s="1"/>
  <c r="O96" i="56"/>
  <c r="Y95" i="56"/>
  <c r="W95" i="56"/>
  <c r="X95" i="56" s="1"/>
  <c r="V96" i="56" s="1"/>
  <c r="M97" i="56"/>
  <c r="N97" i="56" s="1"/>
  <c r="O97" i="56" s="1"/>
  <c r="G99" i="56"/>
  <c r="AB93" i="56"/>
  <c r="AC93" i="56" s="1"/>
  <c r="AA94" i="56" s="1"/>
  <c r="L101" i="53"/>
  <c r="AD94" i="53"/>
  <c r="R96" i="53"/>
  <c r="S96" i="53" s="1"/>
  <c r="Q97" i="53" s="1"/>
  <c r="H94" i="53"/>
  <c r="I94" i="53" s="1"/>
  <c r="J94" i="53" s="1"/>
  <c r="M101" i="53"/>
  <c r="N101" i="53" s="1"/>
  <c r="L102" i="53" s="1"/>
  <c r="V94" i="53"/>
  <c r="T95" i="53"/>
  <c r="AB95" i="53"/>
  <c r="AC95" i="53" s="1"/>
  <c r="AD95" i="53" s="1"/>
  <c r="G100" i="52"/>
  <c r="AB101" i="52"/>
  <c r="AC101" i="52" s="1"/>
  <c r="AA102" i="52" s="1"/>
  <c r="W105" i="52"/>
  <c r="X105" i="52" s="1"/>
  <c r="V106" i="52" s="1"/>
  <c r="M106" i="52"/>
  <c r="N106" i="52" s="1"/>
  <c r="L107" i="52" s="1"/>
  <c r="O105" i="52"/>
  <c r="H100" i="52"/>
  <c r="I100" i="52" s="1"/>
  <c r="G101" i="52" s="1"/>
  <c r="AD100" i="52"/>
  <c r="Q102" i="52"/>
  <c r="Y104" i="52"/>
  <c r="V107" i="50"/>
  <c r="W107" i="50" s="1"/>
  <c r="X107" i="50" s="1"/>
  <c r="V108" i="50" s="1"/>
  <c r="T99" i="50"/>
  <c r="J107" i="50"/>
  <c r="G108" i="50"/>
  <c r="H107" i="50"/>
  <c r="I107" i="50" s="1"/>
  <c r="AB99" i="50"/>
  <c r="AC99" i="50" s="1"/>
  <c r="AA100" i="50" s="1"/>
  <c r="R100" i="50"/>
  <c r="S100" i="50" s="1"/>
  <c r="T100" i="50" s="1"/>
  <c r="L106" i="50"/>
  <c r="AD98" i="50"/>
  <c r="J106" i="50"/>
  <c r="L90" i="47"/>
  <c r="M90" i="47" s="1"/>
  <c r="N90" i="47" s="1"/>
  <c r="AD99" i="47"/>
  <c r="W99" i="47"/>
  <c r="X99" i="47" s="1"/>
  <c r="Y99" i="47" s="1"/>
  <c r="V100" i="47"/>
  <c r="Q97" i="47"/>
  <c r="H97" i="47"/>
  <c r="I97" i="47" s="1"/>
  <c r="J97" i="47" s="1"/>
  <c r="AB100" i="47"/>
  <c r="AC100" i="47" s="1"/>
  <c r="AA101" i="47" s="1"/>
  <c r="AD100" i="47"/>
  <c r="AB95" i="46"/>
  <c r="AC95" i="46" s="1"/>
  <c r="AA96" i="46" s="1"/>
  <c r="AD95" i="46"/>
  <c r="Y103" i="46"/>
  <c r="O100" i="46"/>
  <c r="R97" i="46"/>
  <c r="S97" i="46" s="1"/>
  <c r="T97" i="46" s="1"/>
  <c r="W104" i="46"/>
  <c r="X104" i="46" s="1"/>
  <c r="V105" i="46" s="1"/>
  <c r="M101" i="46"/>
  <c r="N101" i="46" s="1"/>
  <c r="O101" i="46" s="1"/>
  <c r="G96" i="46"/>
  <c r="T96" i="46"/>
  <c r="AD100" i="44"/>
  <c r="T91" i="44"/>
  <c r="M100" i="44"/>
  <c r="N100" i="44" s="1"/>
  <c r="L101" i="44" s="1"/>
  <c r="O99" i="44"/>
  <c r="R92" i="44"/>
  <c r="S92" i="44" s="1"/>
  <c r="T92" i="44" s="1"/>
  <c r="V98" i="44"/>
  <c r="AB101" i="44"/>
  <c r="AC101" i="44" s="1"/>
  <c r="AA102" i="44" s="1"/>
  <c r="H95" i="44"/>
  <c r="I95" i="44" s="1"/>
  <c r="G96" i="44" s="1"/>
  <c r="V102" i="39"/>
  <c r="T88" i="39"/>
  <c r="R89" i="39"/>
  <c r="S89" i="39" s="1"/>
  <c r="T89" i="39" s="1"/>
  <c r="Q90" i="39"/>
  <c r="J96" i="39"/>
  <c r="AB105" i="39"/>
  <c r="AC105" i="39" s="1"/>
  <c r="AD105" i="39" s="1"/>
  <c r="M95" i="39"/>
  <c r="N95" i="39" s="1"/>
  <c r="L96" i="39" s="1"/>
  <c r="W102" i="39"/>
  <c r="X102" i="39" s="1"/>
  <c r="V103" i="39" s="1"/>
  <c r="O94" i="39"/>
  <c r="AD104" i="39"/>
  <c r="H97" i="39"/>
  <c r="I97" i="39" s="1"/>
  <c r="G98" i="39" s="1"/>
  <c r="AB101" i="9"/>
  <c r="AC101" i="9" s="1"/>
  <c r="AA102" i="9" s="1"/>
  <c r="AD87" i="37"/>
  <c r="L97" i="37"/>
  <c r="M97" i="37" s="1"/>
  <c r="N97" i="37" s="1"/>
  <c r="L98" i="37" s="1"/>
  <c r="W93" i="37"/>
  <c r="X93" i="37" s="1"/>
  <c r="Y93" i="37" s="1"/>
  <c r="G88" i="37"/>
  <c r="AB88" i="37"/>
  <c r="AC88" i="37" s="1"/>
  <c r="AA89" i="37" s="1"/>
  <c r="Y92" i="37"/>
  <c r="Q85" i="37"/>
  <c r="O81" i="35"/>
  <c r="T96" i="35"/>
  <c r="M82" i="35"/>
  <c r="N82" i="35" s="1"/>
  <c r="L83" i="35" s="1"/>
  <c r="H90" i="35"/>
  <c r="I90" i="35" s="1"/>
  <c r="J90" i="35" s="1"/>
  <c r="R97" i="35"/>
  <c r="S97" i="35" s="1"/>
  <c r="T97" i="35" s="1"/>
  <c r="J89" i="35"/>
  <c r="V84" i="35"/>
  <c r="AA91" i="35"/>
  <c r="O62" i="9"/>
  <c r="L63" i="9"/>
  <c r="W82" i="9"/>
  <c r="X82" i="9" s="1"/>
  <c r="Q96" i="9"/>
  <c r="R96" i="9" s="1"/>
  <c r="S96" i="9" s="1"/>
  <c r="Q97" i="9" s="1"/>
  <c r="M63" i="9"/>
  <c r="I58" i="9"/>
  <c r="J58" i="9" s="1"/>
  <c r="T93" i="56" l="1"/>
  <c r="AD93" i="56"/>
  <c r="W96" i="56"/>
  <c r="X96" i="56" s="1"/>
  <c r="Y96" i="56" s="1"/>
  <c r="AB94" i="56"/>
  <c r="AC94" i="56" s="1"/>
  <c r="AD94" i="56" s="1"/>
  <c r="L98" i="56"/>
  <c r="R94" i="56"/>
  <c r="S94" i="56" s="1"/>
  <c r="T94" i="56" s="1"/>
  <c r="H99" i="56"/>
  <c r="I99" i="56" s="1"/>
  <c r="G100" i="56" s="1"/>
  <c r="T96" i="53"/>
  <c r="O101" i="53"/>
  <c r="R97" i="53"/>
  <c r="S97" i="53" s="1"/>
  <c r="Q98" i="53" s="1"/>
  <c r="M102" i="53"/>
  <c r="N102" i="53" s="1"/>
  <c r="O102" i="53" s="1"/>
  <c r="AA96" i="53"/>
  <c r="G95" i="53"/>
  <c r="W94" i="53"/>
  <c r="X94" i="53" s="1"/>
  <c r="V95" i="53" s="1"/>
  <c r="AD101" i="52"/>
  <c r="M107" i="52"/>
  <c r="N107" i="52" s="1"/>
  <c r="L108" i="52" s="1"/>
  <c r="W106" i="52"/>
  <c r="X106" i="52" s="1"/>
  <c r="Y106" i="52" s="1"/>
  <c r="H101" i="52"/>
  <c r="I101" i="52" s="1"/>
  <c r="G102" i="52" s="1"/>
  <c r="Y105" i="52"/>
  <c r="AB102" i="52"/>
  <c r="AC102" i="52" s="1"/>
  <c r="AA103" i="52" s="1"/>
  <c r="J100" i="52"/>
  <c r="O106" i="52"/>
  <c r="R102" i="52"/>
  <c r="S102" i="52" s="1"/>
  <c r="Q103" i="52" s="1"/>
  <c r="AD99" i="50"/>
  <c r="Y107" i="50"/>
  <c r="Q101" i="50"/>
  <c r="R101" i="50" s="1"/>
  <c r="S101" i="50" s="1"/>
  <c r="T101" i="50" s="1"/>
  <c r="W108" i="50"/>
  <c r="X108" i="50" s="1"/>
  <c r="V109" i="50" s="1"/>
  <c r="H108" i="50"/>
  <c r="I108" i="50" s="1"/>
  <c r="G109" i="50" s="1"/>
  <c r="AB100" i="50"/>
  <c r="AC100" i="50" s="1"/>
  <c r="AA101" i="50" s="1"/>
  <c r="M106" i="50"/>
  <c r="N106" i="50" s="1"/>
  <c r="L107" i="50" s="1"/>
  <c r="L91" i="47"/>
  <c r="M91" i="47" s="1"/>
  <c r="N91" i="47" s="1"/>
  <c r="L92" i="47" s="1"/>
  <c r="O90" i="47"/>
  <c r="AB101" i="47"/>
  <c r="AC101" i="47" s="1"/>
  <c r="AD101" i="47" s="1"/>
  <c r="G98" i="47"/>
  <c r="R97" i="47"/>
  <c r="S97" i="47" s="1"/>
  <c r="Q98" i="47" s="1"/>
  <c r="W100" i="47"/>
  <c r="X100" i="47" s="1"/>
  <c r="V101" i="47" s="1"/>
  <c r="AB96" i="46"/>
  <c r="AC96" i="46" s="1"/>
  <c r="AA97" i="46" s="1"/>
  <c r="Y104" i="46"/>
  <c r="Q98" i="46"/>
  <c r="W105" i="46"/>
  <c r="X105" i="46" s="1"/>
  <c r="V106" i="46" s="1"/>
  <c r="Y105" i="46"/>
  <c r="R98" i="46"/>
  <c r="S98" i="46" s="1"/>
  <c r="Q99" i="46" s="1"/>
  <c r="L102" i="46"/>
  <c r="H96" i="46"/>
  <c r="I96" i="46" s="1"/>
  <c r="G97" i="46" s="1"/>
  <c r="M101" i="44"/>
  <c r="N101" i="44" s="1"/>
  <c r="O101" i="44" s="1"/>
  <c r="O100" i="44"/>
  <c r="J95" i="44"/>
  <c r="AB102" i="44"/>
  <c r="AC102" i="44" s="1"/>
  <c r="AA103" i="44" s="1"/>
  <c r="Q93" i="44"/>
  <c r="G97" i="44"/>
  <c r="H96" i="44"/>
  <c r="I96" i="44" s="1"/>
  <c r="J96" i="44" s="1"/>
  <c r="W98" i="44"/>
  <c r="X98" i="44" s="1"/>
  <c r="V99" i="44" s="1"/>
  <c r="AD101" i="44"/>
  <c r="R90" i="39"/>
  <c r="S90" i="39" s="1"/>
  <c r="Q91" i="39" s="1"/>
  <c r="AA106" i="39"/>
  <c r="AB106" i="39" s="1"/>
  <c r="AC106" i="39" s="1"/>
  <c r="AD106" i="39" s="1"/>
  <c r="O95" i="39"/>
  <c r="G99" i="39"/>
  <c r="J98" i="39"/>
  <c r="H98" i="39"/>
  <c r="I98" i="39" s="1"/>
  <c r="W103" i="39"/>
  <c r="X103" i="39" s="1"/>
  <c r="V104" i="39" s="1"/>
  <c r="J97" i="39"/>
  <c r="Y102" i="39"/>
  <c r="M96" i="39"/>
  <c r="N96" i="39" s="1"/>
  <c r="L97" i="39" s="1"/>
  <c r="AB102" i="9"/>
  <c r="AC102" i="9" s="1"/>
  <c r="AA103" i="9" s="1"/>
  <c r="AD101" i="9"/>
  <c r="AB89" i="37"/>
  <c r="AC89" i="37" s="1"/>
  <c r="AD89" i="37" s="1"/>
  <c r="M98" i="37"/>
  <c r="N98" i="37" s="1"/>
  <c r="L99" i="37" s="1"/>
  <c r="H88" i="37"/>
  <c r="I88" i="37" s="1"/>
  <c r="J88" i="37" s="1"/>
  <c r="O97" i="37"/>
  <c r="AD88" i="37"/>
  <c r="V94" i="37"/>
  <c r="R85" i="37"/>
  <c r="S85" i="37" s="1"/>
  <c r="T85" i="37" s="1"/>
  <c r="O82" i="35"/>
  <c r="Q98" i="35"/>
  <c r="R98" i="35" s="1"/>
  <c r="S98" i="35" s="1"/>
  <c r="Q99" i="35" s="1"/>
  <c r="M83" i="35"/>
  <c r="N83" i="35" s="1"/>
  <c r="L84" i="35" s="1"/>
  <c r="AB91" i="35"/>
  <c r="AC91" i="35" s="1"/>
  <c r="AA92" i="35" s="1"/>
  <c r="W84" i="35"/>
  <c r="X84" i="35" s="1"/>
  <c r="V85" i="35" s="1"/>
  <c r="G91" i="35"/>
  <c r="N63" i="9"/>
  <c r="V83" i="9"/>
  <c r="T96" i="9"/>
  <c r="R97" i="9"/>
  <c r="S97" i="9" s="1"/>
  <c r="T97" i="9" s="1"/>
  <c r="G59" i="9"/>
  <c r="V97" i="56" l="1"/>
  <c r="W97" i="56" s="1"/>
  <c r="X97" i="56" s="1"/>
  <c r="V98" i="56" s="1"/>
  <c r="J99" i="56"/>
  <c r="H100" i="56"/>
  <c r="I100" i="56" s="1"/>
  <c r="J100" i="56" s="1"/>
  <c r="Q95" i="56"/>
  <c r="AA95" i="56"/>
  <c r="M98" i="56"/>
  <c r="N98" i="56" s="1"/>
  <c r="L99" i="56" s="1"/>
  <c r="Y94" i="53"/>
  <c r="T97" i="53"/>
  <c r="W95" i="53"/>
  <c r="X95" i="53" s="1"/>
  <c r="V96" i="53" s="1"/>
  <c r="H95" i="53"/>
  <c r="I95" i="53" s="1"/>
  <c r="J95" i="53" s="1"/>
  <c r="L103" i="53"/>
  <c r="AB96" i="53"/>
  <c r="AC96" i="53" s="1"/>
  <c r="AD96" i="53" s="1"/>
  <c r="R98" i="53"/>
  <c r="S98" i="53" s="1"/>
  <c r="Q99" i="53" s="1"/>
  <c r="O107" i="52"/>
  <c r="AB103" i="52"/>
  <c r="AC103" i="52" s="1"/>
  <c r="AA104" i="52" s="1"/>
  <c r="R103" i="52"/>
  <c r="S103" i="52" s="1"/>
  <c r="T103" i="52" s="1"/>
  <c r="J102" i="52"/>
  <c r="H102" i="52"/>
  <c r="I102" i="52" s="1"/>
  <c r="G103" i="52" s="1"/>
  <c r="T102" i="52"/>
  <c r="M108" i="52"/>
  <c r="N108" i="52" s="1"/>
  <c r="O108" i="52" s="1"/>
  <c r="AD102" i="52"/>
  <c r="J101" i="52"/>
  <c r="V107" i="52"/>
  <c r="O106" i="50"/>
  <c r="AD100" i="50"/>
  <c r="Y108" i="50"/>
  <c r="J108" i="50"/>
  <c r="M107" i="50"/>
  <c r="N107" i="50" s="1"/>
  <c r="L108" i="50" s="1"/>
  <c r="AB101" i="50"/>
  <c r="AC101" i="50" s="1"/>
  <c r="AA102" i="50" s="1"/>
  <c r="W109" i="50"/>
  <c r="X109" i="50" s="1"/>
  <c r="Y109" i="50" s="1"/>
  <c r="V110" i="50"/>
  <c r="H109" i="50"/>
  <c r="I109" i="50" s="1"/>
  <c r="G110" i="50" s="1"/>
  <c r="Q102" i="50"/>
  <c r="Y100" i="47"/>
  <c r="O91" i="47"/>
  <c r="W101" i="47"/>
  <c r="X101" i="47" s="1"/>
  <c r="V102" i="47" s="1"/>
  <c r="R98" i="47"/>
  <c r="S98" i="47" s="1"/>
  <c r="Q99" i="47" s="1"/>
  <c r="T97" i="47"/>
  <c r="AA102" i="47"/>
  <c r="H98" i="47"/>
  <c r="I98" i="47" s="1"/>
  <c r="J98" i="47" s="1"/>
  <c r="M92" i="47"/>
  <c r="N92" i="47" s="1"/>
  <c r="O92" i="47" s="1"/>
  <c r="AB97" i="46"/>
  <c r="AC97" i="46" s="1"/>
  <c r="AA98" i="46" s="1"/>
  <c r="AD97" i="46"/>
  <c r="AD96" i="46"/>
  <c r="AD102" i="44"/>
  <c r="T98" i="46"/>
  <c r="J96" i="46"/>
  <c r="H97" i="46"/>
  <c r="I97" i="46" s="1"/>
  <c r="G98" i="46" s="1"/>
  <c r="R99" i="46"/>
  <c r="S99" i="46" s="1"/>
  <c r="T99" i="46" s="1"/>
  <c r="W106" i="46"/>
  <c r="X106" i="46" s="1"/>
  <c r="V107" i="46" s="1"/>
  <c r="M102" i="46"/>
  <c r="N102" i="46" s="1"/>
  <c r="L103" i="46" s="1"/>
  <c r="L102" i="44"/>
  <c r="M102" i="44" s="1"/>
  <c r="N102" i="44" s="1"/>
  <c r="L103" i="44" s="1"/>
  <c r="Y98" i="44"/>
  <c r="H97" i="44"/>
  <c r="I97" i="44" s="1"/>
  <c r="J97" i="44" s="1"/>
  <c r="W99" i="44"/>
  <c r="X99" i="44" s="1"/>
  <c r="V100" i="44" s="1"/>
  <c r="R93" i="44"/>
  <c r="S93" i="44" s="1"/>
  <c r="T93" i="44" s="1"/>
  <c r="AB103" i="44"/>
  <c r="AC103" i="44" s="1"/>
  <c r="AA104" i="44" s="1"/>
  <c r="T90" i="39"/>
  <c r="R91" i="39"/>
  <c r="S91" i="39" s="1"/>
  <c r="Q92" i="39" s="1"/>
  <c r="T91" i="39"/>
  <c r="M97" i="39"/>
  <c r="N97" i="39" s="1"/>
  <c r="O97" i="39" s="1"/>
  <c r="W104" i="39"/>
  <c r="X104" i="39" s="1"/>
  <c r="Y104" i="39" s="1"/>
  <c r="O96" i="39"/>
  <c r="Y103" i="39"/>
  <c r="G100" i="39"/>
  <c r="J99" i="39"/>
  <c r="H99" i="39"/>
  <c r="I99" i="39" s="1"/>
  <c r="AA107" i="39"/>
  <c r="AD103" i="9"/>
  <c r="AB103" i="9"/>
  <c r="AC103" i="9" s="1"/>
  <c r="AA104" i="9" s="1"/>
  <c r="AD102" i="9"/>
  <c r="G89" i="37"/>
  <c r="H89" i="37" s="1"/>
  <c r="I89" i="37" s="1"/>
  <c r="O98" i="37"/>
  <c r="M99" i="37"/>
  <c r="N99" i="37" s="1"/>
  <c r="L100" i="37" s="1"/>
  <c r="W94" i="37"/>
  <c r="X94" i="37" s="1"/>
  <c r="V95" i="37" s="1"/>
  <c r="Q86" i="37"/>
  <c r="AA90" i="37"/>
  <c r="O83" i="35"/>
  <c r="AD91" i="35"/>
  <c r="M84" i="35"/>
  <c r="N84" i="35" s="1"/>
  <c r="L85" i="35" s="1"/>
  <c r="M85" i="35" s="1"/>
  <c r="N85" i="35" s="1"/>
  <c r="O85" i="35" s="1"/>
  <c r="R99" i="35"/>
  <c r="S99" i="35" s="1"/>
  <c r="Q100" i="35" s="1"/>
  <c r="AB92" i="35"/>
  <c r="AC92" i="35" s="1"/>
  <c r="AA93" i="35" s="1"/>
  <c r="W85" i="35"/>
  <c r="X85" i="35" s="1"/>
  <c r="V86" i="35" s="1"/>
  <c r="Y84" i="35"/>
  <c r="T98" i="35"/>
  <c r="H91" i="35"/>
  <c r="I91" i="35" s="1"/>
  <c r="G92" i="35" s="1"/>
  <c r="O63" i="9"/>
  <c r="L64" i="9"/>
  <c r="W83" i="9"/>
  <c r="X83" i="9" s="1"/>
  <c r="V84" i="9" s="1"/>
  <c r="Q98" i="9"/>
  <c r="M64" i="9"/>
  <c r="H59" i="9"/>
  <c r="O98" i="56" l="1"/>
  <c r="Y97" i="56"/>
  <c r="G101" i="56"/>
  <c r="H101" i="56" s="1"/>
  <c r="I101" i="56" s="1"/>
  <c r="Y98" i="56"/>
  <c r="W98" i="56"/>
  <c r="X98" i="56" s="1"/>
  <c r="V99" i="56" s="1"/>
  <c r="M99" i="56"/>
  <c r="N99" i="56" s="1"/>
  <c r="O99" i="56" s="1"/>
  <c r="R95" i="56"/>
  <c r="S95" i="56" s="1"/>
  <c r="Q96" i="56" s="1"/>
  <c r="AB95" i="56"/>
  <c r="AC95" i="56" s="1"/>
  <c r="AA96" i="56" s="1"/>
  <c r="T98" i="53"/>
  <c r="Y95" i="53"/>
  <c r="R99" i="53"/>
  <c r="S99" i="53" s="1"/>
  <c r="Q100" i="53" s="1"/>
  <c r="W96" i="53"/>
  <c r="X96" i="53" s="1"/>
  <c r="Y96" i="53" s="1"/>
  <c r="AA97" i="53"/>
  <c r="G96" i="53"/>
  <c r="M103" i="53"/>
  <c r="N103" i="53" s="1"/>
  <c r="O103" i="53" s="1"/>
  <c r="L109" i="52"/>
  <c r="M109" i="52" s="1"/>
  <c r="N109" i="52" s="1"/>
  <c r="O109" i="52" s="1"/>
  <c r="AD103" i="52"/>
  <c r="AB104" i="52"/>
  <c r="AC104" i="52" s="1"/>
  <c r="AA105" i="52" s="1"/>
  <c r="H103" i="52"/>
  <c r="I103" i="52" s="1"/>
  <c r="G104" i="52" s="1"/>
  <c r="W107" i="52"/>
  <c r="X107" i="52" s="1"/>
  <c r="V108" i="52" s="1"/>
  <c r="Q104" i="52"/>
  <c r="AD101" i="50"/>
  <c r="O107" i="50"/>
  <c r="M108" i="50"/>
  <c r="N108" i="50" s="1"/>
  <c r="L109" i="50" s="1"/>
  <c r="H110" i="50"/>
  <c r="I110" i="50" s="1"/>
  <c r="G111" i="50" s="1"/>
  <c r="W110" i="50"/>
  <c r="X110" i="50" s="1"/>
  <c r="V111" i="50" s="1"/>
  <c r="AB102" i="50"/>
  <c r="AC102" i="50" s="1"/>
  <c r="AD102" i="50" s="1"/>
  <c r="J109" i="50"/>
  <c r="R102" i="50"/>
  <c r="S102" i="50" s="1"/>
  <c r="T102" i="50" s="1"/>
  <c r="Y101" i="47"/>
  <c r="T98" i="47"/>
  <c r="G99" i="47"/>
  <c r="R99" i="47"/>
  <c r="S99" i="47" s="1"/>
  <c r="Q100" i="47" s="1"/>
  <c r="L93" i="47"/>
  <c r="AB102" i="47"/>
  <c r="AC102" i="47" s="1"/>
  <c r="AD102" i="47" s="1"/>
  <c r="H99" i="47"/>
  <c r="I99" i="47" s="1"/>
  <c r="G100" i="47" s="1"/>
  <c r="W102" i="47"/>
  <c r="X102" i="47" s="1"/>
  <c r="V103" i="47" s="1"/>
  <c r="AB98" i="46"/>
  <c r="AC98" i="46" s="1"/>
  <c r="AD98" i="46" s="1"/>
  <c r="AA99" i="46"/>
  <c r="Y106" i="46"/>
  <c r="Q100" i="46"/>
  <c r="M103" i="46"/>
  <c r="N103" i="46" s="1"/>
  <c r="L104" i="46" s="1"/>
  <c r="V108" i="46"/>
  <c r="W107" i="46"/>
  <c r="X107" i="46" s="1"/>
  <c r="Y107" i="46" s="1"/>
  <c r="H98" i="46"/>
  <c r="I98" i="46" s="1"/>
  <c r="G99" i="46" s="1"/>
  <c r="O102" i="46"/>
  <c r="J97" i="46"/>
  <c r="R100" i="46"/>
  <c r="S100" i="46" s="1"/>
  <c r="Q101" i="46" s="1"/>
  <c r="AD103" i="44"/>
  <c r="Y99" i="44"/>
  <c r="O102" i="44"/>
  <c r="M103" i="44"/>
  <c r="N103" i="44" s="1"/>
  <c r="L104" i="44" s="1"/>
  <c r="Q94" i="44"/>
  <c r="R94" i="44" s="1"/>
  <c r="S94" i="44" s="1"/>
  <c r="Q95" i="44" s="1"/>
  <c r="W100" i="44"/>
  <c r="X100" i="44" s="1"/>
  <c r="Y100" i="44" s="1"/>
  <c r="G98" i="44"/>
  <c r="AB104" i="44"/>
  <c r="AC104" i="44" s="1"/>
  <c r="AA105" i="44" s="1"/>
  <c r="V105" i="39"/>
  <c r="W105" i="39" s="1"/>
  <c r="X105" i="39" s="1"/>
  <c r="V106" i="39" s="1"/>
  <c r="R92" i="39"/>
  <c r="S92" i="39" s="1"/>
  <c r="T92" i="39" s="1"/>
  <c r="L98" i="39"/>
  <c r="M98" i="39" s="1"/>
  <c r="N98" i="39" s="1"/>
  <c r="O98" i="39" s="1"/>
  <c r="H100" i="39"/>
  <c r="I100" i="39" s="1"/>
  <c r="J100" i="39" s="1"/>
  <c r="AB107" i="39"/>
  <c r="AC107" i="39" s="1"/>
  <c r="AA108" i="39" s="1"/>
  <c r="AD104" i="9"/>
  <c r="AB104" i="9"/>
  <c r="AC104" i="9" s="1"/>
  <c r="AA105" i="9" s="1"/>
  <c r="G90" i="37"/>
  <c r="H90" i="37" s="1"/>
  <c r="I90" i="37" s="1"/>
  <c r="J90" i="37" s="1"/>
  <c r="J89" i="37"/>
  <c r="W95" i="37"/>
  <c r="X95" i="37" s="1"/>
  <c r="V96" i="37" s="1"/>
  <c r="M100" i="37"/>
  <c r="N100" i="37" s="1"/>
  <c r="L101" i="37" s="1"/>
  <c r="AB90" i="37"/>
  <c r="AC90" i="37" s="1"/>
  <c r="AD90" i="37" s="1"/>
  <c r="R86" i="37"/>
  <c r="S86" i="37" s="1"/>
  <c r="T86" i="37" s="1"/>
  <c r="O99" i="37"/>
  <c r="Y94" i="37"/>
  <c r="Y85" i="35"/>
  <c r="AD92" i="35"/>
  <c r="L86" i="35"/>
  <c r="M86" i="35" s="1"/>
  <c r="N86" i="35" s="1"/>
  <c r="O86" i="35" s="1"/>
  <c r="O84" i="35"/>
  <c r="AB93" i="35"/>
  <c r="AC93" i="35" s="1"/>
  <c r="AD93" i="35" s="1"/>
  <c r="H92" i="35"/>
  <c r="I92" i="35" s="1"/>
  <c r="G93" i="35" s="1"/>
  <c r="R100" i="35"/>
  <c r="S100" i="35" s="1"/>
  <c r="T100" i="35" s="1"/>
  <c r="W86" i="35"/>
  <c r="X86" i="35" s="1"/>
  <c r="Y86" i="35" s="1"/>
  <c r="J91" i="35"/>
  <c r="T99" i="35"/>
  <c r="N64" i="9"/>
  <c r="W84" i="9"/>
  <c r="X84" i="9" s="1"/>
  <c r="V85" i="9" s="1"/>
  <c r="R98" i="9"/>
  <c r="S98" i="9" s="1"/>
  <c r="T98" i="9" s="1"/>
  <c r="I59" i="9"/>
  <c r="J59" i="9" s="1"/>
  <c r="Y102" i="47" l="1"/>
  <c r="AD95" i="56"/>
  <c r="T95" i="56"/>
  <c r="J101" i="56"/>
  <c r="G102" i="56"/>
  <c r="AB96" i="56"/>
  <c r="AC96" i="56" s="1"/>
  <c r="AD96" i="56" s="1"/>
  <c r="R96" i="56"/>
  <c r="S96" i="56" s="1"/>
  <c r="Q97" i="56" s="1"/>
  <c r="L100" i="56"/>
  <c r="H102" i="56"/>
  <c r="I102" i="56" s="1"/>
  <c r="J102" i="56" s="1"/>
  <c r="W99" i="56"/>
  <c r="X99" i="56" s="1"/>
  <c r="V100" i="56" s="1"/>
  <c r="T99" i="53"/>
  <c r="L104" i="53"/>
  <c r="R100" i="53"/>
  <c r="S100" i="53" s="1"/>
  <c r="T100" i="53" s="1"/>
  <c r="H96" i="53"/>
  <c r="I96" i="53" s="1"/>
  <c r="J96" i="53" s="1"/>
  <c r="V97" i="53"/>
  <c r="AB97" i="53"/>
  <c r="AC97" i="53" s="1"/>
  <c r="AD97" i="53" s="1"/>
  <c r="AD104" i="52"/>
  <c r="L110" i="52"/>
  <c r="M110" i="52" s="1"/>
  <c r="N110" i="52" s="1"/>
  <c r="L111" i="52" s="1"/>
  <c r="W108" i="52"/>
  <c r="X108" i="52" s="1"/>
  <c r="Y108" i="52" s="1"/>
  <c r="H104" i="52"/>
  <c r="I104" i="52" s="1"/>
  <c r="G105" i="52" s="1"/>
  <c r="R104" i="52"/>
  <c r="S104" i="52" s="1"/>
  <c r="T104" i="52" s="1"/>
  <c r="J103" i="52"/>
  <c r="AB105" i="52"/>
  <c r="AC105" i="52" s="1"/>
  <c r="AD105" i="52" s="1"/>
  <c r="Y107" i="52"/>
  <c r="Q103" i="50"/>
  <c r="R103" i="50" s="1"/>
  <c r="S103" i="50" s="1"/>
  <c r="Q104" i="50" s="1"/>
  <c r="AA103" i="50"/>
  <c r="O108" i="50"/>
  <c r="W111" i="50"/>
  <c r="X111" i="50" s="1"/>
  <c r="Y111" i="50" s="1"/>
  <c r="H111" i="50"/>
  <c r="I111" i="50" s="1"/>
  <c r="J111" i="50" s="1"/>
  <c r="G112" i="50"/>
  <c r="J110" i="50"/>
  <c r="M109" i="50"/>
  <c r="N109" i="50" s="1"/>
  <c r="O109" i="50" s="1"/>
  <c r="Y110" i="50"/>
  <c r="AA103" i="47"/>
  <c r="T99" i="47"/>
  <c r="J99" i="47"/>
  <c r="T100" i="47"/>
  <c r="R100" i="47"/>
  <c r="S100" i="47" s="1"/>
  <c r="Q101" i="47" s="1"/>
  <c r="W103" i="47"/>
  <c r="X103" i="47" s="1"/>
  <c r="V104" i="47" s="1"/>
  <c r="M93" i="47"/>
  <c r="N93" i="47" s="1"/>
  <c r="L94" i="47" s="1"/>
  <c r="H100" i="47"/>
  <c r="I100" i="47" s="1"/>
  <c r="J100" i="47" s="1"/>
  <c r="AB103" i="47"/>
  <c r="AC103" i="47" s="1"/>
  <c r="AA104" i="47" s="1"/>
  <c r="AB99" i="46"/>
  <c r="AC99" i="46" s="1"/>
  <c r="AA100" i="46" s="1"/>
  <c r="AD99" i="46"/>
  <c r="T94" i="44"/>
  <c r="J98" i="46"/>
  <c r="R101" i="46"/>
  <c r="S101" i="46" s="1"/>
  <c r="Q102" i="46" s="1"/>
  <c r="M104" i="46"/>
  <c r="N104" i="46" s="1"/>
  <c r="L105" i="46" s="1"/>
  <c r="T100" i="46"/>
  <c r="O103" i="46"/>
  <c r="G100" i="46"/>
  <c r="H99" i="46"/>
  <c r="I99" i="46" s="1"/>
  <c r="J99" i="46" s="1"/>
  <c r="W108" i="46"/>
  <c r="X108" i="46" s="1"/>
  <c r="Y108" i="46" s="1"/>
  <c r="AD104" i="44"/>
  <c r="V101" i="44"/>
  <c r="W101" i="44" s="1"/>
  <c r="X101" i="44" s="1"/>
  <c r="V102" i="44" s="1"/>
  <c r="M104" i="44"/>
  <c r="N104" i="44" s="1"/>
  <c r="L105" i="44" s="1"/>
  <c r="O103" i="44"/>
  <c r="AB105" i="44"/>
  <c r="AC105" i="44" s="1"/>
  <c r="AD105" i="44" s="1"/>
  <c r="AA106" i="44"/>
  <c r="H98" i="44"/>
  <c r="I98" i="44" s="1"/>
  <c r="J98" i="44" s="1"/>
  <c r="R95" i="44"/>
  <c r="S95" i="44" s="1"/>
  <c r="Q96" i="44" s="1"/>
  <c r="Q93" i="39"/>
  <c r="G101" i="39"/>
  <c r="H101" i="39" s="1"/>
  <c r="I101" i="39" s="1"/>
  <c r="G102" i="39" s="1"/>
  <c r="L99" i="39"/>
  <c r="M99" i="39" s="1"/>
  <c r="N99" i="39" s="1"/>
  <c r="O99" i="39" s="1"/>
  <c r="AB108" i="39"/>
  <c r="AC108" i="39" s="1"/>
  <c r="AA109" i="39" s="1"/>
  <c r="W106" i="39"/>
  <c r="X106" i="39" s="1"/>
  <c r="V107" i="39" s="1"/>
  <c r="Y105" i="39"/>
  <c r="AD107" i="39"/>
  <c r="AB105" i="9"/>
  <c r="AC105" i="9" s="1"/>
  <c r="AA106" i="9" s="1"/>
  <c r="J92" i="35"/>
  <c r="O100" i="37"/>
  <c r="Y95" i="37"/>
  <c r="W96" i="37"/>
  <c r="X96" i="37" s="1"/>
  <c r="V97" i="37" s="1"/>
  <c r="AA91" i="37"/>
  <c r="M101" i="37"/>
  <c r="N101" i="37" s="1"/>
  <c r="L102" i="37" s="1"/>
  <c r="Q87" i="37"/>
  <c r="G91" i="37"/>
  <c r="Q101" i="35"/>
  <c r="H93" i="35"/>
  <c r="I93" i="35" s="1"/>
  <c r="J93" i="35" s="1"/>
  <c r="L87" i="35"/>
  <c r="V87" i="35"/>
  <c r="AA94" i="35"/>
  <c r="O64" i="9"/>
  <c r="L65" i="9"/>
  <c r="M65" i="9" s="1"/>
  <c r="W85" i="9"/>
  <c r="X85" i="9" s="1"/>
  <c r="V86" i="9" s="1"/>
  <c r="Q99" i="9"/>
  <c r="R99" i="9" s="1"/>
  <c r="S99" i="9" s="1"/>
  <c r="T99" i="9" s="1"/>
  <c r="G60" i="9"/>
  <c r="Y99" i="56" l="1"/>
  <c r="T96" i="56"/>
  <c r="W100" i="56"/>
  <c r="X100" i="56" s="1"/>
  <c r="Y100" i="56" s="1"/>
  <c r="G103" i="56"/>
  <c r="M100" i="56"/>
  <c r="N100" i="56" s="1"/>
  <c r="O100" i="56" s="1"/>
  <c r="AA97" i="56"/>
  <c r="R97" i="56"/>
  <c r="S97" i="56" s="1"/>
  <c r="Q98" i="56" s="1"/>
  <c r="Q101" i="53"/>
  <c r="R101" i="53" s="1"/>
  <c r="S101" i="53" s="1"/>
  <c r="Q102" i="53" s="1"/>
  <c r="M104" i="53"/>
  <c r="N104" i="53" s="1"/>
  <c r="O104" i="53" s="1"/>
  <c r="AA98" i="53"/>
  <c r="G97" i="53"/>
  <c r="W97" i="53"/>
  <c r="X97" i="53" s="1"/>
  <c r="V98" i="53" s="1"/>
  <c r="AA106" i="52"/>
  <c r="AB106" i="52" s="1"/>
  <c r="AC106" i="52" s="1"/>
  <c r="AA107" i="52" s="1"/>
  <c r="V109" i="52"/>
  <c r="W109" i="52" s="1"/>
  <c r="X109" i="52" s="1"/>
  <c r="V110" i="52" s="1"/>
  <c r="Q105" i="52"/>
  <c r="R105" i="52" s="1"/>
  <c r="S105" i="52" s="1"/>
  <c r="Q106" i="52" s="1"/>
  <c r="M111" i="52"/>
  <c r="N111" i="52" s="1"/>
  <c r="L112" i="52" s="1"/>
  <c r="J105" i="52"/>
  <c r="H105" i="52"/>
  <c r="I105" i="52" s="1"/>
  <c r="G106" i="52" s="1"/>
  <c r="J104" i="52"/>
  <c r="O110" i="52"/>
  <c r="V112" i="50"/>
  <c r="W112" i="50" s="1"/>
  <c r="X112" i="50" s="1"/>
  <c r="V113" i="50" s="1"/>
  <c r="AB103" i="50"/>
  <c r="AC103" i="50" s="1"/>
  <c r="AD103" i="50" s="1"/>
  <c r="L110" i="50"/>
  <c r="M110" i="50" s="1"/>
  <c r="N110" i="50" s="1"/>
  <c r="O110" i="50" s="1"/>
  <c r="R104" i="50"/>
  <c r="S104" i="50" s="1"/>
  <c r="Q105" i="50" s="1"/>
  <c r="H112" i="50"/>
  <c r="I112" i="50" s="1"/>
  <c r="J112" i="50" s="1"/>
  <c r="T103" i="50"/>
  <c r="AD103" i="47"/>
  <c r="O93" i="47"/>
  <c r="G101" i="47"/>
  <c r="W104" i="47"/>
  <c r="X104" i="47" s="1"/>
  <c r="V105" i="47" s="1"/>
  <c r="M94" i="47"/>
  <c r="N94" i="47" s="1"/>
  <c r="O94" i="47" s="1"/>
  <c r="Y103" i="47"/>
  <c r="H101" i="47"/>
  <c r="I101" i="47" s="1"/>
  <c r="G102" i="47" s="1"/>
  <c r="AB104" i="47"/>
  <c r="AC104" i="47" s="1"/>
  <c r="AD104" i="47" s="1"/>
  <c r="R101" i="47"/>
  <c r="S101" i="47" s="1"/>
  <c r="T101" i="47" s="1"/>
  <c r="AB100" i="46"/>
  <c r="AC100" i="46" s="1"/>
  <c r="AD100" i="46" s="1"/>
  <c r="AA101" i="46"/>
  <c r="T101" i="46"/>
  <c r="O104" i="46"/>
  <c r="V109" i="46"/>
  <c r="W109" i="46" s="1"/>
  <c r="X109" i="46" s="1"/>
  <c r="V110" i="46" s="1"/>
  <c r="M105" i="46"/>
  <c r="N105" i="46" s="1"/>
  <c r="O105" i="46" s="1"/>
  <c r="Q103" i="46"/>
  <c r="R102" i="46"/>
  <c r="S102" i="46" s="1"/>
  <c r="T102" i="46" s="1"/>
  <c r="J100" i="46"/>
  <c r="H100" i="46"/>
  <c r="I100" i="46" s="1"/>
  <c r="G101" i="46" s="1"/>
  <c r="O104" i="44"/>
  <c r="M105" i="44"/>
  <c r="N105" i="44" s="1"/>
  <c r="L106" i="44" s="1"/>
  <c r="Y101" i="44"/>
  <c r="T95" i="44"/>
  <c r="R96" i="44"/>
  <c r="S96" i="44" s="1"/>
  <c r="Q97" i="44" s="1"/>
  <c r="W102" i="44"/>
  <c r="X102" i="44" s="1"/>
  <c r="Y102" i="44" s="1"/>
  <c r="G99" i="44"/>
  <c r="AB106" i="44"/>
  <c r="AC106" i="44" s="1"/>
  <c r="AA107" i="44" s="1"/>
  <c r="R93" i="39"/>
  <c r="S93" i="39" s="1"/>
  <c r="Q94" i="39" s="1"/>
  <c r="T93" i="39"/>
  <c r="Y106" i="39"/>
  <c r="L100" i="39"/>
  <c r="M100" i="39" s="1"/>
  <c r="N100" i="39" s="1"/>
  <c r="L101" i="39" s="1"/>
  <c r="AB109" i="39"/>
  <c r="AC109" i="39" s="1"/>
  <c r="AD109" i="39" s="1"/>
  <c r="H102" i="39"/>
  <c r="I102" i="39" s="1"/>
  <c r="G103" i="39" s="1"/>
  <c r="W107" i="39"/>
  <c r="X107" i="39" s="1"/>
  <c r="Y107" i="39" s="1"/>
  <c r="J101" i="39"/>
  <c r="AD108" i="39"/>
  <c r="AB106" i="9"/>
  <c r="AC106" i="9" s="1"/>
  <c r="AA107" i="9" s="1"/>
  <c r="AD105" i="9"/>
  <c r="M102" i="37"/>
  <c r="N102" i="37" s="1"/>
  <c r="L103" i="37" s="1"/>
  <c r="W97" i="37"/>
  <c r="X97" i="37" s="1"/>
  <c r="V98" i="37" s="1"/>
  <c r="R87" i="37"/>
  <c r="S87" i="37" s="1"/>
  <c r="Q88" i="37" s="1"/>
  <c r="AB91" i="37"/>
  <c r="AC91" i="37" s="1"/>
  <c r="AD91" i="37" s="1"/>
  <c r="O101" i="37"/>
  <c r="Y96" i="37"/>
  <c r="H91" i="37"/>
  <c r="I91" i="37" s="1"/>
  <c r="G92" i="37" s="1"/>
  <c r="R101" i="35"/>
  <c r="S101" i="35" s="1"/>
  <c r="T101" i="35" s="1"/>
  <c r="W87" i="35"/>
  <c r="X87" i="35" s="1"/>
  <c r="V88" i="35" s="1"/>
  <c r="M87" i="35"/>
  <c r="N87" i="35" s="1"/>
  <c r="L88" i="35" s="1"/>
  <c r="G94" i="35"/>
  <c r="AB94" i="35"/>
  <c r="AC94" i="35" s="1"/>
  <c r="AA95" i="35" s="1"/>
  <c r="N65" i="9"/>
  <c r="W86" i="9"/>
  <c r="X86" i="9" s="1"/>
  <c r="V87" i="9" s="1"/>
  <c r="Q100" i="9"/>
  <c r="R100" i="9" s="1"/>
  <c r="S100" i="9" s="1"/>
  <c r="Q101" i="9" s="1"/>
  <c r="H60" i="9"/>
  <c r="V101" i="56" l="1"/>
  <c r="L101" i="56"/>
  <c r="M101" i="56" s="1"/>
  <c r="N101" i="56" s="1"/>
  <c r="L102" i="56" s="1"/>
  <c r="T97" i="56"/>
  <c r="R98" i="56"/>
  <c r="S98" i="56" s="1"/>
  <c r="Q99" i="56" s="1"/>
  <c r="AB97" i="56"/>
  <c r="AC97" i="56" s="1"/>
  <c r="AA98" i="56" s="1"/>
  <c r="AD97" i="56"/>
  <c r="H103" i="56"/>
  <c r="I103" i="56" s="1"/>
  <c r="G104" i="56" s="1"/>
  <c r="W101" i="56"/>
  <c r="X101" i="56" s="1"/>
  <c r="Y101" i="56" s="1"/>
  <c r="T101" i="53"/>
  <c r="L105" i="53"/>
  <c r="M105" i="53" s="1"/>
  <c r="N105" i="53" s="1"/>
  <c r="R102" i="53"/>
  <c r="S102" i="53" s="1"/>
  <c r="T102" i="53" s="1"/>
  <c r="W98" i="53"/>
  <c r="X98" i="53" s="1"/>
  <c r="Y98" i="53" s="1"/>
  <c r="AB98" i="53"/>
  <c r="AC98" i="53" s="1"/>
  <c r="AA99" i="53" s="1"/>
  <c r="Y97" i="53"/>
  <c r="J97" i="53"/>
  <c r="H97" i="53"/>
  <c r="I97" i="53" s="1"/>
  <c r="G98" i="53" s="1"/>
  <c r="Y109" i="52"/>
  <c r="R106" i="52"/>
  <c r="S106" i="52" s="1"/>
  <c r="T106" i="52" s="1"/>
  <c r="AB107" i="52"/>
  <c r="AC107" i="52" s="1"/>
  <c r="AA108" i="52" s="1"/>
  <c r="M112" i="52"/>
  <c r="N112" i="52" s="1"/>
  <c r="L113" i="52" s="1"/>
  <c r="W110" i="52"/>
  <c r="X110" i="52" s="1"/>
  <c r="Y110" i="52" s="1"/>
  <c r="AD106" i="52"/>
  <c r="H106" i="52"/>
  <c r="I106" i="52" s="1"/>
  <c r="J106" i="52" s="1"/>
  <c r="T105" i="52"/>
  <c r="O111" i="52"/>
  <c r="AA104" i="50"/>
  <c r="AB104" i="50"/>
  <c r="AC104" i="50" s="1"/>
  <c r="AD104" i="50" s="1"/>
  <c r="L111" i="50"/>
  <c r="R105" i="50"/>
  <c r="S105" i="50" s="1"/>
  <c r="T105" i="50" s="1"/>
  <c r="W113" i="50"/>
  <c r="X113" i="50" s="1"/>
  <c r="Y113" i="50" s="1"/>
  <c r="M111" i="50"/>
  <c r="N111" i="50" s="1"/>
  <c r="L112" i="50" s="1"/>
  <c r="Y112" i="50"/>
  <c r="G113" i="50"/>
  <c r="T104" i="50"/>
  <c r="Y104" i="47"/>
  <c r="Q102" i="47"/>
  <c r="R102" i="47" s="1"/>
  <c r="S102" i="47" s="1"/>
  <c r="T102" i="47" s="1"/>
  <c r="H102" i="47"/>
  <c r="I102" i="47" s="1"/>
  <c r="J102" i="47" s="1"/>
  <c r="J101" i="47"/>
  <c r="L95" i="47"/>
  <c r="AA105" i="47"/>
  <c r="W105" i="47"/>
  <c r="X105" i="47" s="1"/>
  <c r="V106" i="47" s="1"/>
  <c r="AB101" i="46"/>
  <c r="AC101" i="46" s="1"/>
  <c r="AA102" i="46" s="1"/>
  <c r="W110" i="46"/>
  <c r="X110" i="46" s="1"/>
  <c r="Y110" i="46" s="1"/>
  <c r="H101" i="46"/>
  <c r="I101" i="46" s="1"/>
  <c r="G102" i="46" s="1"/>
  <c r="R103" i="46"/>
  <c r="S103" i="46" s="1"/>
  <c r="Q104" i="46" s="1"/>
  <c r="Y109" i="46"/>
  <c r="L106" i="46"/>
  <c r="T96" i="44"/>
  <c r="M106" i="44"/>
  <c r="N106" i="44" s="1"/>
  <c r="O106" i="44" s="1"/>
  <c r="O105" i="44"/>
  <c r="AB107" i="44"/>
  <c r="AC107" i="44" s="1"/>
  <c r="AA108" i="44" s="1"/>
  <c r="R97" i="44"/>
  <c r="S97" i="44" s="1"/>
  <c r="T97" i="44" s="1"/>
  <c r="V103" i="44"/>
  <c r="AD106" i="44"/>
  <c r="H99" i="44"/>
  <c r="I99" i="44" s="1"/>
  <c r="J99" i="44" s="1"/>
  <c r="AA110" i="39"/>
  <c r="R94" i="39"/>
  <c r="S94" i="39" s="1"/>
  <c r="T94" i="39" s="1"/>
  <c r="J102" i="39"/>
  <c r="V108" i="39"/>
  <c r="M101" i="39"/>
  <c r="N101" i="39" s="1"/>
  <c r="O101" i="39" s="1"/>
  <c r="AB110" i="39"/>
  <c r="AC110" i="39" s="1"/>
  <c r="AA111" i="39" s="1"/>
  <c r="G104" i="39"/>
  <c r="H103" i="39"/>
  <c r="I103" i="39" s="1"/>
  <c r="J103" i="39" s="1"/>
  <c r="O100" i="39"/>
  <c r="AD107" i="9"/>
  <c r="AB107" i="9"/>
  <c r="AC107" i="9" s="1"/>
  <c r="AA108" i="9" s="1"/>
  <c r="AD106" i="9"/>
  <c r="T87" i="37"/>
  <c r="O102" i="37"/>
  <c r="H92" i="37"/>
  <c r="I92" i="37" s="1"/>
  <c r="G93" i="37" s="1"/>
  <c r="R88" i="37"/>
  <c r="S88" i="37" s="1"/>
  <c r="Q89" i="37" s="1"/>
  <c r="M103" i="37"/>
  <c r="N103" i="37" s="1"/>
  <c r="L104" i="37" s="1"/>
  <c r="W98" i="37"/>
  <c r="X98" i="37" s="1"/>
  <c r="V99" i="37" s="1"/>
  <c r="AA92" i="37"/>
  <c r="Y97" i="37"/>
  <c r="J91" i="37"/>
  <c r="Y87" i="35"/>
  <c r="Q102" i="35"/>
  <c r="R102" i="35" s="1"/>
  <c r="S102" i="35" s="1"/>
  <c r="Q103" i="35" s="1"/>
  <c r="R103" i="35" s="1"/>
  <c r="S103" i="35" s="1"/>
  <c r="M88" i="35"/>
  <c r="N88" i="35" s="1"/>
  <c r="L89" i="35" s="1"/>
  <c r="AB95" i="35"/>
  <c r="AC95" i="35" s="1"/>
  <c r="AD95" i="35" s="1"/>
  <c r="W88" i="35"/>
  <c r="X88" i="35" s="1"/>
  <c r="V89" i="35" s="1"/>
  <c r="AD94" i="35"/>
  <c r="O87" i="35"/>
  <c r="H94" i="35"/>
  <c r="I94" i="35" s="1"/>
  <c r="G95" i="35" s="1"/>
  <c r="O65" i="9"/>
  <c r="L66" i="9"/>
  <c r="M66" i="9" s="1"/>
  <c r="T100" i="9"/>
  <c r="W87" i="9"/>
  <c r="X87" i="9" s="1"/>
  <c r="R101" i="9"/>
  <c r="S101" i="9" s="1"/>
  <c r="Q102" i="9" s="1"/>
  <c r="I60" i="9"/>
  <c r="J60" i="9" s="1"/>
  <c r="V102" i="56" l="1"/>
  <c r="T98" i="56"/>
  <c r="O101" i="56"/>
  <c r="J103" i="56"/>
  <c r="AB98" i="56"/>
  <c r="AC98" i="56" s="1"/>
  <c r="AA99" i="56" s="1"/>
  <c r="M102" i="56"/>
  <c r="N102" i="56" s="1"/>
  <c r="L103" i="56" s="1"/>
  <c r="H104" i="56"/>
  <c r="I104" i="56" s="1"/>
  <c r="G105" i="56" s="1"/>
  <c r="W102" i="56"/>
  <c r="X102" i="56" s="1"/>
  <c r="V103" i="56" s="1"/>
  <c r="R99" i="56"/>
  <c r="S99" i="56" s="1"/>
  <c r="T99" i="56" s="1"/>
  <c r="AD98" i="53"/>
  <c r="Q103" i="53"/>
  <c r="R103" i="53" s="1"/>
  <c r="S103" i="53" s="1"/>
  <c r="T103" i="53" s="1"/>
  <c r="O105" i="53"/>
  <c r="L106" i="53"/>
  <c r="M106" i="53" s="1"/>
  <c r="N106" i="53" s="1"/>
  <c r="L107" i="53" s="1"/>
  <c r="AB99" i="53"/>
  <c r="AC99" i="53" s="1"/>
  <c r="AD99" i="53" s="1"/>
  <c r="H98" i="53"/>
  <c r="I98" i="53" s="1"/>
  <c r="G99" i="53" s="1"/>
  <c r="V99" i="53"/>
  <c r="V111" i="52"/>
  <c r="W111" i="52" s="1"/>
  <c r="X111" i="52" s="1"/>
  <c r="Y111" i="52" s="1"/>
  <c r="Q107" i="52"/>
  <c r="R107" i="52" s="1"/>
  <c r="S107" i="52" s="1"/>
  <c r="T107" i="52" s="1"/>
  <c r="G107" i="52"/>
  <c r="M113" i="52"/>
  <c r="N113" i="52" s="1"/>
  <c r="L114" i="52" s="1"/>
  <c r="AB108" i="52"/>
  <c r="AC108" i="52" s="1"/>
  <c r="AD108" i="52" s="1"/>
  <c r="H107" i="52"/>
  <c r="I107" i="52" s="1"/>
  <c r="G108" i="52" s="1"/>
  <c r="AD107" i="52"/>
  <c r="O112" i="52"/>
  <c r="V114" i="50"/>
  <c r="AA105" i="50"/>
  <c r="AB105" i="50" s="1"/>
  <c r="AC105" i="50" s="1"/>
  <c r="AD105" i="50" s="1"/>
  <c r="Q106" i="50"/>
  <c r="R106" i="50" s="1"/>
  <c r="S106" i="50" s="1"/>
  <c r="Q107" i="50" s="1"/>
  <c r="O111" i="50"/>
  <c r="W114" i="50"/>
  <c r="X114" i="50" s="1"/>
  <c r="V115" i="50" s="1"/>
  <c r="M112" i="50"/>
  <c r="N112" i="50" s="1"/>
  <c r="L113" i="50" s="1"/>
  <c r="H113" i="50"/>
  <c r="I113" i="50" s="1"/>
  <c r="J113" i="50" s="1"/>
  <c r="Q103" i="47"/>
  <c r="R103" i="47" s="1"/>
  <c r="S103" i="47" s="1"/>
  <c r="Q104" i="47" s="1"/>
  <c r="G103" i="47"/>
  <c r="W106" i="47"/>
  <c r="X106" i="47" s="1"/>
  <c r="V107" i="47" s="1"/>
  <c r="M95" i="47"/>
  <c r="N95" i="47" s="1"/>
  <c r="O95" i="47" s="1"/>
  <c r="Y105" i="47"/>
  <c r="J103" i="47"/>
  <c r="H103" i="47"/>
  <c r="I103" i="47" s="1"/>
  <c r="G104" i="47" s="1"/>
  <c r="AB105" i="47"/>
  <c r="AC105" i="47" s="1"/>
  <c r="AD105" i="47" s="1"/>
  <c r="AB102" i="46"/>
  <c r="AC102" i="46" s="1"/>
  <c r="AA103" i="46" s="1"/>
  <c r="AD101" i="46"/>
  <c r="V111" i="46"/>
  <c r="J101" i="46"/>
  <c r="R104" i="46"/>
  <c r="S104" i="46" s="1"/>
  <c r="T104" i="46" s="1"/>
  <c r="H102" i="46"/>
  <c r="I102" i="46" s="1"/>
  <c r="J102" i="46" s="1"/>
  <c r="M106" i="46"/>
  <c r="N106" i="46" s="1"/>
  <c r="L107" i="46" s="1"/>
  <c r="T103" i="46"/>
  <c r="W111" i="46"/>
  <c r="X111" i="46" s="1"/>
  <c r="V112" i="46" s="1"/>
  <c r="L107" i="44"/>
  <c r="M107" i="44" s="1"/>
  <c r="N107" i="44" s="1"/>
  <c r="O107" i="44" s="1"/>
  <c r="AD107" i="44"/>
  <c r="AB108" i="44"/>
  <c r="AC108" i="44" s="1"/>
  <c r="AD108" i="44" s="1"/>
  <c r="G100" i="44"/>
  <c r="Q98" i="44"/>
  <c r="W103" i="44"/>
  <c r="X103" i="44" s="1"/>
  <c r="V104" i="44" s="1"/>
  <c r="AD110" i="39"/>
  <c r="W108" i="39"/>
  <c r="X108" i="39" s="1"/>
  <c r="Y108" i="39" s="1"/>
  <c r="Q95" i="39"/>
  <c r="AB111" i="39"/>
  <c r="AC111" i="39" s="1"/>
  <c r="AD111" i="39" s="1"/>
  <c r="L102" i="39"/>
  <c r="H104" i="39"/>
  <c r="I104" i="39" s="1"/>
  <c r="J104" i="39" s="1"/>
  <c r="AD108" i="9"/>
  <c r="AB108" i="9"/>
  <c r="AC108" i="9" s="1"/>
  <c r="AA109" i="9" s="1"/>
  <c r="J94" i="35"/>
  <c r="T88" i="37"/>
  <c r="O103" i="37"/>
  <c r="W99" i="37"/>
  <c r="X99" i="37" s="1"/>
  <c r="V100" i="37" s="1"/>
  <c r="H93" i="37"/>
  <c r="I93" i="37" s="1"/>
  <c r="G94" i="37" s="1"/>
  <c r="Y98" i="37"/>
  <c r="M104" i="37"/>
  <c r="N104" i="37" s="1"/>
  <c r="O104" i="37" s="1"/>
  <c r="J92" i="37"/>
  <c r="AB92" i="37"/>
  <c r="AC92" i="37" s="1"/>
  <c r="AD92" i="37" s="1"/>
  <c r="R89" i="37"/>
  <c r="S89" i="37" s="1"/>
  <c r="Q90" i="37" s="1"/>
  <c r="T102" i="35"/>
  <c r="T103" i="35"/>
  <c r="Q104" i="35"/>
  <c r="R104" i="35" s="1"/>
  <c r="S104" i="35" s="1"/>
  <c r="T104" i="35" s="1"/>
  <c r="O88" i="35"/>
  <c r="M89" i="35"/>
  <c r="N89" i="35" s="1"/>
  <c r="L90" i="35" s="1"/>
  <c r="W89" i="35"/>
  <c r="X89" i="35" s="1"/>
  <c r="Y89" i="35" s="1"/>
  <c r="H95" i="35"/>
  <c r="I95" i="35" s="1"/>
  <c r="J95" i="35" s="1"/>
  <c r="AA96" i="35"/>
  <c r="Y88" i="35"/>
  <c r="N66" i="9"/>
  <c r="V88" i="9"/>
  <c r="T101" i="9"/>
  <c r="R102" i="9"/>
  <c r="S102" i="9" s="1"/>
  <c r="T102" i="9" s="1"/>
  <c r="G61" i="9"/>
  <c r="Q100" i="56" l="1"/>
  <c r="R100" i="56" s="1"/>
  <c r="S100" i="56" s="1"/>
  <c r="T100" i="56" s="1"/>
  <c r="O102" i="56"/>
  <c r="AD98" i="56"/>
  <c r="M103" i="56"/>
  <c r="N103" i="56" s="1"/>
  <c r="L104" i="56" s="1"/>
  <c r="W103" i="56"/>
  <c r="X103" i="56" s="1"/>
  <c r="Y103" i="56" s="1"/>
  <c r="AB99" i="56"/>
  <c r="AC99" i="56" s="1"/>
  <c r="AA100" i="56" s="1"/>
  <c r="H105" i="56"/>
  <c r="I105" i="56" s="1"/>
  <c r="G106" i="56" s="1"/>
  <c r="Y102" i="56"/>
  <c r="J104" i="56"/>
  <c r="O106" i="53"/>
  <c r="M107" i="53"/>
  <c r="N107" i="53" s="1"/>
  <c r="O107" i="53" s="1"/>
  <c r="J98" i="53"/>
  <c r="J99" i="53"/>
  <c r="H99" i="53"/>
  <c r="I99" i="53" s="1"/>
  <c r="G100" i="53" s="1"/>
  <c r="Q104" i="53"/>
  <c r="AA100" i="53"/>
  <c r="W99" i="53"/>
  <c r="X99" i="53" s="1"/>
  <c r="V100" i="53" s="1"/>
  <c r="V112" i="52"/>
  <c r="Q108" i="52"/>
  <c r="O113" i="52"/>
  <c r="H108" i="52"/>
  <c r="I108" i="52" s="1"/>
  <c r="J108" i="52" s="1"/>
  <c r="W112" i="52"/>
  <c r="X112" i="52" s="1"/>
  <c r="AA109" i="52"/>
  <c r="M114" i="52"/>
  <c r="N114" i="52" s="1"/>
  <c r="L115" i="52" s="1"/>
  <c r="J107" i="52"/>
  <c r="AA106" i="50"/>
  <c r="Y114" i="50"/>
  <c r="T106" i="50"/>
  <c r="G114" i="50"/>
  <c r="M113" i="50"/>
  <c r="N113" i="50" s="1"/>
  <c r="O113" i="50" s="1"/>
  <c r="W115" i="50"/>
  <c r="X115" i="50" s="1"/>
  <c r="V116" i="50" s="1"/>
  <c r="R107" i="50"/>
  <c r="S107" i="50" s="1"/>
  <c r="T107" i="50" s="1"/>
  <c r="O112" i="50"/>
  <c r="H114" i="50"/>
  <c r="I114" i="50" s="1"/>
  <c r="G115" i="50" s="1"/>
  <c r="AA106" i="47"/>
  <c r="Y106" i="47"/>
  <c r="J104" i="47"/>
  <c r="H104" i="47"/>
  <c r="I104" i="47" s="1"/>
  <c r="G105" i="47" s="1"/>
  <c r="R104" i="47"/>
  <c r="S104" i="47" s="1"/>
  <c r="T104" i="47" s="1"/>
  <c r="Q105" i="47"/>
  <c r="T103" i="47"/>
  <c r="L96" i="47"/>
  <c r="AB106" i="47"/>
  <c r="AC106" i="47" s="1"/>
  <c r="AA107" i="47" s="1"/>
  <c r="W107" i="47"/>
  <c r="X107" i="47" s="1"/>
  <c r="Y107" i="47" s="1"/>
  <c r="AD102" i="46"/>
  <c r="AB103" i="46"/>
  <c r="AC103" i="46" s="1"/>
  <c r="AD103" i="46" s="1"/>
  <c r="Q105" i="46"/>
  <c r="R105" i="46" s="1"/>
  <c r="S105" i="46" s="1"/>
  <c r="T105" i="46" s="1"/>
  <c r="W112" i="46"/>
  <c r="X112" i="46" s="1"/>
  <c r="V113" i="46" s="1"/>
  <c r="M107" i="46"/>
  <c r="N107" i="46" s="1"/>
  <c r="L108" i="46" s="1"/>
  <c r="G103" i="46"/>
  <c r="Y111" i="46"/>
  <c r="O106" i="46"/>
  <c r="L108" i="44"/>
  <c r="M108" i="44" s="1"/>
  <c r="N108" i="44" s="1"/>
  <c r="L109" i="44" s="1"/>
  <c r="Y103" i="44"/>
  <c r="W104" i="44"/>
  <c r="X104" i="44" s="1"/>
  <c r="V105" i="44" s="1"/>
  <c r="R98" i="44"/>
  <c r="S98" i="44" s="1"/>
  <c r="Q99" i="44" s="1"/>
  <c r="AA109" i="44"/>
  <c r="H100" i="44"/>
  <c r="I100" i="44" s="1"/>
  <c r="J100" i="44" s="1"/>
  <c r="AA112" i="39"/>
  <c r="V109" i="39"/>
  <c r="W109" i="39" s="1"/>
  <c r="X109" i="39" s="1"/>
  <c r="Y109" i="39" s="1"/>
  <c r="R95" i="39"/>
  <c r="S95" i="39" s="1"/>
  <c r="Q96" i="39" s="1"/>
  <c r="G105" i="39"/>
  <c r="H105" i="39" s="1"/>
  <c r="I105" i="39" s="1"/>
  <c r="J105" i="39" s="1"/>
  <c r="AB112" i="39"/>
  <c r="AC112" i="39" s="1"/>
  <c r="AD112" i="39" s="1"/>
  <c r="M102" i="39"/>
  <c r="N102" i="39" s="1"/>
  <c r="O102" i="39" s="1"/>
  <c r="AB109" i="9"/>
  <c r="AC109" i="9" s="1"/>
  <c r="AA110" i="9" s="1"/>
  <c r="G96" i="35"/>
  <c r="H96" i="35" s="1"/>
  <c r="I96" i="35" s="1"/>
  <c r="J96" i="35" s="1"/>
  <c r="J93" i="37"/>
  <c r="L105" i="37"/>
  <c r="M105" i="37" s="1"/>
  <c r="N105" i="37" s="1"/>
  <c r="L106" i="37" s="1"/>
  <c r="AA93" i="37"/>
  <c r="AB93" i="37" s="1"/>
  <c r="AC93" i="37" s="1"/>
  <c r="AA94" i="37" s="1"/>
  <c r="Y99" i="37"/>
  <c r="R90" i="37"/>
  <c r="S90" i="37" s="1"/>
  <c r="T90" i="37" s="1"/>
  <c r="W100" i="37"/>
  <c r="X100" i="37" s="1"/>
  <c r="Y100" i="37" s="1"/>
  <c r="H94" i="37"/>
  <c r="I94" i="37" s="1"/>
  <c r="G95" i="37" s="1"/>
  <c r="T89" i="37"/>
  <c r="O89" i="35"/>
  <c r="AB96" i="35"/>
  <c r="AC96" i="35" s="1"/>
  <c r="AD96" i="35" s="1"/>
  <c r="M90" i="35"/>
  <c r="N90" i="35" s="1"/>
  <c r="O90" i="35" s="1"/>
  <c r="Q105" i="35"/>
  <c r="V90" i="35"/>
  <c r="O66" i="9"/>
  <c r="L67" i="9"/>
  <c r="W88" i="9"/>
  <c r="X88" i="9" s="1"/>
  <c r="V89" i="9" s="1"/>
  <c r="Q103" i="9"/>
  <c r="M67" i="9"/>
  <c r="H61" i="9"/>
  <c r="Q101" i="56" l="1"/>
  <c r="AD99" i="56"/>
  <c r="O103" i="56"/>
  <c r="H106" i="56"/>
  <c r="I106" i="56" s="1"/>
  <c r="G107" i="56" s="1"/>
  <c r="AB100" i="56"/>
  <c r="AC100" i="56" s="1"/>
  <c r="AA101" i="56" s="1"/>
  <c r="R101" i="56"/>
  <c r="S101" i="56" s="1"/>
  <c r="Q102" i="56" s="1"/>
  <c r="V104" i="56"/>
  <c r="J105" i="56"/>
  <c r="M104" i="56"/>
  <c r="N104" i="56" s="1"/>
  <c r="O104" i="56" s="1"/>
  <c r="L108" i="53"/>
  <c r="M108" i="53" s="1"/>
  <c r="N108" i="53" s="1"/>
  <c r="O108" i="53" s="1"/>
  <c r="J100" i="53"/>
  <c r="G101" i="53"/>
  <c r="H100" i="53"/>
  <c r="I100" i="53" s="1"/>
  <c r="W100" i="53"/>
  <c r="X100" i="53" s="1"/>
  <c r="Y100" i="53" s="1"/>
  <c r="R104" i="53"/>
  <c r="S104" i="53" s="1"/>
  <c r="Q105" i="53" s="1"/>
  <c r="Y99" i="53"/>
  <c r="AB100" i="53"/>
  <c r="AC100" i="53" s="1"/>
  <c r="AD100" i="53" s="1"/>
  <c r="R108" i="52"/>
  <c r="S108" i="52" s="1"/>
  <c r="Q109" i="52" s="1"/>
  <c r="V113" i="52"/>
  <c r="W113" i="52" s="1"/>
  <c r="X113" i="52" s="1"/>
  <c r="V114" i="52" s="1"/>
  <c r="Y112" i="52"/>
  <c r="O114" i="52"/>
  <c r="R109" i="52"/>
  <c r="S109" i="52" s="1"/>
  <c r="T109" i="52" s="1"/>
  <c r="M115" i="52"/>
  <c r="N115" i="52" s="1"/>
  <c r="L116" i="52" s="1"/>
  <c r="AB109" i="52"/>
  <c r="AC109" i="52" s="1"/>
  <c r="AD109" i="52" s="1"/>
  <c r="G109" i="52"/>
  <c r="AB106" i="50"/>
  <c r="AC106" i="50" s="1"/>
  <c r="AD106" i="50" s="1"/>
  <c r="AA107" i="50"/>
  <c r="AB107" i="50" s="1"/>
  <c r="AC107" i="50" s="1"/>
  <c r="AD107" i="50" s="1"/>
  <c r="Y115" i="50"/>
  <c r="L114" i="50"/>
  <c r="M114" i="50" s="1"/>
  <c r="N114" i="50" s="1"/>
  <c r="L115" i="50" s="1"/>
  <c r="H115" i="50"/>
  <c r="I115" i="50" s="1"/>
  <c r="G116" i="50" s="1"/>
  <c r="J114" i="50"/>
  <c r="Q108" i="50"/>
  <c r="W116" i="50"/>
  <c r="X116" i="50" s="1"/>
  <c r="V117" i="50" s="1"/>
  <c r="AB107" i="47"/>
  <c r="AC107" i="47" s="1"/>
  <c r="AA108" i="47" s="1"/>
  <c r="V108" i="47"/>
  <c r="M96" i="47"/>
  <c r="N96" i="47" s="1"/>
  <c r="L97" i="47" s="1"/>
  <c r="AD106" i="47"/>
  <c r="R105" i="47"/>
  <c r="S105" i="47" s="1"/>
  <c r="Q106" i="47" s="1"/>
  <c r="H105" i="47"/>
  <c r="I105" i="47" s="1"/>
  <c r="J105" i="47" s="1"/>
  <c r="AA104" i="46"/>
  <c r="AB104" i="46"/>
  <c r="AC104" i="46" s="1"/>
  <c r="AD104" i="46" s="1"/>
  <c r="T98" i="44"/>
  <c r="Y112" i="46"/>
  <c r="Q106" i="46"/>
  <c r="R106" i="46" s="1"/>
  <c r="S106" i="46" s="1"/>
  <c r="Q107" i="46" s="1"/>
  <c r="M108" i="46"/>
  <c r="N108" i="46" s="1"/>
  <c r="O108" i="46" s="1"/>
  <c r="W113" i="46"/>
  <c r="X113" i="46" s="1"/>
  <c r="Y113" i="46" s="1"/>
  <c r="H103" i="46"/>
  <c r="I103" i="46" s="1"/>
  <c r="G104" i="46" s="1"/>
  <c r="O107" i="46"/>
  <c r="O108" i="44"/>
  <c r="M109" i="44"/>
  <c r="N109" i="44" s="1"/>
  <c r="L110" i="44" s="1"/>
  <c r="Y104" i="44"/>
  <c r="G101" i="44"/>
  <c r="AB109" i="44"/>
  <c r="AC109" i="44" s="1"/>
  <c r="AD109" i="44" s="1"/>
  <c r="R99" i="44"/>
  <c r="S99" i="44" s="1"/>
  <c r="Q100" i="44" s="1"/>
  <c r="W105" i="44"/>
  <c r="X105" i="44" s="1"/>
  <c r="V106" i="44" s="1"/>
  <c r="V110" i="39"/>
  <c r="W110" i="39" s="1"/>
  <c r="X110" i="39" s="1"/>
  <c r="Y110" i="39" s="1"/>
  <c r="T95" i="39"/>
  <c r="R96" i="39"/>
  <c r="S96" i="39" s="1"/>
  <c r="T96" i="39" s="1"/>
  <c r="Q97" i="39"/>
  <c r="G106" i="39"/>
  <c r="H106" i="39" s="1"/>
  <c r="I106" i="39" s="1"/>
  <c r="J106" i="39" s="1"/>
  <c r="L103" i="39"/>
  <c r="AA113" i="39"/>
  <c r="AB110" i="9"/>
  <c r="AC110" i="9" s="1"/>
  <c r="AA111" i="9" s="1"/>
  <c r="AD109" i="9"/>
  <c r="J94" i="37"/>
  <c r="AD93" i="37"/>
  <c r="V101" i="37"/>
  <c r="W101" i="37" s="1"/>
  <c r="X101" i="37" s="1"/>
  <c r="Y101" i="37" s="1"/>
  <c r="M106" i="37"/>
  <c r="N106" i="37" s="1"/>
  <c r="L107" i="37" s="1"/>
  <c r="AB94" i="37"/>
  <c r="AC94" i="37" s="1"/>
  <c r="AA95" i="37" s="1"/>
  <c r="H95" i="37"/>
  <c r="I95" i="37" s="1"/>
  <c r="G96" i="37" s="1"/>
  <c r="O105" i="37"/>
  <c r="Q91" i="37"/>
  <c r="AA97" i="35"/>
  <c r="AB97" i="35" s="1"/>
  <c r="AC97" i="35" s="1"/>
  <c r="AD97" i="35" s="1"/>
  <c r="G97" i="35"/>
  <c r="L91" i="35"/>
  <c r="W90" i="35"/>
  <c r="X90" i="35" s="1"/>
  <c r="Y90" i="35" s="1"/>
  <c r="R105" i="35"/>
  <c r="S105" i="35" s="1"/>
  <c r="Q106" i="35" s="1"/>
  <c r="N67" i="9"/>
  <c r="R103" i="9"/>
  <c r="S103" i="9" s="1"/>
  <c r="Q104" i="9" s="1"/>
  <c r="R104" i="9" s="1"/>
  <c r="S104" i="9" s="1"/>
  <c r="Q105" i="9" s="1"/>
  <c r="W89" i="9"/>
  <c r="X89" i="9" s="1"/>
  <c r="V90" i="9" s="1"/>
  <c r="I61" i="9"/>
  <c r="T101" i="56" l="1"/>
  <c r="J106" i="56"/>
  <c r="AB101" i="56"/>
  <c r="AC101" i="56" s="1"/>
  <c r="AD101" i="56" s="1"/>
  <c r="R102" i="56"/>
  <c r="S102" i="56" s="1"/>
  <c r="T102" i="56" s="1"/>
  <c r="L105" i="56"/>
  <c r="AD100" i="56"/>
  <c r="W104" i="56"/>
  <c r="X104" i="56" s="1"/>
  <c r="Y104" i="56" s="1"/>
  <c r="H107" i="56"/>
  <c r="I107" i="56" s="1"/>
  <c r="J107" i="56" s="1"/>
  <c r="L109" i="53"/>
  <c r="M109" i="53" s="1"/>
  <c r="N109" i="53" s="1"/>
  <c r="O109" i="53" s="1"/>
  <c r="T104" i="53"/>
  <c r="R105" i="53"/>
  <c r="S105" i="53" s="1"/>
  <c r="Q106" i="53" s="1"/>
  <c r="V101" i="53"/>
  <c r="AA101" i="53"/>
  <c r="J101" i="53"/>
  <c r="H101" i="53"/>
  <c r="I101" i="53" s="1"/>
  <c r="G102" i="53" s="1"/>
  <c r="T108" i="52"/>
  <c r="AA110" i="52"/>
  <c r="Q110" i="52"/>
  <c r="R110" i="52" s="1"/>
  <c r="S110" i="52" s="1"/>
  <c r="T110" i="52" s="1"/>
  <c r="W114" i="52"/>
  <c r="X114" i="52" s="1"/>
  <c r="V115" i="52" s="1"/>
  <c r="M116" i="52"/>
  <c r="N116" i="52" s="1"/>
  <c r="O116" i="52" s="1"/>
  <c r="AB110" i="52"/>
  <c r="AC110" i="52" s="1"/>
  <c r="AD110" i="52" s="1"/>
  <c r="H109" i="52"/>
  <c r="I109" i="52" s="1"/>
  <c r="J109" i="52" s="1"/>
  <c r="O115" i="52"/>
  <c r="Y113" i="52"/>
  <c r="AA108" i="50"/>
  <c r="AB108" i="50" s="1"/>
  <c r="AC108" i="50" s="1"/>
  <c r="AA109" i="50" s="1"/>
  <c r="AB109" i="50" s="1"/>
  <c r="AC109" i="50" s="1"/>
  <c r="AA110" i="50" s="1"/>
  <c r="Y116" i="50"/>
  <c r="H116" i="50"/>
  <c r="I116" i="50" s="1"/>
  <c r="G117" i="50" s="1"/>
  <c r="M115" i="50"/>
  <c r="N115" i="50" s="1"/>
  <c r="L116" i="50" s="1"/>
  <c r="O114" i="50"/>
  <c r="W117" i="50"/>
  <c r="X117" i="50" s="1"/>
  <c r="V118" i="50" s="1"/>
  <c r="J115" i="50"/>
  <c r="R108" i="50"/>
  <c r="S108" i="50" s="1"/>
  <c r="Q109" i="50" s="1"/>
  <c r="O96" i="47"/>
  <c r="AD107" i="47"/>
  <c r="T105" i="47"/>
  <c r="AB108" i="47"/>
  <c r="AC108" i="47" s="1"/>
  <c r="AA109" i="47" s="1"/>
  <c r="R106" i="47"/>
  <c r="S106" i="47" s="1"/>
  <c r="Q107" i="47" s="1"/>
  <c r="M97" i="47"/>
  <c r="N97" i="47" s="1"/>
  <c r="O97" i="47" s="1"/>
  <c r="G106" i="47"/>
  <c r="W108" i="47"/>
  <c r="X108" i="47" s="1"/>
  <c r="V109" i="47" s="1"/>
  <c r="AA105" i="46"/>
  <c r="AB105" i="46"/>
  <c r="AC105" i="46" s="1"/>
  <c r="AD105" i="46" s="1"/>
  <c r="V114" i="46"/>
  <c r="W114" i="46" s="1"/>
  <c r="X114" i="46" s="1"/>
  <c r="Y114" i="46" s="1"/>
  <c r="T99" i="44"/>
  <c r="H104" i="46"/>
  <c r="I104" i="46" s="1"/>
  <c r="J104" i="46" s="1"/>
  <c r="R107" i="46"/>
  <c r="S107" i="46" s="1"/>
  <c r="T107" i="46" s="1"/>
  <c r="T106" i="46"/>
  <c r="J103" i="46"/>
  <c r="L109" i="46"/>
  <c r="AA110" i="44"/>
  <c r="O109" i="44"/>
  <c r="M110" i="44"/>
  <c r="N110" i="44" s="1"/>
  <c r="L111" i="44" s="1"/>
  <c r="Y105" i="44"/>
  <c r="R100" i="44"/>
  <c r="S100" i="44" s="1"/>
  <c r="Q101" i="44" s="1"/>
  <c r="G102" i="44"/>
  <c r="H101" i="44"/>
  <c r="I101" i="44" s="1"/>
  <c r="J101" i="44" s="1"/>
  <c r="W106" i="44"/>
  <c r="X106" i="44" s="1"/>
  <c r="Y106" i="44" s="1"/>
  <c r="AB110" i="44"/>
  <c r="AC110" i="44" s="1"/>
  <c r="AD110" i="44" s="1"/>
  <c r="V111" i="39"/>
  <c r="W111" i="39" s="1"/>
  <c r="X111" i="39" s="1"/>
  <c r="V112" i="39" s="1"/>
  <c r="W112" i="39" s="1"/>
  <c r="X112" i="39" s="1"/>
  <c r="Y112" i="39" s="1"/>
  <c r="R97" i="39"/>
  <c r="S97" i="39" s="1"/>
  <c r="Q98" i="39" s="1"/>
  <c r="M103" i="39"/>
  <c r="N103" i="39" s="1"/>
  <c r="L104" i="39" s="1"/>
  <c r="G107" i="39"/>
  <c r="AB113" i="39"/>
  <c r="AC113" i="39" s="1"/>
  <c r="AD113" i="39" s="1"/>
  <c r="AD111" i="9"/>
  <c r="AB111" i="9"/>
  <c r="AC111" i="9" s="1"/>
  <c r="AA112" i="9" s="1"/>
  <c r="AD110" i="9"/>
  <c r="J95" i="37"/>
  <c r="V102" i="37"/>
  <c r="W102" i="37" s="1"/>
  <c r="X102" i="37" s="1"/>
  <c r="O106" i="37"/>
  <c r="AB95" i="37"/>
  <c r="AC95" i="37" s="1"/>
  <c r="AD95" i="37" s="1"/>
  <c r="H96" i="37"/>
  <c r="I96" i="37" s="1"/>
  <c r="J96" i="37" s="1"/>
  <c r="M107" i="37"/>
  <c r="N107" i="37" s="1"/>
  <c r="O107" i="37" s="1"/>
  <c r="AD94" i="37"/>
  <c r="R91" i="37"/>
  <c r="S91" i="37" s="1"/>
  <c r="Q92" i="37" s="1"/>
  <c r="AA98" i="35"/>
  <c r="V91" i="35"/>
  <c r="W91" i="35" s="1"/>
  <c r="X91" i="35" s="1"/>
  <c r="V92" i="35" s="1"/>
  <c r="T105" i="35"/>
  <c r="R106" i="35"/>
  <c r="S106" i="35" s="1"/>
  <c r="T106" i="35" s="1"/>
  <c r="M91" i="35"/>
  <c r="N91" i="35" s="1"/>
  <c r="O91" i="35" s="1"/>
  <c r="H97" i="35"/>
  <c r="I97" i="35" s="1"/>
  <c r="J97" i="35" s="1"/>
  <c r="O67" i="9"/>
  <c r="L68" i="9"/>
  <c r="M68" i="9" s="1"/>
  <c r="T104" i="9"/>
  <c r="T103" i="9"/>
  <c r="W90" i="9"/>
  <c r="X90" i="9" s="1"/>
  <c r="V91" i="9" s="1"/>
  <c r="R105" i="9"/>
  <c r="S105" i="9" s="1"/>
  <c r="Q106" i="9" s="1"/>
  <c r="G62" i="9"/>
  <c r="H62" i="9" s="1"/>
  <c r="J61" i="9"/>
  <c r="V105" i="56" l="1"/>
  <c r="AA102" i="56"/>
  <c r="G108" i="56"/>
  <c r="Q103" i="56"/>
  <c r="M105" i="56"/>
  <c r="N105" i="56" s="1"/>
  <c r="L106" i="56" s="1"/>
  <c r="W105" i="56"/>
  <c r="X105" i="56" s="1"/>
  <c r="V106" i="56" s="1"/>
  <c r="L110" i="53"/>
  <c r="M110" i="53" s="1"/>
  <c r="N110" i="53" s="1"/>
  <c r="O110" i="53" s="1"/>
  <c r="T105" i="53"/>
  <c r="H102" i="53"/>
  <c r="I102" i="53" s="1"/>
  <c r="G103" i="53" s="1"/>
  <c r="R106" i="53"/>
  <c r="S106" i="53" s="1"/>
  <c r="T106" i="53" s="1"/>
  <c r="AB101" i="53"/>
  <c r="AC101" i="53" s="1"/>
  <c r="AA102" i="53" s="1"/>
  <c r="W101" i="53"/>
  <c r="X101" i="53" s="1"/>
  <c r="Y101" i="53" s="1"/>
  <c r="AA111" i="52"/>
  <c r="G110" i="52"/>
  <c r="J110" i="52" s="1"/>
  <c r="Y114" i="52"/>
  <c r="H110" i="52"/>
  <c r="I110" i="52" s="1"/>
  <c r="G111" i="52" s="1"/>
  <c r="AB111" i="52"/>
  <c r="AC111" i="52" s="1"/>
  <c r="AA112" i="52" s="1"/>
  <c r="L117" i="52"/>
  <c r="W115" i="52"/>
  <c r="X115" i="52" s="1"/>
  <c r="V116" i="52" s="1"/>
  <c r="Q111" i="52"/>
  <c r="AD108" i="50"/>
  <c r="T108" i="50"/>
  <c r="O115" i="50"/>
  <c r="AD109" i="50"/>
  <c r="Y117" i="50"/>
  <c r="G118" i="50"/>
  <c r="J117" i="50"/>
  <c r="H117" i="50"/>
  <c r="I117" i="50" s="1"/>
  <c r="R109" i="50"/>
  <c r="S109" i="50" s="1"/>
  <c r="Q110" i="50" s="1"/>
  <c r="J116" i="50"/>
  <c r="AB110" i="50"/>
  <c r="AC110" i="50" s="1"/>
  <c r="AA111" i="50" s="1"/>
  <c r="W118" i="50"/>
  <c r="X118" i="50" s="1"/>
  <c r="V119" i="50" s="1"/>
  <c r="M116" i="50"/>
  <c r="N116" i="50" s="1"/>
  <c r="O116" i="50" s="1"/>
  <c r="AD108" i="47"/>
  <c r="L98" i="47"/>
  <c r="Y108" i="47"/>
  <c r="T106" i="47"/>
  <c r="W109" i="47"/>
  <c r="X109" i="47" s="1"/>
  <c r="V110" i="47" s="1"/>
  <c r="G107" i="47"/>
  <c r="H106" i="47"/>
  <c r="I106" i="47" s="1"/>
  <c r="J106" i="47"/>
  <c r="M98" i="47"/>
  <c r="N98" i="47" s="1"/>
  <c r="L99" i="47" s="1"/>
  <c r="R107" i="47"/>
  <c r="S107" i="47" s="1"/>
  <c r="T107" i="47" s="1"/>
  <c r="AB109" i="47"/>
  <c r="AC109" i="47" s="1"/>
  <c r="AA110" i="47" s="1"/>
  <c r="AA106" i="46"/>
  <c r="Q108" i="46"/>
  <c r="R108" i="46" s="1"/>
  <c r="S108" i="46" s="1"/>
  <c r="Q109" i="46" s="1"/>
  <c r="M109" i="46"/>
  <c r="N109" i="46" s="1"/>
  <c r="L110" i="46" s="1"/>
  <c r="V115" i="46"/>
  <c r="G105" i="46"/>
  <c r="V107" i="44"/>
  <c r="W107" i="44" s="1"/>
  <c r="X107" i="44" s="1"/>
  <c r="V108" i="44" s="1"/>
  <c r="O110" i="44"/>
  <c r="M111" i="44"/>
  <c r="N111" i="44" s="1"/>
  <c r="L112" i="44" s="1"/>
  <c r="T100" i="44"/>
  <c r="R101" i="44"/>
  <c r="S101" i="44" s="1"/>
  <c r="Q102" i="44" s="1"/>
  <c r="AA111" i="44"/>
  <c r="H102" i="44"/>
  <c r="I102" i="44" s="1"/>
  <c r="J102" i="44" s="1"/>
  <c r="V113" i="39"/>
  <c r="Y111" i="39"/>
  <c r="R98" i="39"/>
  <c r="S98" i="39" s="1"/>
  <c r="Q99" i="39" s="1"/>
  <c r="T97" i="39"/>
  <c r="O103" i="39"/>
  <c r="M104" i="39"/>
  <c r="N104" i="39" s="1"/>
  <c r="O104" i="39" s="1"/>
  <c r="AA114" i="39"/>
  <c r="H107" i="39"/>
  <c r="I107" i="39" s="1"/>
  <c r="G108" i="39" s="1"/>
  <c r="W113" i="39"/>
  <c r="X113" i="39" s="1"/>
  <c r="Y113" i="39" s="1"/>
  <c r="AD112" i="9"/>
  <c r="AB112" i="9"/>
  <c r="AC112" i="9" s="1"/>
  <c r="AA113" i="9" s="1"/>
  <c r="G98" i="35"/>
  <c r="H98" i="35" s="1"/>
  <c r="I98" i="35" s="1"/>
  <c r="G99" i="35" s="1"/>
  <c r="G97" i="37"/>
  <c r="AA96" i="37"/>
  <c r="AB96" i="37" s="1"/>
  <c r="AC96" i="37" s="1"/>
  <c r="AA97" i="37" s="1"/>
  <c r="V103" i="37"/>
  <c r="W103" i="37" s="1"/>
  <c r="X103" i="37" s="1"/>
  <c r="Y103" i="37" s="1"/>
  <c r="Y102" i="37"/>
  <c r="T91" i="37"/>
  <c r="L108" i="37"/>
  <c r="M108" i="37" s="1"/>
  <c r="N108" i="37" s="1"/>
  <c r="L109" i="37" s="1"/>
  <c r="R92" i="37"/>
  <c r="S92" i="37" s="1"/>
  <c r="Q93" i="37" s="1"/>
  <c r="L92" i="35"/>
  <c r="M92" i="35" s="1"/>
  <c r="N92" i="35" s="1"/>
  <c r="O92" i="35" s="1"/>
  <c r="AB98" i="35"/>
  <c r="AC98" i="35" s="1"/>
  <c r="AA99" i="35" s="1"/>
  <c r="AB99" i="35" s="1"/>
  <c r="AC99" i="35" s="1"/>
  <c r="AD99" i="35" s="1"/>
  <c r="Y91" i="35"/>
  <c r="W92" i="35"/>
  <c r="X92" i="35" s="1"/>
  <c r="Y92" i="35" s="1"/>
  <c r="Q107" i="35"/>
  <c r="N68" i="9"/>
  <c r="W91" i="9"/>
  <c r="X91" i="9" s="1"/>
  <c r="T105" i="9"/>
  <c r="R106" i="9"/>
  <c r="S106" i="9" s="1"/>
  <c r="T106" i="9" s="1"/>
  <c r="I62" i="9"/>
  <c r="J62" i="9" s="1"/>
  <c r="AB102" i="56" l="1"/>
  <c r="AC102" i="56" s="1"/>
  <c r="AA103" i="56" s="1"/>
  <c r="AB103" i="56" s="1"/>
  <c r="AC103" i="56" s="1"/>
  <c r="AD103" i="56" s="1"/>
  <c r="O105" i="56"/>
  <c r="M106" i="56"/>
  <c r="N106" i="56" s="1"/>
  <c r="L107" i="56" s="1"/>
  <c r="Y106" i="56"/>
  <c r="W106" i="56"/>
  <c r="X106" i="56" s="1"/>
  <c r="V107" i="56" s="1"/>
  <c r="Y105" i="56"/>
  <c r="R103" i="56"/>
  <c r="S103" i="56" s="1"/>
  <c r="T103" i="56" s="1"/>
  <c r="Q104" i="56"/>
  <c r="H108" i="56"/>
  <c r="I108" i="56" s="1"/>
  <c r="G109" i="56" s="1"/>
  <c r="AD101" i="53"/>
  <c r="L111" i="53"/>
  <c r="M111" i="53" s="1"/>
  <c r="N111" i="53" s="1"/>
  <c r="O111" i="53" s="1"/>
  <c r="V102" i="53"/>
  <c r="W102" i="53" s="1"/>
  <c r="X102" i="53" s="1"/>
  <c r="J102" i="53"/>
  <c r="J103" i="53"/>
  <c r="H103" i="53"/>
  <c r="I103" i="53" s="1"/>
  <c r="G104" i="53" s="1"/>
  <c r="AB102" i="53"/>
  <c r="AC102" i="53" s="1"/>
  <c r="AD102" i="53" s="1"/>
  <c r="Q107" i="53"/>
  <c r="AD111" i="52"/>
  <c r="Y115" i="52"/>
  <c r="W116" i="52"/>
  <c r="X116" i="52" s="1"/>
  <c r="V117" i="52" s="1"/>
  <c r="AB112" i="52"/>
  <c r="AC112" i="52" s="1"/>
  <c r="AD112" i="52" s="1"/>
  <c r="R111" i="52"/>
  <c r="S111" i="52" s="1"/>
  <c r="Q112" i="52" s="1"/>
  <c r="M117" i="52"/>
  <c r="N117" i="52" s="1"/>
  <c r="L118" i="52" s="1"/>
  <c r="H111" i="52"/>
  <c r="I111" i="52" s="1"/>
  <c r="G112" i="52" s="1"/>
  <c r="AD110" i="50"/>
  <c r="L117" i="50"/>
  <c r="M117" i="50" s="1"/>
  <c r="N117" i="50" s="1"/>
  <c r="L118" i="50" s="1"/>
  <c r="R110" i="50"/>
  <c r="S110" i="50" s="1"/>
  <c r="Q111" i="50" s="1"/>
  <c r="W119" i="50"/>
  <c r="X119" i="50" s="1"/>
  <c r="V120" i="50" s="1"/>
  <c r="AB111" i="50"/>
  <c r="AC111" i="50" s="1"/>
  <c r="AD111" i="50" s="1"/>
  <c r="AA112" i="50"/>
  <c r="T109" i="50"/>
  <c r="G119" i="50"/>
  <c r="H118" i="50"/>
  <c r="I118" i="50" s="1"/>
  <c r="J118" i="50" s="1"/>
  <c r="Y118" i="50"/>
  <c r="Y109" i="47"/>
  <c r="AD109" i="47"/>
  <c r="Q108" i="47"/>
  <c r="R108" i="47" s="1"/>
  <c r="S108" i="47" s="1"/>
  <c r="O98" i="47"/>
  <c r="M99" i="47"/>
  <c r="N99" i="47" s="1"/>
  <c r="L100" i="47" s="1"/>
  <c r="H107" i="47"/>
  <c r="I107" i="47" s="1"/>
  <c r="J107" i="47" s="1"/>
  <c r="AB110" i="47"/>
  <c r="AC110" i="47" s="1"/>
  <c r="AA111" i="47" s="1"/>
  <c r="W110" i="47"/>
  <c r="X110" i="47" s="1"/>
  <c r="V111" i="47" s="1"/>
  <c r="AB106" i="46"/>
  <c r="AC106" i="46" s="1"/>
  <c r="AA107" i="46" s="1"/>
  <c r="AD106" i="46"/>
  <c r="O109" i="46"/>
  <c r="M110" i="46"/>
  <c r="N110" i="46" s="1"/>
  <c r="L111" i="46" s="1"/>
  <c r="R109" i="46"/>
  <c r="S109" i="46" s="1"/>
  <c r="T109" i="46" s="1"/>
  <c r="T108" i="46"/>
  <c r="H105" i="46"/>
  <c r="I105" i="46" s="1"/>
  <c r="J105" i="46" s="1"/>
  <c r="W115" i="46"/>
  <c r="X115" i="46" s="1"/>
  <c r="Y115" i="46" s="1"/>
  <c r="T101" i="44"/>
  <c r="M112" i="44"/>
  <c r="N112" i="44" s="1"/>
  <c r="L113" i="44" s="1"/>
  <c r="O111" i="44"/>
  <c r="G103" i="44"/>
  <c r="R102" i="44"/>
  <c r="S102" i="44" s="1"/>
  <c r="T102" i="44" s="1"/>
  <c r="W108" i="44"/>
  <c r="X108" i="44" s="1"/>
  <c r="V109" i="44" s="1"/>
  <c r="J103" i="44"/>
  <c r="H103" i="44"/>
  <c r="I103" i="44" s="1"/>
  <c r="G104" i="44" s="1"/>
  <c r="Y107" i="44"/>
  <c r="AB111" i="44"/>
  <c r="AC111" i="44" s="1"/>
  <c r="AA112" i="44" s="1"/>
  <c r="T98" i="39"/>
  <c r="R99" i="39"/>
  <c r="S99" i="39" s="1"/>
  <c r="T99" i="39" s="1"/>
  <c r="Q100" i="39"/>
  <c r="L105" i="39"/>
  <c r="M105" i="39" s="1"/>
  <c r="N105" i="39" s="1"/>
  <c r="L106" i="39" s="1"/>
  <c r="M106" i="39" s="1"/>
  <c r="N106" i="39" s="1"/>
  <c r="L107" i="39" s="1"/>
  <c r="AB114" i="39"/>
  <c r="AC114" i="39" s="1"/>
  <c r="AA115" i="39" s="1"/>
  <c r="V114" i="39"/>
  <c r="W114" i="39" s="1"/>
  <c r="X114" i="39" s="1"/>
  <c r="V115" i="39" s="1"/>
  <c r="G109" i="39"/>
  <c r="H108" i="39"/>
  <c r="I108" i="39" s="1"/>
  <c r="J108" i="39" s="1"/>
  <c r="AB115" i="39"/>
  <c r="AC115" i="39" s="1"/>
  <c r="AA116" i="39" s="1"/>
  <c r="J107" i="39"/>
  <c r="AB113" i="9"/>
  <c r="AC113" i="9" s="1"/>
  <c r="AA114" i="9" s="1"/>
  <c r="J98" i="35"/>
  <c r="H97" i="37"/>
  <c r="I97" i="37" s="1"/>
  <c r="G98" i="37" s="1"/>
  <c r="H98" i="37" s="1"/>
  <c r="I98" i="37" s="1"/>
  <c r="J98" i="37" s="1"/>
  <c r="T92" i="37"/>
  <c r="AB97" i="37"/>
  <c r="AC97" i="37" s="1"/>
  <c r="AD97" i="37" s="1"/>
  <c r="M109" i="37"/>
  <c r="N109" i="37" s="1"/>
  <c r="O109" i="37" s="1"/>
  <c r="R93" i="37"/>
  <c r="S93" i="37" s="1"/>
  <c r="Q94" i="37" s="1"/>
  <c r="O108" i="37"/>
  <c r="AD96" i="37"/>
  <c r="V104" i="37"/>
  <c r="AD98" i="35"/>
  <c r="V93" i="35"/>
  <c r="L93" i="35"/>
  <c r="M93" i="35" s="1"/>
  <c r="N93" i="35" s="1"/>
  <c r="O93" i="35" s="1"/>
  <c r="H99" i="35"/>
  <c r="I99" i="35" s="1"/>
  <c r="G100" i="35" s="1"/>
  <c r="R107" i="35"/>
  <c r="S107" i="35" s="1"/>
  <c r="T107" i="35" s="1"/>
  <c r="AA100" i="35"/>
  <c r="O68" i="9"/>
  <c r="L69" i="9"/>
  <c r="M69" i="9" s="1"/>
  <c r="V92" i="9"/>
  <c r="Q107" i="9"/>
  <c r="R107" i="9" s="1"/>
  <c r="S107" i="9" s="1"/>
  <c r="Q108" i="9" s="1"/>
  <c r="G63" i="9"/>
  <c r="AD102" i="56" l="1"/>
  <c r="W107" i="56"/>
  <c r="X107" i="56" s="1"/>
  <c r="V108" i="56" s="1"/>
  <c r="H109" i="56"/>
  <c r="I109" i="56" s="1"/>
  <c r="G110" i="56" s="1"/>
  <c r="M107" i="56"/>
  <c r="N107" i="56" s="1"/>
  <c r="O107" i="56" s="1"/>
  <c r="R104" i="56"/>
  <c r="S104" i="56" s="1"/>
  <c r="T104" i="56" s="1"/>
  <c r="AA104" i="56"/>
  <c r="J108" i="56"/>
  <c r="O106" i="56"/>
  <c r="L112" i="53"/>
  <c r="Y102" i="53"/>
  <c r="V103" i="53"/>
  <c r="H104" i="53"/>
  <c r="I104" i="53" s="1"/>
  <c r="G105" i="53" s="1"/>
  <c r="M112" i="53"/>
  <c r="N112" i="53" s="1"/>
  <c r="O112" i="53" s="1"/>
  <c r="AA103" i="53"/>
  <c r="R107" i="53"/>
  <c r="S107" i="53" s="1"/>
  <c r="Q108" i="53" s="1"/>
  <c r="AA113" i="52"/>
  <c r="AB113" i="52" s="1"/>
  <c r="AC113" i="52" s="1"/>
  <c r="AA114" i="52" s="1"/>
  <c r="T111" i="52"/>
  <c r="O117" i="52"/>
  <c r="H112" i="52"/>
  <c r="I112" i="52" s="1"/>
  <c r="G113" i="52" s="1"/>
  <c r="W117" i="52"/>
  <c r="X117" i="52" s="1"/>
  <c r="Y117" i="52" s="1"/>
  <c r="M118" i="52"/>
  <c r="N118" i="52" s="1"/>
  <c r="L119" i="52" s="1"/>
  <c r="R112" i="52"/>
  <c r="S112" i="52" s="1"/>
  <c r="Q113" i="52" s="1"/>
  <c r="J111" i="52"/>
  <c r="Y116" i="52"/>
  <c r="T110" i="50"/>
  <c r="M118" i="50"/>
  <c r="N118" i="50" s="1"/>
  <c r="L119" i="50" s="1"/>
  <c r="W120" i="50"/>
  <c r="X120" i="50" s="1"/>
  <c r="Y120" i="50" s="1"/>
  <c r="H119" i="50"/>
  <c r="I119" i="50" s="1"/>
  <c r="G120" i="50" s="1"/>
  <c r="Y119" i="50"/>
  <c r="R111" i="50"/>
  <c r="S111" i="50" s="1"/>
  <c r="Q112" i="50" s="1"/>
  <c r="AB112" i="50"/>
  <c r="AC112" i="50" s="1"/>
  <c r="AA113" i="50" s="1"/>
  <c r="O117" i="50"/>
  <c r="Y110" i="47"/>
  <c r="Q109" i="47"/>
  <c r="R109" i="47" s="1"/>
  <c r="S109" i="47" s="1"/>
  <c r="T109" i="47" s="1"/>
  <c r="T108" i="47"/>
  <c r="O99" i="47"/>
  <c r="AD110" i="47"/>
  <c r="AB111" i="47"/>
  <c r="AC111" i="47" s="1"/>
  <c r="AA112" i="47" s="1"/>
  <c r="M100" i="47"/>
  <c r="N100" i="47" s="1"/>
  <c r="O100" i="47" s="1"/>
  <c r="W111" i="47"/>
  <c r="X111" i="47" s="1"/>
  <c r="Y111" i="47" s="1"/>
  <c r="G108" i="47"/>
  <c r="AB107" i="46"/>
  <c r="AC107" i="46" s="1"/>
  <c r="AD107" i="46" s="1"/>
  <c r="O110" i="46"/>
  <c r="M111" i="46"/>
  <c r="N111" i="46" s="1"/>
  <c r="L112" i="46" s="1"/>
  <c r="V116" i="46"/>
  <c r="G106" i="46"/>
  <c r="Q110" i="46"/>
  <c r="O112" i="44"/>
  <c r="M113" i="44"/>
  <c r="N113" i="44" s="1"/>
  <c r="O113" i="44" s="1"/>
  <c r="H104" i="44"/>
  <c r="I104" i="44" s="1"/>
  <c r="G105" i="44" s="1"/>
  <c r="AB112" i="44"/>
  <c r="AC112" i="44" s="1"/>
  <c r="AD112" i="44" s="1"/>
  <c r="W109" i="44"/>
  <c r="X109" i="44" s="1"/>
  <c r="V110" i="44" s="1"/>
  <c r="AD111" i="44"/>
  <c r="Q103" i="44"/>
  <c r="Y108" i="44"/>
  <c r="AD114" i="39"/>
  <c r="R100" i="39"/>
  <c r="S100" i="39" s="1"/>
  <c r="Q101" i="39" s="1"/>
  <c r="O105" i="39"/>
  <c r="O106" i="39"/>
  <c r="AD115" i="39"/>
  <c r="M107" i="39"/>
  <c r="N107" i="39" s="1"/>
  <c r="O107" i="39" s="1"/>
  <c r="W115" i="39"/>
  <c r="X115" i="39" s="1"/>
  <c r="Y115" i="39" s="1"/>
  <c r="V116" i="39"/>
  <c r="H109" i="39"/>
  <c r="I109" i="39" s="1"/>
  <c r="G110" i="39" s="1"/>
  <c r="Y114" i="39"/>
  <c r="AB116" i="39"/>
  <c r="AC116" i="39" s="1"/>
  <c r="AA117" i="39" s="1"/>
  <c r="AB114" i="9"/>
  <c r="AC114" i="9" s="1"/>
  <c r="AA115" i="9" s="1"/>
  <c r="AD113" i="9"/>
  <c r="J99" i="35"/>
  <c r="J97" i="37"/>
  <c r="T93" i="37"/>
  <c r="L110" i="37"/>
  <c r="M110" i="37" s="1"/>
  <c r="N110" i="37" s="1"/>
  <c r="L111" i="37" s="1"/>
  <c r="R94" i="37"/>
  <c r="S94" i="37" s="1"/>
  <c r="T94" i="37" s="1"/>
  <c r="W104" i="37"/>
  <c r="X104" i="37" s="1"/>
  <c r="Y104" i="37" s="1"/>
  <c r="G99" i="37"/>
  <c r="AA98" i="37"/>
  <c r="W93" i="35"/>
  <c r="X93" i="35" s="1"/>
  <c r="V94" i="35" s="1"/>
  <c r="L94" i="35"/>
  <c r="M94" i="35" s="1"/>
  <c r="N94" i="35" s="1"/>
  <c r="L95" i="35" s="1"/>
  <c r="H100" i="35"/>
  <c r="I100" i="35" s="1"/>
  <c r="J100" i="35" s="1"/>
  <c r="AB100" i="35"/>
  <c r="AC100" i="35" s="1"/>
  <c r="AD100" i="35" s="1"/>
  <c r="Q108" i="35"/>
  <c r="N69" i="9"/>
  <c r="O69" i="9" s="1"/>
  <c r="T107" i="9"/>
  <c r="W92" i="9"/>
  <c r="X92" i="9" s="1"/>
  <c r="V93" i="9" s="1"/>
  <c r="R108" i="9"/>
  <c r="S108" i="9" s="1"/>
  <c r="Q109" i="9" s="1"/>
  <c r="H63" i="9"/>
  <c r="Q105" i="56" l="1"/>
  <c r="R105" i="56" s="1"/>
  <c r="S105" i="56" s="1"/>
  <c r="Q106" i="56" s="1"/>
  <c r="L108" i="56"/>
  <c r="M108" i="56" s="1"/>
  <c r="N108" i="56" s="1"/>
  <c r="L109" i="56" s="1"/>
  <c r="Y107" i="56"/>
  <c r="J109" i="56"/>
  <c r="H110" i="56"/>
  <c r="I110" i="56" s="1"/>
  <c r="G111" i="56" s="1"/>
  <c r="W108" i="56"/>
  <c r="X108" i="56" s="1"/>
  <c r="Y108" i="56" s="1"/>
  <c r="AB104" i="56"/>
  <c r="AC104" i="56" s="1"/>
  <c r="AD104" i="56" s="1"/>
  <c r="T107" i="53"/>
  <c r="W103" i="53"/>
  <c r="X103" i="53" s="1"/>
  <c r="Y103" i="53" s="1"/>
  <c r="R108" i="53"/>
  <c r="S108" i="53" s="1"/>
  <c r="T108" i="53" s="1"/>
  <c r="H105" i="53"/>
  <c r="I105" i="53" s="1"/>
  <c r="J105" i="53" s="1"/>
  <c r="L113" i="53"/>
  <c r="J104" i="53"/>
  <c r="AB103" i="53"/>
  <c r="AC103" i="53" s="1"/>
  <c r="AD103" i="53" s="1"/>
  <c r="V118" i="52"/>
  <c r="T112" i="52"/>
  <c r="J112" i="52"/>
  <c r="AD113" i="52"/>
  <c r="R113" i="52"/>
  <c r="S113" i="52" s="1"/>
  <c r="T113" i="52" s="1"/>
  <c r="M119" i="52"/>
  <c r="N119" i="52" s="1"/>
  <c r="L120" i="52" s="1"/>
  <c r="J113" i="52"/>
  <c r="H113" i="52"/>
  <c r="I113" i="52" s="1"/>
  <c r="G114" i="52" s="1"/>
  <c r="W118" i="52"/>
  <c r="X118" i="52" s="1"/>
  <c r="Y118" i="52" s="1"/>
  <c r="O118" i="52"/>
  <c r="AB114" i="52"/>
  <c r="AC114" i="52" s="1"/>
  <c r="AD114" i="52" s="1"/>
  <c r="V121" i="50"/>
  <c r="W121" i="50" s="1"/>
  <c r="X121" i="50" s="1"/>
  <c r="V122" i="50" s="1"/>
  <c r="J119" i="50"/>
  <c r="AB113" i="50"/>
  <c r="AC113" i="50" s="1"/>
  <c r="AD113" i="50" s="1"/>
  <c r="M119" i="50"/>
  <c r="N119" i="50" s="1"/>
  <c r="O119" i="50" s="1"/>
  <c r="R112" i="50"/>
  <c r="S112" i="50" s="1"/>
  <c r="Q113" i="50" s="1"/>
  <c r="AD112" i="50"/>
  <c r="T111" i="50"/>
  <c r="H120" i="50"/>
  <c r="I120" i="50" s="1"/>
  <c r="G121" i="50" s="1"/>
  <c r="O118" i="50"/>
  <c r="V112" i="47"/>
  <c r="Q110" i="47"/>
  <c r="R110" i="47" s="1"/>
  <c r="S110" i="47" s="1"/>
  <c r="AD111" i="47"/>
  <c r="W112" i="47"/>
  <c r="X112" i="47" s="1"/>
  <c r="Y112" i="47" s="1"/>
  <c r="L101" i="47"/>
  <c r="H108" i="47"/>
  <c r="I108" i="47" s="1"/>
  <c r="J108" i="47" s="1"/>
  <c r="AB112" i="47"/>
  <c r="AC112" i="47" s="1"/>
  <c r="AD112" i="47" s="1"/>
  <c r="AA108" i="46"/>
  <c r="AB108" i="46"/>
  <c r="AC108" i="46" s="1"/>
  <c r="AD108" i="46" s="1"/>
  <c r="M112" i="46"/>
  <c r="N112" i="46" s="1"/>
  <c r="L113" i="46" s="1"/>
  <c r="W116" i="46"/>
  <c r="X116" i="46" s="1"/>
  <c r="V117" i="46" s="1"/>
  <c r="R110" i="46"/>
  <c r="S110" i="46" s="1"/>
  <c r="Q111" i="46" s="1"/>
  <c r="O111" i="46"/>
  <c r="H106" i="46"/>
  <c r="I106" i="46" s="1"/>
  <c r="G107" i="46" s="1"/>
  <c r="Y109" i="44"/>
  <c r="L114" i="44"/>
  <c r="M114" i="44" s="1"/>
  <c r="N114" i="44" s="1"/>
  <c r="L115" i="44" s="1"/>
  <c r="M115" i="44" s="1"/>
  <c r="N115" i="44" s="1"/>
  <c r="O115" i="44" s="1"/>
  <c r="J104" i="44"/>
  <c r="H105" i="44"/>
  <c r="I105" i="44" s="1"/>
  <c r="G106" i="44" s="1"/>
  <c r="AA113" i="44"/>
  <c r="R103" i="44"/>
  <c r="S103" i="44" s="1"/>
  <c r="T103" i="44" s="1"/>
  <c r="W110" i="44"/>
  <c r="X110" i="44" s="1"/>
  <c r="Y110" i="44" s="1"/>
  <c r="T100" i="39"/>
  <c r="R101" i="39"/>
  <c r="S101" i="39" s="1"/>
  <c r="T101" i="39" s="1"/>
  <c r="Q102" i="39"/>
  <c r="L108" i="39"/>
  <c r="M108" i="39" s="1"/>
  <c r="N108" i="39" s="1"/>
  <c r="L109" i="39" s="1"/>
  <c r="H110" i="39"/>
  <c r="I110" i="39" s="1"/>
  <c r="G111" i="39" s="1"/>
  <c r="AB117" i="39"/>
  <c r="AC117" i="39" s="1"/>
  <c r="AA118" i="39" s="1"/>
  <c r="W116" i="39"/>
  <c r="X116" i="39" s="1"/>
  <c r="V117" i="39" s="1"/>
  <c r="AD116" i="39"/>
  <c r="J109" i="39"/>
  <c r="AB115" i="9"/>
  <c r="AC115" i="9" s="1"/>
  <c r="AA116" i="9" s="1"/>
  <c r="AD114" i="9"/>
  <c r="G101" i="35"/>
  <c r="H101" i="35" s="1"/>
  <c r="I101" i="35" s="1"/>
  <c r="G102" i="35" s="1"/>
  <c r="V105" i="37"/>
  <c r="W105" i="37" s="1"/>
  <c r="X105" i="37" s="1"/>
  <c r="Y105" i="37" s="1"/>
  <c r="O110" i="37"/>
  <c r="AB98" i="37"/>
  <c r="AC98" i="37" s="1"/>
  <c r="AD98" i="37" s="1"/>
  <c r="H99" i="37"/>
  <c r="I99" i="37" s="1"/>
  <c r="G100" i="37" s="1"/>
  <c r="M111" i="37"/>
  <c r="N111" i="37" s="1"/>
  <c r="L112" i="37" s="1"/>
  <c r="Q95" i="37"/>
  <c r="W94" i="35"/>
  <c r="X94" i="35" s="1"/>
  <c r="Y94" i="35" s="1"/>
  <c r="Y93" i="35"/>
  <c r="M95" i="35"/>
  <c r="N95" i="35" s="1"/>
  <c r="L96" i="35" s="1"/>
  <c r="R108" i="35"/>
  <c r="S108" i="35" s="1"/>
  <c r="T108" i="35" s="1"/>
  <c r="AA101" i="35"/>
  <c r="O94" i="35"/>
  <c r="L70" i="9"/>
  <c r="M70" i="9" s="1"/>
  <c r="T108" i="9"/>
  <c r="W93" i="9"/>
  <c r="X93" i="9" s="1"/>
  <c r="V94" i="9" s="1"/>
  <c r="R109" i="9"/>
  <c r="S109" i="9" s="1"/>
  <c r="Q110" i="9" s="1"/>
  <c r="I63" i="9"/>
  <c r="J63" i="9" s="1"/>
  <c r="T105" i="56" l="1"/>
  <c r="V109" i="56"/>
  <c r="AA105" i="56"/>
  <c r="M109" i="56"/>
  <c r="N109" i="56" s="1"/>
  <c r="O109" i="56" s="1"/>
  <c r="H111" i="56"/>
  <c r="I111" i="56" s="1"/>
  <c r="J111" i="56" s="1"/>
  <c r="G112" i="56"/>
  <c r="O108" i="56"/>
  <c r="R106" i="56"/>
  <c r="S106" i="56" s="1"/>
  <c r="Q107" i="56" s="1"/>
  <c r="J110" i="56"/>
  <c r="V104" i="53"/>
  <c r="Q109" i="53"/>
  <c r="AA104" i="53"/>
  <c r="G106" i="53"/>
  <c r="M113" i="53"/>
  <c r="N113" i="53" s="1"/>
  <c r="O113" i="53" s="1"/>
  <c r="R109" i="53"/>
  <c r="S109" i="53" s="1"/>
  <c r="T109" i="53" s="1"/>
  <c r="Q114" i="52"/>
  <c r="R114" i="52" s="1"/>
  <c r="S114" i="52" s="1"/>
  <c r="Q115" i="52" s="1"/>
  <c r="V119" i="52"/>
  <c r="O119" i="52"/>
  <c r="AA115" i="52"/>
  <c r="M120" i="52"/>
  <c r="N120" i="52" s="1"/>
  <c r="L121" i="52" s="1"/>
  <c r="J114" i="52"/>
  <c r="H114" i="52"/>
  <c r="I114" i="52" s="1"/>
  <c r="G115" i="52" s="1"/>
  <c r="T112" i="50"/>
  <c r="AA114" i="50"/>
  <c r="W122" i="50"/>
  <c r="X122" i="50" s="1"/>
  <c r="Y122" i="50" s="1"/>
  <c r="J121" i="50"/>
  <c r="H121" i="50"/>
  <c r="I121" i="50" s="1"/>
  <c r="G122" i="50" s="1"/>
  <c r="AB114" i="50"/>
  <c r="AC114" i="50" s="1"/>
  <c r="AD114" i="50" s="1"/>
  <c r="J120" i="50"/>
  <c r="R113" i="50"/>
  <c r="S113" i="50" s="1"/>
  <c r="T113" i="50" s="1"/>
  <c r="L120" i="50"/>
  <c r="Y121" i="50"/>
  <c r="V113" i="47"/>
  <c r="W113" i="47" s="1"/>
  <c r="X113" i="47" s="1"/>
  <c r="Y113" i="47" s="1"/>
  <c r="T110" i="47"/>
  <c r="Q111" i="47"/>
  <c r="R111" i="47" s="1"/>
  <c r="S111" i="47" s="1"/>
  <c r="G109" i="47"/>
  <c r="M101" i="47"/>
  <c r="N101" i="47" s="1"/>
  <c r="L102" i="47" s="1"/>
  <c r="AA113" i="47"/>
  <c r="AA109" i="46"/>
  <c r="Y116" i="46"/>
  <c r="Q104" i="44"/>
  <c r="O112" i="46"/>
  <c r="M113" i="46"/>
  <c r="N113" i="46" s="1"/>
  <c r="L114" i="46" s="1"/>
  <c r="R111" i="46"/>
  <c r="S111" i="46" s="1"/>
  <c r="T111" i="46" s="1"/>
  <c r="W117" i="46"/>
  <c r="X117" i="46" s="1"/>
  <c r="V118" i="46" s="1"/>
  <c r="H107" i="46"/>
  <c r="I107" i="46" s="1"/>
  <c r="G108" i="46" s="1"/>
  <c r="J106" i="46"/>
  <c r="T110" i="46"/>
  <c r="L116" i="44"/>
  <c r="M116" i="44" s="1"/>
  <c r="N116" i="44" s="1"/>
  <c r="L117" i="44" s="1"/>
  <c r="M117" i="44" s="1"/>
  <c r="N117" i="44" s="1"/>
  <c r="O117" i="44" s="1"/>
  <c r="O114" i="44"/>
  <c r="J105" i="44"/>
  <c r="H106" i="44"/>
  <c r="I106" i="44" s="1"/>
  <c r="J106" i="44" s="1"/>
  <c r="V111" i="44"/>
  <c r="AB113" i="44"/>
  <c r="AC113" i="44" s="1"/>
  <c r="AA114" i="44" s="1"/>
  <c r="R104" i="44"/>
  <c r="S104" i="44" s="1"/>
  <c r="Q105" i="44" s="1"/>
  <c r="AD117" i="39"/>
  <c r="R102" i="39"/>
  <c r="S102" i="39" s="1"/>
  <c r="Q103" i="39" s="1"/>
  <c r="J110" i="39"/>
  <c r="M109" i="39"/>
  <c r="N109" i="39" s="1"/>
  <c r="L110" i="39" s="1"/>
  <c r="W117" i="39"/>
  <c r="X117" i="39" s="1"/>
  <c r="Y117" i="39" s="1"/>
  <c r="G112" i="39"/>
  <c r="J111" i="39"/>
  <c r="H111" i="39"/>
  <c r="I111" i="39" s="1"/>
  <c r="Y116" i="39"/>
  <c r="AB118" i="39"/>
  <c r="AC118" i="39" s="1"/>
  <c r="AA119" i="39" s="1"/>
  <c r="O108" i="39"/>
  <c r="AB116" i="9"/>
  <c r="AC116" i="9" s="1"/>
  <c r="AA117" i="9" s="1"/>
  <c r="AD115" i="9"/>
  <c r="J101" i="35"/>
  <c r="V106" i="37"/>
  <c r="W106" i="37" s="1"/>
  <c r="X106" i="37" s="1"/>
  <c r="Y106" i="37" s="1"/>
  <c r="H100" i="37"/>
  <c r="I100" i="37" s="1"/>
  <c r="G101" i="37" s="1"/>
  <c r="M112" i="37"/>
  <c r="N112" i="37" s="1"/>
  <c r="O112" i="37" s="1"/>
  <c r="O111" i="37"/>
  <c r="J99" i="37"/>
  <c r="AA99" i="37"/>
  <c r="R95" i="37"/>
  <c r="S95" i="37" s="1"/>
  <c r="T95" i="37" s="1"/>
  <c r="V95" i="35"/>
  <c r="W95" i="35" s="1"/>
  <c r="X95" i="35" s="1"/>
  <c r="V96" i="35" s="1"/>
  <c r="W96" i="35" s="1"/>
  <c r="X96" i="35" s="1"/>
  <c r="V97" i="35" s="1"/>
  <c r="Q109" i="35"/>
  <c r="R109" i="35" s="1"/>
  <c r="S109" i="35" s="1"/>
  <c r="Q110" i="35" s="1"/>
  <c r="M96" i="35"/>
  <c r="N96" i="35" s="1"/>
  <c r="L97" i="35" s="1"/>
  <c r="J102" i="35"/>
  <c r="G103" i="35"/>
  <c r="H102" i="35"/>
  <c r="I102" i="35" s="1"/>
  <c r="AB101" i="35"/>
  <c r="AC101" i="35" s="1"/>
  <c r="AA102" i="35" s="1"/>
  <c r="O95" i="35"/>
  <c r="N70" i="9"/>
  <c r="O70" i="9" s="1"/>
  <c r="W94" i="9"/>
  <c r="X94" i="9" s="1"/>
  <c r="V95" i="9" s="1"/>
  <c r="T109" i="9"/>
  <c r="R110" i="9"/>
  <c r="S110" i="9" s="1"/>
  <c r="T110" i="9" s="1"/>
  <c r="G64" i="9"/>
  <c r="W109" i="56" l="1"/>
  <c r="X109" i="56" s="1"/>
  <c r="V110" i="56" s="1"/>
  <c r="AB105" i="56"/>
  <c r="AC105" i="56" s="1"/>
  <c r="AA106" i="56" s="1"/>
  <c r="AB106" i="56" s="1"/>
  <c r="AC106" i="56" s="1"/>
  <c r="AA107" i="56" s="1"/>
  <c r="L110" i="56"/>
  <c r="M110" i="56" s="1"/>
  <c r="N110" i="56" s="1"/>
  <c r="L111" i="56" s="1"/>
  <c r="R107" i="56"/>
  <c r="S107" i="56" s="1"/>
  <c r="T107" i="56" s="1"/>
  <c r="W110" i="56"/>
  <c r="X110" i="56" s="1"/>
  <c r="Y110" i="56" s="1"/>
  <c r="T106" i="56"/>
  <c r="H112" i="56"/>
  <c r="I112" i="56" s="1"/>
  <c r="G113" i="56" s="1"/>
  <c r="W104" i="53"/>
  <c r="X104" i="53" s="1"/>
  <c r="V105" i="53" s="1"/>
  <c r="Q110" i="53"/>
  <c r="R110" i="53" s="1"/>
  <c r="S110" i="53" s="1"/>
  <c r="Q111" i="53" s="1"/>
  <c r="L114" i="53"/>
  <c r="AB104" i="53"/>
  <c r="AC104" i="53" s="1"/>
  <c r="AA105" i="53" s="1"/>
  <c r="H106" i="53"/>
  <c r="I106" i="53" s="1"/>
  <c r="G107" i="53" s="1"/>
  <c r="W119" i="52"/>
  <c r="X119" i="52" s="1"/>
  <c r="V120" i="52" s="1"/>
  <c r="W120" i="52" s="1"/>
  <c r="X120" i="52" s="1"/>
  <c r="Y120" i="52" s="1"/>
  <c r="AB115" i="52"/>
  <c r="AC115" i="52" s="1"/>
  <c r="AA116" i="52" s="1"/>
  <c r="M121" i="52"/>
  <c r="N121" i="52" s="1"/>
  <c r="O121" i="52" s="1"/>
  <c r="R115" i="52"/>
  <c r="S115" i="52" s="1"/>
  <c r="Q116" i="52" s="1"/>
  <c r="H115" i="52"/>
  <c r="I115" i="52" s="1"/>
  <c r="G116" i="52" s="1"/>
  <c r="T114" i="52"/>
  <c r="O120" i="52"/>
  <c r="AA115" i="50"/>
  <c r="Q114" i="50"/>
  <c r="R114" i="50" s="1"/>
  <c r="S114" i="50" s="1"/>
  <c r="Q115" i="50" s="1"/>
  <c r="G123" i="50"/>
  <c r="J122" i="50"/>
  <c r="H122" i="50"/>
  <c r="I122" i="50" s="1"/>
  <c r="AB115" i="50"/>
  <c r="AC115" i="50" s="1"/>
  <c r="AD115" i="50" s="1"/>
  <c r="M120" i="50"/>
  <c r="N120" i="50" s="1"/>
  <c r="O120" i="50" s="1"/>
  <c r="V123" i="50"/>
  <c r="Q112" i="47"/>
  <c r="T111" i="47"/>
  <c r="V114" i="47"/>
  <c r="M102" i="47"/>
  <c r="N102" i="47" s="1"/>
  <c r="L103" i="47" s="1"/>
  <c r="R112" i="47"/>
  <c r="S112" i="47" s="1"/>
  <c r="Q113" i="47" s="1"/>
  <c r="O101" i="47"/>
  <c r="W114" i="47"/>
  <c r="X114" i="47" s="1"/>
  <c r="Y114" i="47" s="1"/>
  <c r="AB113" i="47"/>
  <c r="AC113" i="47" s="1"/>
  <c r="AA114" i="47" s="1"/>
  <c r="H109" i="47"/>
  <c r="I109" i="47" s="1"/>
  <c r="J109" i="47" s="1"/>
  <c r="AB109" i="46"/>
  <c r="AC109" i="46" s="1"/>
  <c r="AA110" i="46" s="1"/>
  <c r="Y117" i="46"/>
  <c r="AD113" i="44"/>
  <c r="O113" i="46"/>
  <c r="H108" i="46"/>
  <c r="I108" i="46" s="1"/>
  <c r="G109" i="46" s="1"/>
  <c r="M114" i="46"/>
  <c r="N114" i="46" s="1"/>
  <c r="L115" i="46" s="1"/>
  <c r="W118" i="46"/>
  <c r="X118" i="46" s="1"/>
  <c r="V119" i="46" s="1"/>
  <c r="Q112" i="46"/>
  <c r="J107" i="46"/>
  <c r="O116" i="44"/>
  <c r="T104" i="44"/>
  <c r="R105" i="44"/>
  <c r="S105" i="44" s="1"/>
  <c r="Q106" i="44" s="1"/>
  <c r="L118" i="44"/>
  <c r="W111" i="44"/>
  <c r="X111" i="44" s="1"/>
  <c r="V112" i="44" s="1"/>
  <c r="G107" i="44"/>
  <c r="AB114" i="44"/>
  <c r="AC114" i="44" s="1"/>
  <c r="AD114" i="44" s="1"/>
  <c r="T102" i="39"/>
  <c r="R103" i="39"/>
  <c r="S103" i="39" s="1"/>
  <c r="T103" i="39" s="1"/>
  <c r="Q104" i="39"/>
  <c r="AB119" i="39"/>
  <c r="AC119" i="39" s="1"/>
  <c r="AA120" i="39" s="1"/>
  <c r="M110" i="39"/>
  <c r="N110" i="39" s="1"/>
  <c r="L111" i="39" s="1"/>
  <c r="O109" i="39"/>
  <c r="V118" i="39"/>
  <c r="AD118" i="39"/>
  <c r="H112" i="39"/>
  <c r="I112" i="39" s="1"/>
  <c r="G113" i="39" s="1"/>
  <c r="AD117" i="9"/>
  <c r="AB117" i="9"/>
  <c r="AC117" i="9" s="1"/>
  <c r="AD116" i="9"/>
  <c r="V107" i="37"/>
  <c r="W107" i="37" s="1"/>
  <c r="X107" i="37" s="1"/>
  <c r="Y107" i="37" s="1"/>
  <c r="L113" i="37"/>
  <c r="H101" i="37"/>
  <c r="I101" i="37" s="1"/>
  <c r="J101" i="37" s="1"/>
  <c r="AB99" i="37"/>
  <c r="AC99" i="37" s="1"/>
  <c r="AA100" i="37" s="1"/>
  <c r="Q96" i="37"/>
  <c r="J100" i="37"/>
  <c r="O96" i="35"/>
  <c r="AD101" i="35"/>
  <c r="Y95" i="35"/>
  <c r="R110" i="35"/>
  <c r="S110" i="35" s="1"/>
  <c r="T110" i="35" s="1"/>
  <c r="M97" i="35"/>
  <c r="N97" i="35" s="1"/>
  <c r="O97" i="35" s="1"/>
  <c r="W97" i="35"/>
  <c r="X97" i="35" s="1"/>
  <c r="V98" i="35" s="1"/>
  <c r="AB102" i="35"/>
  <c r="AC102" i="35" s="1"/>
  <c r="AD102" i="35" s="1"/>
  <c r="H103" i="35"/>
  <c r="I103" i="35" s="1"/>
  <c r="J103" i="35" s="1"/>
  <c r="T109" i="35"/>
  <c r="Y96" i="35"/>
  <c r="L71" i="9"/>
  <c r="AA118" i="9"/>
  <c r="W95" i="9"/>
  <c r="X95" i="9" s="1"/>
  <c r="Q111" i="9"/>
  <c r="R111" i="9" s="1"/>
  <c r="S111" i="9" s="1"/>
  <c r="Q112" i="9" s="1"/>
  <c r="M71" i="9"/>
  <c r="H64" i="9"/>
  <c r="Y109" i="56" l="1"/>
  <c r="AD106" i="56"/>
  <c r="AD105" i="56"/>
  <c r="J112" i="56"/>
  <c r="H113" i="56"/>
  <c r="I113" i="56" s="1"/>
  <c r="G114" i="56" s="1"/>
  <c r="M111" i="56"/>
  <c r="N111" i="56" s="1"/>
  <c r="O111" i="56" s="1"/>
  <c r="AB107" i="56"/>
  <c r="AC107" i="56" s="1"/>
  <c r="AA108" i="56" s="1"/>
  <c r="Q108" i="56"/>
  <c r="O110" i="56"/>
  <c r="V111" i="56"/>
  <c r="W105" i="53"/>
  <c r="X105" i="53" s="1"/>
  <c r="V106" i="53" s="1"/>
  <c r="Y104" i="53"/>
  <c r="M114" i="53"/>
  <c r="N114" i="53" s="1"/>
  <c r="L115" i="53" s="1"/>
  <c r="M115" i="53" s="1"/>
  <c r="N115" i="53" s="1"/>
  <c r="L116" i="53" s="1"/>
  <c r="R111" i="53"/>
  <c r="S111" i="53" s="1"/>
  <c r="Q112" i="53" s="1"/>
  <c r="G108" i="53"/>
  <c r="H107" i="53"/>
  <c r="I107" i="53" s="1"/>
  <c r="J107" i="53" s="1"/>
  <c r="AB105" i="53"/>
  <c r="AC105" i="53" s="1"/>
  <c r="AA106" i="53" s="1"/>
  <c r="T110" i="53"/>
  <c r="J106" i="53"/>
  <c r="AD104" i="53"/>
  <c r="AD115" i="52"/>
  <c r="Y119" i="52"/>
  <c r="L122" i="52"/>
  <c r="AB116" i="52"/>
  <c r="AC116" i="52" s="1"/>
  <c r="AD116" i="52" s="1"/>
  <c r="V121" i="52"/>
  <c r="G117" i="52"/>
  <c r="H116" i="52"/>
  <c r="I116" i="52" s="1"/>
  <c r="J116" i="52" s="1"/>
  <c r="R116" i="52"/>
  <c r="S116" i="52" s="1"/>
  <c r="T116" i="52" s="1"/>
  <c r="T115" i="52"/>
  <c r="J115" i="52"/>
  <c r="AA116" i="50"/>
  <c r="L121" i="50"/>
  <c r="M121" i="50" s="1"/>
  <c r="N121" i="50" s="1"/>
  <c r="O121" i="50" s="1"/>
  <c r="R115" i="50"/>
  <c r="S115" i="50" s="1"/>
  <c r="Q116" i="50" s="1"/>
  <c r="AB116" i="50"/>
  <c r="AC116" i="50" s="1"/>
  <c r="AA117" i="50" s="1"/>
  <c r="W123" i="50"/>
  <c r="X123" i="50" s="1"/>
  <c r="V124" i="50" s="1"/>
  <c r="G124" i="50"/>
  <c r="H123" i="50"/>
  <c r="I123" i="50" s="1"/>
  <c r="J123" i="50" s="1"/>
  <c r="T114" i="50"/>
  <c r="O102" i="47"/>
  <c r="AD113" i="47"/>
  <c r="G110" i="47"/>
  <c r="AB114" i="47"/>
  <c r="AC114" i="47" s="1"/>
  <c r="AA115" i="47" s="1"/>
  <c r="R113" i="47"/>
  <c r="S113" i="47" s="1"/>
  <c r="T113" i="47" s="1"/>
  <c r="V115" i="47"/>
  <c r="T112" i="47"/>
  <c r="H110" i="47"/>
  <c r="I110" i="47" s="1"/>
  <c r="G111" i="47" s="1"/>
  <c r="M103" i="47"/>
  <c r="N103" i="47" s="1"/>
  <c r="O103" i="47" s="1"/>
  <c r="AD109" i="46"/>
  <c r="AB110" i="46"/>
  <c r="AC110" i="46" s="1"/>
  <c r="AA111" i="46" s="1"/>
  <c r="O114" i="46"/>
  <c r="H109" i="46"/>
  <c r="I109" i="46" s="1"/>
  <c r="G110" i="46" s="1"/>
  <c r="W119" i="46"/>
  <c r="X119" i="46" s="1"/>
  <c r="V120" i="46" s="1"/>
  <c r="M115" i="46"/>
  <c r="N115" i="46" s="1"/>
  <c r="L116" i="46" s="1"/>
  <c r="J108" i="46"/>
  <c r="Y118" i="46"/>
  <c r="R112" i="46"/>
  <c r="S112" i="46" s="1"/>
  <c r="T112" i="46" s="1"/>
  <c r="T105" i="44"/>
  <c r="Y111" i="44"/>
  <c r="R106" i="44"/>
  <c r="S106" i="44" s="1"/>
  <c r="T106" i="44" s="1"/>
  <c r="W112" i="44"/>
  <c r="X112" i="44" s="1"/>
  <c r="V113" i="44" s="1"/>
  <c r="J107" i="44"/>
  <c r="H107" i="44"/>
  <c r="I107" i="44" s="1"/>
  <c r="G108" i="44" s="1"/>
  <c r="M118" i="44"/>
  <c r="N118" i="44" s="1"/>
  <c r="L119" i="44" s="1"/>
  <c r="AA115" i="44"/>
  <c r="R104" i="39"/>
  <c r="S104" i="39" s="1"/>
  <c r="T104" i="39" s="1"/>
  <c r="O110" i="39"/>
  <c r="H113" i="39"/>
  <c r="I113" i="39" s="1"/>
  <c r="G114" i="39" s="1"/>
  <c r="AB120" i="39"/>
  <c r="AC120" i="39" s="1"/>
  <c r="AA121" i="39" s="1"/>
  <c r="M111" i="39"/>
  <c r="N111" i="39" s="1"/>
  <c r="L112" i="39" s="1"/>
  <c r="J112" i="39"/>
  <c r="W118" i="39"/>
  <c r="X118" i="39" s="1"/>
  <c r="V119" i="39" s="1"/>
  <c r="AD119" i="39"/>
  <c r="AB118" i="9"/>
  <c r="AC118" i="9" s="1"/>
  <c r="AD118" i="9" s="1"/>
  <c r="M113" i="37"/>
  <c r="N113" i="37" s="1"/>
  <c r="O113" i="37" s="1"/>
  <c r="AD99" i="37"/>
  <c r="V108" i="37"/>
  <c r="AB100" i="37"/>
  <c r="AC100" i="37" s="1"/>
  <c r="AA101" i="37" s="1"/>
  <c r="G102" i="37"/>
  <c r="R96" i="37"/>
  <c r="S96" i="37" s="1"/>
  <c r="T96" i="37" s="1"/>
  <c r="L98" i="35"/>
  <c r="M98" i="35" s="1"/>
  <c r="N98" i="35" s="1"/>
  <c r="O98" i="35" s="1"/>
  <c r="Y97" i="35"/>
  <c r="AA103" i="35"/>
  <c r="W98" i="35"/>
  <c r="X98" i="35" s="1"/>
  <c r="V99" i="35" s="1"/>
  <c r="G104" i="35"/>
  <c r="Q111" i="35"/>
  <c r="N71" i="9"/>
  <c r="O71" i="9" s="1"/>
  <c r="T111" i="9"/>
  <c r="AA119" i="9"/>
  <c r="V96" i="9"/>
  <c r="R112" i="9"/>
  <c r="S112" i="9" s="1"/>
  <c r="Q113" i="9" s="1"/>
  <c r="I64" i="9"/>
  <c r="AD107" i="56" l="1"/>
  <c r="AB108" i="56"/>
  <c r="AC108" i="56" s="1"/>
  <c r="AA109" i="56" s="1"/>
  <c r="H114" i="56"/>
  <c r="I114" i="56" s="1"/>
  <c r="J114" i="56" s="1"/>
  <c r="W111" i="56"/>
  <c r="X111" i="56" s="1"/>
  <c r="V112" i="56" s="1"/>
  <c r="L112" i="56"/>
  <c r="J113" i="56"/>
  <c r="R108" i="56"/>
  <c r="S108" i="56" s="1"/>
  <c r="T108" i="56" s="1"/>
  <c r="AD105" i="53"/>
  <c r="W106" i="53"/>
  <c r="X106" i="53" s="1"/>
  <c r="V107" i="53" s="1"/>
  <c r="W107" i="53" s="1"/>
  <c r="X107" i="53" s="1"/>
  <c r="Y107" i="53" s="1"/>
  <c r="Y105" i="53"/>
  <c r="O115" i="53"/>
  <c r="O114" i="53"/>
  <c r="T111" i="53"/>
  <c r="M116" i="53"/>
  <c r="N116" i="53" s="1"/>
  <c r="O116" i="53" s="1"/>
  <c r="AB106" i="53"/>
  <c r="AC106" i="53" s="1"/>
  <c r="AD106" i="53" s="1"/>
  <c r="R112" i="53"/>
  <c r="S112" i="53" s="1"/>
  <c r="T112" i="53" s="1"/>
  <c r="G109" i="53"/>
  <c r="H108" i="53"/>
  <c r="I108" i="53" s="1"/>
  <c r="J108" i="53" s="1"/>
  <c r="M122" i="52"/>
  <c r="N122" i="52" s="1"/>
  <c r="O122" i="52" s="1"/>
  <c r="AA117" i="52"/>
  <c r="AB117" i="52" s="1"/>
  <c r="AC117" i="52" s="1"/>
  <c r="AA118" i="52" s="1"/>
  <c r="AB118" i="52" s="1"/>
  <c r="AC118" i="52" s="1"/>
  <c r="AA119" i="52" s="1"/>
  <c r="W121" i="52"/>
  <c r="X121" i="52" s="1"/>
  <c r="Y121" i="52" s="1"/>
  <c r="H117" i="52"/>
  <c r="I117" i="52" s="1"/>
  <c r="J117" i="52" s="1"/>
  <c r="Q117" i="52"/>
  <c r="AD117" i="52"/>
  <c r="Y123" i="50"/>
  <c r="AB117" i="50"/>
  <c r="AC117" i="50" s="1"/>
  <c r="AA118" i="50" s="1"/>
  <c r="W124" i="50"/>
  <c r="X124" i="50" s="1"/>
  <c r="Y124" i="50" s="1"/>
  <c r="V125" i="50"/>
  <c r="R116" i="50"/>
  <c r="S116" i="50" s="1"/>
  <c r="Q117" i="50" s="1"/>
  <c r="H124" i="50"/>
  <c r="I124" i="50" s="1"/>
  <c r="G125" i="50" s="1"/>
  <c r="L122" i="50"/>
  <c r="T115" i="50"/>
  <c r="AD116" i="50"/>
  <c r="AD114" i="47"/>
  <c r="J110" i="47"/>
  <c r="L104" i="47"/>
  <c r="Q114" i="47"/>
  <c r="W115" i="47"/>
  <c r="X115" i="47" s="1"/>
  <c r="V116" i="47" s="1"/>
  <c r="H111" i="47"/>
  <c r="I111" i="47" s="1"/>
  <c r="G112" i="47" s="1"/>
  <c r="AB115" i="47"/>
  <c r="AC115" i="47" s="1"/>
  <c r="AA116" i="47" s="1"/>
  <c r="AB111" i="46"/>
  <c r="AC111" i="46" s="1"/>
  <c r="AA112" i="46" s="1"/>
  <c r="AD110" i="46"/>
  <c r="Q113" i="46"/>
  <c r="R113" i="46" s="1"/>
  <c r="S113" i="46" s="1"/>
  <c r="Q114" i="46" s="1"/>
  <c r="Y119" i="46"/>
  <c r="M116" i="46"/>
  <c r="N116" i="46" s="1"/>
  <c r="L117" i="46" s="1"/>
  <c r="W120" i="46"/>
  <c r="X120" i="46" s="1"/>
  <c r="Y120" i="46" s="1"/>
  <c r="J110" i="46"/>
  <c r="H110" i="46"/>
  <c r="I110" i="46" s="1"/>
  <c r="G111" i="46" s="1"/>
  <c r="O115" i="46"/>
  <c r="J109" i="46"/>
  <c r="M119" i="44"/>
  <c r="N119" i="44" s="1"/>
  <c r="L120" i="44" s="1"/>
  <c r="W113" i="44"/>
  <c r="X113" i="44" s="1"/>
  <c r="Y113" i="44" s="1"/>
  <c r="O118" i="44"/>
  <c r="H108" i="44"/>
  <c r="I108" i="44" s="1"/>
  <c r="J108" i="44" s="1"/>
  <c r="Q107" i="44"/>
  <c r="Y112" i="44"/>
  <c r="AB115" i="44"/>
  <c r="AC115" i="44" s="1"/>
  <c r="AA116" i="44" s="1"/>
  <c r="AD120" i="39"/>
  <c r="Q105" i="39"/>
  <c r="R105" i="39" s="1"/>
  <c r="S105" i="39" s="1"/>
  <c r="M112" i="39"/>
  <c r="N112" i="39" s="1"/>
  <c r="L113" i="39" s="1"/>
  <c r="W119" i="39"/>
  <c r="X119" i="39" s="1"/>
  <c r="V120" i="39" s="1"/>
  <c r="H114" i="39"/>
  <c r="I114" i="39" s="1"/>
  <c r="G115" i="39" s="1"/>
  <c r="Y118" i="39"/>
  <c r="O111" i="39"/>
  <c r="AB121" i="39"/>
  <c r="AC121" i="39" s="1"/>
  <c r="AA122" i="39" s="1"/>
  <c r="J113" i="39"/>
  <c r="L114" i="37"/>
  <c r="AB101" i="37"/>
  <c r="AC101" i="37" s="1"/>
  <c r="AD101" i="37" s="1"/>
  <c r="H102" i="37"/>
  <c r="I102" i="37" s="1"/>
  <c r="J102" i="37" s="1"/>
  <c r="Q97" i="37"/>
  <c r="AD100" i="37"/>
  <c r="W108" i="37"/>
  <c r="X108" i="37" s="1"/>
  <c r="Y108" i="37" s="1"/>
  <c r="W99" i="35"/>
  <c r="X99" i="35" s="1"/>
  <c r="V100" i="35" s="1"/>
  <c r="H104" i="35"/>
  <c r="I104" i="35" s="1"/>
  <c r="G105" i="35" s="1"/>
  <c r="AB103" i="35"/>
  <c r="AC103" i="35" s="1"/>
  <c r="AA104" i="35" s="1"/>
  <c r="Y98" i="35"/>
  <c r="L99" i="35"/>
  <c r="R111" i="35"/>
  <c r="S111" i="35" s="1"/>
  <c r="T111" i="35" s="1"/>
  <c r="L72" i="9"/>
  <c r="T112" i="9"/>
  <c r="AB119" i="9"/>
  <c r="AC119" i="9" s="1"/>
  <c r="AD119" i="9" s="1"/>
  <c r="W96" i="9"/>
  <c r="X96" i="9" s="1"/>
  <c r="V97" i="9" s="1"/>
  <c r="M72" i="9"/>
  <c r="R113" i="9"/>
  <c r="S113" i="9" s="1"/>
  <c r="Q114" i="9" s="1"/>
  <c r="G65" i="9"/>
  <c r="H65" i="9" s="1"/>
  <c r="I65" i="9" s="1"/>
  <c r="G66" i="9" s="1"/>
  <c r="J64" i="9"/>
  <c r="Y111" i="56" l="1"/>
  <c r="AD108" i="56"/>
  <c r="AB109" i="56"/>
  <c r="AC109" i="56" s="1"/>
  <c r="AD109" i="56" s="1"/>
  <c r="W112" i="56"/>
  <c r="X112" i="56" s="1"/>
  <c r="Y112" i="56" s="1"/>
  <c r="Q109" i="56"/>
  <c r="G115" i="56"/>
  <c r="M112" i="56"/>
  <c r="N112" i="56" s="1"/>
  <c r="O112" i="56" s="1"/>
  <c r="L113" i="56"/>
  <c r="Y106" i="53"/>
  <c r="L117" i="53"/>
  <c r="M117" i="53" s="1"/>
  <c r="N117" i="53" s="1"/>
  <c r="L118" i="53" s="1"/>
  <c r="V108" i="53"/>
  <c r="H109" i="53"/>
  <c r="I109" i="53" s="1"/>
  <c r="G110" i="53" s="1"/>
  <c r="AA107" i="53"/>
  <c r="Q113" i="53"/>
  <c r="W108" i="53"/>
  <c r="X108" i="53" s="1"/>
  <c r="V109" i="53" s="1"/>
  <c r="L123" i="52"/>
  <c r="M123" i="52" s="1"/>
  <c r="N123" i="52" s="1"/>
  <c r="L124" i="52" s="1"/>
  <c r="M124" i="52" s="1"/>
  <c r="N124" i="52" s="1"/>
  <c r="L125" i="52" s="1"/>
  <c r="G118" i="52"/>
  <c r="H118" i="52" s="1"/>
  <c r="I118" i="52" s="1"/>
  <c r="V122" i="52"/>
  <c r="W122" i="52" s="1"/>
  <c r="X122" i="52" s="1"/>
  <c r="V123" i="52" s="1"/>
  <c r="W123" i="52" s="1"/>
  <c r="X123" i="52" s="1"/>
  <c r="V124" i="52" s="1"/>
  <c r="AB119" i="52"/>
  <c r="AC119" i="52" s="1"/>
  <c r="AA120" i="52" s="1"/>
  <c r="R117" i="52"/>
  <c r="S117" i="52" s="1"/>
  <c r="Q118" i="52" s="1"/>
  <c r="AD118" i="52"/>
  <c r="T116" i="50"/>
  <c r="AD117" i="50"/>
  <c r="J124" i="50"/>
  <c r="R117" i="50"/>
  <c r="S117" i="50" s="1"/>
  <c r="T117" i="50" s="1"/>
  <c r="AB118" i="50"/>
  <c r="AC118" i="50" s="1"/>
  <c r="AD118" i="50" s="1"/>
  <c r="M122" i="50"/>
  <c r="N122" i="50" s="1"/>
  <c r="O122" i="50" s="1"/>
  <c r="W125" i="50"/>
  <c r="X125" i="50" s="1"/>
  <c r="V126" i="50" s="1"/>
  <c r="H125" i="50"/>
  <c r="I125" i="50" s="1"/>
  <c r="J125" i="50" s="1"/>
  <c r="Y115" i="47"/>
  <c r="AB116" i="47"/>
  <c r="AC116" i="47" s="1"/>
  <c r="AA117" i="47" s="1"/>
  <c r="W116" i="47"/>
  <c r="X116" i="47" s="1"/>
  <c r="Y116" i="47" s="1"/>
  <c r="H112" i="47"/>
  <c r="I112" i="47" s="1"/>
  <c r="G113" i="47" s="1"/>
  <c r="AD115" i="47"/>
  <c r="J111" i="47"/>
  <c r="R114" i="47"/>
  <c r="S114" i="47" s="1"/>
  <c r="T114" i="47" s="1"/>
  <c r="M104" i="47"/>
  <c r="N104" i="47" s="1"/>
  <c r="L105" i="47" s="1"/>
  <c r="AD111" i="46"/>
  <c r="AB112" i="46"/>
  <c r="AC112" i="46" s="1"/>
  <c r="AD112" i="46" s="1"/>
  <c r="T113" i="46"/>
  <c r="AD115" i="44"/>
  <c r="O116" i="46"/>
  <c r="R114" i="46"/>
  <c r="S114" i="46" s="1"/>
  <c r="Q115" i="46" s="1"/>
  <c r="M117" i="46"/>
  <c r="N117" i="46" s="1"/>
  <c r="O117" i="46" s="1"/>
  <c r="H111" i="46"/>
  <c r="I111" i="46" s="1"/>
  <c r="G112" i="46" s="1"/>
  <c r="V121" i="46"/>
  <c r="O119" i="44"/>
  <c r="V114" i="44"/>
  <c r="AB116" i="44"/>
  <c r="AC116" i="44" s="1"/>
  <c r="AA117" i="44" s="1"/>
  <c r="M120" i="44"/>
  <c r="N120" i="44" s="1"/>
  <c r="O120" i="44" s="1"/>
  <c r="G109" i="44"/>
  <c r="W114" i="44"/>
  <c r="X114" i="44" s="1"/>
  <c r="Y114" i="44" s="1"/>
  <c r="R107" i="44"/>
  <c r="S107" i="44" s="1"/>
  <c r="T107" i="44" s="1"/>
  <c r="Q106" i="39"/>
  <c r="R106" i="39" s="1"/>
  <c r="S106" i="39" s="1"/>
  <c r="T106" i="39" s="1"/>
  <c r="T105" i="39"/>
  <c r="J114" i="39"/>
  <c r="AD121" i="39"/>
  <c r="AB122" i="39"/>
  <c r="AC122" i="39" s="1"/>
  <c r="AD122" i="39" s="1"/>
  <c r="W120" i="39"/>
  <c r="X120" i="39" s="1"/>
  <c r="V121" i="39" s="1"/>
  <c r="M113" i="39"/>
  <c r="N113" i="39" s="1"/>
  <c r="O113" i="39" s="1"/>
  <c r="G116" i="39"/>
  <c r="H115" i="39"/>
  <c r="I115" i="39" s="1"/>
  <c r="J115" i="39" s="1"/>
  <c r="O112" i="39"/>
  <c r="Y119" i="39"/>
  <c r="J104" i="35"/>
  <c r="G103" i="37"/>
  <c r="H103" i="37" s="1"/>
  <c r="I103" i="37" s="1"/>
  <c r="G104" i="37" s="1"/>
  <c r="V109" i="37"/>
  <c r="W109" i="37" s="1"/>
  <c r="X109" i="37" s="1"/>
  <c r="Y109" i="37" s="1"/>
  <c r="M114" i="37"/>
  <c r="N114" i="37" s="1"/>
  <c r="O114" i="37" s="1"/>
  <c r="R97" i="37"/>
  <c r="S97" i="37" s="1"/>
  <c r="Q98" i="37" s="1"/>
  <c r="AA102" i="37"/>
  <c r="AD103" i="35"/>
  <c r="Q112" i="35"/>
  <c r="R112" i="35" s="1"/>
  <c r="S112" i="35" s="1"/>
  <c r="Q113" i="35" s="1"/>
  <c r="H105" i="35"/>
  <c r="I105" i="35" s="1"/>
  <c r="J105" i="35" s="1"/>
  <c r="W100" i="35"/>
  <c r="X100" i="35" s="1"/>
  <c r="Y100" i="35" s="1"/>
  <c r="AB104" i="35"/>
  <c r="AC104" i="35" s="1"/>
  <c r="AD104" i="35" s="1"/>
  <c r="M99" i="35"/>
  <c r="N99" i="35" s="1"/>
  <c r="L100" i="35" s="1"/>
  <c r="Y99" i="35"/>
  <c r="N72" i="9"/>
  <c r="O72" i="9" s="1"/>
  <c r="AA120" i="9"/>
  <c r="W97" i="9"/>
  <c r="X97" i="9" s="1"/>
  <c r="V98" i="9" s="1"/>
  <c r="T113" i="9"/>
  <c r="R114" i="9"/>
  <c r="S114" i="9" s="1"/>
  <c r="Q115" i="9" s="1"/>
  <c r="J65" i="9"/>
  <c r="H66" i="9"/>
  <c r="AA110" i="56" l="1"/>
  <c r="AB110" i="56" s="1"/>
  <c r="AC110" i="56" s="1"/>
  <c r="AA111" i="56" s="1"/>
  <c r="J115" i="56"/>
  <c r="H115" i="56"/>
  <c r="I115" i="56" s="1"/>
  <c r="G116" i="56" s="1"/>
  <c r="V113" i="56"/>
  <c r="R109" i="56"/>
  <c r="S109" i="56" s="1"/>
  <c r="T109" i="56" s="1"/>
  <c r="M113" i="56"/>
  <c r="N113" i="56" s="1"/>
  <c r="O113" i="56" s="1"/>
  <c r="O117" i="53"/>
  <c r="J109" i="53"/>
  <c r="M118" i="53"/>
  <c r="N118" i="53" s="1"/>
  <c r="L119" i="53" s="1"/>
  <c r="J110" i="53"/>
  <c r="H110" i="53"/>
  <c r="I110" i="53" s="1"/>
  <c r="G111" i="53"/>
  <c r="W109" i="53"/>
  <c r="X109" i="53" s="1"/>
  <c r="Y109" i="53" s="1"/>
  <c r="AB107" i="53"/>
  <c r="AC107" i="53" s="1"/>
  <c r="AA108" i="53" s="1"/>
  <c r="Y108" i="53"/>
  <c r="R113" i="53"/>
  <c r="S113" i="53" s="1"/>
  <c r="Q114" i="53" s="1"/>
  <c r="O123" i="52"/>
  <c r="O124" i="52"/>
  <c r="J118" i="52"/>
  <c r="G119" i="52"/>
  <c r="H119" i="52" s="1"/>
  <c r="I119" i="52" s="1"/>
  <c r="G120" i="52" s="1"/>
  <c r="Y122" i="52"/>
  <c r="T117" i="52"/>
  <c r="AB120" i="52"/>
  <c r="AC120" i="52" s="1"/>
  <c r="AD120" i="52" s="1"/>
  <c r="W124" i="52"/>
  <c r="X124" i="52" s="1"/>
  <c r="Y124" i="52" s="1"/>
  <c r="R118" i="52"/>
  <c r="S118" i="52" s="1"/>
  <c r="T118" i="52" s="1"/>
  <c r="M125" i="52"/>
  <c r="N125" i="52" s="1"/>
  <c r="L126" i="52" s="1"/>
  <c r="AD119" i="52"/>
  <c r="Y123" i="52"/>
  <c r="L123" i="50"/>
  <c r="Q118" i="50"/>
  <c r="R118" i="50" s="1"/>
  <c r="S118" i="50" s="1"/>
  <c r="Q119" i="50" s="1"/>
  <c r="G126" i="50"/>
  <c r="W126" i="50"/>
  <c r="X126" i="50" s="1"/>
  <c r="V127" i="50" s="1"/>
  <c r="H126" i="50"/>
  <c r="I126" i="50" s="1"/>
  <c r="J126" i="50" s="1"/>
  <c r="AA119" i="50"/>
  <c r="Y125" i="50"/>
  <c r="AD116" i="47"/>
  <c r="Q115" i="47"/>
  <c r="O104" i="47"/>
  <c r="J112" i="47"/>
  <c r="H113" i="47"/>
  <c r="I113" i="47" s="1"/>
  <c r="G114" i="47" s="1"/>
  <c r="M105" i="47"/>
  <c r="N105" i="47" s="1"/>
  <c r="L106" i="47" s="1"/>
  <c r="R115" i="47"/>
  <c r="S115" i="47" s="1"/>
  <c r="Q116" i="47" s="1"/>
  <c r="V117" i="47"/>
  <c r="AB117" i="47"/>
  <c r="AC117" i="47" s="1"/>
  <c r="AA118" i="47" s="1"/>
  <c r="AA113" i="46"/>
  <c r="AD113" i="46" s="1"/>
  <c r="AB113" i="46"/>
  <c r="AC113" i="46" s="1"/>
  <c r="AA114" i="46" s="1"/>
  <c r="T114" i="46"/>
  <c r="R115" i="46"/>
  <c r="S115" i="46" s="1"/>
  <c r="Q116" i="46" s="1"/>
  <c r="H112" i="46"/>
  <c r="I112" i="46" s="1"/>
  <c r="G113" i="46" s="1"/>
  <c r="L118" i="46"/>
  <c r="J111" i="46"/>
  <c r="W121" i="46"/>
  <c r="X121" i="46" s="1"/>
  <c r="Y121" i="46" s="1"/>
  <c r="AD116" i="44"/>
  <c r="Q108" i="44"/>
  <c r="R108" i="44" s="1"/>
  <c r="S108" i="44" s="1"/>
  <c r="T108" i="44" s="1"/>
  <c r="AB117" i="44"/>
  <c r="AC117" i="44" s="1"/>
  <c r="AA118" i="44" s="1"/>
  <c r="V115" i="44"/>
  <c r="L121" i="44"/>
  <c r="J109" i="44"/>
  <c r="H109" i="44"/>
  <c r="I109" i="44" s="1"/>
  <c r="G110" i="44" s="1"/>
  <c r="Q107" i="39"/>
  <c r="R107" i="39" s="1"/>
  <c r="S107" i="39" s="1"/>
  <c r="Q108" i="39" s="1"/>
  <c r="AA123" i="39"/>
  <c r="AB123" i="39" s="1"/>
  <c r="AC123" i="39" s="1"/>
  <c r="AA124" i="39" s="1"/>
  <c r="L114" i="39"/>
  <c r="W121" i="39"/>
  <c r="X121" i="39" s="1"/>
  <c r="V122" i="39" s="1"/>
  <c r="H116" i="39"/>
  <c r="I116" i="39" s="1"/>
  <c r="G117" i="39" s="1"/>
  <c r="Y120" i="39"/>
  <c r="J103" i="37"/>
  <c r="L115" i="37"/>
  <c r="M115" i="37" s="1"/>
  <c r="N115" i="37" s="1"/>
  <c r="O115" i="37" s="1"/>
  <c r="R98" i="37"/>
  <c r="S98" i="37" s="1"/>
  <c r="T98" i="37" s="1"/>
  <c r="H104" i="37"/>
  <c r="I104" i="37" s="1"/>
  <c r="J104" i="37" s="1"/>
  <c r="T97" i="37"/>
  <c r="V110" i="37"/>
  <c r="AB102" i="37"/>
  <c r="AC102" i="37" s="1"/>
  <c r="AD102" i="37" s="1"/>
  <c r="V101" i="35"/>
  <c r="W101" i="35" s="1"/>
  <c r="X101" i="35" s="1"/>
  <c r="V102" i="35" s="1"/>
  <c r="R113" i="35"/>
  <c r="S113" i="35" s="1"/>
  <c r="Q114" i="35" s="1"/>
  <c r="M100" i="35"/>
  <c r="N100" i="35" s="1"/>
  <c r="O100" i="35" s="1"/>
  <c r="AA105" i="35"/>
  <c r="T112" i="35"/>
  <c r="O99" i="35"/>
  <c r="G106" i="35"/>
  <c r="L73" i="9"/>
  <c r="M73" i="9" s="1"/>
  <c r="AB120" i="9"/>
  <c r="AC120" i="9" s="1"/>
  <c r="AA121" i="9" s="1"/>
  <c r="W98" i="9"/>
  <c r="X98" i="9" s="1"/>
  <c r="V99" i="9" s="1"/>
  <c r="R115" i="9"/>
  <c r="S115" i="9" s="1"/>
  <c r="Q116" i="9" s="1"/>
  <c r="T114" i="9"/>
  <c r="I66" i="9"/>
  <c r="J66" i="9" s="1"/>
  <c r="AD110" i="56" l="1"/>
  <c r="Q110" i="56"/>
  <c r="R110" i="56" s="1"/>
  <c r="S110" i="56" s="1"/>
  <c r="T110" i="56" s="1"/>
  <c r="J116" i="56"/>
  <c r="H116" i="56"/>
  <c r="I116" i="56" s="1"/>
  <c r="G117" i="56" s="1"/>
  <c r="L114" i="56"/>
  <c r="W113" i="56"/>
  <c r="X113" i="56" s="1"/>
  <c r="V114" i="56" s="1"/>
  <c r="AB111" i="56"/>
  <c r="AC111" i="56" s="1"/>
  <c r="AA112" i="56" s="1"/>
  <c r="O118" i="53"/>
  <c r="AB108" i="53"/>
  <c r="AC108" i="53" s="1"/>
  <c r="AD108" i="53" s="1"/>
  <c r="M119" i="53"/>
  <c r="N119" i="53" s="1"/>
  <c r="L120" i="53" s="1"/>
  <c r="R114" i="53"/>
  <c r="S114" i="53" s="1"/>
  <c r="Q115" i="53" s="1"/>
  <c r="T113" i="53"/>
  <c r="AD107" i="53"/>
  <c r="V110" i="53"/>
  <c r="J111" i="53"/>
  <c r="H111" i="53"/>
  <c r="I111" i="53" s="1"/>
  <c r="G112" i="53" s="1"/>
  <c r="V125" i="52"/>
  <c r="W125" i="52" s="1"/>
  <c r="X125" i="52" s="1"/>
  <c r="V126" i="52" s="1"/>
  <c r="AA121" i="52"/>
  <c r="G121" i="52"/>
  <c r="H120" i="52"/>
  <c r="I120" i="52" s="1"/>
  <c r="J120" i="52" s="1"/>
  <c r="M126" i="52"/>
  <c r="N126" i="52" s="1"/>
  <c r="L127" i="52" s="1"/>
  <c r="AB121" i="52"/>
  <c r="AC121" i="52" s="1"/>
  <c r="AA122" i="52" s="1"/>
  <c r="Q119" i="52"/>
  <c r="J119" i="52"/>
  <c r="O125" i="52"/>
  <c r="M123" i="50"/>
  <c r="N123" i="50" s="1"/>
  <c r="O123" i="50" s="1"/>
  <c r="Y126" i="50"/>
  <c r="R119" i="50"/>
  <c r="S119" i="50" s="1"/>
  <c r="Q120" i="50" s="1"/>
  <c r="T118" i="50"/>
  <c r="G127" i="50"/>
  <c r="W127" i="50"/>
  <c r="X127" i="50" s="1"/>
  <c r="Y127" i="50" s="1"/>
  <c r="AB119" i="50"/>
  <c r="AC119" i="50" s="1"/>
  <c r="AA120" i="50" s="1"/>
  <c r="AD117" i="47"/>
  <c r="T115" i="47"/>
  <c r="O105" i="47"/>
  <c r="J113" i="47"/>
  <c r="AB118" i="47"/>
  <c r="AC118" i="47" s="1"/>
  <c r="AD118" i="47" s="1"/>
  <c r="M106" i="47"/>
  <c r="N106" i="47" s="1"/>
  <c r="O106" i="47" s="1"/>
  <c r="R116" i="47"/>
  <c r="S116" i="47" s="1"/>
  <c r="Q117" i="47" s="1"/>
  <c r="W117" i="47"/>
  <c r="X117" i="47" s="1"/>
  <c r="V118" i="47" s="1"/>
  <c r="H114" i="47"/>
  <c r="I114" i="47" s="1"/>
  <c r="G115" i="47" s="1"/>
  <c r="AB114" i="46"/>
  <c r="AC114" i="46" s="1"/>
  <c r="AD114" i="46" s="1"/>
  <c r="AA115" i="46"/>
  <c r="T115" i="46"/>
  <c r="J112" i="46"/>
  <c r="R116" i="46"/>
  <c r="S116" i="46" s="1"/>
  <c r="Q117" i="46" s="1"/>
  <c r="V122" i="46"/>
  <c r="M118" i="46"/>
  <c r="N118" i="46" s="1"/>
  <c r="L119" i="46" s="1"/>
  <c r="G114" i="46"/>
  <c r="H113" i="46"/>
  <c r="I113" i="46" s="1"/>
  <c r="J113" i="46" s="1"/>
  <c r="AD117" i="44"/>
  <c r="Q109" i="44"/>
  <c r="R109" i="44" s="1"/>
  <c r="S109" i="44" s="1"/>
  <c r="Q110" i="44" s="1"/>
  <c r="H110" i="44"/>
  <c r="I110" i="44" s="1"/>
  <c r="J110" i="44" s="1"/>
  <c r="M121" i="44"/>
  <c r="N121" i="44" s="1"/>
  <c r="O121" i="44" s="1"/>
  <c r="W115" i="44"/>
  <c r="X115" i="44" s="1"/>
  <c r="Y115" i="44" s="1"/>
  <c r="AB118" i="44"/>
  <c r="AC118" i="44" s="1"/>
  <c r="AA119" i="44" s="1"/>
  <c r="T107" i="39"/>
  <c r="R108" i="39"/>
  <c r="S108" i="39" s="1"/>
  <c r="Q109" i="39" s="1"/>
  <c r="M114" i="39"/>
  <c r="N114" i="39" s="1"/>
  <c r="L115" i="39" s="1"/>
  <c r="AB124" i="39"/>
  <c r="AC124" i="39" s="1"/>
  <c r="AA125" i="39" s="1"/>
  <c r="G118" i="39"/>
  <c r="H117" i="39"/>
  <c r="I117" i="39" s="1"/>
  <c r="J117" i="39" s="1"/>
  <c r="W122" i="39"/>
  <c r="X122" i="39" s="1"/>
  <c r="V123" i="39" s="1"/>
  <c r="J116" i="39"/>
  <c r="AD123" i="39"/>
  <c r="Y121" i="39"/>
  <c r="AD120" i="9"/>
  <c r="G105" i="37"/>
  <c r="Q99" i="37"/>
  <c r="R99" i="37" s="1"/>
  <c r="S99" i="37" s="1"/>
  <c r="T99" i="37" s="1"/>
  <c r="L116" i="37"/>
  <c r="AA103" i="37"/>
  <c r="AB103" i="37" s="1"/>
  <c r="AC103" i="37" s="1"/>
  <c r="AD103" i="37" s="1"/>
  <c r="W110" i="37"/>
  <c r="X110" i="37" s="1"/>
  <c r="V111" i="37" s="1"/>
  <c r="L101" i="35"/>
  <c r="M101" i="35" s="1"/>
  <c r="N101" i="35" s="1"/>
  <c r="L102" i="35" s="1"/>
  <c r="T113" i="35"/>
  <c r="W102" i="35"/>
  <c r="X102" i="35" s="1"/>
  <c r="Y102" i="35" s="1"/>
  <c r="AB105" i="35"/>
  <c r="AC105" i="35" s="1"/>
  <c r="AD105" i="35" s="1"/>
  <c r="H106" i="35"/>
  <c r="I106" i="35" s="1"/>
  <c r="G107" i="35" s="1"/>
  <c r="R114" i="35"/>
  <c r="S114" i="35" s="1"/>
  <c r="Q115" i="35" s="1"/>
  <c r="Y101" i="35"/>
  <c r="N73" i="9"/>
  <c r="O73" i="9" s="1"/>
  <c r="T115" i="9"/>
  <c r="AB121" i="9"/>
  <c r="AC121" i="9" s="1"/>
  <c r="AA122" i="9" s="1"/>
  <c r="W99" i="9"/>
  <c r="X99" i="9" s="1"/>
  <c r="R116" i="9"/>
  <c r="S116" i="9" s="1"/>
  <c r="Q117" i="9" s="1"/>
  <c r="G67" i="9"/>
  <c r="AD111" i="56" l="1"/>
  <c r="Y113" i="56"/>
  <c r="Q111" i="56"/>
  <c r="G118" i="56"/>
  <c r="H117" i="56"/>
  <c r="I117" i="56" s="1"/>
  <c r="J117" i="56" s="1"/>
  <c r="W114" i="56"/>
  <c r="X114" i="56" s="1"/>
  <c r="Y114" i="56" s="1"/>
  <c r="R111" i="56"/>
  <c r="S111" i="56" s="1"/>
  <c r="Q112" i="56" s="1"/>
  <c r="M114" i="56"/>
  <c r="N114" i="56" s="1"/>
  <c r="O114" i="56" s="1"/>
  <c r="AB112" i="56"/>
  <c r="AC112" i="56" s="1"/>
  <c r="AA113" i="56" s="1"/>
  <c r="T114" i="53"/>
  <c r="AA109" i="53"/>
  <c r="AB109" i="53" s="1"/>
  <c r="AC109" i="53" s="1"/>
  <c r="AA110" i="53" s="1"/>
  <c r="M120" i="53"/>
  <c r="N120" i="53" s="1"/>
  <c r="L121" i="53" s="1"/>
  <c r="H112" i="53"/>
  <c r="I112" i="53" s="1"/>
  <c r="J112" i="53" s="1"/>
  <c r="R115" i="53"/>
  <c r="S115" i="53" s="1"/>
  <c r="Q116" i="53" s="1"/>
  <c r="W110" i="53"/>
  <c r="X110" i="53" s="1"/>
  <c r="V111" i="53" s="1"/>
  <c r="O119" i="53"/>
  <c r="Y125" i="52"/>
  <c r="AB122" i="52"/>
  <c r="AC122" i="52" s="1"/>
  <c r="AA123" i="52" s="1"/>
  <c r="M127" i="52"/>
  <c r="N127" i="52" s="1"/>
  <c r="L128" i="52" s="1"/>
  <c r="W126" i="52"/>
  <c r="X126" i="52" s="1"/>
  <c r="V127" i="52" s="1"/>
  <c r="R119" i="52"/>
  <c r="S119" i="52" s="1"/>
  <c r="Q120" i="52" s="1"/>
  <c r="O126" i="52"/>
  <c r="H121" i="52"/>
  <c r="I121" i="52" s="1"/>
  <c r="G122" i="52" s="1"/>
  <c r="AD121" i="52"/>
  <c r="L124" i="50"/>
  <c r="M124" i="50" s="1"/>
  <c r="N124" i="50" s="1"/>
  <c r="L125" i="50" s="1"/>
  <c r="M125" i="50" s="1"/>
  <c r="N125" i="50" s="1"/>
  <c r="L126" i="50" s="1"/>
  <c r="V128" i="50"/>
  <c r="T119" i="50"/>
  <c r="AB120" i="50"/>
  <c r="AC120" i="50" s="1"/>
  <c r="AA121" i="50" s="1"/>
  <c r="AD119" i="50"/>
  <c r="W128" i="50"/>
  <c r="X128" i="50" s="1"/>
  <c r="V129" i="50" s="1"/>
  <c r="R120" i="50"/>
  <c r="S120" i="50" s="1"/>
  <c r="Q121" i="50" s="1"/>
  <c r="G128" i="50"/>
  <c r="H127" i="50"/>
  <c r="I127" i="50" s="1"/>
  <c r="J127" i="50" s="1"/>
  <c r="T116" i="47"/>
  <c r="AA119" i="47"/>
  <c r="AB119" i="47" s="1"/>
  <c r="AC119" i="47" s="1"/>
  <c r="AD119" i="47" s="1"/>
  <c r="J114" i="47"/>
  <c r="W118" i="47"/>
  <c r="X118" i="47" s="1"/>
  <c r="V119" i="47" s="1"/>
  <c r="H115" i="47"/>
  <c r="I115" i="47" s="1"/>
  <c r="J115" i="47" s="1"/>
  <c r="L107" i="47"/>
  <c r="Y117" i="47"/>
  <c r="R117" i="47"/>
  <c r="S117" i="47" s="1"/>
  <c r="T117" i="47" s="1"/>
  <c r="AB115" i="46"/>
  <c r="AC115" i="46" s="1"/>
  <c r="AA116" i="46" s="1"/>
  <c r="AD115" i="46"/>
  <c r="O118" i="46"/>
  <c r="M119" i="46"/>
  <c r="N119" i="46" s="1"/>
  <c r="O119" i="46" s="1"/>
  <c r="R117" i="46"/>
  <c r="S117" i="46" s="1"/>
  <c r="Q118" i="46" s="1"/>
  <c r="G115" i="46"/>
  <c r="H114" i="46"/>
  <c r="I114" i="46" s="1"/>
  <c r="J114" i="46" s="1"/>
  <c r="W122" i="46"/>
  <c r="X122" i="46" s="1"/>
  <c r="Y122" i="46" s="1"/>
  <c r="T116" i="46"/>
  <c r="AD118" i="44"/>
  <c r="V116" i="44"/>
  <c r="W116" i="44" s="1"/>
  <c r="X116" i="44" s="1"/>
  <c r="V117" i="44" s="1"/>
  <c r="R110" i="44"/>
  <c r="S110" i="44" s="1"/>
  <c r="T110" i="44" s="1"/>
  <c r="AB119" i="44"/>
  <c r="AC119" i="44" s="1"/>
  <c r="AD119" i="44" s="1"/>
  <c r="T109" i="44"/>
  <c r="L122" i="44"/>
  <c r="G111" i="44"/>
  <c r="R109" i="39"/>
  <c r="S109" i="39" s="1"/>
  <c r="T109" i="39" s="1"/>
  <c r="T108" i="39"/>
  <c r="M115" i="39"/>
  <c r="N115" i="39" s="1"/>
  <c r="L116" i="39" s="1"/>
  <c r="M116" i="39" s="1"/>
  <c r="N116" i="39" s="1"/>
  <c r="L117" i="39" s="1"/>
  <c r="O114" i="39"/>
  <c r="Y122" i="39"/>
  <c r="AB125" i="39"/>
  <c r="AC125" i="39" s="1"/>
  <c r="AD125" i="39" s="1"/>
  <c r="H118" i="39"/>
  <c r="I118" i="39" s="1"/>
  <c r="G119" i="39" s="1"/>
  <c r="W123" i="39"/>
  <c r="X123" i="39" s="1"/>
  <c r="Y123" i="39" s="1"/>
  <c r="AD124" i="39"/>
  <c r="AD121" i="9"/>
  <c r="J106" i="35"/>
  <c r="H105" i="37"/>
  <c r="I105" i="37" s="1"/>
  <c r="J105" i="37" s="1"/>
  <c r="M116" i="37"/>
  <c r="N116" i="37" s="1"/>
  <c r="O116" i="37" s="1"/>
  <c r="W111" i="37"/>
  <c r="X111" i="37" s="1"/>
  <c r="Y111" i="37" s="1"/>
  <c r="Y110" i="37"/>
  <c r="Q100" i="37"/>
  <c r="AA104" i="37"/>
  <c r="V103" i="35"/>
  <c r="W103" i="35" s="1"/>
  <c r="X103" i="35" s="1"/>
  <c r="V104" i="35" s="1"/>
  <c r="M102" i="35"/>
  <c r="N102" i="35" s="1"/>
  <c r="L103" i="35" s="1"/>
  <c r="R115" i="35"/>
  <c r="S115" i="35" s="1"/>
  <c r="Q116" i="35" s="1"/>
  <c r="H107" i="35"/>
  <c r="I107" i="35" s="1"/>
  <c r="J107" i="35" s="1"/>
  <c r="T114" i="35"/>
  <c r="AA106" i="35"/>
  <c r="O101" i="35"/>
  <c r="L74" i="9"/>
  <c r="AB122" i="9"/>
  <c r="AC122" i="9" s="1"/>
  <c r="AD122" i="9" s="1"/>
  <c r="V100" i="9"/>
  <c r="T116" i="9"/>
  <c r="R117" i="9"/>
  <c r="S117" i="9" s="1"/>
  <c r="T117" i="9" s="1"/>
  <c r="M74" i="9"/>
  <c r="H67" i="9"/>
  <c r="I67" i="9" s="1"/>
  <c r="J67" i="9" s="1"/>
  <c r="AD112" i="56" l="1"/>
  <c r="T111" i="56"/>
  <c r="L115" i="56"/>
  <c r="M115" i="56" s="1"/>
  <c r="N115" i="56" s="1"/>
  <c r="L116" i="56" s="1"/>
  <c r="AB113" i="56"/>
  <c r="AC113" i="56" s="1"/>
  <c r="AA114" i="56" s="1"/>
  <c r="V115" i="56"/>
  <c r="H118" i="56"/>
  <c r="I118" i="56" s="1"/>
  <c r="J118" i="56" s="1"/>
  <c r="R112" i="56"/>
  <c r="S112" i="56" s="1"/>
  <c r="Q113" i="56" s="1"/>
  <c r="O120" i="53"/>
  <c r="T115" i="53"/>
  <c r="AB110" i="53"/>
  <c r="AC110" i="53" s="1"/>
  <c r="AD110" i="53" s="1"/>
  <c r="W111" i="53"/>
  <c r="X111" i="53" s="1"/>
  <c r="V112" i="53" s="1"/>
  <c r="M121" i="53"/>
  <c r="N121" i="53" s="1"/>
  <c r="L122" i="53" s="1"/>
  <c r="R116" i="53"/>
  <c r="S116" i="53" s="1"/>
  <c r="T116" i="53" s="1"/>
  <c r="G113" i="53"/>
  <c r="AD109" i="53"/>
  <c r="Y110" i="53"/>
  <c r="Y126" i="52"/>
  <c r="H122" i="52"/>
  <c r="I122" i="52" s="1"/>
  <c r="G123" i="52" s="1"/>
  <c r="R120" i="52"/>
  <c r="S120" i="52" s="1"/>
  <c r="T120" i="52" s="1"/>
  <c r="M128" i="52"/>
  <c r="N128" i="52" s="1"/>
  <c r="O128" i="52" s="1"/>
  <c r="AB123" i="52"/>
  <c r="AC123" i="52" s="1"/>
  <c r="AA124" i="52" s="1"/>
  <c r="J121" i="52"/>
  <c r="T119" i="52"/>
  <c r="W127" i="52"/>
  <c r="X127" i="52" s="1"/>
  <c r="V128" i="52" s="1"/>
  <c r="O127" i="52"/>
  <c r="AD122" i="52"/>
  <c r="O124" i="50"/>
  <c r="AD120" i="50"/>
  <c r="Y128" i="50"/>
  <c r="M126" i="50"/>
  <c r="N126" i="50" s="1"/>
  <c r="O126" i="50" s="1"/>
  <c r="R121" i="50"/>
  <c r="S121" i="50" s="1"/>
  <c r="Q122" i="50" s="1"/>
  <c r="H128" i="50"/>
  <c r="I128" i="50" s="1"/>
  <c r="J128" i="50" s="1"/>
  <c r="O125" i="50"/>
  <c r="W129" i="50"/>
  <c r="X129" i="50" s="1"/>
  <c r="V130" i="50" s="1"/>
  <c r="AB121" i="50"/>
  <c r="AC121" i="50" s="1"/>
  <c r="AD121" i="50" s="1"/>
  <c r="T120" i="50"/>
  <c r="Y118" i="47"/>
  <c r="Q118" i="47"/>
  <c r="R118" i="47" s="1"/>
  <c r="S118" i="47" s="1"/>
  <c r="Q119" i="47" s="1"/>
  <c r="AA120" i="47"/>
  <c r="G116" i="47"/>
  <c r="M107" i="47"/>
  <c r="N107" i="47" s="1"/>
  <c r="L108" i="47" s="1"/>
  <c r="W119" i="47"/>
  <c r="X119" i="47" s="1"/>
  <c r="Y119" i="47" s="1"/>
  <c r="AB116" i="46"/>
  <c r="AC116" i="46" s="1"/>
  <c r="AA117" i="46" s="1"/>
  <c r="V123" i="46"/>
  <c r="T117" i="46"/>
  <c r="R118" i="46"/>
  <c r="S118" i="46" s="1"/>
  <c r="T118" i="46" s="1"/>
  <c r="L120" i="46"/>
  <c r="H115" i="46"/>
  <c r="I115" i="46" s="1"/>
  <c r="J115" i="46" s="1"/>
  <c r="W117" i="44"/>
  <c r="X117" i="44" s="1"/>
  <c r="V118" i="44" s="1"/>
  <c r="Y116" i="44"/>
  <c r="M122" i="44"/>
  <c r="N122" i="44" s="1"/>
  <c r="O122" i="44" s="1"/>
  <c r="AA120" i="44"/>
  <c r="Q111" i="44"/>
  <c r="H111" i="44"/>
  <c r="I111" i="44" s="1"/>
  <c r="G112" i="44" s="1"/>
  <c r="Q110" i="39"/>
  <c r="O115" i="39"/>
  <c r="O116" i="39"/>
  <c r="AA126" i="39"/>
  <c r="AB126" i="39" s="1"/>
  <c r="AC126" i="39" s="1"/>
  <c r="AA127" i="39" s="1"/>
  <c r="H119" i="39"/>
  <c r="I119" i="39" s="1"/>
  <c r="G120" i="39" s="1"/>
  <c r="V124" i="39"/>
  <c r="J118" i="39"/>
  <c r="M117" i="39"/>
  <c r="N117" i="39" s="1"/>
  <c r="O117" i="39" s="1"/>
  <c r="G68" i="9"/>
  <c r="H68" i="9" s="1"/>
  <c r="G106" i="37"/>
  <c r="H106" i="37" s="1"/>
  <c r="I106" i="37" s="1"/>
  <c r="L117" i="37"/>
  <c r="AB104" i="37"/>
  <c r="AC104" i="37" s="1"/>
  <c r="AD104" i="37" s="1"/>
  <c r="R100" i="37"/>
  <c r="S100" i="37" s="1"/>
  <c r="T100" i="37" s="1"/>
  <c r="V112" i="37"/>
  <c r="O102" i="35"/>
  <c r="W104" i="35"/>
  <c r="X104" i="35" s="1"/>
  <c r="V105" i="35" s="1"/>
  <c r="R116" i="35"/>
  <c r="S116" i="35" s="1"/>
  <c r="T116" i="35" s="1"/>
  <c r="Y103" i="35"/>
  <c r="T115" i="35"/>
  <c r="M103" i="35"/>
  <c r="N103" i="35" s="1"/>
  <c r="L104" i="35" s="1"/>
  <c r="G108" i="35"/>
  <c r="AB106" i="35"/>
  <c r="AC106" i="35" s="1"/>
  <c r="AD106" i="35" s="1"/>
  <c r="N74" i="9"/>
  <c r="O74" i="9" s="1"/>
  <c r="AA123" i="9"/>
  <c r="W100" i="9"/>
  <c r="X100" i="9" s="1"/>
  <c r="V101" i="9" s="1"/>
  <c r="Q118" i="9"/>
  <c r="R118" i="9" s="1"/>
  <c r="S118" i="9" s="1"/>
  <c r="Q119" i="9" s="1"/>
  <c r="O115" i="56" l="1"/>
  <c r="T112" i="56"/>
  <c r="M116" i="56"/>
  <c r="N116" i="56" s="1"/>
  <c r="L117" i="56" s="1"/>
  <c r="R113" i="56"/>
  <c r="S113" i="56" s="1"/>
  <c r="Q114" i="56" s="1"/>
  <c r="AB114" i="56"/>
  <c r="AC114" i="56" s="1"/>
  <c r="AA115" i="56" s="1"/>
  <c r="G119" i="56"/>
  <c r="W115" i="56"/>
  <c r="X115" i="56" s="1"/>
  <c r="V116" i="56" s="1"/>
  <c r="AD113" i="56"/>
  <c r="Y111" i="53"/>
  <c r="O121" i="53"/>
  <c r="W112" i="53"/>
  <c r="X112" i="53" s="1"/>
  <c r="V113" i="53" s="1"/>
  <c r="M122" i="53"/>
  <c r="N122" i="53" s="1"/>
  <c r="O122" i="53" s="1"/>
  <c r="Q117" i="53"/>
  <c r="AA111" i="53"/>
  <c r="J113" i="53"/>
  <c r="H113" i="53"/>
  <c r="I113" i="53" s="1"/>
  <c r="G114" i="53" s="1"/>
  <c r="L129" i="52"/>
  <c r="Y127" i="52"/>
  <c r="Q121" i="52"/>
  <c r="R121" i="52" s="1"/>
  <c r="S121" i="52" s="1"/>
  <c r="T121" i="52" s="1"/>
  <c r="H123" i="52"/>
  <c r="I123" i="52" s="1"/>
  <c r="G124" i="52" s="1"/>
  <c r="AB124" i="52"/>
  <c r="AC124" i="52" s="1"/>
  <c r="AA125" i="52" s="1"/>
  <c r="W128" i="52"/>
  <c r="X128" i="52" s="1"/>
  <c r="V129" i="52" s="1"/>
  <c r="AD123" i="52"/>
  <c r="M129" i="52"/>
  <c r="N129" i="52" s="1"/>
  <c r="L130" i="52" s="1"/>
  <c r="J122" i="52"/>
  <c r="T121" i="50"/>
  <c r="L127" i="50"/>
  <c r="M127" i="50" s="1"/>
  <c r="N127" i="50" s="1"/>
  <c r="L128" i="50" s="1"/>
  <c r="Y129" i="50"/>
  <c r="W130" i="50"/>
  <c r="X130" i="50" s="1"/>
  <c r="V131" i="50" s="1"/>
  <c r="G129" i="50"/>
  <c r="AA122" i="50"/>
  <c r="R122" i="50"/>
  <c r="S122" i="50" s="1"/>
  <c r="Q123" i="50" s="1"/>
  <c r="V120" i="47"/>
  <c r="W120" i="47" s="1"/>
  <c r="X120" i="47" s="1"/>
  <c r="Y120" i="47" s="1"/>
  <c r="T118" i="47"/>
  <c r="O107" i="47"/>
  <c r="R119" i="47"/>
  <c r="S119" i="47" s="1"/>
  <c r="Q120" i="47" s="1"/>
  <c r="M108" i="47"/>
  <c r="N108" i="47" s="1"/>
  <c r="O108" i="47" s="1"/>
  <c r="G117" i="47"/>
  <c r="H116" i="47"/>
  <c r="I116" i="47" s="1"/>
  <c r="J116" i="47" s="1"/>
  <c r="AB120" i="47"/>
  <c r="AC120" i="47" s="1"/>
  <c r="AA121" i="47" s="1"/>
  <c r="AB117" i="46"/>
  <c r="AC117" i="46" s="1"/>
  <c r="AD117" i="46" s="1"/>
  <c r="AD116" i="46"/>
  <c r="W123" i="46"/>
  <c r="X123" i="46" s="1"/>
  <c r="V124" i="46" s="1"/>
  <c r="W124" i="46" s="1"/>
  <c r="X124" i="46" s="1"/>
  <c r="V125" i="46" s="1"/>
  <c r="G116" i="46"/>
  <c r="Q119" i="46"/>
  <c r="M120" i="46"/>
  <c r="N120" i="46" s="1"/>
  <c r="O120" i="46" s="1"/>
  <c r="Y117" i="44"/>
  <c r="L123" i="44"/>
  <c r="H112" i="44"/>
  <c r="I112" i="44" s="1"/>
  <c r="G113" i="44" s="1"/>
  <c r="W118" i="44"/>
  <c r="X118" i="44" s="1"/>
  <c r="Y118" i="44" s="1"/>
  <c r="AB120" i="44"/>
  <c r="AC120" i="44" s="1"/>
  <c r="AA121" i="44" s="1"/>
  <c r="J111" i="44"/>
  <c r="R111" i="44"/>
  <c r="S111" i="44" s="1"/>
  <c r="Q112" i="44" s="1"/>
  <c r="R110" i="39"/>
  <c r="S110" i="39" s="1"/>
  <c r="T110" i="39" s="1"/>
  <c r="AD126" i="39"/>
  <c r="G121" i="39"/>
  <c r="J120" i="39"/>
  <c r="H120" i="39"/>
  <c r="I120" i="39" s="1"/>
  <c r="AB127" i="39"/>
  <c r="AC127" i="39" s="1"/>
  <c r="AA128" i="39" s="1"/>
  <c r="L118" i="39"/>
  <c r="W124" i="39"/>
  <c r="X124" i="39" s="1"/>
  <c r="V125" i="39" s="1"/>
  <c r="J119" i="39"/>
  <c r="J106" i="37"/>
  <c r="G107" i="37"/>
  <c r="H107" i="37" s="1"/>
  <c r="I107" i="37" s="1"/>
  <c r="J107" i="37" s="1"/>
  <c r="M117" i="37"/>
  <c r="N117" i="37" s="1"/>
  <c r="O117" i="37" s="1"/>
  <c r="AA105" i="37"/>
  <c r="Q101" i="37"/>
  <c r="R101" i="37" s="1"/>
  <c r="S101" i="37" s="1"/>
  <c r="T101" i="37" s="1"/>
  <c r="W112" i="37"/>
  <c r="X112" i="37" s="1"/>
  <c r="Y112" i="37" s="1"/>
  <c r="AA107" i="35"/>
  <c r="AB107" i="35" s="1"/>
  <c r="AC107" i="35" s="1"/>
  <c r="AD107" i="35" s="1"/>
  <c r="Y104" i="35"/>
  <c r="O103" i="35"/>
  <c r="M104" i="35"/>
  <c r="N104" i="35" s="1"/>
  <c r="O104" i="35" s="1"/>
  <c r="Q117" i="35"/>
  <c r="W105" i="35"/>
  <c r="X105" i="35" s="1"/>
  <c r="V106" i="35" s="1"/>
  <c r="H108" i="35"/>
  <c r="I108" i="35" s="1"/>
  <c r="J108" i="35" s="1"/>
  <c r="L75" i="9"/>
  <c r="AB123" i="9"/>
  <c r="AC123" i="9" s="1"/>
  <c r="AD123" i="9" s="1"/>
  <c r="W101" i="9"/>
  <c r="X101" i="9" s="1"/>
  <c r="V102" i="9" s="1"/>
  <c r="T118" i="9"/>
  <c r="M75" i="9"/>
  <c r="R119" i="9"/>
  <c r="S119" i="9" s="1"/>
  <c r="Q120" i="9" s="1"/>
  <c r="T119" i="9"/>
  <c r="I68" i="9"/>
  <c r="J68" i="9" s="1"/>
  <c r="T113" i="56" l="1"/>
  <c r="Y115" i="56"/>
  <c r="AD114" i="56"/>
  <c r="O116" i="56"/>
  <c r="AB115" i="56"/>
  <c r="AC115" i="56" s="1"/>
  <c r="AA116" i="56" s="1"/>
  <c r="W116" i="56"/>
  <c r="X116" i="56" s="1"/>
  <c r="Y116" i="56" s="1"/>
  <c r="M117" i="56"/>
  <c r="N117" i="56" s="1"/>
  <c r="O117" i="56" s="1"/>
  <c r="R114" i="56"/>
  <c r="S114" i="56" s="1"/>
  <c r="Q115" i="56" s="1"/>
  <c r="H119" i="56"/>
  <c r="I119" i="56" s="1"/>
  <c r="J119" i="56" s="1"/>
  <c r="Y112" i="53"/>
  <c r="H114" i="53"/>
  <c r="I114" i="53" s="1"/>
  <c r="G115" i="53" s="1"/>
  <c r="W113" i="53"/>
  <c r="X113" i="53" s="1"/>
  <c r="Y113" i="53" s="1"/>
  <c r="AB111" i="53"/>
  <c r="AC111" i="53" s="1"/>
  <c r="AA112" i="53" s="1"/>
  <c r="L123" i="53"/>
  <c r="R117" i="53"/>
  <c r="S117" i="53" s="1"/>
  <c r="T117" i="53" s="1"/>
  <c r="AD124" i="52"/>
  <c r="Q122" i="52"/>
  <c r="W129" i="52"/>
  <c r="X129" i="52" s="1"/>
  <c r="V130" i="52" s="1"/>
  <c r="AB125" i="52"/>
  <c r="AC125" i="52" s="1"/>
  <c r="AD125" i="52" s="1"/>
  <c r="M130" i="52"/>
  <c r="N130" i="52" s="1"/>
  <c r="L131" i="52" s="1"/>
  <c r="H124" i="52"/>
  <c r="I124" i="52" s="1"/>
  <c r="J124" i="52" s="1"/>
  <c r="O129" i="52"/>
  <c r="Y128" i="52"/>
  <c r="R122" i="52"/>
  <c r="S122" i="52" s="1"/>
  <c r="T122" i="52" s="1"/>
  <c r="J123" i="52"/>
  <c r="O127" i="50"/>
  <c r="R123" i="50"/>
  <c r="S123" i="50" s="1"/>
  <c r="Q124" i="50" s="1"/>
  <c r="W131" i="50"/>
  <c r="X131" i="50" s="1"/>
  <c r="V132" i="50" s="1"/>
  <c r="M128" i="50"/>
  <c r="N128" i="50" s="1"/>
  <c r="L129" i="50" s="1"/>
  <c r="T122" i="50"/>
  <c r="Y130" i="50"/>
  <c r="H129" i="50"/>
  <c r="I129" i="50" s="1"/>
  <c r="G130" i="50" s="1"/>
  <c r="AB122" i="50"/>
  <c r="AC122" i="50" s="1"/>
  <c r="AA123" i="50" s="1"/>
  <c r="V121" i="47"/>
  <c r="W121" i="47" s="1"/>
  <c r="X121" i="47" s="1"/>
  <c r="V122" i="47" s="1"/>
  <c r="T119" i="47"/>
  <c r="AB121" i="47"/>
  <c r="AC121" i="47" s="1"/>
  <c r="AA122" i="47" s="1"/>
  <c r="R120" i="47"/>
  <c r="S120" i="47" s="1"/>
  <c r="Q121" i="47" s="1"/>
  <c r="L109" i="47"/>
  <c r="AD120" i="47"/>
  <c r="H117" i="47"/>
  <c r="I117" i="47" s="1"/>
  <c r="J117" i="47" s="1"/>
  <c r="AA118" i="46"/>
  <c r="Y123" i="46"/>
  <c r="L121" i="46"/>
  <c r="M121" i="46" s="1"/>
  <c r="N121" i="46" s="1"/>
  <c r="L122" i="46" s="1"/>
  <c r="Y124" i="46"/>
  <c r="W125" i="46"/>
  <c r="X125" i="46" s="1"/>
  <c r="Y125" i="46" s="1"/>
  <c r="R119" i="46"/>
  <c r="S119" i="46" s="1"/>
  <c r="T119" i="46" s="1"/>
  <c r="J116" i="46"/>
  <c r="H116" i="46"/>
  <c r="I116" i="46" s="1"/>
  <c r="G117" i="46" s="1"/>
  <c r="AD120" i="44"/>
  <c r="J112" i="44"/>
  <c r="M123" i="44"/>
  <c r="N123" i="44" s="1"/>
  <c r="L124" i="44" s="1"/>
  <c r="M124" i="44" s="1"/>
  <c r="N124" i="44" s="1"/>
  <c r="O124" i="44" s="1"/>
  <c r="R112" i="44"/>
  <c r="S112" i="44" s="1"/>
  <c r="Q113" i="44" s="1"/>
  <c r="H113" i="44"/>
  <c r="I113" i="44" s="1"/>
  <c r="J113" i="44" s="1"/>
  <c r="T111" i="44"/>
  <c r="V119" i="44"/>
  <c r="AB121" i="44"/>
  <c r="AC121" i="44" s="1"/>
  <c r="AD121" i="44" s="1"/>
  <c r="Q111" i="39"/>
  <c r="R111" i="39"/>
  <c r="S111" i="39" s="1"/>
  <c r="Q112" i="39" s="1"/>
  <c r="T111" i="39"/>
  <c r="AB128" i="39"/>
  <c r="AC128" i="39" s="1"/>
  <c r="AD128" i="39" s="1"/>
  <c r="W125" i="39"/>
  <c r="X125" i="39" s="1"/>
  <c r="Y125" i="39" s="1"/>
  <c r="Y124" i="39"/>
  <c r="AD127" i="39"/>
  <c r="H121" i="39"/>
  <c r="I121" i="39" s="1"/>
  <c r="J121" i="39" s="1"/>
  <c r="M118" i="39"/>
  <c r="N118" i="39" s="1"/>
  <c r="O118" i="39" s="1"/>
  <c r="G108" i="37"/>
  <c r="H108" i="37" s="1"/>
  <c r="I108" i="37" s="1"/>
  <c r="G109" i="37" s="1"/>
  <c r="L118" i="37"/>
  <c r="M118" i="37" s="1"/>
  <c r="N118" i="37" s="1"/>
  <c r="V113" i="37"/>
  <c r="W113" i="37" s="1"/>
  <c r="X113" i="37" s="1"/>
  <c r="V114" i="37" s="1"/>
  <c r="AB105" i="37"/>
  <c r="AC105" i="37" s="1"/>
  <c r="AD105" i="37" s="1"/>
  <c r="Q102" i="37"/>
  <c r="R102" i="37" s="1"/>
  <c r="S102" i="37" s="1"/>
  <c r="T102" i="37" s="1"/>
  <c r="AA108" i="35"/>
  <c r="AB108" i="35" s="1"/>
  <c r="AC108" i="35" s="1"/>
  <c r="AA109" i="35" s="1"/>
  <c r="W106" i="35"/>
  <c r="X106" i="35" s="1"/>
  <c r="V107" i="35" s="1"/>
  <c r="Y105" i="35"/>
  <c r="L105" i="35"/>
  <c r="G109" i="35"/>
  <c r="R117" i="35"/>
  <c r="S117" i="35" s="1"/>
  <c r="Q118" i="35" s="1"/>
  <c r="N75" i="9"/>
  <c r="O75" i="9" s="1"/>
  <c r="AA124" i="9"/>
  <c r="W102" i="9"/>
  <c r="X102" i="9" s="1"/>
  <c r="V103" i="9" s="1"/>
  <c r="R120" i="9"/>
  <c r="S120" i="9" s="1"/>
  <c r="Q121" i="9" s="1"/>
  <c r="G69" i="9"/>
  <c r="T120" i="47" l="1"/>
  <c r="AD115" i="56"/>
  <c r="L118" i="56"/>
  <c r="M118" i="56" s="1"/>
  <c r="N118" i="56" s="1"/>
  <c r="R115" i="56"/>
  <c r="S115" i="56" s="1"/>
  <c r="Q116" i="56" s="1"/>
  <c r="AB116" i="56"/>
  <c r="AC116" i="56" s="1"/>
  <c r="AD116" i="56" s="1"/>
  <c r="V117" i="56"/>
  <c r="G120" i="56"/>
  <c r="T114" i="56"/>
  <c r="AD111" i="53"/>
  <c r="Q118" i="53"/>
  <c r="J114" i="53"/>
  <c r="H115" i="53"/>
  <c r="I115" i="53" s="1"/>
  <c r="G116" i="53" s="1"/>
  <c r="AB112" i="53"/>
  <c r="AC112" i="53" s="1"/>
  <c r="AD112" i="53" s="1"/>
  <c r="R118" i="53"/>
  <c r="S118" i="53" s="1"/>
  <c r="T118" i="53" s="1"/>
  <c r="V114" i="53"/>
  <c r="M123" i="53"/>
  <c r="N123" i="53" s="1"/>
  <c r="L124" i="53" s="1"/>
  <c r="AA126" i="52"/>
  <c r="Q123" i="52"/>
  <c r="R123" i="52" s="1"/>
  <c r="S123" i="52" s="1"/>
  <c r="O130" i="52"/>
  <c r="W130" i="52"/>
  <c r="X130" i="52" s="1"/>
  <c r="V131" i="52" s="1"/>
  <c r="AB126" i="52"/>
  <c r="AC126" i="52" s="1"/>
  <c r="AD126" i="52" s="1"/>
  <c r="G125" i="52"/>
  <c r="M131" i="52"/>
  <c r="N131" i="52" s="1"/>
  <c r="O131" i="52" s="1"/>
  <c r="Y129" i="52"/>
  <c r="T123" i="50"/>
  <c r="AB123" i="50"/>
  <c r="AC123" i="50" s="1"/>
  <c r="AA124" i="50" s="1"/>
  <c r="M129" i="50"/>
  <c r="N129" i="50" s="1"/>
  <c r="L130" i="50" s="1"/>
  <c r="O129" i="50"/>
  <c r="H130" i="50"/>
  <c r="I130" i="50" s="1"/>
  <c r="G131" i="50" s="1"/>
  <c r="W132" i="50"/>
  <c r="X132" i="50" s="1"/>
  <c r="Y132" i="50" s="1"/>
  <c r="J129" i="50"/>
  <c r="Y131" i="50"/>
  <c r="R124" i="50"/>
  <c r="S124" i="50" s="1"/>
  <c r="Q125" i="50" s="1"/>
  <c r="AD122" i="50"/>
  <c r="O128" i="50"/>
  <c r="AD121" i="47"/>
  <c r="Y121" i="47"/>
  <c r="R121" i="47"/>
  <c r="S121" i="47" s="1"/>
  <c r="Q122" i="47" s="1"/>
  <c r="W122" i="47"/>
  <c r="X122" i="47" s="1"/>
  <c r="Y122" i="47" s="1"/>
  <c r="G118" i="47"/>
  <c r="M109" i="47"/>
  <c r="N109" i="47" s="1"/>
  <c r="O109" i="47" s="1"/>
  <c r="AB122" i="47"/>
  <c r="AC122" i="47" s="1"/>
  <c r="AD122" i="47" s="1"/>
  <c r="AB118" i="46"/>
  <c r="AC118" i="46" s="1"/>
  <c r="AA119" i="46" s="1"/>
  <c r="V126" i="46"/>
  <c r="O121" i="46"/>
  <c r="M122" i="46"/>
  <c r="N122" i="46" s="1"/>
  <c r="L123" i="46" s="1"/>
  <c r="H117" i="46"/>
  <c r="I117" i="46" s="1"/>
  <c r="J117" i="46" s="1"/>
  <c r="Q120" i="46"/>
  <c r="W126" i="46"/>
  <c r="X126" i="46" s="1"/>
  <c r="Y126" i="46" s="1"/>
  <c r="T112" i="44"/>
  <c r="O123" i="44"/>
  <c r="R113" i="44"/>
  <c r="S113" i="44" s="1"/>
  <c r="Q114" i="44" s="1"/>
  <c r="AA122" i="44"/>
  <c r="W119" i="44"/>
  <c r="X119" i="44" s="1"/>
  <c r="V120" i="44" s="1"/>
  <c r="G114" i="44"/>
  <c r="L125" i="44"/>
  <c r="R112" i="39"/>
  <c r="S112" i="39" s="1"/>
  <c r="Q113" i="39" s="1"/>
  <c r="T112" i="39"/>
  <c r="AA129" i="39"/>
  <c r="V126" i="39"/>
  <c r="L119" i="39"/>
  <c r="M119" i="39" s="1"/>
  <c r="N119" i="39" s="1"/>
  <c r="G122" i="39"/>
  <c r="O118" i="37"/>
  <c r="L119" i="37"/>
  <c r="M119" i="37" s="1"/>
  <c r="N119" i="37" s="1"/>
  <c r="L120" i="37" s="1"/>
  <c r="AA106" i="37"/>
  <c r="AB106" i="37" s="1"/>
  <c r="AC106" i="37" s="1"/>
  <c r="AA107" i="37" s="1"/>
  <c r="AB107" i="37" s="1"/>
  <c r="AC107" i="37" s="1"/>
  <c r="Y113" i="37"/>
  <c r="Q103" i="37"/>
  <c r="R103" i="37" s="1"/>
  <c r="S103" i="37" s="1"/>
  <c r="T103" i="37" s="1"/>
  <c r="W114" i="37"/>
  <c r="X114" i="37" s="1"/>
  <c r="V115" i="37" s="1"/>
  <c r="H109" i="37"/>
  <c r="I109" i="37" s="1"/>
  <c r="G110" i="37" s="1"/>
  <c r="J108" i="37"/>
  <c r="AD108" i="35"/>
  <c r="R118" i="35"/>
  <c r="S118" i="35" s="1"/>
  <c r="T118" i="35" s="1"/>
  <c r="AB109" i="35"/>
  <c r="AC109" i="35" s="1"/>
  <c r="AA110" i="35" s="1"/>
  <c r="W107" i="35"/>
  <c r="X107" i="35" s="1"/>
  <c r="Y107" i="35" s="1"/>
  <c r="M105" i="35"/>
  <c r="N105" i="35" s="1"/>
  <c r="L106" i="35" s="1"/>
  <c r="T117" i="35"/>
  <c r="Y106" i="35"/>
  <c r="H109" i="35"/>
  <c r="I109" i="35" s="1"/>
  <c r="G110" i="35" s="1"/>
  <c r="L76" i="9"/>
  <c r="M76" i="9" s="1"/>
  <c r="AB124" i="9"/>
  <c r="AC124" i="9" s="1"/>
  <c r="AA125" i="9" s="1"/>
  <c r="W103" i="9"/>
  <c r="X103" i="9" s="1"/>
  <c r="T120" i="9"/>
  <c r="R121" i="9"/>
  <c r="S121" i="9" s="1"/>
  <c r="T121" i="9" s="1"/>
  <c r="H69" i="9"/>
  <c r="O118" i="56" l="1"/>
  <c r="L119" i="56"/>
  <c r="M119" i="56" s="1"/>
  <c r="N119" i="56" s="1"/>
  <c r="O119" i="56" s="1"/>
  <c r="T115" i="56"/>
  <c r="R116" i="56"/>
  <c r="S116" i="56" s="1"/>
  <c r="Q117" i="56" s="1"/>
  <c r="AA117" i="56"/>
  <c r="H120" i="56"/>
  <c r="I120" i="56" s="1"/>
  <c r="J120" i="56" s="1"/>
  <c r="W117" i="56"/>
  <c r="X117" i="56" s="1"/>
  <c r="V118" i="56" s="1"/>
  <c r="Q119" i="53"/>
  <c r="R119" i="53" s="1"/>
  <c r="S119" i="53" s="1"/>
  <c r="T119" i="53" s="1"/>
  <c r="O123" i="53"/>
  <c r="J115" i="53"/>
  <c r="M124" i="53"/>
  <c r="N124" i="53" s="1"/>
  <c r="O124" i="53" s="1"/>
  <c r="AA113" i="53"/>
  <c r="W114" i="53"/>
  <c r="X114" i="53" s="1"/>
  <c r="V115" i="53" s="1"/>
  <c r="G117" i="53"/>
  <c r="H116" i="53"/>
  <c r="I116" i="53" s="1"/>
  <c r="J116" i="53" s="1"/>
  <c r="L132" i="52"/>
  <c r="M132" i="52" s="1"/>
  <c r="N132" i="52" s="1"/>
  <c r="L133" i="52" s="1"/>
  <c r="AA127" i="52"/>
  <c r="AB127" i="52" s="1"/>
  <c r="AC127" i="52" s="1"/>
  <c r="AA128" i="52" s="1"/>
  <c r="Q124" i="52"/>
  <c r="R124" i="52" s="1"/>
  <c r="S124" i="52" s="1"/>
  <c r="T124" i="52" s="1"/>
  <c r="T123" i="52"/>
  <c r="W131" i="52"/>
  <c r="X131" i="52" s="1"/>
  <c r="V132" i="52" s="1"/>
  <c r="H125" i="52"/>
  <c r="I125" i="52" s="1"/>
  <c r="G126" i="52" s="1"/>
  <c r="Y130" i="52"/>
  <c r="V133" i="50"/>
  <c r="W133" i="50" s="1"/>
  <c r="X133" i="50" s="1"/>
  <c r="Y133" i="50" s="1"/>
  <c r="T124" i="50"/>
  <c r="J130" i="50"/>
  <c r="R125" i="50"/>
  <c r="S125" i="50" s="1"/>
  <c r="T125" i="50" s="1"/>
  <c r="H131" i="50"/>
  <c r="I131" i="50" s="1"/>
  <c r="G132" i="50" s="1"/>
  <c r="AB124" i="50"/>
  <c r="AC124" i="50" s="1"/>
  <c r="AA125" i="50" s="1"/>
  <c r="M130" i="50"/>
  <c r="N130" i="50" s="1"/>
  <c r="L131" i="50" s="1"/>
  <c r="AD123" i="50"/>
  <c r="T121" i="47"/>
  <c r="L110" i="47"/>
  <c r="V123" i="47"/>
  <c r="AA123" i="47"/>
  <c r="H118" i="47"/>
  <c r="I118" i="47" s="1"/>
  <c r="G119" i="47" s="1"/>
  <c r="R122" i="47"/>
  <c r="S122" i="47" s="1"/>
  <c r="Q123" i="47" s="1"/>
  <c r="AD118" i="46"/>
  <c r="AB119" i="46"/>
  <c r="AC119" i="46" s="1"/>
  <c r="AA120" i="46" s="1"/>
  <c r="O122" i="46"/>
  <c r="M123" i="46"/>
  <c r="N123" i="46" s="1"/>
  <c r="O123" i="46" s="1"/>
  <c r="V127" i="46"/>
  <c r="G118" i="46"/>
  <c r="R120" i="46"/>
  <c r="S120" i="46" s="1"/>
  <c r="T120" i="46" s="1"/>
  <c r="Y119" i="44"/>
  <c r="T113" i="44"/>
  <c r="R114" i="44"/>
  <c r="S114" i="44" s="1"/>
  <c r="T114" i="44" s="1"/>
  <c r="W120" i="44"/>
  <c r="X120" i="44" s="1"/>
  <c r="Y120" i="44" s="1"/>
  <c r="H114" i="44"/>
  <c r="I114" i="44" s="1"/>
  <c r="G115" i="44" s="1"/>
  <c r="AB122" i="44"/>
  <c r="AC122" i="44" s="1"/>
  <c r="AD122" i="44" s="1"/>
  <c r="M125" i="44"/>
  <c r="N125" i="44" s="1"/>
  <c r="L126" i="44" s="1"/>
  <c r="AB129" i="39"/>
  <c r="AC129" i="39" s="1"/>
  <c r="AD129" i="39" s="1"/>
  <c r="R113" i="39"/>
  <c r="S113" i="39" s="1"/>
  <c r="T113" i="39" s="1"/>
  <c r="W126" i="39"/>
  <c r="X126" i="39" s="1"/>
  <c r="V127" i="39" s="1"/>
  <c r="W127" i="39" s="1"/>
  <c r="X127" i="39" s="1"/>
  <c r="V128" i="39" s="1"/>
  <c r="Y126" i="39"/>
  <c r="O119" i="39"/>
  <c r="L120" i="39"/>
  <c r="M120" i="39" s="1"/>
  <c r="N120" i="39" s="1"/>
  <c r="H122" i="39"/>
  <c r="I122" i="39" s="1"/>
  <c r="J122" i="39" s="1"/>
  <c r="G123" i="39"/>
  <c r="AD124" i="9"/>
  <c r="J109" i="35"/>
  <c r="J109" i="37"/>
  <c r="O119" i="37"/>
  <c r="AD106" i="37"/>
  <c r="M120" i="37"/>
  <c r="N120" i="37" s="1"/>
  <c r="L121" i="37" s="1"/>
  <c r="AD107" i="37"/>
  <c r="AA108" i="37"/>
  <c r="AB108" i="37" s="1"/>
  <c r="AC108" i="37" s="1"/>
  <c r="AA109" i="37" s="1"/>
  <c r="H110" i="37"/>
  <c r="I110" i="37" s="1"/>
  <c r="J110" i="37" s="1"/>
  <c r="W115" i="37"/>
  <c r="X115" i="37" s="1"/>
  <c r="V116" i="37" s="1"/>
  <c r="Q104" i="37"/>
  <c r="Y114" i="37"/>
  <c r="Q119" i="35"/>
  <c r="AD109" i="35"/>
  <c r="V108" i="35"/>
  <c r="W108" i="35" s="1"/>
  <c r="X108" i="35" s="1"/>
  <c r="Y108" i="35" s="1"/>
  <c r="AB110" i="35"/>
  <c r="AC110" i="35" s="1"/>
  <c r="AA111" i="35" s="1"/>
  <c r="M106" i="35"/>
  <c r="N106" i="35" s="1"/>
  <c r="O106" i="35" s="1"/>
  <c r="H110" i="35"/>
  <c r="I110" i="35" s="1"/>
  <c r="G111" i="35" s="1"/>
  <c r="O105" i="35"/>
  <c r="R119" i="35"/>
  <c r="S119" i="35" s="1"/>
  <c r="Q120" i="35" s="1"/>
  <c r="N76" i="9"/>
  <c r="O76" i="9" s="1"/>
  <c r="AB125" i="9"/>
  <c r="AC125" i="9" s="1"/>
  <c r="AD125" i="9" s="1"/>
  <c r="V104" i="9"/>
  <c r="Q122" i="9"/>
  <c r="R122" i="9" s="1"/>
  <c r="S122" i="9" s="1"/>
  <c r="Q123" i="9" s="1"/>
  <c r="I69" i="9"/>
  <c r="J69" i="9" s="1"/>
  <c r="Y117" i="56" l="1"/>
  <c r="T116" i="56"/>
  <c r="W118" i="56"/>
  <c r="X118" i="56" s="1"/>
  <c r="V119" i="56" s="1"/>
  <c r="R117" i="56"/>
  <c r="S117" i="56" s="1"/>
  <c r="Q118" i="56" s="1"/>
  <c r="G121" i="56"/>
  <c r="L120" i="56"/>
  <c r="AB117" i="56"/>
  <c r="AC117" i="56" s="1"/>
  <c r="AD117" i="56" s="1"/>
  <c r="Y114" i="53"/>
  <c r="L125" i="53"/>
  <c r="W115" i="53"/>
  <c r="X115" i="53" s="1"/>
  <c r="V116" i="53" s="1"/>
  <c r="H117" i="53"/>
  <c r="I117" i="53" s="1"/>
  <c r="J117" i="53" s="1"/>
  <c r="Q120" i="53"/>
  <c r="AB113" i="53"/>
  <c r="AC113" i="53" s="1"/>
  <c r="AD113" i="53" s="1"/>
  <c r="Q125" i="52"/>
  <c r="R125" i="52" s="1"/>
  <c r="S125" i="52" s="1"/>
  <c r="Q126" i="52" s="1"/>
  <c r="O132" i="52"/>
  <c r="W132" i="52"/>
  <c r="X132" i="52" s="1"/>
  <c r="Y132" i="52" s="1"/>
  <c r="AB128" i="52"/>
  <c r="AC128" i="52" s="1"/>
  <c r="AA129" i="52" s="1"/>
  <c r="H126" i="52"/>
  <c r="I126" i="52" s="1"/>
  <c r="J126" i="52" s="1"/>
  <c r="G127" i="52"/>
  <c r="M133" i="52"/>
  <c r="N133" i="52" s="1"/>
  <c r="O133" i="52" s="1"/>
  <c r="J125" i="52"/>
  <c r="AD127" i="52"/>
  <c r="Y131" i="52"/>
  <c r="Q126" i="50"/>
  <c r="V134" i="50"/>
  <c r="W134" i="50" s="1"/>
  <c r="X134" i="50" s="1"/>
  <c r="V135" i="50" s="1"/>
  <c r="O130" i="50"/>
  <c r="AB125" i="50"/>
  <c r="AC125" i="50" s="1"/>
  <c r="AA126" i="50" s="1"/>
  <c r="H132" i="50"/>
  <c r="I132" i="50" s="1"/>
  <c r="G133" i="50" s="1"/>
  <c r="M131" i="50"/>
  <c r="N131" i="50" s="1"/>
  <c r="O131" i="50" s="1"/>
  <c r="J131" i="50"/>
  <c r="AD124" i="50"/>
  <c r="R126" i="50"/>
  <c r="S126" i="50" s="1"/>
  <c r="T126" i="50" s="1"/>
  <c r="T122" i="47"/>
  <c r="R123" i="47"/>
  <c r="S123" i="47" s="1"/>
  <c r="Q124" i="47" s="1"/>
  <c r="H119" i="47"/>
  <c r="I119" i="47" s="1"/>
  <c r="J119" i="47" s="1"/>
  <c r="J118" i="47"/>
  <c r="AB123" i="47"/>
  <c r="AC123" i="47" s="1"/>
  <c r="AD123" i="47" s="1"/>
  <c r="W123" i="47"/>
  <c r="X123" i="47" s="1"/>
  <c r="V124" i="47" s="1"/>
  <c r="M110" i="47"/>
  <c r="N110" i="47" s="1"/>
  <c r="L111" i="47" s="1"/>
  <c r="AD119" i="46"/>
  <c r="AB120" i="46"/>
  <c r="AC120" i="46" s="1"/>
  <c r="AD120" i="46" s="1"/>
  <c r="L124" i="46"/>
  <c r="M124" i="46" s="1"/>
  <c r="N124" i="46" s="1"/>
  <c r="O124" i="46" s="1"/>
  <c r="Q121" i="46"/>
  <c r="H118" i="46"/>
  <c r="I118" i="46" s="1"/>
  <c r="G119" i="46" s="1"/>
  <c r="W127" i="46"/>
  <c r="X127" i="46" s="1"/>
  <c r="V128" i="46" s="1"/>
  <c r="R121" i="46"/>
  <c r="S121" i="46" s="1"/>
  <c r="T121" i="46" s="1"/>
  <c r="O125" i="44"/>
  <c r="H115" i="44"/>
  <c r="I115" i="44" s="1"/>
  <c r="G116" i="44" s="1"/>
  <c r="M126" i="44"/>
  <c r="N126" i="44" s="1"/>
  <c r="L127" i="44" s="1"/>
  <c r="V121" i="44"/>
  <c r="AA123" i="44"/>
  <c r="J114" i="44"/>
  <c r="Q115" i="44"/>
  <c r="AA130" i="39"/>
  <c r="AB130" i="39" s="1"/>
  <c r="AC130" i="39" s="1"/>
  <c r="AA131" i="39" s="1"/>
  <c r="Q114" i="39"/>
  <c r="L121" i="39"/>
  <c r="M121" i="39" s="1"/>
  <c r="N121" i="39" s="1"/>
  <c r="L122" i="39" s="1"/>
  <c r="O120" i="39"/>
  <c r="W128" i="39"/>
  <c r="X128" i="39" s="1"/>
  <c r="Y128" i="39" s="1"/>
  <c r="H123" i="39"/>
  <c r="I123" i="39" s="1"/>
  <c r="G124" i="39" s="1"/>
  <c r="Y127" i="39"/>
  <c r="O120" i="37"/>
  <c r="M121" i="37"/>
  <c r="N121" i="37" s="1"/>
  <c r="L122" i="37" s="1"/>
  <c r="AD108" i="37"/>
  <c r="Y115" i="37"/>
  <c r="W116" i="37"/>
  <c r="X116" i="37" s="1"/>
  <c r="V117" i="37" s="1"/>
  <c r="AB109" i="37"/>
  <c r="AC109" i="37" s="1"/>
  <c r="AD109" i="37" s="1"/>
  <c r="R104" i="37"/>
  <c r="S104" i="37" s="1"/>
  <c r="T104" i="37" s="1"/>
  <c r="G111" i="37"/>
  <c r="AD110" i="35"/>
  <c r="V109" i="35"/>
  <c r="W109" i="35" s="1"/>
  <c r="X109" i="35" s="1"/>
  <c r="V110" i="35" s="1"/>
  <c r="T119" i="35"/>
  <c r="R120" i="35"/>
  <c r="S120" i="35" s="1"/>
  <c r="T120" i="35" s="1"/>
  <c r="H111" i="35"/>
  <c r="I111" i="35" s="1"/>
  <c r="G112" i="35" s="1"/>
  <c r="AB111" i="35"/>
  <c r="AC111" i="35" s="1"/>
  <c r="AD111" i="35" s="1"/>
  <c r="J110" i="35"/>
  <c r="L107" i="35"/>
  <c r="L77" i="9"/>
  <c r="M77" i="9" s="1"/>
  <c r="AA126" i="9"/>
  <c r="W104" i="9"/>
  <c r="X104" i="9" s="1"/>
  <c r="V105" i="9" s="1"/>
  <c r="R123" i="9"/>
  <c r="S123" i="9" s="1"/>
  <c r="Q124" i="9" s="1"/>
  <c r="T122" i="9"/>
  <c r="G70" i="9"/>
  <c r="AA118" i="56" l="1"/>
  <c r="R118" i="56"/>
  <c r="S118" i="56" s="1"/>
  <c r="T118" i="56" s="1"/>
  <c r="W119" i="56"/>
  <c r="X119" i="56" s="1"/>
  <c r="Y119" i="56" s="1"/>
  <c r="M120" i="56"/>
  <c r="N120" i="56" s="1"/>
  <c r="O120" i="56" s="1"/>
  <c r="T117" i="56"/>
  <c r="G122" i="56"/>
  <c r="H121" i="56"/>
  <c r="I121" i="56" s="1"/>
  <c r="J121" i="56" s="1"/>
  <c r="Y118" i="56"/>
  <c r="AB118" i="56"/>
  <c r="AC118" i="56" s="1"/>
  <c r="AA119" i="56" s="1"/>
  <c r="Y115" i="53"/>
  <c r="M125" i="53"/>
  <c r="N125" i="53" s="1"/>
  <c r="O125" i="53" s="1"/>
  <c r="W116" i="53"/>
  <c r="X116" i="53" s="1"/>
  <c r="V117" i="53" s="1"/>
  <c r="AA114" i="53"/>
  <c r="G118" i="53"/>
  <c r="R120" i="53"/>
  <c r="S120" i="53" s="1"/>
  <c r="Q121" i="53" s="1"/>
  <c r="V133" i="52"/>
  <c r="W133" i="52" s="1"/>
  <c r="X133" i="52" s="1"/>
  <c r="Y133" i="52" s="1"/>
  <c r="L134" i="52"/>
  <c r="M134" i="52" s="1"/>
  <c r="N134" i="52" s="1"/>
  <c r="L135" i="52" s="1"/>
  <c r="AD128" i="52"/>
  <c r="T125" i="52"/>
  <c r="AB129" i="52"/>
  <c r="AC129" i="52" s="1"/>
  <c r="AA130" i="52" s="1"/>
  <c r="R126" i="52"/>
  <c r="S126" i="52" s="1"/>
  <c r="Q127" i="52" s="1"/>
  <c r="H127" i="52"/>
  <c r="I127" i="52" s="1"/>
  <c r="J127" i="52" s="1"/>
  <c r="AD125" i="50"/>
  <c r="L132" i="50"/>
  <c r="M132" i="50" s="1"/>
  <c r="N132" i="50" s="1"/>
  <c r="L133" i="50" s="1"/>
  <c r="W135" i="50"/>
  <c r="X135" i="50" s="1"/>
  <c r="Y135" i="50" s="1"/>
  <c r="H133" i="50"/>
  <c r="I133" i="50" s="1"/>
  <c r="G134" i="50" s="1"/>
  <c r="J132" i="50"/>
  <c r="AB126" i="50"/>
  <c r="AC126" i="50" s="1"/>
  <c r="AD126" i="50" s="1"/>
  <c r="Q127" i="50"/>
  <c r="Y134" i="50"/>
  <c r="Y123" i="47"/>
  <c r="T123" i="47"/>
  <c r="O110" i="47"/>
  <c r="M111" i="47"/>
  <c r="N111" i="47" s="1"/>
  <c r="O111" i="47" s="1"/>
  <c r="W124" i="47"/>
  <c r="X124" i="47" s="1"/>
  <c r="Y124" i="47" s="1"/>
  <c r="AA124" i="47"/>
  <c r="G120" i="47"/>
  <c r="R124" i="47"/>
  <c r="S124" i="47" s="1"/>
  <c r="Q125" i="47" s="1"/>
  <c r="AA121" i="46"/>
  <c r="Y127" i="46"/>
  <c r="J118" i="46"/>
  <c r="H119" i="46"/>
  <c r="I119" i="46" s="1"/>
  <c r="J119" i="46" s="1"/>
  <c r="W128" i="46"/>
  <c r="X128" i="46" s="1"/>
  <c r="V129" i="46" s="1"/>
  <c r="L125" i="46"/>
  <c r="Q122" i="46"/>
  <c r="J115" i="44"/>
  <c r="M127" i="44"/>
  <c r="N127" i="44" s="1"/>
  <c r="L128" i="44" s="1"/>
  <c r="H116" i="44"/>
  <c r="I116" i="44" s="1"/>
  <c r="J116" i="44" s="1"/>
  <c r="AB123" i="44"/>
  <c r="AC123" i="44" s="1"/>
  <c r="AD123" i="44" s="1"/>
  <c r="O126" i="44"/>
  <c r="Y121" i="44"/>
  <c r="W121" i="44"/>
  <c r="X121" i="44" s="1"/>
  <c r="V122" i="44" s="1"/>
  <c r="R115" i="44"/>
  <c r="S115" i="44" s="1"/>
  <c r="Q116" i="44" s="1"/>
  <c r="AD130" i="39"/>
  <c r="AB131" i="39"/>
  <c r="AC131" i="39" s="1"/>
  <c r="AD131" i="39" s="1"/>
  <c r="V129" i="39"/>
  <c r="W129" i="39" s="1"/>
  <c r="X129" i="39" s="1"/>
  <c r="Y129" i="39" s="1"/>
  <c r="R114" i="39"/>
  <c r="S114" i="39" s="1"/>
  <c r="Q115" i="39" s="1"/>
  <c r="O121" i="39"/>
  <c r="H124" i="39"/>
  <c r="I124" i="39" s="1"/>
  <c r="G125" i="39" s="1"/>
  <c r="M122" i="39"/>
  <c r="N122" i="39" s="1"/>
  <c r="O122" i="39" s="1"/>
  <c r="J123" i="39"/>
  <c r="AB126" i="9"/>
  <c r="AC126" i="9" s="1"/>
  <c r="AD126" i="9" s="1"/>
  <c r="J111" i="35"/>
  <c r="O121" i="37"/>
  <c r="M122" i="37"/>
  <c r="N122" i="37" s="1"/>
  <c r="L123" i="37" s="1"/>
  <c r="AA110" i="37"/>
  <c r="AB110" i="37" s="1"/>
  <c r="AC110" i="37" s="1"/>
  <c r="AA111" i="37" s="1"/>
  <c r="W117" i="37"/>
  <c r="X117" i="37" s="1"/>
  <c r="V118" i="37" s="1"/>
  <c r="Q105" i="37"/>
  <c r="Y116" i="37"/>
  <c r="H111" i="37"/>
  <c r="I111" i="37" s="1"/>
  <c r="G112" i="37" s="1"/>
  <c r="Y109" i="35"/>
  <c r="H112" i="35"/>
  <c r="I112" i="35" s="1"/>
  <c r="J112" i="35" s="1"/>
  <c r="W110" i="35"/>
  <c r="X110" i="35" s="1"/>
  <c r="Y110" i="35" s="1"/>
  <c r="AA112" i="35"/>
  <c r="Q121" i="35"/>
  <c r="M107" i="35"/>
  <c r="N107" i="35" s="1"/>
  <c r="L108" i="35" s="1"/>
  <c r="N77" i="9"/>
  <c r="O77" i="9" s="1"/>
  <c r="T123" i="9"/>
  <c r="W105" i="9"/>
  <c r="X105" i="9" s="1"/>
  <c r="V106" i="9" s="1"/>
  <c r="R124" i="9"/>
  <c r="S124" i="9" s="1"/>
  <c r="T124" i="9" s="1"/>
  <c r="H70" i="9"/>
  <c r="AD118" i="56" l="1"/>
  <c r="Q119" i="56"/>
  <c r="R119" i="56" s="1"/>
  <c r="S119" i="56" s="1"/>
  <c r="T119" i="56" s="1"/>
  <c r="L121" i="56"/>
  <c r="M121" i="56" s="1"/>
  <c r="N121" i="56" s="1"/>
  <c r="L122" i="56" s="1"/>
  <c r="AB119" i="56"/>
  <c r="AC119" i="56" s="1"/>
  <c r="AD119" i="56" s="1"/>
  <c r="H122" i="56"/>
  <c r="I122" i="56" s="1"/>
  <c r="J122" i="56" s="1"/>
  <c r="V120" i="56"/>
  <c r="L126" i="53"/>
  <c r="M126" i="53" s="1"/>
  <c r="N126" i="53" s="1"/>
  <c r="O126" i="53" s="1"/>
  <c r="Y116" i="53"/>
  <c r="R121" i="53"/>
  <c r="S121" i="53" s="1"/>
  <c r="Q122" i="53" s="1"/>
  <c r="W117" i="53"/>
  <c r="X117" i="53" s="1"/>
  <c r="Y117" i="53" s="1"/>
  <c r="H118" i="53"/>
  <c r="I118" i="53" s="1"/>
  <c r="G119" i="53" s="1"/>
  <c r="T120" i="53"/>
  <c r="AB114" i="53"/>
  <c r="AC114" i="53" s="1"/>
  <c r="AD114" i="53" s="1"/>
  <c r="T126" i="52"/>
  <c r="G128" i="52"/>
  <c r="AD129" i="52"/>
  <c r="M135" i="52"/>
  <c r="N135" i="52" s="1"/>
  <c r="L136" i="52" s="1"/>
  <c r="G129" i="52"/>
  <c r="H128" i="52"/>
  <c r="I128" i="52" s="1"/>
  <c r="J128" i="52"/>
  <c r="R127" i="52"/>
  <c r="S127" i="52" s="1"/>
  <c r="Q128" i="52" s="1"/>
  <c r="V134" i="52"/>
  <c r="AB130" i="52"/>
  <c r="AC130" i="52" s="1"/>
  <c r="AA131" i="52" s="1"/>
  <c r="O134" i="52"/>
  <c r="V136" i="50"/>
  <c r="M133" i="50"/>
  <c r="N133" i="50" s="1"/>
  <c r="L134" i="50" s="1"/>
  <c r="H134" i="50"/>
  <c r="I134" i="50" s="1"/>
  <c r="J134" i="50" s="1"/>
  <c r="R127" i="50"/>
  <c r="S127" i="50" s="1"/>
  <c r="Q128" i="50" s="1"/>
  <c r="J133" i="50"/>
  <c r="W136" i="50"/>
  <c r="X136" i="50" s="1"/>
  <c r="Y136" i="50" s="1"/>
  <c r="AA127" i="50"/>
  <c r="O132" i="50"/>
  <c r="T124" i="47"/>
  <c r="L112" i="47"/>
  <c r="M112" i="47" s="1"/>
  <c r="N112" i="47" s="1"/>
  <c r="O112" i="47" s="1"/>
  <c r="H120" i="47"/>
  <c r="I120" i="47" s="1"/>
  <c r="G121" i="47" s="1"/>
  <c r="V125" i="47"/>
  <c r="AB124" i="47"/>
  <c r="AC124" i="47" s="1"/>
  <c r="AD124" i="47" s="1"/>
  <c r="R125" i="47"/>
  <c r="S125" i="47" s="1"/>
  <c r="Q126" i="47" s="1"/>
  <c r="AB121" i="46"/>
  <c r="AC121" i="46" s="1"/>
  <c r="AA122" i="46" s="1"/>
  <c r="AA124" i="44"/>
  <c r="Y128" i="46"/>
  <c r="W129" i="46"/>
  <c r="X129" i="46" s="1"/>
  <c r="Y129" i="46" s="1"/>
  <c r="G120" i="46"/>
  <c r="R122" i="46"/>
  <c r="S122" i="46" s="1"/>
  <c r="T122" i="46" s="1"/>
  <c r="M125" i="46"/>
  <c r="N125" i="46" s="1"/>
  <c r="L126" i="46" s="1"/>
  <c r="O127" i="44"/>
  <c r="R116" i="44"/>
  <c r="S116" i="44" s="1"/>
  <c r="Q117" i="44" s="1"/>
  <c r="M128" i="44"/>
  <c r="N128" i="44" s="1"/>
  <c r="L129" i="44" s="1"/>
  <c r="T115" i="44"/>
  <c r="AB124" i="44"/>
  <c r="AC124" i="44" s="1"/>
  <c r="AA125" i="44" s="1"/>
  <c r="G117" i="44"/>
  <c r="W122" i="44"/>
  <c r="X122" i="44" s="1"/>
  <c r="V123" i="44" s="1"/>
  <c r="AA132" i="39"/>
  <c r="T114" i="39"/>
  <c r="R115" i="39"/>
  <c r="S115" i="39" s="1"/>
  <c r="Q116" i="39" s="1"/>
  <c r="T115" i="39"/>
  <c r="V130" i="39"/>
  <c r="W130" i="39" s="1"/>
  <c r="X130" i="39" s="1"/>
  <c r="V131" i="39" s="1"/>
  <c r="H125" i="39"/>
  <c r="I125" i="39" s="1"/>
  <c r="J125" i="39" s="1"/>
  <c r="J124" i="39"/>
  <c r="L123" i="39"/>
  <c r="AA127" i="9"/>
  <c r="J111" i="37"/>
  <c r="O122" i="37"/>
  <c r="M123" i="37"/>
  <c r="N123" i="37" s="1"/>
  <c r="L124" i="37" s="1"/>
  <c r="AD110" i="37"/>
  <c r="AB111" i="37"/>
  <c r="AC111" i="37" s="1"/>
  <c r="AD111" i="37" s="1"/>
  <c r="W118" i="37"/>
  <c r="X118" i="37" s="1"/>
  <c r="Y118" i="37" s="1"/>
  <c r="H112" i="37"/>
  <c r="I112" i="37" s="1"/>
  <c r="G113" i="37" s="1"/>
  <c r="R105" i="37"/>
  <c r="S105" i="37" s="1"/>
  <c r="Q106" i="37" s="1"/>
  <c r="Y117" i="37"/>
  <c r="V111" i="35"/>
  <c r="O107" i="35"/>
  <c r="M108" i="35"/>
  <c r="N108" i="35" s="1"/>
  <c r="O108" i="35" s="1"/>
  <c r="R121" i="35"/>
  <c r="S121" i="35" s="1"/>
  <c r="T121" i="35" s="1"/>
  <c r="W111" i="35"/>
  <c r="X111" i="35" s="1"/>
  <c r="Y111" i="35" s="1"/>
  <c r="AB112" i="35"/>
  <c r="AC112" i="35" s="1"/>
  <c r="AD112" i="35" s="1"/>
  <c r="G113" i="35"/>
  <c r="L78" i="9"/>
  <c r="M78" i="9" s="1"/>
  <c r="Q125" i="9"/>
  <c r="R125" i="9" s="1"/>
  <c r="S125" i="9" s="1"/>
  <c r="W106" i="9"/>
  <c r="X106" i="9" s="1"/>
  <c r="V107" i="9" s="1"/>
  <c r="I70" i="9"/>
  <c r="Q120" i="56" l="1"/>
  <c r="R120" i="56" s="1"/>
  <c r="S120" i="56" s="1"/>
  <c r="T120" i="56" s="1"/>
  <c r="O121" i="56"/>
  <c r="M122" i="56"/>
  <c r="N122" i="56" s="1"/>
  <c r="L123" i="56" s="1"/>
  <c r="G123" i="56"/>
  <c r="AA120" i="56"/>
  <c r="W120" i="56"/>
  <c r="X120" i="56" s="1"/>
  <c r="Y120" i="56" s="1"/>
  <c r="L127" i="53"/>
  <c r="M127" i="53" s="1"/>
  <c r="N127" i="53" s="1"/>
  <c r="L128" i="53" s="1"/>
  <c r="V118" i="53"/>
  <c r="W118" i="53" s="1"/>
  <c r="X118" i="53" s="1"/>
  <c r="Y118" i="53" s="1"/>
  <c r="T121" i="53"/>
  <c r="H119" i="53"/>
  <c r="I119" i="53" s="1"/>
  <c r="G120" i="53" s="1"/>
  <c r="R122" i="53"/>
  <c r="S122" i="53" s="1"/>
  <c r="T122" i="53" s="1"/>
  <c r="AA115" i="53"/>
  <c r="J118" i="53"/>
  <c r="AD130" i="52"/>
  <c r="T127" i="52"/>
  <c r="M136" i="52"/>
  <c r="N136" i="52" s="1"/>
  <c r="O136" i="52" s="1"/>
  <c r="H129" i="52"/>
  <c r="I129" i="52" s="1"/>
  <c r="G130" i="52" s="1"/>
  <c r="AB131" i="52"/>
  <c r="AC131" i="52" s="1"/>
  <c r="AA132" i="52" s="1"/>
  <c r="R128" i="52"/>
  <c r="S128" i="52" s="1"/>
  <c r="Q129" i="52" s="1"/>
  <c r="W134" i="52"/>
  <c r="X134" i="52" s="1"/>
  <c r="Y134" i="52" s="1"/>
  <c r="O135" i="52"/>
  <c r="O133" i="50"/>
  <c r="R128" i="50"/>
  <c r="S128" i="50" s="1"/>
  <c r="T128" i="50" s="1"/>
  <c r="AB127" i="50"/>
  <c r="AC127" i="50" s="1"/>
  <c r="AA128" i="50" s="1"/>
  <c r="G135" i="50"/>
  <c r="M134" i="50"/>
  <c r="N134" i="50" s="1"/>
  <c r="O134" i="50" s="1"/>
  <c r="V137" i="50"/>
  <c r="T127" i="50"/>
  <c r="AA125" i="47"/>
  <c r="AB125" i="47" s="1"/>
  <c r="AC125" i="47" s="1"/>
  <c r="AA126" i="47" s="1"/>
  <c r="T125" i="47"/>
  <c r="J120" i="47"/>
  <c r="H121" i="47"/>
  <c r="I121" i="47" s="1"/>
  <c r="J121" i="47" s="1"/>
  <c r="R126" i="47"/>
  <c r="S126" i="47" s="1"/>
  <c r="T126" i="47" s="1"/>
  <c r="L113" i="47"/>
  <c r="W125" i="47"/>
  <c r="X125" i="47" s="1"/>
  <c r="Y125" i="47" s="1"/>
  <c r="AB122" i="46"/>
  <c r="AC122" i="46" s="1"/>
  <c r="AA123" i="46" s="1"/>
  <c r="AD121" i="46"/>
  <c r="T116" i="44"/>
  <c r="O125" i="46"/>
  <c r="M126" i="46"/>
  <c r="N126" i="46" s="1"/>
  <c r="O126" i="46" s="1"/>
  <c r="Q123" i="46"/>
  <c r="V130" i="46"/>
  <c r="G121" i="46"/>
  <c r="H120" i="46"/>
  <c r="I120" i="46" s="1"/>
  <c r="J120" i="46" s="1"/>
  <c r="M129" i="44"/>
  <c r="N129" i="44" s="1"/>
  <c r="L130" i="44" s="1"/>
  <c r="W123" i="44"/>
  <c r="X123" i="44" s="1"/>
  <c r="Y123" i="44" s="1"/>
  <c r="AB125" i="44"/>
  <c r="AC125" i="44" s="1"/>
  <c r="AD125" i="44" s="1"/>
  <c r="Y122" i="44"/>
  <c r="AD124" i="44"/>
  <c r="O128" i="44"/>
  <c r="R117" i="44"/>
  <c r="S117" i="44" s="1"/>
  <c r="Q118" i="44" s="1"/>
  <c r="H117" i="44"/>
  <c r="I117" i="44" s="1"/>
  <c r="J117" i="44" s="1"/>
  <c r="AB132" i="39"/>
  <c r="AC132" i="39" s="1"/>
  <c r="AA133" i="39" s="1"/>
  <c r="R116" i="39"/>
  <c r="S116" i="39" s="1"/>
  <c r="T116" i="39" s="1"/>
  <c r="G126" i="39"/>
  <c r="W131" i="39"/>
  <c r="X131" i="39" s="1"/>
  <c r="Y131" i="39" s="1"/>
  <c r="H126" i="39"/>
  <c r="I126" i="39" s="1"/>
  <c r="J126" i="39" s="1"/>
  <c r="Y130" i="39"/>
  <c r="M123" i="39"/>
  <c r="N123" i="39" s="1"/>
  <c r="L124" i="39" s="1"/>
  <c r="AB127" i="9"/>
  <c r="AC127" i="9" s="1"/>
  <c r="AA128" i="9" s="1"/>
  <c r="O123" i="37"/>
  <c r="AA112" i="37"/>
  <c r="AB112" i="37" s="1"/>
  <c r="AC112" i="37" s="1"/>
  <c r="AA113" i="37" s="1"/>
  <c r="V119" i="37"/>
  <c r="W119" i="37" s="1"/>
  <c r="X119" i="37" s="1"/>
  <c r="Y119" i="37" s="1"/>
  <c r="M124" i="37"/>
  <c r="N124" i="37" s="1"/>
  <c r="L125" i="37" s="1"/>
  <c r="R106" i="37"/>
  <c r="S106" i="37" s="1"/>
  <c r="T106" i="37" s="1"/>
  <c r="H113" i="37"/>
  <c r="I113" i="37" s="1"/>
  <c r="G114" i="37" s="1"/>
  <c r="J112" i="37"/>
  <c r="T105" i="37"/>
  <c r="V112" i="35"/>
  <c r="W112" i="35" s="1"/>
  <c r="X112" i="35" s="1"/>
  <c r="V113" i="35" s="1"/>
  <c r="Q122" i="35"/>
  <c r="AA113" i="35"/>
  <c r="L109" i="35"/>
  <c r="H113" i="35"/>
  <c r="I113" i="35" s="1"/>
  <c r="J113" i="35" s="1"/>
  <c r="N78" i="9"/>
  <c r="O78" i="9" s="1"/>
  <c r="Q126" i="9"/>
  <c r="R126" i="9" s="1"/>
  <c r="S126" i="9" s="1"/>
  <c r="T125" i="9"/>
  <c r="W107" i="9"/>
  <c r="X107" i="9" s="1"/>
  <c r="G71" i="9"/>
  <c r="J70" i="9"/>
  <c r="V121" i="56" l="1"/>
  <c r="W121" i="56" s="1"/>
  <c r="X121" i="56" s="1"/>
  <c r="V122" i="56" s="1"/>
  <c r="O122" i="56"/>
  <c r="M123" i="56"/>
  <c r="N123" i="56" s="1"/>
  <c r="L124" i="56" s="1"/>
  <c r="AB120" i="56"/>
  <c r="AC120" i="56" s="1"/>
  <c r="AD120" i="56" s="1"/>
  <c r="Q121" i="56"/>
  <c r="H123" i="56"/>
  <c r="I123" i="56" s="1"/>
  <c r="J123" i="56" s="1"/>
  <c r="O127" i="53"/>
  <c r="J119" i="53"/>
  <c r="M128" i="53"/>
  <c r="N128" i="53" s="1"/>
  <c r="L129" i="53" s="1"/>
  <c r="H120" i="53"/>
  <c r="I120" i="53" s="1"/>
  <c r="G121" i="53" s="1"/>
  <c r="V119" i="53"/>
  <c r="Q123" i="53"/>
  <c r="AB115" i="53"/>
  <c r="AC115" i="53" s="1"/>
  <c r="AA116" i="53" s="1"/>
  <c r="L137" i="52"/>
  <c r="M137" i="52" s="1"/>
  <c r="N137" i="52" s="1"/>
  <c r="O137" i="52" s="1"/>
  <c r="V135" i="52"/>
  <c r="W135" i="52" s="1"/>
  <c r="X135" i="52" s="1"/>
  <c r="Y135" i="52" s="1"/>
  <c r="T128" i="52"/>
  <c r="AB132" i="52"/>
  <c r="AC132" i="52" s="1"/>
  <c r="AD132" i="52" s="1"/>
  <c r="H130" i="52"/>
  <c r="I130" i="52" s="1"/>
  <c r="G131" i="52" s="1"/>
  <c r="R129" i="52"/>
  <c r="S129" i="52" s="1"/>
  <c r="Q130" i="52" s="1"/>
  <c r="J129" i="52"/>
  <c r="AD131" i="52"/>
  <c r="Q129" i="50"/>
  <c r="R129" i="50" s="1"/>
  <c r="S129" i="50" s="1"/>
  <c r="Q130" i="50" s="1"/>
  <c r="AB128" i="50"/>
  <c r="AC128" i="50" s="1"/>
  <c r="AA129" i="50" s="1"/>
  <c r="L135" i="50"/>
  <c r="AD127" i="50"/>
  <c r="W137" i="50"/>
  <c r="X137" i="50" s="1"/>
  <c r="Y137" i="50" s="1"/>
  <c r="H135" i="50"/>
  <c r="I135" i="50" s="1"/>
  <c r="G136" i="50" s="1"/>
  <c r="AD125" i="47"/>
  <c r="G122" i="47"/>
  <c r="AB126" i="47"/>
  <c r="AC126" i="47" s="1"/>
  <c r="AA127" i="47" s="1"/>
  <c r="V126" i="47"/>
  <c r="Q127" i="47"/>
  <c r="M113" i="47"/>
  <c r="N113" i="47" s="1"/>
  <c r="L114" i="47" s="1"/>
  <c r="H122" i="47"/>
  <c r="I122" i="47" s="1"/>
  <c r="G123" i="47" s="1"/>
  <c r="AB123" i="46"/>
  <c r="AC123" i="46" s="1"/>
  <c r="AA124" i="46" s="1"/>
  <c r="AD123" i="46"/>
  <c r="AD122" i="46"/>
  <c r="L127" i="46"/>
  <c r="M127" i="46" s="1"/>
  <c r="N127" i="46" s="1"/>
  <c r="L128" i="46" s="1"/>
  <c r="W130" i="46"/>
  <c r="X130" i="46" s="1"/>
  <c r="Y130" i="46" s="1"/>
  <c r="R123" i="46"/>
  <c r="S123" i="46" s="1"/>
  <c r="T123" i="46" s="1"/>
  <c r="J121" i="46"/>
  <c r="H121" i="46"/>
  <c r="I121" i="46" s="1"/>
  <c r="G122" i="46" s="1"/>
  <c r="T117" i="44"/>
  <c r="O129" i="44"/>
  <c r="AA126" i="44"/>
  <c r="AB126" i="44" s="1"/>
  <c r="AC126" i="44" s="1"/>
  <c r="AD126" i="44" s="1"/>
  <c r="V124" i="44"/>
  <c r="M130" i="44"/>
  <c r="N130" i="44" s="1"/>
  <c r="L131" i="44" s="1"/>
  <c r="R118" i="44"/>
  <c r="S118" i="44" s="1"/>
  <c r="T118" i="44" s="1"/>
  <c r="G118" i="44"/>
  <c r="W124" i="44"/>
  <c r="X124" i="44" s="1"/>
  <c r="V125" i="44" s="1"/>
  <c r="AB133" i="39"/>
  <c r="AC133" i="39" s="1"/>
  <c r="AD133" i="39" s="1"/>
  <c r="AA134" i="39"/>
  <c r="AB134" i="39" s="1"/>
  <c r="AC134" i="39" s="1"/>
  <c r="AA135" i="39" s="1"/>
  <c r="AB135" i="39" s="1"/>
  <c r="AC135" i="39" s="1"/>
  <c r="AD135" i="39" s="1"/>
  <c r="AD132" i="39"/>
  <c r="V132" i="39"/>
  <c r="Q117" i="39"/>
  <c r="M124" i="39"/>
  <c r="N124" i="39" s="1"/>
  <c r="L125" i="39" s="1"/>
  <c r="W132" i="39"/>
  <c r="X132" i="39" s="1"/>
  <c r="Y132" i="39" s="1"/>
  <c r="O123" i="39"/>
  <c r="G127" i="39"/>
  <c r="AD127" i="9"/>
  <c r="J113" i="37"/>
  <c r="O124" i="37"/>
  <c r="V120" i="37"/>
  <c r="W120" i="37" s="1"/>
  <c r="X120" i="37" s="1"/>
  <c r="Y120" i="37" s="1"/>
  <c r="M125" i="37"/>
  <c r="N125" i="37" s="1"/>
  <c r="O125" i="37" s="1"/>
  <c r="AB113" i="37"/>
  <c r="AC113" i="37" s="1"/>
  <c r="AD113" i="37" s="1"/>
  <c r="AD112" i="37"/>
  <c r="H114" i="37"/>
  <c r="I114" i="37" s="1"/>
  <c r="G115" i="37" s="1"/>
  <c r="Q107" i="37"/>
  <c r="R122" i="35"/>
  <c r="S122" i="35" s="1"/>
  <c r="Q123" i="35" s="1"/>
  <c r="R123" i="35" s="1"/>
  <c r="S123" i="35" s="1"/>
  <c r="Q124" i="35" s="1"/>
  <c r="W113" i="35"/>
  <c r="X113" i="35" s="1"/>
  <c r="Y113" i="35" s="1"/>
  <c r="M109" i="35"/>
  <c r="N109" i="35" s="1"/>
  <c r="O109" i="35" s="1"/>
  <c r="AB113" i="35"/>
  <c r="AC113" i="35" s="1"/>
  <c r="AD113" i="35" s="1"/>
  <c r="G114" i="35"/>
  <c r="Y112" i="35"/>
  <c r="L79" i="9"/>
  <c r="M79" i="9" s="1"/>
  <c r="AB128" i="9"/>
  <c r="AC128" i="9" s="1"/>
  <c r="AA129" i="9" s="1"/>
  <c r="V108" i="9"/>
  <c r="Q127" i="9"/>
  <c r="T126" i="9"/>
  <c r="H71" i="9"/>
  <c r="I71" i="9" s="1"/>
  <c r="G72" i="9" s="1"/>
  <c r="H72" i="9"/>
  <c r="Y121" i="56" l="1"/>
  <c r="O123" i="56"/>
  <c r="W122" i="56"/>
  <c r="X122" i="56" s="1"/>
  <c r="V123" i="56" s="1"/>
  <c r="M124" i="56"/>
  <c r="N124" i="56" s="1"/>
  <c r="O124" i="56" s="1"/>
  <c r="G124" i="56"/>
  <c r="AA121" i="56"/>
  <c r="R121" i="56"/>
  <c r="S121" i="56" s="1"/>
  <c r="Q122" i="56" s="1"/>
  <c r="T121" i="56"/>
  <c r="AD115" i="53"/>
  <c r="O128" i="53"/>
  <c r="J120" i="53"/>
  <c r="R123" i="53"/>
  <c r="S123" i="53" s="1"/>
  <c r="Q124" i="53" s="1"/>
  <c r="H121" i="53"/>
  <c r="I121" i="53" s="1"/>
  <c r="J121" i="53" s="1"/>
  <c r="W119" i="53"/>
  <c r="X119" i="53" s="1"/>
  <c r="V120" i="53" s="1"/>
  <c r="AB116" i="53"/>
  <c r="AC116" i="53" s="1"/>
  <c r="AA117" i="53" s="1"/>
  <c r="M129" i="53"/>
  <c r="N129" i="53" s="1"/>
  <c r="L130" i="53" s="1"/>
  <c r="V136" i="52"/>
  <c r="W136" i="52" s="1"/>
  <c r="X136" i="52" s="1"/>
  <c r="V137" i="52" s="1"/>
  <c r="L138" i="52"/>
  <c r="AA133" i="52"/>
  <c r="AB133" i="52" s="1"/>
  <c r="AC133" i="52" s="1"/>
  <c r="AA134" i="52" s="1"/>
  <c r="H131" i="52"/>
  <c r="I131" i="52" s="1"/>
  <c r="G132" i="52" s="1"/>
  <c r="R130" i="52"/>
  <c r="S130" i="52" s="1"/>
  <c r="T130" i="52" s="1"/>
  <c r="M138" i="52"/>
  <c r="N138" i="52" s="1"/>
  <c r="O138" i="52" s="1"/>
  <c r="J130" i="52"/>
  <c r="T129" i="52"/>
  <c r="V138" i="50"/>
  <c r="W138" i="50" s="1"/>
  <c r="X138" i="50" s="1"/>
  <c r="R130" i="50"/>
  <c r="S130" i="50" s="1"/>
  <c r="Q131" i="50" s="1"/>
  <c r="AB129" i="50"/>
  <c r="AC129" i="50" s="1"/>
  <c r="AA130" i="50" s="1"/>
  <c r="H136" i="50"/>
  <c r="I136" i="50" s="1"/>
  <c r="G137" i="50" s="1"/>
  <c r="J135" i="50"/>
  <c r="T129" i="50"/>
  <c r="AD128" i="50"/>
  <c r="M135" i="50"/>
  <c r="N135" i="50" s="1"/>
  <c r="L136" i="50" s="1"/>
  <c r="AD126" i="47"/>
  <c r="M114" i="47"/>
  <c r="N114" i="47" s="1"/>
  <c r="L115" i="47" s="1"/>
  <c r="H123" i="47"/>
  <c r="I123" i="47" s="1"/>
  <c r="J123" i="47" s="1"/>
  <c r="O113" i="47"/>
  <c r="W126" i="47"/>
  <c r="X126" i="47" s="1"/>
  <c r="Y126" i="47" s="1"/>
  <c r="J122" i="47"/>
  <c r="R127" i="47"/>
  <c r="S127" i="47" s="1"/>
  <c r="T127" i="47" s="1"/>
  <c r="AB127" i="47"/>
  <c r="AC127" i="47" s="1"/>
  <c r="AA128" i="47" s="1"/>
  <c r="AB124" i="46"/>
  <c r="AC124" i="46" s="1"/>
  <c r="AD124" i="46" s="1"/>
  <c r="AA125" i="46"/>
  <c r="O130" i="44"/>
  <c r="Q124" i="46"/>
  <c r="R124" i="46" s="1"/>
  <c r="S124" i="46" s="1"/>
  <c r="Q125" i="46" s="1"/>
  <c r="M128" i="46"/>
  <c r="N128" i="46" s="1"/>
  <c r="L129" i="46" s="1"/>
  <c r="J122" i="46"/>
  <c r="H122" i="46"/>
  <c r="I122" i="46" s="1"/>
  <c r="G123" i="46" s="1"/>
  <c r="V131" i="46"/>
  <c r="O127" i="46"/>
  <c r="AA127" i="44"/>
  <c r="AB127" i="44" s="1"/>
  <c r="AC127" i="44" s="1"/>
  <c r="AA128" i="44" s="1"/>
  <c r="M131" i="44"/>
  <c r="N131" i="44" s="1"/>
  <c r="O131" i="44" s="1"/>
  <c r="W125" i="44"/>
  <c r="X125" i="44" s="1"/>
  <c r="V126" i="44" s="1"/>
  <c r="Y124" i="44"/>
  <c r="Q119" i="44"/>
  <c r="H118" i="44"/>
  <c r="I118" i="44" s="1"/>
  <c r="G119" i="44" s="1"/>
  <c r="AD134" i="39"/>
  <c r="R117" i="39"/>
  <c r="S117" i="39" s="1"/>
  <c r="Q118" i="39" s="1"/>
  <c r="T117" i="39"/>
  <c r="AA136" i="39"/>
  <c r="AB136" i="39" s="1"/>
  <c r="AC136" i="39" s="1"/>
  <c r="AD136" i="39" s="1"/>
  <c r="V133" i="39"/>
  <c r="M125" i="39"/>
  <c r="N125" i="39" s="1"/>
  <c r="L126" i="39" s="1"/>
  <c r="H127" i="39"/>
  <c r="I127" i="39" s="1"/>
  <c r="G128" i="39" s="1"/>
  <c r="O124" i="39"/>
  <c r="AD128" i="9"/>
  <c r="J114" i="37"/>
  <c r="L126" i="37"/>
  <c r="M126" i="37" s="1"/>
  <c r="N126" i="37" s="1"/>
  <c r="O126" i="37" s="1"/>
  <c r="AA114" i="37"/>
  <c r="AB114" i="37" s="1"/>
  <c r="AC114" i="37" s="1"/>
  <c r="AD114" i="37" s="1"/>
  <c r="V121" i="37"/>
  <c r="H115" i="37"/>
  <c r="I115" i="37" s="1"/>
  <c r="J115" i="37" s="1"/>
  <c r="R107" i="37"/>
  <c r="S107" i="37" s="1"/>
  <c r="T107" i="37" s="1"/>
  <c r="V114" i="35"/>
  <c r="T122" i="35"/>
  <c r="L110" i="35"/>
  <c r="M110" i="35" s="1"/>
  <c r="N110" i="35" s="1"/>
  <c r="O110" i="35" s="1"/>
  <c r="R124" i="35"/>
  <c r="S124" i="35" s="1"/>
  <c r="T124" i="35" s="1"/>
  <c r="Q125" i="35"/>
  <c r="AA114" i="35"/>
  <c r="T123" i="35"/>
  <c r="H114" i="35"/>
  <c r="I114" i="35" s="1"/>
  <c r="G115" i="35" s="1"/>
  <c r="N79" i="9"/>
  <c r="AB129" i="9"/>
  <c r="AC129" i="9" s="1"/>
  <c r="AA130" i="9" s="1"/>
  <c r="W108" i="9"/>
  <c r="X108" i="9" s="1"/>
  <c r="V109" i="9" s="1"/>
  <c r="R127" i="9"/>
  <c r="S127" i="9" s="1"/>
  <c r="Q128" i="9" s="1"/>
  <c r="J71" i="9"/>
  <c r="I72" i="9"/>
  <c r="J72" i="9" s="1"/>
  <c r="Y122" i="56" l="1"/>
  <c r="R122" i="56"/>
  <c r="S122" i="56" s="1"/>
  <c r="Q123" i="56" s="1"/>
  <c r="W123" i="56"/>
  <c r="X123" i="56" s="1"/>
  <c r="Y123" i="56" s="1"/>
  <c r="AB121" i="56"/>
  <c r="AC121" i="56" s="1"/>
  <c r="AA122" i="56" s="1"/>
  <c r="L125" i="56"/>
  <c r="H124" i="56"/>
  <c r="I124" i="56" s="1"/>
  <c r="G125" i="56" s="1"/>
  <c r="AD116" i="53"/>
  <c r="Y119" i="53"/>
  <c r="T123" i="53"/>
  <c r="O129" i="53"/>
  <c r="AB117" i="53"/>
  <c r="AC117" i="53" s="1"/>
  <c r="AA118" i="53" s="1"/>
  <c r="M130" i="53"/>
  <c r="N130" i="53" s="1"/>
  <c r="O130" i="53" s="1"/>
  <c r="W120" i="53"/>
  <c r="X120" i="53" s="1"/>
  <c r="V121" i="53" s="1"/>
  <c r="G122" i="53"/>
  <c r="R124" i="53"/>
  <c r="S124" i="53" s="1"/>
  <c r="T124" i="53" s="1"/>
  <c r="L139" i="52"/>
  <c r="M139" i="52" s="1"/>
  <c r="N139" i="52" s="1"/>
  <c r="O139" i="52" s="1"/>
  <c r="Q131" i="52"/>
  <c r="R131" i="52" s="1"/>
  <c r="S131" i="52" s="1"/>
  <c r="AB134" i="52"/>
  <c r="AC134" i="52" s="1"/>
  <c r="AA135" i="52" s="1"/>
  <c r="W137" i="52"/>
  <c r="X137" i="52" s="1"/>
  <c r="V138" i="52" s="1"/>
  <c r="H132" i="52"/>
  <c r="I132" i="52" s="1"/>
  <c r="J132" i="52" s="1"/>
  <c r="Y136" i="52"/>
  <c r="AD133" i="52"/>
  <c r="J131" i="52"/>
  <c r="Y138" i="50"/>
  <c r="V139" i="50"/>
  <c r="T130" i="50"/>
  <c r="G138" i="50"/>
  <c r="J137" i="50"/>
  <c r="H137" i="50"/>
  <c r="I137" i="50" s="1"/>
  <c r="AB130" i="50"/>
  <c r="AC130" i="50" s="1"/>
  <c r="AA131" i="50" s="1"/>
  <c r="M136" i="50"/>
  <c r="N136" i="50" s="1"/>
  <c r="L137" i="50" s="1"/>
  <c r="O135" i="50"/>
  <c r="AD129" i="50"/>
  <c r="R131" i="50"/>
  <c r="S131" i="50" s="1"/>
  <c r="Q132" i="50" s="1"/>
  <c r="J136" i="50"/>
  <c r="AD127" i="47"/>
  <c r="O114" i="47"/>
  <c r="M115" i="47"/>
  <c r="N115" i="47" s="1"/>
  <c r="O115" i="47" s="1"/>
  <c r="AB128" i="47"/>
  <c r="AC128" i="47" s="1"/>
  <c r="AA129" i="47" s="1"/>
  <c r="AD128" i="47"/>
  <c r="Q128" i="47"/>
  <c r="V127" i="47"/>
  <c r="G124" i="47"/>
  <c r="AB125" i="46"/>
  <c r="AC125" i="46" s="1"/>
  <c r="AA126" i="46" s="1"/>
  <c r="T124" i="46"/>
  <c r="O128" i="46"/>
  <c r="R125" i="46"/>
  <c r="S125" i="46" s="1"/>
  <c r="Q126" i="46" s="1"/>
  <c r="M129" i="46"/>
  <c r="N129" i="46" s="1"/>
  <c r="O129" i="46" s="1"/>
  <c r="J123" i="46"/>
  <c r="H123" i="46"/>
  <c r="I123" i="46" s="1"/>
  <c r="G124" i="46" s="1"/>
  <c r="W131" i="46"/>
  <c r="X131" i="46" s="1"/>
  <c r="V132" i="46" s="1"/>
  <c r="L132" i="44"/>
  <c r="M132" i="44" s="1"/>
  <c r="N132" i="44" s="1"/>
  <c r="L133" i="44" s="1"/>
  <c r="J118" i="44"/>
  <c r="W126" i="44"/>
  <c r="X126" i="44" s="1"/>
  <c r="Y126" i="44" s="1"/>
  <c r="AB128" i="44"/>
  <c r="AC128" i="44" s="1"/>
  <c r="AD128" i="44" s="1"/>
  <c r="R119" i="44"/>
  <c r="S119" i="44" s="1"/>
  <c r="Q120" i="44" s="1"/>
  <c r="Y125" i="44"/>
  <c r="AD127" i="44"/>
  <c r="H119" i="44"/>
  <c r="I119" i="44" s="1"/>
  <c r="J119" i="44" s="1"/>
  <c r="W133" i="39"/>
  <c r="X133" i="39" s="1"/>
  <c r="V134" i="39" s="1"/>
  <c r="W134" i="39" s="1"/>
  <c r="X134" i="39" s="1"/>
  <c r="Y134" i="39" s="1"/>
  <c r="R118" i="39"/>
  <c r="S118" i="39" s="1"/>
  <c r="Q119" i="39" s="1"/>
  <c r="AA137" i="39"/>
  <c r="M126" i="39"/>
  <c r="N126" i="39" s="1"/>
  <c r="L127" i="39" s="1"/>
  <c r="H128" i="39"/>
  <c r="I128" i="39" s="1"/>
  <c r="J128" i="39" s="1"/>
  <c r="J127" i="39"/>
  <c r="O125" i="39"/>
  <c r="AD129" i="9"/>
  <c r="J114" i="35"/>
  <c r="G116" i="37"/>
  <c r="L127" i="37"/>
  <c r="M127" i="37" s="1"/>
  <c r="N127" i="37" s="1"/>
  <c r="O127" i="37" s="1"/>
  <c r="W121" i="37"/>
  <c r="X121" i="37" s="1"/>
  <c r="Y121" i="37" s="1"/>
  <c r="AA115" i="37"/>
  <c r="H116" i="37"/>
  <c r="I116" i="37" s="1"/>
  <c r="G117" i="37" s="1"/>
  <c r="Q108" i="37"/>
  <c r="W114" i="35"/>
  <c r="X114" i="35" s="1"/>
  <c r="V115" i="35" s="1"/>
  <c r="W115" i="35" s="1"/>
  <c r="X115" i="35" s="1"/>
  <c r="V116" i="35" s="1"/>
  <c r="L111" i="35"/>
  <c r="M111" i="35" s="1"/>
  <c r="N111" i="35" s="1"/>
  <c r="H115" i="35"/>
  <c r="I115" i="35" s="1"/>
  <c r="G116" i="35" s="1"/>
  <c r="AB114" i="35"/>
  <c r="AC114" i="35" s="1"/>
  <c r="AA115" i="35" s="1"/>
  <c r="R125" i="35"/>
  <c r="S125" i="35" s="1"/>
  <c r="T125" i="35" s="1"/>
  <c r="O79" i="9"/>
  <c r="L80" i="9"/>
  <c r="M80" i="9" s="1"/>
  <c r="AB130" i="9"/>
  <c r="AC130" i="9" s="1"/>
  <c r="AD130" i="9" s="1"/>
  <c r="W109" i="9"/>
  <c r="X109" i="9" s="1"/>
  <c r="V110" i="9" s="1"/>
  <c r="T127" i="9"/>
  <c r="R128" i="9"/>
  <c r="S128" i="9" s="1"/>
  <c r="T128" i="9" s="1"/>
  <c r="G73" i="9"/>
  <c r="T122" i="56" l="1"/>
  <c r="J124" i="56"/>
  <c r="AB122" i="56"/>
  <c r="AC122" i="56" s="1"/>
  <c r="AA123" i="56" s="1"/>
  <c r="H125" i="56"/>
  <c r="I125" i="56" s="1"/>
  <c r="G126" i="56" s="1"/>
  <c r="R123" i="56"/>
  <c r="S123" i="56" s="1"/>
  <c r="Q124" i="56" s="1"/>
  <c r="V124" i="56"/>
  <c r="AD121" i="56"/>
  <c r="M125" i="56"/>
  <c r="N125" i="56" s="1"/>
  <c r="O125" i="56" s="1"/>
  <c r="Q125" i="53"/>
  <c r="R125" i="53" s="1"/>
  <c r="S125" i="53" s="1"/>
  <c r="T125" i="53" s="1"/>
  <c r="AD117" i="53"/>
  <c r="Y120" i="53"/>
  <c r="AB118" i="53"/>
  <c r="AC118" i="53" s="1"/>
  <c r="AD118" i="53" s="1"/>
  <c r="W121" i="53"/>
  <c r="X121" i="53" s="1"/>
  <c r="Y121" i="53" s="1"/>
  <c r="L131" i="53"/>
  <c r="J122" i="53"/>
  <c r="H122" i="53"/>
  <c r="I122" i="53" s="1"/>
  <c r="G123" i="53" s="1"/>
  <c r="Q132" i="52"/>
  <c r="R132" i="52" s="1"/>
  <c r="S132" i="52" s="1"/>
  <c r="T132" i="52" s="1"/>
  <c r="T131" i="52"/>
  <c r="AD134" i="52"/>
  <c r="L140" i="52"/>
  <c r="M140" i="52" s="1"/>
  <c r="N140" i="52" s="1"/>
  <c r="L141" i="52" s="1"/>
  <c r="W138" i="52"/>
  <c r="X138" i="52" s="1"/>
  <c r="V139" i="52" s="1"/>
  <c r="Y137" i="52"/>
  <c r="AB135" i="52"/>
  <c r="AC135" i="52" s="1"/>
  <c r="AA136" i="52" s="1"/>
  <c r="G133" i="52"/>
  <c r="W139" i="50"/>
  <c r="X139" i="50" s="1"/>
  <c r="Y139" i="50" s="1"/>
  <c r="R132" i="50"/>
  <c r="S132" i="50" s="1"/>
  <c r="Q133" i="50" s="1"/>
  <c r="M137" i="50"/>
  <c r="N137" i="50" s="1"/>
  <c r="L138" i="50" s="1"/>
  <c r="AB131" i="50"/>
  <c r="AC131" i="50" s="1"/>
  <c r="AA132" i="50" s="1"/>
  <c r="AD130" i="50"/>
  <c r="H138" i="50"/>
  <c r="I138" i="50" s="1"/>
  <c r="G139" i="50" s="1"/>
  <c r="T131" i="50"/>
  <c r="O136" i="50"/>
  <c r="L116" i="47"/>
  <c r="M116" i="47" s="1"/>
  <c r="N116" i="47" s="1"/>
  <c r="L117" i="47" s="1"/>
  <c r="W127" i="47"/>
  <c r="X127" i="47" s="1"/>
  <c r="V128" i="47" s="1"/>
  <c r="AB129" i="47"/>
  <c r="AC129" i="47" s="1"/>
  <c r="AD129" i="47" s="1"/>
  <c r="R128" i="47"/>
  <c r="S128" i="47" s="1"/>
  <c r="Q129" i="47" s="1"/>
  <c r="J124" i="47"/>
  <c r="H124" i="47"/>
  <c r="I124" i="47" s="1"/>
  <c r="G125" i="47" s="1"/>
  <c r="AD125" i="46"/>
  <c r="AB126" i="46"/>
  <c r="AC126" i="46" s="1"/>
  <c r="AD126" i="46" s="1"/>
  <c r="V127" i="44"/>
  <c r="T119" i="44"/>
  <c r="T125" i="46"/>
  <c r="W132" i="46"/>
  <c r="X132" i="46" s="1"/>
  <c r="V133" i="46" s="1"/>
  <c r="R126" i="46"/>
  <c r="S126" i="46" s="1"/>
  <c r="T126" i="46" s="1"/>
  <c r="H124" i="46"/>
  <c r="I124" i="46" s="1"/>
  <c r="G125" i="46" s="1"/>
  <c r="L130" i="46"/>
  <c r="Y131" i="46"/>
  <c r="O132" i="44"/>
  <c r="M133" i="44"/>
  <c r="N133" i="44" s="1"/>
  <c r="L134" i="44" s="1"/>
  <c r="G120" i="44"/>
  <c r="AA129" i="44"/>
  <c r="R120" i="44"/>
  <c r="S120" i="44" s="1"/>
  <c r="Q121" i="44" s="1"/>
  <c r="W127" i="44"/>
  <c r="X127" i="44" s="1"/>
  <c r="V128" i="44" s="1"/>
  <c r="Y133" i="39"/>
  <c r="V135" i="39"/>
  <c r="T118" i="39"/>
  <c r="R119" i="39"/>
  <c r="S119" i="39" s="1"/>
  <c r="T119" i="39" s="1"/>
  <c r="Q120" i="39"/>
  <c r="AB137" i="39"/>
  <c r="AC137" i="39" s="1"/>
  <c r="AD137" i="39" s="1"/>
  <c r="M127" i="39"/>
  <c r="N127" i="39" s="1"/>
  <c r="O127" i="39" s="1"/>
  <c r="G129" i="39"/>
  <c r="W135" i="39"/>
  <c r="X135" i="39" s="1"/>
  <c r="Y135" i="39" s="1"/>
  <c r="O126" i="39"/>
  <c r="J115" i="35"/>
  <c r="V122" i="37"/>
  <c r="W122" i="37" s="1"/>
  <c r="X122" i="37" s="1"/>
  <c r="V123" i="37" s="1"/>
  <c r="W123" i="37" s="1"/>
  <c r="X123" i="37" s="1"/>
  <c r="V124" i="37" s="1"/>
  <c r="L128" i="37"/>
  <c r="H117" i="37"/>
  <c r="I117" i="37" s="1"/>
  <c r="J117" i="37" s="1"/>
  <c r="R108" i="37"/>
  <c r="S108" i="37" s="1"/>
  <c r="Q109" i="37" s="1"/>
  <c r="AB115" i="37"/>
  <c r="AC115" i="37" s="1"/>
  <c r="AD115" i="37" s="1"/>
  <c r="J116" i="37"/>
  <c r="L112" i="35"/>
  <c r="M112" i="35" s="1"/>
  <c r="N112" i="35" s="1"/>
  <c r="O112" i="35" s="1"/>
  <c r="Y114" i="35"/>
  <c r="Q126" i="35"/>
  <c r="R126" i="35" s="1"/>
  <c r="S126" i="35" s="1"/>
  <c r="T126" i="35" s="1"/>
  <c r="O111" i="35"/>
  <c r="AB115" i="35"/>
  <c r="AC115" i="35" s="1"/>
  <c r="AD115" i="35" s="1"/>
  <c r="W116" i="35"/>
  <c r="X116" i="35" s="1"/>
  <c r="Y116" i="35" s="1"/>
  <c r="H116" i="35"/>
  <c r="I116" i="35" s="1"/>
  <c r="J116" i="35" s="1"/>
  <c r="Y115" i="35"/>
  <c r="AD114" i="35"/>
  <c r="N80" i="9"/>
  <c r="O80" i="9" s="1"/>
  <c r="AA131" i="9"/>
  <c r="W110" i="9"/>
  <c r="X110" i="9" s="1"/>
  <c r="V111" i="9" s="1"/>
  <c r="Q129" i="9"/>
  <c r="R129" i="9" s="1"/>
  <c r="S129" i="9" s="1"/>
  <c r="Q130" i="9" s="1"/>
  <c r="H73" i="9"/>
  <c r="T123" i="56" l="1"/>
  <c r="AD122" i="56"/>
  <c r="L126" i="56"/>
  <c r="J125" i="56"/>
  <c r="R124" i="56"/>
  <c r="S124" i="56" s="1"/>
  <c r="Q125" i="56" s="1"/>
  <c r="AB123" i="56"/>
  <c r="AC123" i="56" s="1"/>
  <c r="AD123" i="56" s="1"/>
  <c r="M126" i="56"/>
  <c r="N126" i="56" s="1"/>
  <c r="L127" i="56" s="1"/>
  <c r="W124" i="56"/>
  <c r="X124" i="56" s="1"/>
  <c r="V125" i="56" s="1"/>
  <c r="H126" i="56"/>
  <c r="I126" i="56" s="1"/>
  <c r="G127" i="56" s="1"/>
  <c r="Q126" i="53"/>
  <c r="R126" i="53" s="1"/>
  <c r="S126" i="53" s="1"/>
  <c r="Q127" i="53" s="1"/>
  <c r="H123" i="53"/>
  <c r="I123" i="53" s="1"/>
  <c r="G124" i="53" s="1"/>
  <c r="V122" i="53"/>
  <c r="AA119" i="53"/>
  <c r="M131" i="53"/>
  <c r="N131" i="53" s="1"/>
  <c r="L132" i="53" s="1"/>
  <c r="Y138" i="52"/>
  <c r="M141" i="52"/>
  <c r="N141" i="52" s="1"/>
  <c r="O141" i="52" s="1"/>
  <c r="AB136" i="52"/>
  <c r="AC136" i="52" s="1"/>
  <c r="AA137" i="52" s="1"/>
  <c r="H133" i="52"/>
  <c r="I133" i="52" s="1"/>
  <c r="J133" i="52" s="1"/>
  <c r="G134" i="52"/>
  <c r="O140" i="52"/>
  <c r="W139" i="52"/>
  <c r="X139" i="52" s="1"/>
  <c r="V140" i="52" s="1"/>
  <c r="AD135" i="52"/>
  <c r="Q133" i="52"/>
  <c r="V140" i="50"/>
  <c r="W140" i="50" s="1"/>
  <c r="X140" i="50" s="1"/>
  <c r="Y140" i="50" s="1"/>
  <c r="AD131" i="50"/>
  <c r="T132" i="50"/>
  <c r="O137" i="50"/>
  <c r="J138" i="50"/>
  <c r="G140" i="50"/>
  <c r="H139" i="50"/>
  <c r="I139" i="50" s="1"/>
  <c r="J139" i="50" s="1"/>
  <c r="AB132" i="50"/>
  <c r="AC132" i="50" s="1"/>
  <c r="AA133" i="50" s="1"/>
  <c r="R133" i="50"/>
  <c r="S133" i="50" s="1"/>
  <c r="Q134" i="50" s="1"/>
  <c r="M138" i="50"/>
  <c r="N138" i="50" s="1"/>
  <c r="L139" i="50" s="1"/>
  <c r="AA130" i="47"/>
  <c r="AB130" i="47" s="1"/>
  <c r="AC130" i="47" s="1"/>
  <c r="AD130" i="47" s="1"/>
  <c r="Y127" i="47"/>
  <c r="T128" i="47"/>
  <c r="O116" i="47"/>
  <c r="R129" i="47"/>
  <c r="S129" i="47" s="1"/>
  <c r="Q130" i="47" s="1"/>
  <c r="W128" i="47"/>
  <c r="X128" i="47" s="1"/>
  <c r="V129" i="47" s="1"/>
  <c r="M117" i="47"/>
  <c r="N117" i="47" s="1"/>
  <c r="L118" i="47" s="1"/>
  <c r="J125" i="47"/>
  <c r="H125" i="47"/>
  <c r="I125" i="47" s="1"/>
  <c r="G126" i="47" s="1"/>
  <c r="AA127" i="46"/>
  <c r="Y132" i="46"/>
  <c r="Q127" i="46"/>
  <c r="J124" i="46"/>
  <c r="J125" i="46"/>
  <c r="H125" i="46"/>
  <c r="I125" i="46" s="1"/>
  <c r="G126" i="46" s="1"/>
  <c r="W133" i="46"/>
  <c r="X133" i="46" s="1"/>
  <c r="Y133" i="46" s="1"/>
  <c r="M130" i="46"/>
  <c r="N130" i="46" s="1"/>
  <c r="O130" i="46" s="1"/>
  <c r="R127" i="46"/>
  <c r="S127" i="46" s="1"/>
  <c r="Q128" i="46" s="1"/>
  <c r="Y127" i="44"/>
  <c r="O133" i="44"/>
  <c r="W128" i="44"/>
  <c r="X128" i="44" s="1"/>
  <c r="V129" i="44" s="1"/>
  <c r="M134" i="44"/>
  <c r="N134" i="44" s="1"/>
  <c r="O134" i="44" s="1"/>
  <c r="R121" i="44"/>
  <c r="S121" i="44" s="1"/>
  <c r="Q122" i="44" s="1"/>
  <c r="H120" i="44"/>
  <c r="I120" i="44" s="1"/>
  <c r="G121" i="44" s="1"/>
  <c r="T120" i="44"/>
  <c r="AB129" i="44"/>
  <c r="AC129" i="44" s="1"/>
  <c r="AA130" i="44" s="1"/>
  <c r="AA138" i="39"/>
  <c r="AB138" i="39" s="1"/>
  <c r="AC138" i="39" s="1"/>
  <c r="AD138" i="39" s="1"/>
  <c r="R120" i="39"/>
  <c r="S120" i="39" s="1"/>
  <c r="Q121" i="39" s="1"/>
  <c r="T120" i="39"/>
  <c r="L128" i="39"/>
  <c r="M128" i="39" s="1"/>
  <c r="N128" i="39" s="1"/>
  <c r="L129" i="39" s="1"/>
  <c r="V136" i="39"/>
  <c r="W136" i="39" s="1"/>
  <c r="X136" i="39" s="1"/>
  <c r="Y136" i="39" s="1"/>
  <c r="H129" i="39"/>
  <c r="I129" i="39" s="1"/>
  <c r="G130" i="39" s="1"/>
  <c r="G117" i="35"/>
  <c r="H117" i="35" s="1"/>
  <c r="I117" i="35" s="1"/>
  <c r="J117" i="35" s="1"/>
  <c r="Y122" i="37"/>
  <c r="M128" i="37"/>
  <c r="N128" i="37" s="1"/>
  <c r="O128" i="37" s="1"/>
  <c r="AA116" i="37"/>
  <c r="AB116" i="37" s="1"/>
  <c r="AC116" i="37" s="1"/>
  <c r="AA117" i="37" s="1"/>
  <c r="T108" i="37"/>
  <c r="W124" i="37"/>
  <c r="X124" i="37" s="1"/>
  <c r="V125" i="37" s="1"/>
  <c r="R109" i="37"/>
  <c r="S109" i="37" s="1"/>
  <c r="Q110" i="37" s="1"/>
  <c r="Y123" i="37"/>
  <c r="G118" i="37"/>
  <c r="V117" i="35"/>
  <c r="L113" i="35"/>
  <c r="Q127" i="35"/>
  <c r="AA116" i="35"/>
  <c r="L81" i="9"/>
  <c r="M81" i="9" s="1"/>
  <c r="AB131" i="9"/>
  <c r="AC131" i="9" s="1"/>
  <c r="AD131" i="9" s="1"/>
  <c r="W111" i="9"/>
  <c r="X111" i="9" s="1"/>
  <c r="T129" i="9"/>
  <c r="R130" i="9"/>
  <c r="S130" i="9" s="1"/>
  <c r="Q131" i="9" s="1"/>
  <c r="I73" i="9"/>
  <c r="J73" i="9" s="1"/>
  <c r="T124" i="56" l="1"/>
  <c r="O126" i="56"/>
  <c r="J126" i="56"/>
  <c r="H127" i="56"/>
  <c r="I127" i="56" s="1"/>
  <c r="G128" i="56" s="1"/>
  <c r="W125" i="56"/>
  <c r="X125" i="56" s="1"/>
  <c r="Y125" i="56" s="1"/>
  <c r="R125" i="56"/>
  <c r="S125" i="56" s="1"/>
  <c r="Q126" i="56" s="1"/>
  <c r="M127" i="56"/>
  <c r="N127" i="56" s="1"/>
  <c r="L128" i="56" s="1"/>
  <c r="AA124" i="56"/>
  <c r="Y124" i="56"/>
  <c r="O131" i="53"/>
  <c r="J123" i="53"/>
  <c r="M132" i="53"/>
  <c r="N132" i="53" s="1"/>
  <c r="O132" i="53" s="1"/>
  <c r="R127" i="53"/>
  <c r="S127" i="53" s="1"/>
  <c r="T127" i="53" s="1"/>
  <c r="G125" i="53"/>
  <c r="H124" i="53"/>
  <c r="I124" i="53" s="1"/>
  <c r="J124" i="53" s="1"/>
  <c r="AB119" i="53"/>
  <c r="AC119" i="53" s="1"/>
  <c r="AA120" i="53" s="1"/>
  <c r="T126" i="53"/>
  <c r="W122" i="53"/>
  <c r="X122" i="53" s="1"/>
  <c r="V123" i="53" s="1"/>
  <c r="L142" i="52"/>
  <c r="M142" i="52" s="1"/>
  <c r="N142" i="52" s="1"/>
  <c r="O142" i="52" s="1"/>
  <c r="W140" i="52"/>
  <c r="X140" i="52" s="1"/>
  <c r="V141" i="52" s="1"/>
  <c r="AB137" i="52"/>
  <c r="AC137" i="52" s="1"/>
  <c r="AA138" i="52" s="1"/>
  <c r="H134" i="52"/>
  <c r="I134" i="52" s="1"/>
  <c r="G135" i="52" s="1"/>
  <c r="AD136" i="52"/>
  <c r="Y139" i="52"/>
  <c r="R133" i="52"/>
  <c r="S133" i="52" s="1"/>
  <c r="Q134" i="52" s="1"/>
  <c r="V141" i="50"/>
  <c r="W141" i="50" s="1"/>
  <c r="X141" i="50" s="1"/>
  <c r="V142" i="50" s="1"/>
  <c r="W142" i="50" s="1"/>
  <c r="X142" i="50" s="1"/>
  <c r="V143" i="50" s="1"/>
  <c r="AD132" i="50"/>
  <c r="O138" i="50"/>
  <c r="R134" i="50"/>
  <c r="S134" i="50" s="1"/>
  <c r="T134" i="50" s="1"/>
  <c r="M139" i="50"/>
  <c r="N139" i="50" s="1"/>
  <c r="L140" i="50" s="1"/>
  <c r="T133" i="50"/>
  <c r="AB133" i="50"/>
  <c r="AC133" i="50" s="1"/>
  <c r="AA134" i="50" s="1"/>
  <c r="H140" i="50"/>
  <c r="I140" i="50" s="1"/>
  <c r="G141" i="50" s="1"/>
  <c r="O117" i="47"/>
  <c r="AA131" i="47"/>
  <c r="M118" i="47"/>
  <c r="N118" i="47" s="1"/>
  <c r="O118" i="47" s="1"/>
  <c r="W129" i="47"/>
  <c r="X129" i="47" s="1"/>
  <c r="Y129" i="47" s="1"/>
  <c r="R130" i="47"/>
  <c r="S130" i="47" s="1"/>
  <c r="Q131" i="47" s="1"/>
  <c r="AB131" i="47"/>
  <c r="AC131" i="47" s="1"/>
  <c r="AD131" i="47" s="1"/>
  <c r="Y128" i="47"/>
  <c r="T129" i="47"/>
  <c r="H126" i="47"/>
  <c r="I126" i="47" s="1"/>
  <c r="G127" i="47" s="1"/>
  <c r="AB127" i="46"/>
  <c r="AC127" i="46" s="1"/>
  <c r="AA128" i="46" s="1"/>
  <c r="L131" i="46"/>
  <c r="Y128" i="44"/>
  <c r="T127" i="46"/>
  <c r="H126" i="46"/>
  <c r="I126" i="46" s="1"/>
  <c r="J126" i="46" s="1"/>
  <c r="R128" i="46"/>
  <c r="S128" i="46" s="1"/>
  <c r="T128" i="46" s="1"/>
  <c r="V134" i="46"/>
  <c r="M131" i="46"/>
  <c r="N131" i="46" s="1"/>
  <c r="O131" i="46" s="1"/>
  <c r="T121" i="44"/>
  <c r="H121" i="44"/>
  <c r="I121" i="44" s="1"/>
  <c r="G122" i="44" s="1"/>
  <c r="W129" i="44"/>
  <c r="X129" i="44" s="1"/>
  <c r="Y129" i="44" s="1"/>
  <c r="AB130" i="44"/>
  <c r="AC130" i="44" s="1"/>
  <c r="AA131" i="44" s="1"/>
  <c r="L135" i="44"/>
  <c r="AD129" i="44"/>
  <c r="J120" i="44"/>
  <c r="R122" i="44"/>
  <c r="S122" i="44" s="1"/>
  <c r="T122" i="44" s="1"/>
  <c r="AA139" i="39"/>
  <c r="R121" i="39"/>
  <c r="S121" i="39" s="1"/>
  <c r="Q122" i="39" s="1"/>
  <c r="T121" i="39"/>
  <c r="O128" i="39"/>
  <c r="H130" i="39"/>
  <c r="I130" i="39" s="1"/>
  <c r="G131" i="39" s="1"/>
  <c r="J129" i="39"/>
  <c r="M129" i="39"/>
  <c r="N129" i="39" s="1"/>
  <c r="O129" i="39" s="1"/>
  <c r="V137" i="39"/>
  <c r="L129" i="37"/>
  <c r="M129" i="37" s="1"/>
  <c r="N129" i="37" s="1"/>
  <c r="O129" i="37" s="1"/>
  <c r="AD116" i="37"/>
  <c r="T109" i="37"/>
  <c r="R110" i="37"/>
  <c r="S110" i="37" s="1"/>
  <c r="T110" i="37" s="1"/>
  <c r="W125" i="37"/>
  <c r="X125" i="37" s="1"/>
  <c r="V126" i="37" s="1"/>
  <c r="AB117" i="37"/>
  <c r="AC117" i="37" s="1"/>
  <c r="AD117" i="37" s="1"/>
  <c r="H118" i="37"/>
  <c r="I118" i="37" s="1"/>
  <c r="G119" i="37" s="1"/>
  <c r="Y124" i="37"/>
  <c r="W117" i="35"/>
  <c r="X117" i="35" s="1"/>
  <c r="Y117" i="35" s="1"/>
  <c r="R127" i="35"/>
  <c r="S127" i="35" s="1"/>
  <c r="Q128" i="35" s="1"/>
  <c r="M113" i="35"/>
  <c r="N113" i="35" s="1"/>
  <c r="O113" i="35" s="1"/>
  <c r="G118" i="35"/>
  <c r="AB116" i="35"/>
  <c r="AC116" i="35" s="1"/>
  <c r="AD116" i="35" s="1"/>
  <c r="N81" i="9"/>
  <c r="AA132" i="9"/>
  <c r="V112" i="9"/>
  <c r="T130" i="9"/>
  <c r="R131" i="9"/>
  <c r="S131" i="9" s="1"/>
  <c r="Q132" i="9" s="1"/>
  <c r="R132" i="9" s="1"/>
  <c r="S132" i="9" s="1"/>
  <c r="G74" i="9"/>
  <c r="J127" i="56" l="1"/>
  <c r="R126" i="56"/>
  <c r="S126" i="56" s="1"/>
  <c r="Q127" i="56" s="1"/>
  <c r="H128" i="56"/>
  <c r="I128" i="56" s="1"/>
  <c r="J128" i="56" s="1"/>
  <c r="M128" i="56"/>
  <c r="N128" i="56" s="1"/>
  <c r="L129" i="56" s="1"/>
  <c r="V126" i="56"/>
  <c r="O127" i="56"/>
  <c r="T125" i="56"/>
  <c r="AB124" i="56"/>
  <c r="AC124" i="56" s="1"/>
  <c r="AA125" i="56" s="1"/>
  <c r="L133" i="53"/>
  <c r="AB120" i="53"/>
  <c r="AC120" i="53" s="1"/>
  <c r="AA121" i="53" s="1"/>
  <c r="W123" i="53"/>
  <c r="X123" i="53" s="1"/>
  <c r="Y123" i="53" s="1"/>
  <c r="H125" i="53"/>
  <c r="I125" i="53" s="1"/>
  <c r="G126" i="53" s="1"/>
  <c r="Q128" i="53"/>
  <c r="Y122" i="53"/>
  <c r="AD119" i="53"/>
  <c r="Y140" i="52"/>
  <c r="R134" i="52"/>
  <c r="S134" i="52" s="1"/>
  <c r="Q135" i="52" s="1"/>
  <c r="AB138" i="52"/>
  <c r="AC138" i="52" s="1"/>
  <c r="AD138" i="52" s="1"/>
  <c r="H135" i="52"/>
  <c r="I135" i="52" s="1"/>
  <c r="G136" i="52" s="1"/>
  <c r="AD137" i="52"/>
  <c r="W141" i="52"/>
  <c r="X141" i="52" s="1"/>
  <c r="V142" i="52" s="1"/>
  <c r="T133" i="52"/>
  <c r="L143" i="52"/>
  <c r="J134" i="52"/>
  <c r="Y141" i="50"/>
  <c r="Q135" i="50"/>
  <c r="M140" i="50"/>
  <c r="N140" i="50" s="1"/>
  <c r="L141" i="50" s="1"/>
  <c r="AB134" i="50"/>
  <c r="AC134" i="50" s="1"/>
  <c r="AA135" i="50" s="1"/>
  <c r="H141" i="50"/>
  <c r="I141" i="50" s="1"/>
  <c r="G142" i="50" s="1"/>
  <c r="W143" i="50"/>
  <c r="X143" i="50" s="1"/>
  <c r="Y143" i="50" s="1"/>
  <c r="O139" i="50"/>
  <c r="J140" i="50"/>
  <c r="AD133" i="50"/>
  <c r="Y142" i="50"/>
  <c r="AA132" i="47"/>
  <c r="T130" i="47"/>
  <c r="L119" i="47"/>
  <c r="M119" i="47" s="1"/>
  <c r="N119" i="47" s="1"/>
  <c r="O119" i="47" s="1"/>
  <c r="J126" i="47"/>
  <c r="H127" i="47"/>
  <c r="I127" i="47" s="1"/>
  <c r="G128" i="47" s="1"/>
  <c r="R131" i="47"/>
  <c r="S131" i="47" s="1"/>
  <c r="T131" i="47" s="1"/>
  <c r="V130" i="47"/>
  <c r="AD127" i="46"/>
  <c r="AB128" i="46"/>
  <c r="AC128" i="46" s="1"/>
  <c r="AA129" i="46" s="1"/>
  <c r="L132" i="46"/>
  <c r="M132" i="46" s="1"/>
  <c r="N132" i="46" s="1"/>
  <c r="L133" i="46" s="1"/>
  <c r="G127" i="46"/>
  <c r="Q129" i="46"/>
  <c r="W134" i="46"/>
  <c r="X134" i="46" s="1"/>
  <c r="V135" i="46" s="1"/>
  <c r="H127" i="46"/>
  <c r="I127" i="46" s="1"/>
  <c r="G128" i="46" s="1"/>
  <c r="Q123" i="44"/>
  <c r="R123" i="44" s="1"/>
  <c r="S123" i="44" s="1"/>
  <c r="Q124" i="44" s="1"/>
  <c r="J121" i="44"/>
  <c r="AB131" i="44"/>
  <c r="AC131" i="44" s="1"/>
  <c r="AD131" i="44" s="1"/>
  <c r="M135" i="44"/>
  <c r="N135" i="44" s="1"/>
  <c r="L136" i="44" s="1"/>
  <c r="H122" i="44"/>
  <c r="I122" i="44" s="1"/>
  <c r="J122" i="44" s="1"/>
  <c r="AD130" i="44"/>
  <c r="V130" i="44"/>
  <c r="AB139" i="39"/>
  <c r="AC139" i="39" s="1"/>
  <c r="AD139" i="39" s="1"/>
  <c r="R122" i="39"/>
  <c r="S122" i="39" s="1"/>
  <c r="Q123" i="39" s="1"/>
  <c r="L130" i="39"/>
  <c r="M130" i="39" s="1"/>
  <c r="N130" i="39" s="1"/>
  <c r="L131" i="39" s="1"/>
  <c r="H131" i="39"/>
  <c r="I131" i="39" s="1"/>
  <c r="G132" i="39" s="1"/>
  <c r="W137" i="39"/>
  <c r="X137" i="39" s="1"/>
  <c r="V138" i="39" s="1"/>
  <c r="J130" i="39"/>
  <c r="L130" i="37"/>
  <c r="M130" i="37" s="1"/>
  <c r="N130" i="37" s="1"/>
  <c r="Y125" i="37"/>
  <c r="H119" i="37"/>
  <c r="I119" i="37" s="1"/>
  <c r="J119" i="37" s="1"/>
  <c r="W126" i="37"/>
  <c r="X126" i="37" s="1"/>
  <c r="Y126" i="37" s="1"/>
  <c r="AA118" i="37"/>
  <c r="J118" i="37"/>
  <c r="Q111" i="37"/>
  <c r="AA117" i="35"/>
  <c r="V118" i="35"/>
  <c r="L114" i="35"/>
  <c r="M114" i="35" s="1"/>
  <c r="N114" i="35" s="1"/>
  <c r="O114" i="35" s="1"/>
  <c r="R128" i="35"/>
  <c r="S128" i="35" s="1"/>
  <c r="T128" i="35" s="1"/>
  <c r="AB117" i="35"/>
  <c r="AC117" i="35" s="1"/>
  <c r="AA118" i="35" s="1"/>
  <c r="H118" i="35"/>
  <c r="I118" i="35" s="1"/>
  <c r="J118" i="35" s="1"/>
  <c r="T127" i="35"/>
  <c r="O81" i="9"/>
  <c r="L82" i="9"/>
  <c r="M82" i="9" s="1"/>
  <c r="AB132" i="9"/>
  <c r="AC132" i="9" s="1"/>
  <c r="AA133" i="9" s="1"/>
  <c r="W112" i="9"/>
  <c r="X112" i="9" s="1"/>
  <c r="V113" i="9" s="1"/>
  <c r="T131" i="9"/>
  <c r="Q133" i="9"/>
  <c r="R133" i="9" s="1"/>
  <c r="S133" i="9" s="1"/>
  <c r="Q134" i="9" s="1"/>
  <c r="T132" i="9"/>
  <c r="H74" i="9"/>
  <c r="T126" i="56" l="1"/>
  <c r="AD124" i="56"/>
  <c r="O128" i="56"/>
  <c r="AB125" i="56"/>
  <c r="AC125" i="56" s="1"/>
  <c r="AD125" i="56" s="1"/>
  <c r="R127" i="56"/>
  <c r="S127" i="56" s="1"/>
  <c r="T127" i="56" s="1"/>
  <c r="M129" i="56"/>
  <c r="N129" i="56" s="1"/>
  <c r="L130" i="56" s="1"/>
  <c r="G129" i="56"/>
  <c r="W126" i="56"/>
  <c r="X126" i="56" s="1"/>
  <c r="V127" i="56" s="1"/>
  <c r="M133" i="53"/>
  <c r="N133" i="53" s="1"/>
  <c r="L134" i="53" s="1"/>
  <c r="M134" i="53" s="1"/>
  <c r="N134" i="53" s="1"/>
  <c r="O134" i="53" s="1"/>
  <c r="J125" i="53"/>
  <c r="H126" i="53"/>
  <c r="I126" i="53" s="1"/>
  <c r="J126" i="53" s="1"/>
  <c r="AB121" i="53"/>
  <c r="AC121" i="53" s="1"/>
  <c r="AA122" i="53" s="1"/>
  <c r="V124" i="53"/>
  <c r="AD120" i="53"/>
  <c r="R128" i="53"/>
  <c r="S128" i="53" s="1"/>
  <c r="Q129" i="53" s="1"/>
  <c r="T134" i="52"/>
  <c r="AA139" i="52"/>
  <c r="AB139" i="52" s="1"/>
  <c r="AC139" i="52" s="1"/>
  <c r="W142" i="52"/>
  <c r="X142" i="52" s="1"/>
  <c r="V143" i="52" s="1"/>
  <c r="G137" i="52"/>
  <c r="H136" i="52"/>
  <c r="I136" i="52" s="1"/>
  <c r="J136" i="52" s="1"/>
  <c r="R135" i="52"/>
  <c r="S135" i="52" s="1"/>
  <c r="Q136" i="52" s="1"/>
  <c r="Y141" i="52"/>
  <c r="J135" i="52"/>
  <c r="M143" i="52"/>
  <c r="N143" i="52" s="1"/>
  <c r="L144" i="52" s="1"/>
  <c r="R135" i="50"/>
  <c r="S135" i="50" s="1"/>
  <c r="Q136" i="50" s="1"/>
  <c r="R136" i="50" s="1"/>
  <c r="S136" i="50" s="1"/>
  <c r="Q137" i="50" s="1"/>
  <c r="V144" i="50"/>
  <c r="W144" i="50" s="1"/>
  <c r="X144" i="50" s="1"/>
  <c r="O140" i="50"/>
  <c r="H142" i="50"/>
  <c r="I142" i="50" s="1"/>
  <c r="J142" i="50" s="1"/>
  <c r="AB135" i="50"/>
  <c r="AC135" i="50" s="1"/>
  <c r="AA136" i="50" s="1"/>
  <c r="J141" i="50"/>
  <c r="AD134" i="50"/>
  <c r="M141" i="50"/>
  <c r="N141" i="50" s="1"/>
  <c r="L142" i="50" s="1"/>
  <c r="AB132" i="47"/>
  <c r="AC132" i="47" s="1"/>
  <c r="AA133" i="47" s="1"/>
  <c r="L120" i="47"/>
  <c r="J127" i="47"/>
  <c r="M120" i="47"/>
  <c r="N120" i="47" s="1"/>
  <c r="O120" i="47" s="1"/>
  <c r="Q132" i="47"/>
  <c r="W130" i="47"/>
  <c r="X130" i="47" s="1"/>
  <c r="Y130" i="47" s="1"/>
  <c r="J128" i="47"/>
  <c r="H128" i="47"/>
  <c r="I128" i="47" s="1"/>
  <c r="G129" i="47" s="1"/>
  <c r="AD128" i="46"/>
  <c r="AB129" i="46"/>
  <c r="AC129" i="46" s="1"/>
  <c r="AA130" i="46" s="1"/>
  <c r="Y134" i="46"/>
  <c r="O132" i="46"/>
  <c r="J127" i="46"/>
  <c r="M133" i="46"/>
  <c r="N133" i="46" s="1"/>
  <c r="L134" i="46" s="1"/>
  <c r="H128" i="46"/>
  <c r="I128" i="46" s="1"/>
  <c r="G129" i="46" s="1"/>
  <c r="W135" i="46"/>
  <c r="X135" i="46" s="1"/>
  <c r="V136" i="46" s="1"/>
  <c r="R129" i="46"/>
  <c r="S129" i="46" s="1"/>
  <c r="Q130" i="46" s="1"/>
  <c r="AA132" i="44"/>
  <c r="AB132" i="44" s="1"/>
  <c r="AC132" i="44" s="1"/>
  <c r="AD132" i="44" s="1"/>
  <c r="O135" i="44"/>
  <c r="R124" i="44"/>
  <c r="S124" i="44" s="1"/>
  <c r="T124" i="44" s="1"/>
  <c r="T123" i="44"/>
  <c r="G123" i="44"/>
  <c r="M136" i="44"/>
  <c r="N136" i="44" s="1"/>
  <c r="L137" i="44" s="1"/>
  <c r="W130" i="44"/>
  <c r="X130" i="44" s="1"/>
  <c r="V131" i="44" s="1"/>
  <c r="AA140" i="39"/>
  <c r="T122" i="39"/>
  <c r="R123" i="39"/>
  <c r="S123" i="39" s="1"/>
  <c r="Q124" i="39" s="1"/>
  <c r="J131" i="39"/>
  <c r="Y137" i="39"/>
  <c r="W138" i="39"/>
  <c r="X138" i="39" s="1"/>
  <c r="V139" i="39" s="1"/>
  <c r="M131" i="39"/>
  <c r="N131" i="39" s="1"/>
  <c r="L132" i="39" s="1"/>
  <c r="H132" i="39"/>
  <c r="I132" i="39" s="1"/>
  <c r="J132" i="39" s="1"/>
  <c r="O130" i="39"/>
  <c r="AD132" i="9"/>
  <c r="L131" i="37"/>
  <c r="M131" i="37" s="1"/>
  <c r="N131" i="37" s="1"/>
  <c r="O131" i="37" s="1"/>
  <c r="O130" i="37"/>
  <c r="V127" i="37"/>
  <c r="W127" i="37" s="1"/>
  <c r="X127" i="37" s="1"/>
  <c r="R111" i="37"/>
  <c r="S111" i="37" s="1"/>
  <c r="Q112" i="37" s="1"/>
  <c r="AB118" i="37"/>
  <c r="AC118" i="37" s="1"/>
  <c r="AA119" i="37" s="1"/>
  <c r="G120" i="37"/>
  <c r="AD117" i="35"/>
  <c r="W118" i="35"/>
  <c r="X118" i="35" s="1"/>
  <c r="Y118" i="35" s="1"/>
  <c r="Q129" i="35"/>
  <c r="AB118" i="35"/>
  <c r="AC118" i="35" s="1"/>
  <c r="AD118" i="35" s="1"/>
  <c r="L115" i="35"/>
  <c r="R129" i="35"/>
  <c r="S129" i="35" s="1"/>
  <c r="T129" i="35" s="1"/>
  <c r="G119" i="35"/>
  <c r="N82" i="9"/>
  <c r="O82" i="9" s="1"/>
  <c r="AB133" i="9"/>
  <c r="AC133" i="9" s="1"/>
  <c r="AD133" i="9" s="1"/>
  <c r="W113" i="9"/>
  <c r="X113" i="9" s="1"/>
  <c r="V114" i="9" s="1"/>
  <c r="T133" i="9"/>
  <c r="R134" i="9"/>
  <c r="S134" i="9" s="1"/>
  <c r="Q135" i="9" s="1"/>
  <c r="I74" i="9"/>
  <c r="O129" i="56" l="1"/>
  <c r="Y126" i="56"/>
  <c r="M130" i="56"/>
  <c r="N130" i="56" s="1"/>
  <c r="L131" i="56" s="1"/>
  <c r="W127" i="56"/>
  <c r="X127" i="56" s="1"/>
  <c r="Y127" i="56" s="1"/>
  <c r="Q128" i="56"/>
  <c r="AA126" i="56"/>
  <c r="H129" i="56"/>
  <c r="I129" i="56" s="1"/>
  <c r="J129" i="56" s="1"/>
  <c r="AD121" i="53"/>
  <c r="T128" i="53"/>
  <c r="O133" i="53"/>
  <c r="AB122" i="53"/>
  <c r="AC122" i="53" s="1"/>
  <c r="AA123" i="53" s="1"/>
  <c r="R129" i="53"/>
  <c r="S129" i="53" s="1"/>
  <c r="T129" i="53" s="1"/>
  <c r="L135" i="53"/>
  <c r="G127" i="53"/>
  <c r="W124" i="53"/>
  <c r="X124" i="53" s="1"/>
  <c r="V125" i="53" s="1"/>
  <c r="AA140" i="52"/>
  <c r="AD139" i="52"/>
  <c r="O143" i="52"/>
  <c r="W143" i="52"/>
  <c r="X143" i="52" s="1"/>
  <c r="Y143" i="52" s="1"/>
  <c r="R136" i="52"/>
  <c r="S136" i="52" s="1"/>
  <c r="Q137" i="52" s="1"/>
  <c r="H137" i="52"/>
  <c r="I137" i="52" s="1"/>
  <c r="G138" i="52" s="1"/>
  <c r="M144" i="52"/>
  <c r="N144" i="52" s="1"/>
  <c r="O144" i="52" s="1"/>
  <c r="T135" i="52"/>
  <c r="AB140" i="52"/>
  <c r="AC140" i="52" s="1"/>
  <c r="AD140" i="52" s="1"/>
  <c r="Y142" i="52"/>
  <c r="T135" i="50"/>
  <c r="V145" i="50"/>
  <c r="W145" i="50" s="1"/>
  <c r="X145" i="50" s="1"/>
  <c r="V146" i="50" s="1"/>
  <c r="Y144" i="50"/>
  <c r="AB136" i="50"/>
  <c r="AC136" i="50" s="1"/>
  <c r="AA137" i="50" s="1"/>
  <c r="R137" i="50"/>
  <c r="S137" i="50" s="1"/>
  <c r="T137" i="50" s="1"/>
  <c r="M142" i="50"/>
  <c r="N142" i="50" s="1"/>
  <c r="O142" i="50" s="1"/>
  <c r="T136" i="50"/>
  <c r="AD135" i="50"/>
  <c r="G143" i="50"/>
  <c r="O141" i="50"/>
  <c r="AB133" i="47"/>
  <c r="AC133" i="47" s="1"/>
  <c r="AD133" i="47" s="1"/>
  <c r="AD132" i="47"/>
  <c r="J129" i="47"/>
  <c r="H129" i="47"/>
  <c r="I129" i="47" s="1"/>
  <c r="G130" i="47" s="1"/>
  <c r="V131" i="47"/>
  <c r="L121" i="47"/>
  <c r="R132" i="47"/>
  <c r="S132" i="47" s="1"/>
  <c r="T132" i="47" s="1"/>
  <c r="AD129" i="46"/>
  <c r="AB130" i="46"/>
  <c r="AC130" i="46" s="1"/>
  <c r="AA131" i="46" s="1"/>
  <c r="Y135" i="46"/>
  <c r="T129" i="46"/>
  <c r="W136" i="46"/>
  <c r="X136" i="46" s="1"/>
  <c r="Y136" i="46" s="1"/>
  <c r="R130" i="46"/>
  <c r="S130" i="46" s="1"/>
  <c r="T130" i="46" s="1"/>
  <c r="J129" i="46"/>
  <c r="H129" i="46"/>
  <c r="I129" i="46" s="1"/>
  <c r="G130" i="46" s="1"/>
  <c r="M134" i="46"/>
  <c r="N134" i="46" s="1"/>
  <c r="O134" i="46" s="1"/>
  <c r="J128" i="46"/>
  <c r="O133" i="46"/>
  <c r="Y130" i="44"/>
  <c r="Q125" i="44"/>
  <c r="R125" i="44" s="1"/>
  <c r="S125" i="44" s="1"/>
  <c r="W131" i="44"/>
  <c r="X131" i="44" s="1"/>
  <c r="V132" i="44" s="1"/>
  <c r="M137" i="44"/>
  <c r="N137" i="44" s="1"/>
  <c r="O137" i="44" s="1"/>
  <c r="AA133" i="44"/>
  <c r="O136" i="44"/>
  <c r="H123" i="44"/>
  <c r="I123" i="44" s="1"/>
  <c r="J123" i="44" s="1"/>
  <c r="AB140" i="39"/>
  <c r="AC140" i="39" s="1"/>
  <c r="AA141" i="39" s="1"/>
  <c r="AD140" i="39"/>
  <c r="R124" i="39"/>
  <c r="S124" i="39" s="1"/>
  <c r="T124" i="39" s="1"/>
  <c r="T123" i="39"/>
  <c r="Y138" i="39"/>
  <c r="M132" i="39"/>
  <c r="N132" i="39" s="1"/>
  <c r="L133" i="39" s="1"/>
  <c r="W139" i="39"/>
  <c r="X139" i="39" s="1"/>
  <c r="V140" i="39" s="1"/>
  <c r="O131" i="39"/>
  <c r="G133" i="39"/>
  <c r="L132" i="37"/>
  <c r="M132" i="37" s="1"/>
  <c r="N132" i="37" s="1"/>
  <c r="L133" i="37" s="1"/>
  <c r="Y127" i="37"/>
  <c r="V128" i="37"/>
  <c r="W128" i="37" s="1"/>
  <c r="X128" i="37" s="1"/>
  <c r="Y128" i="37" s="1"/>
  <c r="T111" i="37"/>
  <c r="AB119" i="37"/>
  <c r="AC119" i="37" s="1"/>
  <c r="AD119" i="37" s="1"/>
  <c r="R112" i="37"/>
  <c r="S112" i="37" s="1"/>
  <c r="Q113" i="37" s="1"/>
  <c r="AD118" i="37"/>
  <c r="H120" i="37"/>
  <c r="I120" i="37" s="1"/>
  <c r="J120" i="37" s="1"/>
  <c r="V119" i="35"/>
  <c r="Q130" i="35"/>
  <c r="M115" i="35"/>
  <c r="N115" i="35" s="1"/>
  <c r="L116" i="35" s="1"/>
  <c r="H119" i="35"/>
  <c r="I119" i="35" s="1"/>
  <c r="J119" i="35" s="1"/>
  <c r="AA119" i="35"/>
  <c r="L83" i="9"/>
  <c r="M83" i="9" s="1"/>
  <c r="AA134" i="9"/>
  <c r="W114" i="9"/>
  <c r="X114" i="9" s="1"/>
  <c r="V115" i="9" s="1"/>
  <c r="T134" i="9"/>
  <c r="R135" i="9"/>
  <c r="S135" i="9" s="1"/>
  <c r="Q136" i="9" s="1"/>
  <c r="G75" i="9"/>
  <c r="J74" i="9"/>
  <c r="H75" i="9"/>
  <c r="O130" i="56" l="1"/>
  <c r="M131" i="56"/>
  <c r="N131" i="56" s="1"/>
  <c r="L132" i="56" s="1"/>
  <c r="AB126" i="56"/>
  <c r="AC126" i="56" s="1"/>
  <c r="AD126" i="56" s="1"/>
  <c r="V128" i="56"/>
  <c r="G130" i="56"/>
  <c r="R128" i="56"/>
  <c r="S128" i="56" s="1"/>
  <c r="Q129" i="56" s="1"/>
  <c r="Y124" i="53"/>
  <c r="AD122" i="53"/>
  <c r="W125" i="53"/>
  <c r="X125" i="53" s="1"/>
  <c r="V126" i="53" s="1"/>
  <c r="AB123" i="53"/>
  <c r="AC123" i="53" s="1"/>
  <c r="AD123" i="53" s="1"/>
  <c r="H127" i="53"/>
  <c r="I127" i="53" s="1"/>
  <c r="G128" i="53" s="1"/>
  <c r="Q130" i="53"/>
  <c r="M135" i="53"/>
  <c r="N135" i="53" s="1"/>
  <c r="L136" i="53" s="1"/>
  <c r="AA141" i="52"/>
  <c r="AB141" i="52" s="1"/>
  <c r="AC141" i="52" s="1"/>
  <c r="AA142" i="52" s="1"/>
  <c r="V144" i="52"/>
  <c r="W144" i="52" s="1"/>
  <c r="X144" i="52" s="1"/>
  <c r="Y144" i="52" s="1"/>
  <c r="L145" i="52"/>
  <c r="H138" i="52"/>
  <c r="I138" i="52" s="1"/>
  <c r="J138" i="52" s="1"/>
  <c r="R137" i="52"/>
  <c r="S137" i="52" s="1"/>
  <c r="Q138" i="52" s="1"/>
  <c r="T136" i="52"/>
  <c r="J137" i="52"/>
  <c r="AD136" i="50"/>
  <c r="Q138" i="50"/>
  <c r="R138" i="50" s="1"/>
  <c r="S138" i="50" s="1"/>
  <c r="T138" i="50" s="1"/>
  <c r="W146" i="50"/>
  <c r="X146" i="50" s="1"/>
  <c r="V147" i="50" s="1"/>
  <c r="Y145" i="50"/>
  <c r="L143" i="50"/>
  <c r="H143" i="50"/>
  <c r="I143" i="50" s="1"/>
  <c r="G144" i="50" s="1"/>
  <c r="AB137" i="50"/>
  <c r="AC137" i="50" s="1"/>
  <c r="AD137" i="50" s="1"/>
  <c r="AA134" i="47"/>
  <c r="AB134" i="47" s="1"/>
  <c r="AC134" i="47" s="1"/>
  <c r="AA135" i="47" s="1"/>
  <c r="AD134" i="47"/>
  <c r="Q133" i="47"/>
  <c r="R133" i="47" s="1"/>
  <c r="S133" i="47" s="1"/>
  <c r="Q134" i="47" s="1"/>
  <c r="W131" i="47"/>
  <c r="X131" i="47" s="1"/>
  <c r="V132" i="47" s="1"/>
  <c r="AB135" i="47"/>
  <c r="AC135" i="47" s="1"/>
  <c r="AA136" i="47" s="1"/>
  <c r="M121" i="47"/>
  <c r="N121" i="47" s="1"/>
  <c r="L122" i="47" s="1"/>
  <c r="J130" i="47"/>
  <c r="H130" i="47"/>
  <c r="I130" i="47" s="1"/>
  <c r="G131" i="47" s="1"/>
  <c r="AD130" i="46"/>
  <c r="AB131" i="46"/>
  <c r="AC131" i="46" s="1"/>
  <c r="AA132" i="46" s="1"/>
  <c r="V137" i="46"/>
  <c r="W137" i="46" s="1"/>
  <c r="X137" i="46" s="1"/>
  <c r="V138" i="46" s="1"/>
  <c r="L135" i="46"/>
  <c r="M135" i="46" s="1"/>
  <c r="N135" i="46" s="1"/>
  <c r="L136" i="46" s="1"/>
  <c r="H130" i="46"/>
  <c r="I130" i="46" s="1"/>
  <c r="G131" i="46" s="1"/>
  <c r="Q131" i="46"/>
  <c r="T125" i="44"/>
  <c r="Q126" i="44"/>
  <c r="Y131" i="44"/>
  <c r="W132" i="44"/>
  <c r="X132" i="44" s="1"/>
  <c r="Y132" i="44" s="1"/>
  <c r="G124" i="44"/>
  <c r="L138" i="44"/>
  <c r="AB133" i="44"/>
  <c r="AC133" i="44" s="1"/>
  <c r="AD133" i="44" s="1"/>
  <c r="AB141" i="39"/>
  <c r="AC141" i="39" s="1"/>
  <c r="AA142" i="39" s="1"/>
  <c r="AD141" i="39"/>
  <c r="Q125" i="39"/>
  <c r="R125" i="39"/>
  <c r="S125" i="39" s="1"/>
  <c r="Q126" i="39" s="1"/>
  <c r="W140" i="39"/>
  <c r="X140" i="39" s="1"/>
  <c r="V141" i="39" s="1"/>
  <c r="M133" i="39"/>
  <c r="N133" i="39" s="1"/>
  <c r="L134" i="39" s="1"/>
  <c r="O132" i="39"/>
  <c r="H133" i="39"/>
  <c r="I133" i="39" s="1"/>
  <c r="G134" i="39" s="1"/>
  <c r="Y139" i="39"/>
  <c r="AB134" i="9"/>
  <c r="AC134" i="9" s="1"/>
  <c r="AD134" i="9" s="1"/>
  <c r="G121" i="37"/>
  <c r="H121" i="37" s="1"/>
  <c r="I121" i="37" s="1"/>
  <c r="M133" i="37"/>
  <c r="N133" i="37" s="1"/>
  <c r="O133" i="37" s="1"/>
  <c r="O132" i="37"/>
  <c r="V129" i="37"/>
  <c r="W129" i="37" s="1"/>
  <c r="X129" i="37" s="1"/>
  <c r="V130" i="37" s="1"/>
  <c r="T112" i="37"/>
  <c r="R113" i="37"/>
  <c r="S113" i="37" s="1"/>
  <c r="T113" i="37" s="1"/>
  <c r="AA120" i="37"/>
  <c r="O115" i="35"/>
  <c r="W119" i="35"/>
  <c r="X119" i="35" s="1"/>
  <c r="V120" i="35" s="1"/>
  <c r="R130" i="35"/>
  <c r="S130" i="35" s="1"/>
  <c r="Q131" i="35" s="1"/>
  <c r="G120" i="35"/>
  <c r="M116" i="35"/>
  <c r="N116" i="35" s="1"/>
  <c r="O116" i="35" s="1"/>
  <c r="AB119" i="35"/>
  <c r="AC119" i="35" s="1"/>
  <c r="AA120" i="35" s="1"/>
  <c r="N83" i="9"/>
  <c r="O83" i="9" s="1"/>
  <c r="AA135" i="9"/>
  <c r="W115" i="9"/>
  <c r="X115" i="9" s="1"/>
  <c r="T135" i="9"/>
  <c r="R136" i="9"/>
  <c r="S136" i="9" s="1"/>
  <c r="Q137" i="9" s="1"/>
  <c r="I75" i="9"/>
  <c r="G76" i="9" s="1"/>
  <c r="T128" i="56" l="1"/>
  <c r="O131" i="56"/>
  <c r="R129" i="56"/>
  <c r="S129" i="56" s="1"/>
  <c r="T129" i="56" s="1"/>
  <c r="M132" i="56"/>
  <c r="N132" i="56" s="1"/>
  <c r="O132" i="56" s="1"/>
  <c r="J130" i="56"/>
  <c r="H130" i="56"/>
  <c r="I130" i="56" s="1"/>
  <c r="G131" i="56" s="1"/>
  <c r="AA127" i="56"/>
  <c r="W128" i="56"/>
  <c r="X128" i="56" s="1"/>
  <c r="V129" i="56" s="1"/>
  <c r="O135" i="53"/>
  <c r="J127" i="53"/>
  <c r="J128" i="53"/>
  <c r="H128" i="53"/>
  <c r="I128" i="53" s="1"/>
  <c r="G129" i="53" s="1"/>
  <c r="M136" i="53"/>
  <c r="N136" i="53" s="1"/>
  <c r="O136" i="53" s="1"/>
  <c r="W126" i="53"/>
  <c r="X126" i="53" s="1"/>
  <c r="V127" i="53" s="1"/>
  <c r="AA124" i="53"/>
  <c r="Y125" i="53"/>
  <c r="R130" i="53"/>
  <c r="S130" i="53" s="1"/>
  <c r="T130" i="53" s="1"/>
  <c r="G139" i="52"/>
  <c r="V145" i="52"/>
  <c r="M145" i="52"/>
  <c r="N145" i="52" s="1"/>
  <c r="O145" i="52" s="1"/>
  <c r="AB142" i="52"/>
  <c r="AC142" i="52" s="1"/>
  <c r="AA143" i="52" s="1"/>
  <c r="R138" i="52"/>
  <c r="S138" i="52" s="1"/>
  <c r="T138" i="52" s="1"/>
  <c r="W145" i="52"/>
  <c r="X145" i="52" s="1"/>
  <c r="V146" i="52" s="1"/>
  <c r="H139" i="52"/>
  <c r="I139" i="52" s="1"/>
  <c r="J139" i="52" s="1"/>
  <c r="T137" i="52"/>
  <c r="AD141" i="52"/>
  <c r="AA138" i="50"/>
  <c r="AB138" i="50" s="1"/>
  <c r="AC138" i="50" s="1"/>
  <c r="AD138" i="50" s="1"/>
  <c r="Q139" i="50"/>
  <c r="R139" i="50" s="1"/>
  <c r="S139" i="50" s="1"/>
  <c r="T139" i="50" s="1"/>
  <c r="G145" i="50"/>
  <c r="J144" i="50"/>
  <c r="H144" i="50"/>
  <c r="I144" i="50" s="1"/>
  <c r="W147" i="50"/>
  <c r="X147" i="50" s="1"/>
  <c r="Y147" i="50" s="1"/>
  <c r="J143" i="50"/>
  <c r="Y146" i="50"/>
  <c r="M143" i="50"/>
  <c r="N143" i="50" s="1"/>
  <c r="L144" i="50" s="1"/>
  <c r="Y131" i="47"/>
  <c r="R134" i="47"/>
  <c r="S134" i="47" s="1"/>
  <c r="Q135" i="47" s="1"/>
  <c r="M122" i="47"/>
  <c r="N122" i="47" s="1"/>
  <c r="O122" i="47" s="1"/>
  <c r="AB136" i="47"/>
  <c r="AC136" i="47" s="1"/>
  <c r="AA137" i="47" s="1"/>
  <c r="T133" i="47"/>
  <c r="O121" i="47"/>
  <c r="AD135" i="47"/>
  <c r="H131" i="47"/>
  <c r="I131" i="47" s="1"/>
  <c r="G132" i="47" s="1"/>
  <c r="W132" i="47"/>
  <c r="X132" i="47" s="1"/>
  <c r="Y132" i="47" s="1"/>
  <c r="AD131" i="46"/>
  <c r="AB132" i="46"/>
  <c r="AC132" i="46" s="1"/>
  <c r="AD132" i="46" s="1"/>
  <c r="AA134" i="44"/>
  <c r="AB134" i="44" s="1"/>
  <c r="AC134" i="44" s="1"/>
  <c r="AA135" i="44" s="1"/>
  <c r="Y137" i="46"/>
  <c r="O135" i="46"/>
  <c r="W138" i="46"/>
  <c r="X138" i="46" s="1"/>
  <c r="V139" i="46" s="1"/>
  <c r="H131" i="46"/>
  <c r="I131" i="46" s="1"/>
  <c r="J131" i="46" s="1"/>
  <c r="M136" i="46"/>
  <c r="N136" i="46" s="1"/>
  <c r="O136" i="46" s="1"/>
  <c r="J130" i="46"/>
  <c r="R131" i="46"/>
  <c r="S131" i="46" s="1"/>
  <c r="T131" i="46" s="1"/>
  <c r="V133" i="44"/>
  <c r="R126" i="44"/>
  <c r="S126" i="44" s="1"/>
  <c r="Q127" i="44" s="1"/>
  <c r="R127" i="44" s="1"/>
  <c r="S127" i="44" s="1"/>
  <c r="Q128" i="44" s="1"/>
  <c r="H124" i="44"/>
  <c r="I124" i="44" s="1"/>
  <c r="J124" i="44" s="1"/>
  <c r="W133" i="44"/>
  <c r="X133" i="44" s="1"/>
  <c r="Y133" i="44" s="1"/>
  <c r="M138" i="44"/>
  <c r="N138" i="44" s="1"/>
  <c r="L139" i="44" s="1"/>
  <c r="AB142" i="39"/>
  <c r="AC142" i="39" s="1"/>
  <c r="AA143" i="39" s="1"/>
  <c r="AD142" i="39"/>
  <c r="T125" i="39"/>
  <c r="R126" i="39"/>
  <c r="S126" i="39" s="1"/>
  <c r="Q127" i="39" s="1"/>
  <c r="T126" i="39"/>
  <c r="M134" i="39"/>
  <c r="N134" i="39" s="1"/>
  <c r="O134" i="39" s="1"/>
  <c r="W141" i="39"/>
  <c r="X141" i="39" s="1"/>
  <c r="V142" i="39" s="1"/>
  <c r="H134" i="39"/>
  <c r="I134" i="39" s="1"/>
  <c r="G135" i="39" s="1"/>
  <c r="Y140" i="39"/>
  <c r="O133" i="39"/>
  <c r="J133" i="39"/>
  <c r="G122" i="37"/>
  <c r="J121" i="37"/>
  <c r="L134" i="37"/>
  <c r="M134" i="37" s="1"/>
  <c r="N134" i="37" s="1"/>
  <c r="L135" i="37" s="1"/>
  <c r="W130" i="37"/>
  <c r="X130" i="37" s="1"/>
  <c r="V131" i="37" s="1"/>
  <c r="H122" i="37"/>
  <c r="I122" i="37" s="1"/>
  <c r="G123" i="37" s="1"/>
  <c r="Y129" i="37"/>
  <c r="Q114" i="37"/>
  <c r="AB120" i="37"/>
  <c r="AC120" i="37" s="1"/>
  <c r="AA121" i="37" s="1"/>
  <c r="AD119" i="35"/>
  <c r="W120" i="35"/>
  <c r="X120" i="35" s="1"/>
  <c r="V121" i="35" s="1"/>
  <c r="Y119" i="35"/>
  <c r="R131" i="35"/>
  <c r="S131" i="35" s="1"/>
  <c r="Q132" i="35" s="1"/>
  <c r="R132" i="35" s="1"/>
  <c r="S132" i="35" s="1"/>
  <c r="T132" i="35" s="1"/>
  <c r="T130" i="35"/>
  <c r="AB120" i="35"/>
  <c r="AC120" i="35" s="1"/>
  <c r="AA121" i="35" s="1"/>
  <c r="H120" i="35"/>
  <c r="I120" i="35" s="1"/>
  <c r="J120" i="35" s="1"/>
  <c r="L117" i="35"/>
  <c r="L84" i="9"/>
  <c r="M84" i="9" s="1"/>
  <c r="AB135" i="9"/>
  <c r="AC135" i="9" s="1"/>
  <c r="AD135" i="9" s="1"/>
  <c r="V116" i="9"/>
  <c r="T136" i="9"/>
  <c r="R137" i="9"/>
  <c r="S137" i="9" s="1"/>
  <c r="Q138" i="9" s="1"/>
  <c r="J75" i="9"/>
  <c r="H76" i="9"/>
  <c r="I76" i="9" s="1"/>
  <c r="G77" i="9" s="1"/>
  <c r="Y128" i="56" l="1"/>
  <c r="J131" i="56"/>
  <c r="H131" i="56"/>
  <c r="I131" i="56" s="1"/>
  <c r="G132" i="56" s="1"/>
  <c r="W129" i="56"/>
  <c r="X129" i="56" s="1"/>
  <c r="Y129" i="56" s="1"/>
  <c r="L133" i="56"/>
  <c r="Q130" i="56"/>
  <c r="AB127" i="56"/>
  <c r="AC127" i="56" s="1"/>
  <c r="AA128" i="56" s="1"/>
  <c r="Y126" i="53"/>
  <c r="H129" i="53"/>
  <c r="I129" i="53" s="1"/>
  <c r="G130" i="53" s="1"/>
  <c r="W127" i="53"/>
  <c r="X127" i="53" s="1"/>
  <c r="V128" i="53" s="1"/>
  <c r="Y127" i="53"/>
  <c r="Q131" i="53"/>
  <c r="L137" i="53"/>
  <c r="AB124" i="53"/>
  <c r="AC124" i="53" s="1"/>
  <c r="AD124" i="53" s="1"/>
  <c r="Q139" i="52"/>
  <c r="G140" i="52"/>
  <c r="H140" i="52" s="1"/>
  <c r="I140" i="52" s="1"/>
  <c r="J140" i="52" s="1"/>
  <c r="L146" i="52"/>
  <c r="AB143" i="52"/>
  <c r="AC143" i="52" s="1"/>
  <c r="AA144" i="52" s="1"/>
  <c r="W146" i="52"/>
  <c r="X146" i="52" s="1"/>
  <c r="V147" i="52" s="1"/>
  <c r="AD142" i="52"/>
  <c r="Y145" i="52"/>
  <c r="V148" i="50"/>
  <c r="Q140" i="50"/>
  <c r="R140" i="50" s="1"/>
  <c r="S140" i="50" s="1"/>
  <c r="M144" i="50"/>
  <c r="N144" i="50" s="1"/>
  <c r="O144" i="50" s="1"/>
  <c r="W148" i="50"/>
  <c r="X148" i="50" s="1"/>
  <c r="Y148" i="50" s="1"/>
  <c r="H145" i="50"/>
  <c r="I145" i="50" s="1"/>
  <c r="G146" i="50" s="1"/>
  <c r="O143" i="50"/>
  <c r="AA139" i="50"/>
  <c r="T134" i="47"/>
  <c r="AD136" i="47"/>
  <c r="J131" i="47"/>
  <c r="AB137" i="47"/>
  <c r="AC137" i="47" s="1"/>
  <c r="AA138" i="47" s="1"/>
  <c r="V133" i="47"/>
  <c r="L123" i="47"/>
  <c r="H132" i="47"/>
  <c r="I132" i="47" s="1"/>
  <c r="G133" i="47" s="1"/>
  <c r="R135" i="47"/>
  <c r="S135" i="47" s="1"/>
  <c r="T135" i="47" s="1"/>
  <c r="AA133" i="46"/>
  <c r="AB133" i="46" s="1"/>
  <c r="AC133" i="46" s="1"/>
  <c r="AD133" i="46" s="1"/>
  <c r="Y138" i="46"/>
  <c r="L137" i="46"/>
  <c r="M137" i="46" s="1"/>
  <c r="N137" i="46" s="1"/>
  <c r="L138" i="46" s="1"/>
  <c r="W139" i="46"/>
  <c r="X139" i="46" s="1"/>
  <c r="V140" i="46" s="1"/>
  <c r="G132" i="46"/>
  <c r="Q132" i="46"/>
  <c r="T126" i="44"/>
  <c r="AD134" i="44"/>
  <c r="T127" i="44"/>
  <c r="O138" i="44"/>
  <c r="R128" i="44"/>
  <c r="S128" i="44" s="1"/>
  <c r="Q129" i="44" s="1"/>
  <c r="M139" i="44"/>
  <c r="N139" i="44" s="1"/>
  <c r="L140" i="44" s="1"/>
  <c r="G125" i="44"/>
  <c r="V134" i="44"/>
  <c r="AB135" i="44"/>
  <c r="AC135" i="44" s="1"/>
  <c r="AA136" i="44" s="1"/>
  <c r="AB143" i="39"/>
  <c r="AC143" i="39" s="1"/>
  <c r="AD143" i="39" s="1"/>
  <c r="AA144" i="39"/>
  <c r="R127" i="39"/>
  <c r="S127" i="39" s="1"/>
  <c r="Q128" i="39" s="1"/>
  <c r="L135" i="39"/>
  <c r="M135" i="39" s="1"/>
  <c r="N135" i="39" s="1"/>
  <c r="L136" i="39" s="1"/>
  <c r="Y141" i="39"/>
  <c r="H135" i="39"/>
  <c r="I135" i="39" s="1"/>
  <c r="J135" i="39" s="1"/>
  <c r="J134" i="39"/>
  <c r="W142" i="39"/>
  <c r="X142" i="39" s="1"/>
  <c r="V143" i="39" s="1"/>
  <c r="J122" i="37"/>
  <c r="O134" i="37"/>
  <c r="M135" i="37"/>
  <c r="N135" i="37" s="1"/>
  <c r="O135" i="37" s="1"/>
  <c r="AB121" i="37"/>
  <c r="AC121" i="37" s="1"/>
  <c r="AD121" i="37" s="1"/>
  <c r="H123" i="37"/>
  <c r="I123" i="37" s="1"/>
  <c r="G124" i="37" s="1"/>
  <c r="W131" i="37"/>
  <c r="X131" i="37" s="1"/>
  <c r="Y131" i="37" s="1"/>
  <c r="AD120" i="37"/>
  <c r="Y130" i="37"/>
  <c r="R114" i="37"/>
  <c r="S114" i="37" s="1"/>
  <c r="Q115" i="37" s="1"/>
  <c r="Y120" i="35"/>
  <c r="AD120" i="35"/>
  <c r="W121" i="35"/>
  <c r="X121" i="35" s="1"/>
  <c r="V122" i="35" s="1"/>
  <c r="T131" i="35"/>
  <c r="AB121" i="35"/>
  <c r="AC121" i="35" s="1"/>
  <c r="AA122" i="35" s="1"/>
  <c r="M117" i="35"/>
  <c r="N117" i="35" s="1"/>
  <c r="O117" i="35" s="1"/>
  <c r="Q133" i="35"/>
  <c r="G121" i="35"/>
  <c r="N84" i="9"/>
  <c r="AA136" i="9"/>
  <c r="W116" i="9"/>
  <c r="X116" i="9" s="1"/>
  <c r="V117" i="9" s="1"/>
  <c r="T137" i="9"/>
  <c r="R138" i="9"/>
  <c r="S138" i="9" s="1"/>
  <c r="Q139" i="9" s="1"/>
  <c r="J76" i="9"/>
  <c r="H77" i="9"/>
  <c r="AD127" i="56" l="1"/>
  <c r="AD128" i="56"/>
  <c r="AB128" i="56"/>
  <c r="AC128" i="56" s="1"/>
  <c r="AA129" i="56" s="1"/>
  <c r="H132" i="56"/>
  <c r="I132" i="56" s="1"/>
  <c r="J132" i="56" s="1"/>
  <c r="R130" i="56"/>
  <c r="S130" i="56" s="1"/>
  <c r="Q131" i="56" s="1"/>
  <c r="V130" i="56"/>
  <c r="M133" i="56"/>
  <c r="N133" i="56" s="1"/>
  <c r="L134" i="56" s="1"/>
  <c r="AA125" i="53"/>
  <c r="AB125" i="53" s="1"/>
  <c r="AC125" i="53" s="1"/>
  <c r="AA126" i="53" s="1"/>
  <c r="J129" i="53"/>
  <c r="W128" i="53"/>
  <c r="X128" i="53" s="1"/>
  <c r="V129" i="53" s="1"/>
  <c r="H130" i="53"/>
  <c r="I130" i="53" s="1"/>
  <c r="J130" i="53" s="1"/>
  <c r="M137" i="53"/>
  <c r="N137" i="53" s="1"/>
  <c r="L138" i="53" s="1"/>
  <c r="R131" i="53"/>
  <c r="S131" i="53" s="1"/>
  <c r="Q132" i="53" s="1"/>
  <c r="R139" i="52"/>
  <c r="S139" i="52" s="1"/>
  <c r="Q140" i="52" s="1"/>
  <c r="AD143" i="52"/>
  <c r="M146" i="52"/>
  <c r="N146" i="52" s="1"/>
  <c r="O146" i="52" s="1"/>
  <c r="W147" i="52"/>
  <c r="X147" i="52" s="1"/>
  <c r="Y147" i="52" s="1"/>
  <c r="R140" i="52"/>
  <c r="S140" i="52" s="1"/>
  <c r="G141" i="52"/>
  <c r="Y146" i="52"/>
  <c r="AB144" i="52"/>
  <c r="AC144" i="52" s="1"/>
  <c r="AD144" i="52" s="1"/>
  <c r="T140" i="50"/>
  <c r="Q141" i="50"/>
  <c r="R141" i="50" s="1"/>
  <c r="S141" i="50" s="1"/>
  <c r="Q142" i="50" s="1"/>
  <c r="L145" i="50"/>
  <c r="M145" i="50" s="1"/>
  <c r="N145" i="50" s="1"/>
  <c r="L146" i="50" s="1"/>
  <c r="G147" i="50"/>
  <c r="J146" i="50"/>
  <c r="H146" i="50"/>
  <c r="I146" i="50" s="1"/>
  <c r="V149" i="50"/>
  <c r="J145" i="50"/>
  <c r="AB139" i="50"/>
  <c r="AC139" i="50" s="1"/>
  <c r="AA140" i="50" s="1"/>
  <c r="AD137" i="47"/>
  <c r="Q136" i="47"/>
  <c r="R136" i="47" s="1"/>
  <c r="S136" i="47" s="1"/>
  <c r="Q137" i="47" s="1"/>
  <c r="AB138" i="47"/>
  <c r="AC138" i="47" s="1"/>
  <c r="AA139" i="47" s="1"/>
  <c r="H133" i="47"/>
  <c r="I133" i="47" s="1"/>
  <c r="G134" i="47" s="1"/>
  <c r="W133" i="47"/>
  <c r="X133" i="47" s="1"/>
  <c r="V134" i="47" s="1"/>
  <c r="J132" i="47"/>
  <c r="M123" i="47"/>
  <c r="N123" i="47" s="1"/>
  <c r="L124" i="47" s="1"/>
  <c r="AA134" i="46"/>
  <c r="O137" i="46"/>
  <c r="Y139" i="46"/>
  <c r="M138" i="46"/>
  <c r="N138" i="46" s="1"/>
  <c r="L139" i="46" s="1"/>
  <c r="W140" i="46"/>
  <c r="X140" i="46" s="1"/>
  <c r="Y140" i="46" s="1"/>
  <c r="R132" i="46"/>
  <c r="S132" i="46" s="1"/>
  <c r="Q133" i="46" s="1"/>
  <c r="H132" i="46"/>
  <c r="I132" i="46" s="1"/>
  <c r="G133" i="46" s="1"/>
  <c r="AD135" i="44"/>
  <c r="T128" i="44"/>
  <c r="O139" i="44"/>
  <c r="M140" i="44"/>
  <c r="N140" i="44" s="1"/>
  <c r="O140" i="44" s="1"/>
  <c r="AB136" i="44"/>
  <c r="AC136" i="44" s="1"/>
  <c r="AD136" i="44" s="1"/>
  <c r="R129" i="44"/>
  <c r="S129" i="44" s="1"/>
  <c r="T129" i="44" s="1"/>
  <c r="W134" i="44"/>
  <c r="X134" i="44" s="1"/>
  <c r="V135" i="44" s="1"/>
  <c r="J125" i="44"/>
  <c r="H125" i="44"/>
  <c r="I125" i="44" s="1"/>
  <c r="G126" i="44" s="1"/>
  <c r="AB144" i="39"/>
  <c r="AC144" i="39" s="1"/>
  <c r="AA145" i="39" s="1"/>
  <c r="AD144" i="39"/>
  <c r="T127" i="39"/>
  <c r="R128" i="39"/>
  <c r="S128" i="39" s="1"/>
  <c r="T128" i="39" s="1"/>
  <c r="Q129" i="39"/>
  <c r="G136" i="39"/>
  <c r="H136" i="39" s="1"/>
  <c r="I136" i="39" s="1"/>
  <c r="G137" i="39" s="1"/>
  <c r="Y142" i="39"/>
  <c r="O135" i="39"/>
  <c r="W143" i="39"/>
  <c r="X143" i="39" s="1"/>
  <c r="V144" i="39" s="1"/>
  <c r="M136" i="39"/>
  <c r="N136" i="39" s="1"/>
  <c r="L137" i="39" s="1"/>
  <c r="J123" i="37"/>
  <c r="L136" i="37"/>
  <c r="M136" i="37" s="1"/>
  <c r="N136" i="37" s="1"/>
  <c r="O136" i="37" s="1"/>
  <c r="V132" i="37"/>
  <c r="W132" i="37" s="1"/>
  <c r="X132" i="37" s="1"/>
  <c r="Y132" i="37" s="1"/>
  <c r="R115" i="37"/>
  <c r="S115" i="37" s="1"/>
  <c r="T115" i="37" s="1"/>
  <c r="H124" i="37"/>
  <c r="I124" i="37" s="1"/>
  <c r="J124" i="37" s="1"/>
  <c r="T114" i="37"/>
  <c r="AA122" i="37"/>
  <c r="Y121" i="35"/>
  <c r="AD121" i="35"/>
  <c r="W122" i="35"/>
  <c r="X122" i="35" s="1"/>
  <c r="V123" i="35" s="1"/>
  <c r="L118" i="35"/>
  <c r="M118" i="35" s="1"/>
  <c r="N118" i="35" s="1"/>
  <c r="L119" i="35" s="1"/>
  <c r="AB122" i="35"/>
  <c r="AC122" i="35" s="1"/>
  <c r="AD122" i="35" s="1"/>
  <c r="H121" i="35"/>
  <c r="I121" i="35" s="1"/>
  <c r="J121" i="35" s="1"/>
  <c r="R133" i="35"/>
  <c r="S133" i="35" s="1"/>
  <c r="T133" i="35" s="1"/>
  <c r="O84" i="9"/>
  <c r="L85" i="9"/>
  <c r="M85" i="9" s="1"/>
  <c r="AB136" i="9"/>
  <c r="AC136" i="9" s="1"/>
  <c r="AA137" i="9" s="1"/>
  <c r="W117" i="9"/>
  <c r="X117" i="9" s="1"/>
  <c r="V118" i="9" s="1"/>
  <c r="T138" i="9"/>
  <c r="R139" i="9"/>
  <c r="S139" i="9" s="1"/>
  <c r="Q140" i="9" s="1"/>
  <c r="I77" i="9"/>
  <c r="T130" i="56" l="1"/>
  <c r="O133" i="56"/>
  <c r="M134" i="56"/>
  <c r="N134" i="56" s="1"/>
  <c r="L135" i="56" s="1"/>
  <c r="AB129" i="56"/>
  <c r="AC129" i="56" s="1"/>
  <c r="AA130" i="56" s="1"/>
  <c r="R131" i="56"/>
  <c r="S131" i="56" s="1"/>
  <c r="Q132" i="56" s="1"/>
  <c r="G133" i="56"/>
  <c r="W130" i="56"/>
  <c r="X130" i="56" s="1"/>
  <c r="V131" i="56" s="1"/>
  <c r="O137" i="53"/>
  <c r="Y128" i="53"/>
  <c r="AD125" i="53"/>
  <c r="AB126" i="53"/>
  <c r="AC126" i="53" s="1"/>
  <c r="AD126" i="53" s="1"/>
  <c r="R132" i="53"/>
  <c r="S132" i="53" s="1"/>
  <c r="Q133" i="53" s="1"/>
  <c r="W129" i="53"/>
  <c r="X129" i="53" s="1"/>
  <c r="V130" i="53" s="1"/>
  <c r="M138" i="53"/>
  <c r="N138" i="53" s="1"/>
  <c r="O138" i="53" s="1"/>
  <c r="G131" i="53"/>
  <c r="T131" i="53"/>
  <c r="Q141" i="52"/>
  <c r="T140" i="52"/>
  <c r="T139" i="52"/>
  <c r="AA145" i="52"/>
  <c r="L147" i="52"/>
  <c r="H141" i="52"/>
  <c r="I141" i="52" s="1"/>
  <c r="G142" i="52" s="1"/>
  <c r="V148" i="52"/>
  <c r="AB145" i="52"/>
  <c r="AC145" i="52" s="1"/>
  <c r="AA146" i="52" s="1"/>
  <c r="R141" i="52"/>
  <c r="S141" i="52" s="1"/>
  <c r="Q142" i="52" s="1"/>
  <c r="AB140" i="50"/>
  <c r="AC140" i="50" s="1"/>
  <c r="AA141" i="50" s="1"/>
  <c r="R142" i="50"/>
  <c r="S142" i="50" s="1"/>
  <c r="Q143" i="50" s="1"/>
  <c r="M146" i="50"/>
  <c r="N146" i="50" s="1"/>
  <c r="O146" i="50" s="1"/>
  <c r="W149" i="50"/>
  <c r="X149" i="50" s="1"/>
  <c r="V150" i="50" s="1"/>
  <c r="AD139" i="50"/>
  <c r="T141" i="50"/>
  <c r="G148" i="50"/>
  <c r="H147" i="50"/>
  <c r="I147" i="50" s="1"/>
  <c r="J147" i="50" s="1"/>
  <c r="O145" i="50"/>
  <c r="AD138" i="47"/>
  <c r="Y133" i="47"/>
  <c r="T136" i="47"/>
  <c r="W134" i="47"/>
  <c r="X134" i="47" s="1"/>
  <c r="V135" i="47" s="1"/>
  <c r="H134" i="47"/>
  <c r="I134" i="47" s="1"/>
  <c r="J134" i="47" s="1"/>
  <c r="M124" i="47"/>
  <c r="N124" i="47" s="1"/>
  <c r="L125" i="47" s="1"/>
  <c r="R137" i="47"/>
  <c r="S137" i="47" s="1"/>
  <c r="T137" i="47" s="1"/>
  <c r="J133" i="47"/>
  <c r="O123" i="47"/>
  <c r="AB139" i="47"/>
  <c r="AC139" i="47" s="1"/>
  <c r="AA140" i="47" s="1"/>
  <c r="AB134" i="46"/>
  <c r="AC134" i="46" s="1"/>
  <c r="AA135" i="46" s="1"/>
  <c r="Q130" i="44"/>
  <c r="T132" i="46"/>
  <c r="O138" i="46"/>
  <c r="J132" i="46"/>
  <c r="G134" i="46"/>
  <c r="H133" i="46"/>
  <c r="I133" i="46" s="1"/>
  <c r="J133" i="46" s="1"/>
  <c r="M139" i="46"/>
  <c r="N139" i="46" s="1"/>
  <c r="O139" i="46" s="1"/>
  <c r="R133" i="46"/>
  <c r="S133" i="46" s="1"/>
  <c r="T133" i="46" s="1"/>
  <c r="V141" i="46"/>
  <c r="L141" i="44"/>
  <c r="M141" i="44" s="1"/>
  <c r="N141" i="44" s="1"/>
  <c r="O141" i="44" s="1"/>
  <c r="Y135" i="44"/>
  <c r="W135" i="44"/>
  <c r="X135" i="44" s="1"/>
  <c r="V136" i="44" s="1"/>
  <c r="H126" i="44"/>
  <c r="I126" i="44" s="1"/>
  <c r="J126" i="44" s="1"/>
  <c r="Y134" i="44"/>
  <c r="AA137" i="44"/>
  <c r="R130" i="44"/>
  <c r="S130" i="44" s="1"/>
  <c r="Q131" i="44" s="1"/>
  <c r="AB145" i="39"/>
  <c r="AC145" i="39" s="1"/>
  <c r="AA146" i="39" s="1"/>
  <c r="AD145" i="39"/>
  <c r="R129" i="39"/>
  <c r="S129" i="39" s="1"/>
  <c r="Q130" i="39" s="1"/>
  <c r="Y143" i="39"/>
  <c r="O136" i="39"/>
  <c r="H137" i="39"/>
  <c r="I137" i="39" s="1"/>
  <c r="J137" i="39" s="1"/>
  <c r="J136" i="39"/>
  <c r="M137" i="39"/>
  <c r="N137" i="39" s="1"/>
  <c r="L138" i="39" s="1"/>
  <c r="W144" i="39"/>
  <c r="X144" i="39" s="1"/>
  <c r="Y144" i="39" s="1"/>
  <c r="AD136" i="9"/>
  <c r="G122" i="35"/>
  <c r="H122" i="35" s="1"/>
  <c r="I122" i="35" s="1"/>
  <c r="G123" i="35" s="1"/>
  <c r="G125" i="37"/>
  <c r="H125" i="37" s="1"/>
  <c r="I125" i="37" s="1"/>
  <c r="G126" i="37" s="1"/>
  <c r="L137" i="37"/>
  <c r="M137" i="37" s="1"/>
  <c r="N137" i="37" s="1"/>
  <c r="L138" i="37" s="1"/>
  <c r="V133" i="37"/>
  <c r="W133" i="37" s="1"/>
  <c r="X133" i="37" s="1"/>
  <c r="Y133" i="37" s="1"/>
  <c r="AB122" i="37"/>
  <c r="AC122" i="37" s="1"/>
  <c r="AA123" i="37" s="1"/>
  <c r="Q116" i="37"/>
  <c r="W123" i="35"/>
  <c r="X123" i="35" s="1"/>
  <c r="V124" i="35" s="1"/>
  <c r="Y122" i="35"/>
  <c r="M119" i="35"/>
  <c r="N119" i="35" s="1"/>
  <c r="L120" i="35" s="1"/>
  <c r="O118" i="35"/>
  <c r="Q134" i="35"/>
  <c r="AA123" i="35"/>
  <c r="N85" i="9"/>
  <c r="O85" i="9" s="1"/>
  <c r="AB137" i="9"/>
  <c r="AC137" i="9" s="1"/>
  <c r="AD137" i="9" s="1"/>
  <c r="W118" i="9"/>
  <c r="X118" i="9" s="1"/>
  <c r="V119" i="9" s="1"/>
  <c r="T139" i="9"/>
  <c r="R140" i="9"/>
  <c r="S140" i="9" s="1"/>
  <c r="Q141" i="9" s="1"/>
  <c r="G78" i="9"/>
  <c r="J77" i="9"/>
  <c r="H78" i="9"/>
  <c r="Y130" i="56" l="1"/>
  <c r="AD129" i="56"/>
  <c r="T131" i="56"/>
  <c r="O134" i="56"/>
  <c r="R132" i="56"/>
  <c r="S132" i="56" s="1"/>
  <c r="Q133" i="56" s="1"/>
  <c r="W131" i="56"/>
  <c r="X131" i="56" s="1"/>
  <c r="Y131" i="56" s="1"/>
  <c r="M135" i="56"/>
  <c r="N135" i="56" s="1"/>
  <c r="L136" i="56" s="1"/>
  <c r="H133" i="56"/>
  <c r="I133" i="56" s="1"/>
  <c r="J133" i="56" s="1"/>
  <c r="AB130" i="56"/>
  <c r="AC130" i="56" s="1"/>
  <c r="AA131" i="56" s="1"/>
  <c r="Y129" i="53"/>
  <c r="W130" i="53"/>
  <c r="X130" i="53" s="1"/>
  <c r="V131" i="53" s="1"/>
  <c r="R133" i="53"/>
  <c r="S133" i="53" s="1"/>
  <c r="T133" i="53" s="1"/>
  <c r="T132" i="53"/>
  <c r="L139" i="53"/>
  <c r="AA127" i="53"/>
  <c r="H131" i="53"/>
  <c r="I131" i="53" s="1"/>
  <c r="G132" i="53" s="1"/>
  <c r="M147" i="52"/>
  <c r="N147" i="52" s="1"/>
  <c r="O147" i="52" s="1"/>
  <c r="AB146" i="52"/>
  <c r="AC146" i="52" s="1"/>
  <c r="AA147" i="52" s="1"/>
  <c r="H142" i="52"/>
  <c r="I142" i="52" s="1"/>
  <c r="J142" i="52" s="1"/>
  <c r="G143" i="52"/>
  <c r="R142" i="52"/>
  <c r="S142" i="52" s="1"/>
  <c r="T142" i="52" s="1"/>
  <c r="AD145" i="52"/>
  <c r="J141" i="52"/>
  <c r="T141" i="52"/>
  <c r="W148" i="52"/>
  <c r="X148" i="52" s="1"/>
  <c r="V149" i="52" s="1"/>
  <c r="Y149" i="50"/>
  <c r="L147" i="50"/>
  <c r="R143" i="50"/>
  <c r="S143" i="50" s="1"/>
  <c r="Q144" i="50" s="1"/>
  <c r="AB141" i="50"/>
  <c r="AC141" i="50" s="1"/>
  <c r="AA142" i="50" s="1"/>
  <c r="H148" i="50"/>
  <c r="I148" i="50" s="1"/>
  <c r="G149" i="50" s="1"/>
  <c r="M147" i="50"/>
  <c r="N147" i="50" s="1"/>
  <c r="O147" i="50" s="1"/>
  <c r="W150" i="50"/>
  <c r="X150" i="50" s="1"/>
  <c r="V151" i="50" s="1"/>
  <c r="AD140" i="50"/>
  <c r="T142" i="50"/>
  <c r="AD139" i="47"/>
  <c r="Y134" i="47"/>
  <c r="Q138" i="47"/>
  <c r="R138" i="47" s="1"/>
  <c r="S138" i="47" s="1"/>
  <c r="Q139" i="47" s="1"/>
  <c r="O124" i="47"/>
  <c r="AB140" i="47"/>
  <c r="AC140" i="47" s="1"/>
  <c r="AA141" i="47" s="1"/>
  <c r="M125" i="47"/>
  <c r="N125" i="47" s="1"/>
  <c r="O125" i="47" s="1"/>
  <c r="G135" i="47"/>
  <c r="W135" i="47"/>
  <c r="X135" i="47" s="1"/>
  <c r="V136" i="47" s="1"/>
  <c r="AD134" i="46"/>
  <c r="AB135" i="46"/>
  <c r="AC135" i="46" s="1"/>
  <c r="AD135" i="46" s="1"/>
  <c r="Q134" i="46"/>
  <c r="R134" i="46" s="1"/>
  <c r="S134" i="46" s="1"/>
  <c r="Q135" i="46" s="1"/>
  <c r="L140" i="46"/>
  <c r="W141" i="46"/>
  <c r="X141" i="46" s="1"/>
  <c r="Y141" i="46" s="1"/>
  <c r="J134" i="46"/>
  <c r="H134" i="46"/>
  <c r="I134" i="46" s="1"/>
  <c r="G135" i="46" s="1"/>
  <c r="T130" i="44"/>
  <c r="Y136" i="44"/>
  <c r="W136" i="44"/>
  <c r="X136" i="44" s="1"/>
  <c r="V137" i="44" s="1"/>
  <c r="R131" i="44"/>
  <c r="S131" i="44" s="1"/>
  <c r="Q132" i="44" s="1"/>
  <c r="L142" i="44"/>
  <c r="AB137" i="44"/>
  <c r="AC137" i="44" s="1"/>
  <c r="AD137" i="44" s="1"/>
  <c r="G127" i="44"/>
  <c r="AB146" i="39"/>
  <c r="AC146" i="39" s="1"/>
  <c r="AA147" i="39" s="1"/>
  <c r="AD146" i="39"/>
  <c r="T129" i="39"/>
  <c r="R130" i="39"/>
  <c r="S130" i="39" s="1"/>
  <c r="T130" i="39" s="1"/>
  <c r="Q131" i="39"/>
  <c r="G138" i="39"/>
  <c r="M138" i="39"/>
  <c r="N138" i="39" s="1"/>
  <c r="L139" i="39" s="1"/>
  <c r="O137" i="39"/>
  <c r="V145" i="39"/>
  <c r="J122" i="35"/>
  <c r="J125" i="37"/>
  <c r="M138" i="37"/>
  <c r="N138" i="37" s="1"/>
  <c r="L139" i="37" s="1"/>
  <c r="O137" i="37"/>
  <c r="V134" i="37"/>
  <c r="W134" i="37" s="1"/>
  <c r="X134" i="37" s="1"/>
  <c r="Y134" i="37" s="1"/>
  <c r="AB123" i="37"/>
  <c r="AC123" i="37" s="1"/>
  <c r="AD123" i="37" s="1"/>
  <c r="H126" i="37"/>
  <c r="I126" i="37" s="1"/>
  <c r="G127" i="37" s="1"/>
  <c r="AD122" i="37"/>
  <c r="R116" i="37"/>
  <c r="S116" i="37" s="1"/>
  <c r="Q117" i="37" s="1"/>
  <c r="W124" i="35"/>
  <c r="X124" i="35" s="1"/>
  <c r="V125" i="35" s="1"/>
  <c r="Y123" i="35"/>
  <c r="H123" i="35"/>
  <c r="I123" i="35" s="1"/>
  <c r="J123" i="35" s="1"/>
  <c r="M120" i="35"/>
  <c r="N120" i="35" s="1"/>
  <c r="L121" i="35" s="1"/>
  <c r="AB123" i="35"/>
  <c r="AC123" i="35" s="1"/>
  <c r="AD123" i="35" s="1"/>
  <c r="R134" i="35"/>
  <c r="S134" i="35" s="1"/>
  <c r="Q135" i="35" s="1"/>
  <c r="O119" i="35"/>
  <c r="L86" i="9"/>
  <c r="M86" i="9" s="1"/>
  <c r="AA138" i="9"/>
  <c r="W119" i="9"/>
  <c r="X119" i="9" s="1"/>
  <c r="T140" i="9"/>
  <c r="R141" i="9"/>
  <c r="S141" i="9" s="1"/>
  <c r="Q142" i="9" s="1"/>
  <c r="I78" i="9"/>
  <c r="G79" i="9" s="1"/>
  <c r="AD130" i="56" l="1"/>
  <c r="T132" i="56"/>
  <c r="O135" i="56"/>
  <c r="G134" i="56"/>
  <c r="AB131" i="56"/>
  <c r="AC131" i="56" s="1"/>
  <c r="AA132" i="56" s="1"/>
  <c r="R133" i="56"/>
  <c r="S133" i="56" s="1"/>
  <c r="T133" i="56" s="1"/>
  <c r="M136" i="56"/>
  <c r="N136" i="56" s="1"/>
  <c r="L137" i="56" s="1"/>
  <c r="H134" i="56"/>
  <c r="I134" i="56" s="1"/>
  <c r="G135" i="56" s="1"/>
  <c r="V132" i="56"/>
  <c r="Y130" i="53"/>
  <c r="J132" i="53"/>
  <c r="G133" i="53"/>
  <c r="H132" i="53"/>
  <c r="I132" i="53" s="1"/>
  <c r="W131" i="53"/>
  <c r="X131" i="53" s="1"/>
  <c r="Y131" i="53" s="1"/>
  <c r="M139" i="53"/>
  <c r="N139" i="53" s="1"/>
  <c r="L140" i="53" s="1"/>
  <c r="Q134" i="53"/>
  <c r="J131" i="53"/>
  <c r="AB127" i="53"/>
  <c r="AC127" i="53" s="1"/>
  <c r="AD127" i="53" s="1"/>
  <c r="L148" i="52"/>
  <c r="M148" i="52" s="1"/>
  <c r="N148" i="52" s="1"/>
  <c r="L149" i="52" s="1"/>
  <c r="AD146" i="52"/>
  <c r="Q143" i="52"/>
  <c r="W149" i="52"/>
  <c r="X149" i="52" s="1"/>
  <c r="Y149" i="52" s="1"/>
  <c r="H143" i="52"/>
  <c r="I143" i="52" s="1"/>
  <c r="G144" i="52" s="1"/>
  <c r="Y148" i="52"/>
  <c r="R143" i="52"/>
  <c r="S143" i="52" s="1"/>
  <c r="Q144" i="52" s="1"/>
  <c r="AB147" i="52"/>
  <c r="AC147" i="52" s="1"/>
  <c r="AD147" i="52" s="1"/>
  <c r="L148" i="50"/>
  <c r="M148" i="50" s="1"/>
  <c r="N148" i="50" s="1"/>
  <c r="L149" i="50" s="1"/>
  <c r="J148" i="50"/>
  <c r="AB142" i="50"/>
  <c r="AC142" i="50" s="1"/>
  <c r="AA143" i="50" s="1"/>
  <c r="R144" i="50"/>
  <c r="S144" i="50" s="1"/>
  <c r="Q145" i="50" s="1"/>
  <c r="W151" i="50"/>
  <c r="X151" i="50" s="1"/>
  <c r="Y151" i="50" s="1"/>
  <c r="H149" i="50"/>
  <c r="I149" i="50" s="1"/>
  <c r="G150" i="50" s="1"/>
  <c r="Y150" i="50"/>
  <c r="T143" i="50"/>
  <c r="AD141" i="50"/>
  <c r="AD140" i="47"/>
  <c r="Y135" i="47"/>
  <c r="T138" i="47"/>
  <c r="AB141" i="47"/>
  <c r="AC141" i="47" s="1"/>
  <c r="AD141" i="47" s="1"/>
  <c r="L126" i="47"/>
  <c r="W136" i="47"/>
  <c r="X136" i="47" s="1"/>
  <c r="V137" i="47" s="1"/>
  <c r="R139" i="47"/>
  <c r="S139" i="47" s="1"/>
  <c r="T139" i="47" s="1"/>
  <c r="H135" i="47"/>
  <c r="I135" i="47" s="1"/>
  <c r="J135" i="47" s="1"/>
  <c r="AA136" i="46"/>
  <c r="AA137" i="46" s="1"/>
  <c r="AB136" i="46"/>
  <c r="AC136" i="46" s="1"/>
  <c r="AD136" i="46" s="1"/>
  <c r="H135" i="46"/>
  <c r="I135" i="46" s="1"/>
  <c r="J135" i="46" s="1"/>
  <c r="R135" i="46"/>
  <c r="S135" i="46" s="1"/>
  <c r="Q136" i="46" s="1"/>
  <c r="V142" i="46"/>
  <c r="T134" i="46"/>
  <c r="M140" i="46"/>
  <c r="N140" i="46" s="1"/>
  <c r="O140" i="46" s="1"/>
  <c r="R132" i="44"/>
  <c r="S132" i="44" s="1"/>
  <c r="Q133" i="44" s="1"/>
  <c r="W137" i="44"/>
  <c r="X137" i="44" s="1"/>
  <c r="Y137" i="44" s="1"/>
  <c r="AA138" i="44"/>
  <c r="T131" i="44"/>
  <c r="H127" i="44"/>
  <c r="I127" i="44" s="1"/>
  <c r="G128" i="44" s="1"/>
  <c r="M142" i="44"/>
  <c r="N142" i="44" s="1"/>
  <c r="O142" i="44" s="1"/>
  <c r="AB147" i="39"/>
  <c r="AC147" i="39" s="1"/>
  <c r="AA148" i="39" s="1"/>
  <c r="AD147" i="39"/>
  <c r="R131" i="39"/>
  <c r="S131" i="39" s="1"/>
  <c r="Q132" i="39" s="1"/>
  <c r="O138" i="39"/>
  <c r="J138" i="39"/>
  <c r="H138" i="39"/>
  <c r="I138" i="39" s="1"/>
  <c r="G139" i="39" s="1"/>
  <c r="M139" i="39"/>
  <c r="N139" i="39" s="1"/>
  <c r="O139" i="39" s="1"/>
  <c r="W145" i="39"/>
  <c r="X145" i="39" s="1"/>
  <c r="Y145" i="39" s="1"/>
  <c r="H139" i="39"/>
  <c r="I139" i="39" s="1"/>
  <c r="G140" i="39" s="1"/>
  <c r="AB138" i="9"/>
  <c r="AC138" i="9" s="1"/>
  <c r="AD138" i="9" s="1"/>
  <c r="J126" i="37"/>
  <c r="O138" i="37"/>
  <c r="M139" i="37"/>
  <c r="N139" i="37" s="1"/>
  <c r="O139" i="37" s="1"/>
  <c r="V135" i="37"/>
  <c r="T116" i="37"/>
  <c r="H127" i="37"/>
  <c r="I127" i="37" s="1"/>
  <c r="G128" i="37" s="1"/>
  <c r="R117" i="37"/>
  <c r="S117" i="37" s="1"/>
  <c r="T117" i="37" s="1"/>
  <c r="W135" i="37"/>
  <c r="X135" i="37" s="1"/>
  <c r="Y135" i="37" s="1"/>
  <c r="AA124" i="37"/>
  <c r="O120" i="35"/>
  <c r="AA124" i="35"/>
  <c r="AB124" i="35" s="1"/>
  <c r="AC124" i="35" s="1"/>
  <c r="AA125" i="35" s="1"/>
  <c r="W125" i="35"/>
  <c r="X125" i="35" s="1"/>
  <c r="Y125" i="35" s="1"/>
  <c r="Y124" i="35"/>
  <c r="R135" i="35"/>
  <c r="S135" i="35" s="1"/>
  <c r="T135" i="35" s="1"/>
  <c r="M121" i="35"/>
  <c r="N121" i="35" s="1"/>
  <c r="O121" i="35" s="1"/>
  <c r="T134" i="35"/>
  <c r="G124" i="35"/>
  <c r="N86" i="9"/>
  <c r="O86" i="9" s="1"/>
  <c r="AA139" i="9"/>
  <c r="V120" i="9"/>
  <c r="T141" i="9"/>
  <c r="R142" i="9"/>
  <c r="S142" i="9" s="1"/>
  <c r="Q143" i="9" s="1"/>
  <c r="J78" i="9"/>
  <c r="H79" i="9"/>
  <c r="AD131" i="56" l="1"/>
  <c r="O136" i="56"/>
  <c r="J135" i="56"/>
  <c r="H135" i="56"/>
  <c r="I135" i="56" s="1"/>
  <c r="G136" i="56" s="1"/>
  <c r="AB132" i="56"/>
  <c r="AC132" i="56" s="1"/>
  <c r="AD132" i="56" s="1"/>
  <c r="M137" i="56"/>
  <c r="N137" i="56" s="1"/>
  <c r="O137" i="56" s="1"/>
  <c r="Q134" i="56"/>
  <c r="J134" i="56"/>
  <c r="W132" i="56"/>
  <c r="X132" i="56" s="1"/>
  <c r="Y132" i="56" s="1"/>
  <c r="O139" i="53"/>
  <c r="M140" i="53"/>
  <c r="N140" i="53" s="1"/>
  <c r="L141" i="53" s="1"/>
  <c r="AA128" i="53"/>
  <c r="V132" i="53"/>
  <c r="R134" i="53"/>
  <c r="S134" i="53" s="1"/>
  <c r="Q135" i="53" s="1"/>
  <c r="G134" i="53"/>
  <c r="H133" i="53"/>
  <c r="I133" i="53" s="1"/>
  <c r="J133" i="53" s="1"/>
  <c r="AA148" i="52"/>
  <c r="AB148" i="52" s="1"/>
  <c r="AC148" i="52" s="1"/>
  <c r="AA149" i="52" s="1"/>
  <c r="V150" i="52"/>
  <c r="W150" i="52" s="1"/>
  <c r="X150" i="52" s="1"/>
  <c r="V151" i="52" s="1"/>
  <c r="M149" i="52"/>
  <c r="N149" i="52" s="1"/>
  <c r="O149" i="52" s="1"/>
  <c r="O148" i="52"/>
  <c r="R144" i="52"/>
  <c r="S144" i="52" s="1"/>
  <c r="T144" i="52" s="1"/>
  <c r="H144" i="52"/>
  <c r="I144" i="52" s="1"/>
  <c r="G145" i="52" s="1"/>
  <c r="T143" i="52"/>
  <c r="J143" i="52"/>
  <c r="V152" i="50"/>
  <c r="W152" i="50" s="1"/>
  <c r="X152" i="50" s="1"/>
  <c r="Y152" i="50" s="1"/>
  <c r="AD142" i="50"/>
  <c r="J149" i="50"/>
  <c r="M149" i="50"/>
  <c r="N149" i="50" s="1"/>
  <c r="L150" i="50" s="1"/>
  <c r="AB143" i="50"/>
  <c r="AC143" i="50" s="1"/>
  <c r="AA144" i="50" s="1"/>
  <c r="R145" i="50"/>
  <c r="S145" i="50" s="1"/>
  <c r="Q146" i="50" s="1"/>
  <c r="O148" i="50"/>
  <c r="G151" i="50"/>
  <c r="J150" i="50"/>
  <c r="H150" i="50"/>
  <c r="I150" i="50" s="1"/>
  <c r="T144" i="50"/>
  <c r="AA142" i="47"/>
  <c r="AB142" i="47" s="1"/>
  <c r="AC142" i="47" s="1"/>
  <c r="AD142" i="47" s="1"/>
  <c r="G136" i="47"/>
  <c r="W137" i="47"/>
  <c r="X137" i="47" s="1"/>
  <c r="V138" i="47" s="1"/>
  <c r="H136" i="47"/>
  <c r="I136" i="47" s="1"/>
  <c r="J136" i="47" s="1"/>
  <c r="Q140" i="47"/>
  <c r="M126" i="47"/>
  <c r="N126" i="47" s="1"/>
  <c r="O126" i="47" s="1"/>
  <c r="Y136" i="47"/>
  <c r="AB137" i="46"/>
  <c r="AC137" i="46" s="1"/>
  <c r="AA138" i="46" s="1"/>
  <c r="G136" i="46"/>
  <c r="T136" i="46"/>
  <c r="R136" i="46"/>
  <c r="S136" i="46" s="1"/>
  <c r="Q137" i="46" s="1"/>
  <c r="L141" i="46"/>
  <c r="T135" i="46"/>
  <c r="W142" i="46"/>
  <c r="X142" i="46" s="1"/>
  <c r="V143" i="46" s="1"/>
  <c r="H136" i="46"/>
  <c r="I136" i="46" s="1"/>
  <c r="G137" i="46" s="1"/>
  <c r="T132" i="44"/>
  <c r="H128" i="44"/>
  <c r="I128" i="44" s="1"/>
  <c r="G129" i="44" s="1"/>
  <c r="R133" i="44"/>
  <c r="S133" i="44" s="1"/>
  <c r="T133" i="44" s="1"/>
  <c r="L143" i="44"/>
  <c r="V138" i="44"/>
  <c r="J127" i="44"/>
  <c r="AB138" i="44"/>
  <c r="AC138" i="44" s="1"/>
  <c r="AA139" i="44" s="1"/>
  <c r="AB148" i="39"/>
  <c r="AC148" i="39" s="1"/>
  <c r="AA149" i="39" s="1"/>
  <c r="AD148" i="39"/>
  <c r="T131" i="39"/>
  <c r="R132" i="39"/>
  <c r="S132" i="39" s="1"/>
  <c r="Q133" i="39" s="1"/>
  <c r="T132" i="39"/>
  <c r="V146" i="39"/>
  <c r="W146" i="39" s="1"/>
  <c r="X146" i="39" s="1"/>
  <c r="V147" i="39" s="1"/>
  <c r="H140" i="39"/>
  <c r="I140" i="39" s="1"/>
  <c r="G141" i="39" s="1"/>
  <c r="L140" i="39"/>
  <c r="J139" i="39"/>
  <c r="L140" i="37"/>
  <c r="M140" i="37" s="1"/>
  <c r="N140" i="37" s="1"/>
  <c r="O140" i="37" s="1"/>
  <c r="V136" i="37"/>
  <c r="W136" i="37" s="1"/>
  <c r="X136" i="37" s="1"/>
  <c r="Y136" i="37" s="1"/>
  <c r="Q118" i="37"/>
  <c r="R118" i="37" s="1"/>
  <c r="S118" i="37" s="1"/>
  <c r="Q119" i="37" s="1"/>
  <c r="H128" i="37"/>
  <c r="I128" i="37" s="1"/>
  <c r="G129" i="37" s="1"/>
  <c r="J127" i="37"/>
  <c r="AB124" i="37"/>
  <c r="AC124" i="37" s="1"/>
  <c r="AD124" i="37" s="1"/>
  <c r="Q136" i="35"/>
  <c r="R136" i="35" s="1"/>
  <c r="S136" i="35" s="1"/>
  <c r="T136" i="35" s="1"/>
  <c r="AD124" i="35"/>
  <c r="V126" i="35"/>
  <c r="L122" i="35"/>
  <c r="M122" i="35" s="1"/>
  <c r="N122" i="35" s="1"/>
  <c r="O122" i="35" s="1"/>
  <c r="AB125" i="35"/>
  <c r="AC125" i="35" s="1"/>
  <c r="AA126" i="35" s="1"/>
  <c r="H124" i="35"/>
  <c r="I124" i="35" s="1"/>
  <c r="J124" i="35" s="1"/>
  <c r="L87" i="9"/>
  <c r="M87" i="9" s="1"/>
  <c r="AB139" i="9"/>
  <c r="AC139" i="9" s="1"/>
  <c r="AA140" i="9" s="1"/>
  <c r="W120" i="9"/>
  <c r="X120" i="9" s="1"/>
  <c r="V121" i="9" s="1"/>
  <c r="T142" i="9"/>
  <c r="R143" i="9"/>
  <c r="S143" i="9" s="1"/>
  <c r="Q144" i="9" s="1"/>
  <c r="I79" i="9"/>
  <c r="L138" i="56" l="1"/>
  <c r="J136" i="56"/>
  <c r="H136" i="56"/>
  <c r="I136" i="56" s="1"/>
  <c r="G137" i="56" s="1"/>
  <c r="V133" i="56"/>
  <c r="M138" i="56"/>
  <c r="N138" i="56" s="1"/>
  <c r="O138" i="56" s="1"/>
  <c r="AA133" i="56"/>
  <c r="R134" i="56"/>
  <c r="S134" i="56" s="1"/>
  <c r="Q135" i="56" s="1"/>
  <c r="O140" i="53"/>
  <c r="M141" i="53"/>
  <c r="N141" i="53" s="1"/>
  <c r="L142" i="53" s="1"/>
  <c r="R135" i="53"/>
  <c r="S135" i="53" s="1"/>
  <c r="T135" i="53" s="1"/>
  <c r="AB128" i="53"/>
  <c r="AC128" i="53" s="1"/>
  <c r="AA129" i="53" s="1"/>
  <c r="T134" i="53"/>
  <c r="H134" i="53"/>
  <c r="I134" i="53" s="1"/>
  <c r="G135" i="53" s="1"/>
  <c r="W132" i="53"/>
  <c r="X132" i="53" s="1"/>
  <c r="V133" i="53" s="1"/>
  <c r="J144" i="52"/>
  <c r="Q145" i="52"/>
  <c r="R145" i="52" s="1"/>
  <c r="S145" i="52" s="1"/>
  <c r="Q146" i="52" s="1"/>
  <c r="L150" i="52"/>
  <c r="W151" i="52"/>
  <c r="X151" i="52" s="1"/>
  <c r="V152" i="52" s="1"/>
  <c r="AB149" i="52"/>
  <c r="AC149" i="52" s="1"/>
  <c r="AD149" i="52" s="1"/>
  <c r="AD148" i="52"/>
  <c r="H145" i="52"/>
  <c r="I145" i="52" s="1"/>
  <c r="G146" i="52" s="1"/>
  <c r="Y150" i="52"/>
  <c r="V153" i="50"/>
  <c r="W153" i="50" s="1"/>
  <c r="X153" i="50" s="1"/>
  <c r="V154" i="50" s="1"/>
  <c r="R146" i="50"/>
  <c r="S146" i="50" s="1"/>
  <c r="Q147" i="50" s="1"/>
  <c r="M150" i="50"/>
  <c r="N150" i="50" s="1"/>
  <c r="O150" i="50" s="1"/>
  <c r="AB144" i="50"/>
  <c r="AC144" i="50" s="1"/>
  <c r="AA145" i="50" s="1"/>
  <c r="H151" i="50"/>
  <c r="I151" i="50" s="1"/>
  <c r="G152" i="50" s="1"/>
  <c r="AD143" i="50"/>
  <c r="O149" i="50"/>
  <c r="T145" i="50"/>
  <c r="Y137" i="47"/>
  <c r="AA143" i="47"/>
  <c r="L127" i="47"/>
  <c r="G137" i="47"/>
  <c r="R140" i="47"/>
  <c r="S140" i="47" s="1"/>
  <c r="T140" i="47" s="1"/>
  <c r="W138" i="47"/>
  <c r="X138" i="47" s="1"/>
  <c r="V139" i="47" s="1"/>
  <c r="AD137" i="46"/>
  <c r="AB138" i="46"/>
  <c r="AC138" i="46" s="1"/>
  <c r="AA139" i="46" s="1"/>
  <c r="Y142" i="46"/>
  <c r="H137" i="46"/>
  <c r="I137" i="46" s="1"/>
  <c r="G138" i="46" s="1"/>
  <c r="W143" i="46"/>
  <c r="X143" i="46" s="1"/>
  <c r="Y143" i="46" s="1"/>
  <c r="R137" i="46"/>
  <c r="S137" i="46" s="1"/>
  <c r="Q138" i="46" s="1"/>
  <c r="M141" i="46"/>
  <c r="N141" i="46" s="1"/>
  <c r="L142" i="46" s="1"/>
  <c r="J136" i="46"/>
  <c r="Q134" i="44"/>
  <c r="R134" i="44" s="1"/>
  <c r="S134" i="44" s="1"/>
  <c r="T134" i="44" s="1"/>
  <c r="J128" i="44"/>
  <c r="AB139" i="44"/>
  <c r="AC139" i="44" s="1"/>
  <c r="AD139" i="44" s="1"/>
  <c r="H129" i="44"/>
  <c r="I129" i="44" s="1"/>
  <c r="J129" i="44" s="1"/>
  <c r="W138" i="44"/>
  <c r="X138" i="44" s="1"/>
  <c r="V139" i="44" s="1"/>
  <c r="AD138" i="44"/>
  <c r="M143" i="44"/>
  <c r="N143" i="44" s="1"/>
  <c r="L144" i="44" s="1"/>
  <c r="AB149" i="39"/>
  <c r="AC149" i="39" s="1"/>
  <c r="AA150" i="39" s="1"/>
  <c r="AD149" i="39"/>
  <c r="R133" i="39"/>
  <c r="S133" i="39" s="1"/>
  <c r="T133" i="39" s="1"/>
  <c r="J140" i="39"/>
  <c r="W147" i="39"/>
  <c r="X147" i="39" s="1"/>
  <c r="Y147" i="39" s="1"/>
  <c r="Y146" i="39"/>
  <c r="H141" i="39"/>
  <c r="I141" i="39" s="1"/>
  <c r="G142" i="39" s="1"/>
  <c r="M140" i="39"/>
  <c r="N140" i="39" s="1"/>
  <c r="L141" i="39" s="1"/>
  <c r="AD139" i="9"/>
  <c r="L141" i="37"/>
  <c r="M141" i="37" s="1"/>
  <c r="N141" i="37" s="1"/>
  <c r="O141" i="37" s="1"/>
  <c r="AA125" i="37"/>
  <c r="AB125" i="37" s="1"/>
  <c r="AC125" i="37" s="1"/>
  <c r="AD125" i="37" s="1"/>
  <c r="V137" i="37"/>
  <c r="W137" i="37" s="1"/>
  <c r="X137" i="37" s="1"/>
  <c r="Y137" i="37" s="1"/>
  <c r="R119" i="37"/>
  <c r="S119" i="37" s="1"/>
  <c r="T119" i="37" s="1"/>
  <c r="H129" i="37"/>
  <c r="I129" i="37" s="1"/>
  <c r="J129" i="37" s="1"/>
  <c r="T118" i="37"/>
  <c r="J128" i="37"/>
  <c r="AD125" i="35"/>
  <c r="W126" i="35"/>
  <c r="X126" i="35" s="1"/>
  <c r="Y126" i="35" s="1"/>
  <c r="L123" i="35"/>
  <c r="M123" i="35" s="1"/>
  <c r="N123" i="35" s="1"/>
  <c r="O123" i="35" s="1"/>
  <c r="AB126" i="35"/>
  <c r="AC126" i="35" s="1"/>
  <c r="AA127" i="35" s="1"/>
  <c r="G125" i="35"/>
  <c r="Q137" i="35"/>
  <c r="N87" i="9"/>
  <c r="AB140" i="9"/>
  <c r="AC140" i="9" s="1"/>
  <c r="AD140" i="9" s="1"/>
  <c r="W121" i="9"/>
  <c r="X121" i="9" s="1"/>
  <c r="V122" i="9" s="1"/>
  <c r="T143" i="9"/>
  <c r="R144" i="9"/>
  <c r="S144" i="9" s="1"/>
  <c r="Q145" i="9" s="1"/>
  <c r="G80" i="9"/>
  <c r="J79" i="9"/>
  <c r="H80" i="9"/>
  <c r="L139" i="56" l="1"/>
  <c r="T134" i="56"/>
  <c r="R135" i="56"/>
  <c r="S135" i="56" s="1"/>
  <c r="Q136" i="56" s="1"/>
  <c r="H137" i="56"/>
  <c r="I137" i="56" s="1"/>
  <c r="G138" i="56" s="1"/>
  <c r="AB133" i="56"/>
  <c r="AC133" i="56" s="1"/>
  <c r="AA134" i="56" s="1"/>
  <c r="W133" i="56"/>
  <c r="X133" i="56" s="1"/>
  <c r="Y133" i="56" s="1"/>
  <c r="M139" i="56"/>
  <c r="N139" i="56" s="1"/>
  <c r="L140" i="56" s="1"/>
  <c r="AD128" i="53"/>
  <c r="O141" i="53"/>
  <c r="J134" i="53"/>
  <c r="J135" i="53"/>
  <c r="H135" i="53"/>
  <c r="I135" i="53" s="1"/>
  <c r="G136" i="53" s="1"/>
  <c r="M142" i="53"/>
  <c r="N142" i="53" s="1"/>
  <c r="L143" i="53" s="1"/>
  <c r="W133" i="53"/>
  <c r="X133" i="53" s="1"/>
  <c r="Y133" i="53" s="1"/>
  <c r="AB129" i="53"/>
  <c r="AC129" i="53" s="1"/>
  <c r="AA130" i="53" s="1"/>
  <c r="Q136" i="53"/>
  <c r="Y132" i="53"/>
  <c r="AA150" i="52"/>
  <c r="AB150" i="52" s="1"/>
  <c r="AC150" i="52" s="1"/>
  <c r="AA151" i="52" s="1"/>
  <c r="M150" i="52"/>
  <c r="N150" i="52" s="1"/>
  <c r="L151" i="52" s="1"/>
  <c r="R146" i="52"/>
  <c r="S146" i="52" s="1"/>
  <c r="Q147" i="52" s="1"/>
  <c r="H146" i="52"/>
  <c r="I146" i="52" s="1"/>
  <c r="J146" i="52" s="1"/>
  <c r="W152" i="52"/>
  <c r="X152" i="52" s="1"/>
  <c r="Y152" i="52" s="1"/>
  <c r="J145" i="52"/>
  <c r="T145" i="52"/>
  <c r="Y151" i="52"/>
  <c r="AD144" i="50"/>
  <c r="Y153" i="50"/>
  <c r="T146" i="50"/>
  <c r="L151" i="50"/>
  <c r="M151" i="50" s="1"/>
  <c r="N151" i="50" s="1"/>
  <c r="L152" i="50" s="1"/>
  <c r="H152" i="50"/>
  <c r="I152" i="50" s="1"/>
  <c r="G153" i="50" s="1"/>
  <c r="W154" i="50"/>
  <c r="X154" i="50" s="1"/>
  <c r="Y154" i="50" s="1"/>
  <c r="R147" i="50"/>
  <c r="S147" i="50" s="1"/>
  <c r="Q148" i="50" s="1"/>
  <c r="J151" i="50"/>
  <c r="AB145" i="50"/>
  <c r="AC145" i="50" s="1"/>
  <c r="AA146" i="50" s="1"/>
  <c r="Y138" i="47"/>
  <c r="W139" i="47"/>
  <c r="X139" i="47" s="1"/>
  <c r="V140" i="47" s="1"/>
  <c r="Q141" i="47"/>
  <c r="J137" i="47"/>
  <c r="H137" i="47"/>
  <c r="I137" i="47" s="1"/>
  <c r="G138" i="47" s="1"/>
  <c r="M127" i="47"/>
  <c r="N127" i="47" s="1"/>
  <c r="L128" i="47" s="1"/>
  <c r="AB143" i="47"/>
  <c r="AC143" i="47" s="1"/>
  <c r="AD143" i="47" s="1"/>
  <c r="AA144" i="47"/>
  <c r="AD138" i="46"/>
  <c r="AB139" i="46"/>
  <c r="AC139" i="46" s="1"/>
  <c r="AA140" i="46" s="1"/>
  <c r="T137" i="46"/>
  <c r="O141" i="46"/>
  <c r="J137" i="46"/>
  <c r="M142" i="46"/>
  <c r="N142" i="46" s="1"/>
  <c r="L143" i="46" s="1"/>
  <c r="H138" i="46"/>
  <c r="I138" i="46" s="1"/>
  <c r="J138" i="46" s="1"/>
  <c r="R138" i="46"/>
  <c r="S138" i="46" s="1"/>
  <c r="Q139" i="46" s="1"/>
  <c r="V144" i="46"/>
  <c r="AA140" i="44"/>
  <c r="AB140" i="44" s="1"/>
  <c r="AC140" i="44" s="1"/>
  <c r="AD140" i="44" s="1"/>
  <c r="Y138" i="44"/>
  <c r="Q135" i="44"/>
  <c r="R135" i="44" s="1"/>
  <c r="S135" i="44" s="1"/>
  <c r="Q136" i="44" s="1"/>
  <c r="M144" i="44"/>
  <c r="N144" i="44" s="1"/>
  <c r="L145" i="44" s="1"/>
  <c r="G130" i="44"/>
  <c r="O143" i="44"/>
  <c r="W139" i="44"/>
  <c r="X139" i="44" s="1"/>
  <c r="V140" i="44" s="1"/>
  <c r="AB150" i="39"/>
  <c r="AC150" i="39" s="1"/>
  <c r="AA151" i="39" s="1"/>
  <c r="AD150" i="39"/>
  <c r="Q134" i="39"/>
  <c r="R134" i="39" s="1"/>
  <c r="S134" i="39" s="1"/>
  <c r="Q135" i="39" s="1"/>
  <c r="V148" i="39"/>
  <c r="W148" i="39" s="1"/>
  <c r="X148" i="39" s="1"/>
  <c r="V149" i="39" s="1"/>
  <c r="M141" i="39"/>
  <c r="N141" i="39" s="1"/>
  <c r="O141" i="39" s="1"/>
  <c r="J142" i="39"/>
  <c r="G143" i="39"/>
  <c r="H142" i="39"/>
  <c r="I142" i="39" s="1"/>
  <c r="J141" i="39"/>
  <c r="O140" i="39"/>
  <c r="G130" i="37"/>
  <c r="H130" i="37" s="1"/>
  <c r="I130" i="37" s="1"/>
  <c r="AA126" i="37"/>
  <c r="AB126" i="37" s="1"/>
  <c r="AC126" i="37" s="1"/>
  <c r="AD126" i="37" s="1"/>
  <c r="L142" i="37"/>
  <c r="V138" i="37"/>
  <c r="Q120" i="37"/>
  <c r="V127" i="35"/>
  <c r="W127" i="35" s="1"/>
  <c r="X127" i="35" s="1"/>
  <c r="V128" i="35" s="1"/>
  <c r="AD126" i="35"/>
  <c r="L124" i="35"/>
  <c r="AB127" i="35"/>
  <c r="AC127" i="35" s="1"/>
  <c r="AD127" i="35" s="1"/>
  <c r="R137" i="35"/>
  <c r="S137" i="35" s="1"/>
  <c r="Q138" i="35" s="1"/>
  <c r="H125" i="35"/>
  <c r="I125" i="35" s="1"/>
  <c r="J125" i="35" s="1"/>
  <c r="O87" i="9"/>
  <c r="L88" i="9"/>
  <c r="M88" i="9" s="1"/>
  <c r="AA141" i="9"/>
  <c r="W122" i="9"/>
  <c r="X122" i="9" s="1"/>
  <c r="V123" i="9" s="1"/>
  <c r="T144" i="9"/>
  <c r="R145" i="9"/>
  <c r="S145" i="9" s="1"/>
  <c r="Q146" i="9" s="1"/>
  <c r="I80" i="9"/>
  <c r="G81" i="9" s="1"/>
  <c r="AD133" i="56" l="1"/>
  <c r="V134" i="56"/>
  <c r="T135" i="56"/>
  <c r="O139" i="56"/>
  <c r="H138" i="56"/>
  <c r="I138" i="56" s="1"/>
  <c r="G139" i="56" s="1"/>
  <c r="R136" i="56"/>
  <c r="S136" i="56" s="1"/>
  <c r="T136" i="56" s="1"/>
  <c r="M140" i="56"/>
  <c r="N140" i="56" s="1"/>
  <c r="O140" i="56" s="1"/>
  <c r="AB134" i="56"/>
  <c r="AC134" i="56" s="1"/>
  <c r="AA135" i="56" s="1"/>
  <c r="J137" i="56"/>
  <c r="W134" i="56"/>
  <c r="X134" i="56" s="1"/>
  <c r="V135" i="56" s="1"/>
  <c r="M143" i="53"/>
  <c r="N143" i="53" s="1"/>
  <c r="O143" i="53" s="1"/>
  <c r="H136" i="53"/>
  <c r="I136" i="53" s="1"/>
  <c r="J136" i="53" s="1"/>
  <c r="AB130" i="53"/>
  <c r="AC130" i="53" s="1"/>
  <c r="AA131" i="53" s="1"/>
  <c r="O142" i="53"/>
  <c r="AD129" i="53"/>
  <c r="V134" i="53"/>
  <c r="R136" i="53"/>
  <c r="S136" i="53" s="1"/>
  <c r="Q137" i="53" s="1"/>
  <c r="V153" i="52"/>
  <c r="W153" i="52" s="1"/>
  <c r="X153" i="52" s="1"/>
  <c r="V154" i="52" s="1"/>
  <c r="G147" i="52"/>
  <c r="G148" i="52" s="1"/>
  <c r="O150" i="52"/>
  <c r="M151" i="52"/>
  <c r="N151" i="52" s="1"/>
  <c r="L152" i="52" s="1"/>
  <c r="AB151" i="52"/>
  <c r="AC151" i="52" s="1"/>
  <c r="AA152" i="52" s="1"/>
  <c r="R147" i="52"/>
  <c r="S147" i="52" s="1"/>
  <c r="Q148" i="52" s="1"/>
  <c r="J147" i="52"/>
  <c r="H147" i="52"/>
  <c r="I147" i="52" s="1"/>
  <c r="AD150" i="52"/>
  <c r="T146" i="52"/>
  <c r="T147" i="50"/>
  <c r="J152" i="50"/>
  <c r="AB146" i="50"/>
  <c r="AC146" i="50" s="1"/>
  <c r="AA147" i="50" s="1"/>
  <c r="M152" i="50"/>
  <c r="N152" i="50" s="1"/>
  <c r="L153" i="50" s="1"/>
  <c r="H153" i="50"/>
  <c r="I153" i="50" s="1"/>
  <c r="G154" i="50" s="1"/>
  <c r="R148" i="50"/>
  <c r="S148" i="50" s="1"/>
  <c r="T148" i="50" s="1"/>
  <c r="V155" i="50"/>
  <c r="AD145" i="50"/>
  <c r="O151" i="50"/>
  <c r="Y139" i="47"/>
  <c r="M128" i="47"/>
  <c r="N128" i="47" s="1"/>
  <c r="L129" i="47" s="1"/>
  <c r="AB144" i="47"/>
  <c r="AC144" i="47" s="1"/>
  <c r="AD144" i="47" s="1"/>
  <c r="O127" i="47"/>
  <c r="R141" i="47"/>
  <c r="S141" i="47" s="1"/>
  <c r="Q142" i="47" s="1"/>
  <c r="H138" i="47"/>
  <c r="I138" i="47" s="1"/>
  <c r="G139" i="47" s="1"/>
  <c r="W140" i="47"/>
  <c r="X140" i="47" s="1"/>
  <c r="V141" i="47" s="1"/>
  <c r="AB140" i="46"/>
  <c r="AC140" i="46" s="1"/>
  <c r="AD140" i="46" s="1"/>
  <c r="AA141" i="46"/>
  <c r="AD139" i="46"/>
  <c r="T138" i="46"/>
  <c r="O144" i="44"/>
  <c r="O142" i="46"/>
  <c r="M143" i="46"/>
  <c r="N143" i="46" s="1"/>
  <c r="L144" i="46" s="1"/>
  <c r="R139" i="46"/>
  <c r="S139" i="46" s="1"/>
  <c r="T139" i="46" s="1"/>
  <c r="G139" i="46"/>
  <c r="W144" i="46"/>
  <c r="X144" i="46" s="1"/>
  <c r="V145" i="46" s="1"/>
  <c r="T135" i="44"/>
  <c r="R136" i="44"/>
  <c r="S136" i="44" s="1"/>
  <c r="Q137" i="44" s="1"/>
  <c r="M145" i="44"/>
  <c r="N145" i="44" s="1"/>
  <c r="O145" i="44" s="1"/>
  <c r="V141" i="44"/>
  <c r="W140" i="44"/>
  <c r="X140" i="44" s="1"/>
  <c r="Y140" i="44" s="1"/>
  <c r="AA141" i="44"/>
  <c r="J130" i="44"/>
  <c r="H130" i="44"/>
  <c r="I130" i="44" s="1"/>
  <c r="G131" i="44" s="1"/>
  <c r="Y139" i="44"/>
  <c r="AB151" i="39"/>
  <c r="AC151" i="39" s="1"/>
  <c r="AD151" i="39" s="1"/>
  <c r="AA152" i="39"/>
  <c r="R135" i="39"/>
  <c r="S135" i="39" s="1"/>
  <c r="Q136" i="39" s="1"/>
  <c r="T134" i="39"/>
  <c r="L142" i="39"/>
  <c r="M142" i="39" s="1"/>
  <c r="N142" i="39" s="1"/>
  <c r="L143" i="39" s="1"/>
  <c r="W149" i="39"/>
  <c r="X149" i="39" s="1"/>
  <c r="Y149" i="39" s="1"/>
  <c r="H143" i="39"/>
  <c r="I143" i="39" s="1"/>
  <c r="J143" i="39" s="1"/>
  <c r="Y148" i="39"/>
  <c r="AB141" i="9"/>
  <c r="AC141" i="9" s="1"/>
  <c r="AD141" i="9" s="1"/>
  <c r="G126" i="35"/>
  <c r="H126" i="35" s="1"/>
  <c r="I126" i="35" s="1"/>
  <c r="J126" i="35" s="1"/>
  <c r="J130" i="37"/>
  <c r="G131" i="37"/>
  <c r="H131" i="37" s="1"/>
  <c r="I131" i="37" s="1"/>
  <c r="J131" i="37" s="1"/>
  <c r="W138" i="37"/>
  <c r="X138" i="37" s="1"/>
  <c r="Y138" i="37" s="1"/>
  <c r="M142" i="37"/>
  <c r="N142" i="37" s="1"/>
  <c r="L143" i="37" s="1"/>
  <c r="AA127" i="37"/>
  <c r="R120" i="37"/>
  <c r="S120" i="37" s="1"/>
  <c r="T120" i="37" s="1"/>
  <c r="Y127" i="35"/>
  <c r="AA128" i="35"/>
  <c r="AB128" i="35" s="1"/>
  <c r="AC128" i="35" s="1"/>
  <c r="AD128" i="35" s="1"/>
  <c r="W128" i="35"/>
  <c r="X128" i="35" s="1"/>
  <c r="V129" i="35" s="1"/>
  <c r="Y128" i="35"/>
  <c r="T137" i="35"/>
  <c r="R138" i="35"/>
  <c r="S138" i="35" s="1"/>
  <c r="T138" i="35" s="1"/>
  <c r="M124" i="35"/>
  <c r="N124" i="35" s="1"/>
  <c r="L125" i="35" s="1"/>
  <c r="N88" i="9"/>
  <c r="O88" i="9" s="1"/>
  <c r="AA142" i="9"/>
  <c r="W123" i="9"/>
  <c r="X123" i="9" s="1"/>
  <c r="T145" i="9"/>
  <c r="R146" i="9"/>
  <c r="S146" i="9" s="1"/>
  <c r="Q147" i="9" s="1"/>
  <c r="J80" i="9"/>
  <c r="H81" i="9"/>
  <c r="Q137" i="56" l="1"/>
  <c r="R137" i="56" s="1"/>
  <c r="S137" i="56" s="1"/>
  <c r="T137" i="56" s="1"/>
  <c r="L141" i="56"/>
  <c r="M141" i="56" s="1"/>
  <c r="N141" i="56" s="1"/>
  <c r="L142" i="56" s="1"/>
  <c r="J138" i="56"/>
  <c r="AB135" i="56"/>
  <c r="AC135" i="56" s="1"/>
  <c r="AA136" i="56" s="1"/>
  <c r="J139" i="56"/>
  <c r="H139" i="56"/>
  <c r="I139" i="56" s="1"/>
  <c r="G140" i="56" s="1"/>
  <c r="W135" i="56"/>
  <c r="X135" i="56" s="1"/>
  <c r="V136" i="56" s="1"/>
  <c r="Y134" i="56"/>
  <c r="AD134" i="56"/>
  <c r="AD130" i="53"/>
  <c r="L144" i="53"/>
  <c r="M144" i="53" s="1"/>
  <c r="N144" i="53" s="1"/>
  <c r="L145" i="53" s="1"/>
  <c r="T136" i="53"/>
  <c r="R137" i="53"/>
  <c r="S137" i="53" s="1"/>
  <c r="Q138" i="53" s="1"/>
  <c r="AB131" i="53"/>
  <c r="AC131" i="53" s="1"/>
  <c r="AD131" i="53" s="1"/>
  <c r="W134" i="53"/>
  <c r="X134" i="53" s="1"/>
  <c r="V135" i="53" s="1"/>
  <c r="G137" i="53"/>
  <c r="O151" i="52"/>
  <c r="T147" i="52"/>
  <c r="M152" i="52"/>
  <c r="N152" i="52" s="1"/>
  <c r="L153" i="52" s="1"/>
  <c r="R148" i="52"/>
  <c r="S148" i="52" s="1"/>
  <c r="T148" i="52" s="1"/>
  <c r="W154" i="52"/>
  <c r="X154" i="52" s="1"/>
  <c r="Y154" i="52" s="1"/>
  <c r="AB152" i="52"/>
  <c r="AC152" i="52" s="1"/>
  <c r="AD152" i="52" s="1"/>
  <c r="Y153" i="52"/>
  <c r="H148" i="52"/>
  <c r="I148" i="52" s="1"/>
  <c r="J148" i="52" s="1"/>
  <c r="AD151" i="52"/>
  <c r="AD146" i="50"/>
  <c r="O152" i="50"/>
  <c r="H154" i="50"/>
  <c r="I154" i="50" s="1"/>
  <c r="G155" i="50" s="1"/>
  <c r="W155" i="50"/>
  <c r="X155" i="50" s="1"/>
  <c r="Y155" i="50" s="1"/>
  <c r="M153" i="50"/>
  <c r="N153" i="50" s="1"/>
  <c r="L154" i="50" s="1"/>
  <c r="Q149" i="50"/>
  <c r="J153" i="50"/>
  <c r="AB147" i="50"/>
  <c r="AC147" i="50" s="1"/>
  <c r="AD147" i="50" s="1"/>
  <c r="O128" i="47"/>
  <c r="Y140" i="47"/>
  <c r="J138" i="47"/>
  <c r="W141" i="47"/>
  <c r="X141" i="47" s="1"/>
  <c r="V142" i="47" s="1"/>
  <c r="H139" i="47"/>
  <c r="I139" i="47" s="1"/>
  <c r="J139" i="47" s="1"/>
  <c r="R142" i="47"/>
  <c r="S142" i="47" s="1"/>
  <c r="Q143" i="47" s="1"/>
  <c r="T141" i="47"/>
  <c r="AA145" i="47"/>
  <c r="M129" i="47"/>
  <c r="N129" i="47" s="1"/>
  <c r="O129" i="47" s="1"/>
  <c r="AB141" i="46"/>
  <c r="AC141" i="46" s="1"/>
  <c r="AD141" i="46" s="1"/>
  <c r="AA142" i="46"/>
  <c r="T136" i="44"/>
  <c r="Y144" i="46"/>
  <c r="O143" i="46"/>
  <c r="M144" i="46"/>
  <c r="N144" i="46" s="1"/>
  <c r="O144" i="46" s="1"/>
  <c r="W145" i="46"/>
  <c r="X145" i="46" s="1"/>
  <c r="Y145" i="46" s="1"/>
  <c r="Q140" i="46"/>
  <c r="J139" i="46"/>
  <c r="H139" i="46"/>
  <c r="I139" i="46" s="1"/>
  <c r="G140" i="46" s="1"/>
  <c r="R137" i="44"/>
  <c r="S137" i="44" s="1"/>
  <c r="Q138" i="44" s="1"/>
  <c r="H131" i="44"/>
  <c r="I131" i="44" s="1"/>
  <c r="G132" i="44" s="1"/>
  <c r="W141" i="44"/>
  <c r="X141" i="44" s="1"/>
  <c r="Y141" i="44" s="1"/>
  <c r="L146" i="44"/>
  <c r="AB141" i="44"/>
  <c r="AC141" i="44" s="1"/>
  <c r="AD141" i="44" s="1"/>
  <c r="AB152" i="39"/>
  <c r="AC152" i="39" s="1"/>
  <c r="AD152" i="39" s="1"/>
  <c r="AA153" i="39"/>
  <c r="T135" i="39"/>
  <c r="R136" i="39"/>
  <c r="S136" i="39" s="1"/>
  <c r="Q137" i="39" s="1"/>
  <c r="G144" i="39"/>
  <c r="V150" i="39"/>
  <c r="W150" i="39" s="1"/>
  <c r="X150" i="39" s="1"/>
  <c r="V151" i="39" s="1"/>
  <c r="M143" i="39"/>
  <c r="N143" i="39" s="1"/>
  <c r="L144" i="39" s="1"/>
  <c r="H144" i="39"/>
  <c r="I144" i="39" s="1"/>
  <c r="G145" i="39" s="1"/>
  <c r="O142" i="39"/>
  <c r="AB142" i="9"/>
  <c r="AC142" i="9" s="1"/>
  <c r="AA143" i="9" s="1"/>
  <c r="G127" i="35"/>
  <c r="H127" i="35" s="1"/>
  <c r="I127" i="35" s="1"/>
  <c r="G128" i="35" s="1"/>
  <c r="G132" i="37"/>
  <c r="H132" i="37" s="1"/>
  <c r="I132" i="37" s="1"/>
  <c r="G133" i="37" s="1"/>
  <c r="Q121" i="37"/>
  <c r="R121" i="37" s="1"/>
  <c r="S121" i="37" s="1"/>
  <c r="T121" i="37" s="1"/>
  <c r="M143" i="37"/>
  <c r="N143" i="37" s="1"/>
  <c r="O143" i="37" s="1"/>
  <c r="O142" i="37"/>
  <c r="AB127" i="37"/>
  <c r="AC127" i="37" s="1"/>
  <c r="AA128" i="37" s="1"/>
  <c r="V139" i="37"/>
  <c r="W129" i="35"/>
  <c r="X129" i="35" s="1"/>
  <c r="V130" i="35" s="1"/>
  <c r="O124" i="35"/>
  <c r="M125" i="35"/>
  <c r="N125" i="35" s="1"/>
  <c r="L126" i="35" s="1"/>
  <c r="AA129" i="35"/>
  <c r="Q139" i="35"/>
  <c r="L89" i="9"/>
  <c r="M89" i="9" s="1"/>
  <c r="V124" i="9"/>
  <c r="T146" i="9"/>
  <c r="R147" i="9"/>
  <c r="S147" i="9" s="1"/>
  <c r="Q148" i="9" s="1"/>
  <c r="I81" i="9"/>
  <c r="Y141" i="47" l="1"/>
  <c r="Q138" i="56"/>
  <c r="R138" i="56" s="1"/>
  <c r="S138" i="56" s="1"/>
  <c r="T138" i="56" s="1"/>
  <c r="AD135" i="56"/>
  <c r="Y135" i="56"/>
  <c r="M142" i="56"/>
  <c r="N142" i="56" s="1"/>
  <c r="L143" i="56" s="1"/>
  <c r="W136" i="56"/>
  <c r="X136" i="56" s="1"/>
  <c r="Y136" i="56" s="1"/>
  <c r="AD136" i="56"/>
  <c r="AB136" i="56"/>
  <c r="AC136" i="56" s="1"/>
  <c r="AA137" i="56" s="1"/>
  <c r="O141" i="56"/>
  <c r="H140" i="56"/>
  <c r="I140" i="56" s="1"/>
  <c r="G141" i="56" s="1"/>
  <c r="T137" i="53"/>
  <c r="Y134" i="53"/>
  <c r="O144" i="53"/>
  <c r="M145" i="53"/>
  <c r="N145" i="53" s="1"/>
  <c r="L146" i="53" s="1"/>
  <c r="R138" i="53"/>
  <c r="S138" i="53" s="1"/>
  <c r="Q139" i="53" s="1"/>
  <c r="W135" i="53"/>
  <c r="X135" i="53" s="1"/>
  <c r="V136" i="53" s="1"/>
  <c r="AA132" i="53"/>
  <c r="H137" i="53"/>
  <c r="I137" i="53" s="1"/>
  <c r="J137" i="53" s="1"/>
  <c r="V155" i="52"/>
  <c r="W155" i="52" s="1"/>
  <c r="X155" i="52" s="1"/>
  <c r="V156" i="52" s="1"/>
  <c r="G149" i="52"/>
  <c r="Q149" i="52"/>
  <c r="R149" i="52" s="1"/>
  <c r="S149" i="52" s="1"/>
  <c r="Q150" i="52" s="1"/>
  <c r="M153" i="52"/>
  <c r="N153" i="52" s="1"/>
  <c r="O153" i="52" s="1"/>
  <c r="O152" i="52"/>
  <c r="H149" i="52"/>
  <c r="I149" i="52" s="1"/>
  <c r="G150" i="52" s="1"/>
  <c r="AA153" i="52"/>
  <c r="AA148" i="50"/>
  <c r="AB148" i="50" s="1"/>
  <c r="AC148" i="50" s="1"/>
  <c r="AA149" i="50" s="1"/>
  <c r="V156" i="50"/>
  <c r="O153" i="50"/>
  <c r="J154" i="50"/>
  <c r="J155" i="50"/>
  <c r="H155" i="50"/>
  <c r="I155" i="50" s="1"/>
  <c r="G156" i="50" s="1"/>
  <c r="M154" i="50"/>
  <c r="N154" i="50" s="1"/>
  <c r="O154" i="50" s="1"/>
  <c r="R149" i="50"/>
  <c r="S149" i="50" s="1"/>
  <c r="T149" i="50" s="1"/>
  <c r="T142" i="47"/>
  <c r="R143" i="47"/>
  <c r="S143" i="47" s="1"/>
  <c r="Q144" i="47" s="1"/>
  <c r="L130" i="47"/>
  <c r="G140" i="47"/>
  <c r="AB145" i="47"/>
  <c r="AC145" i="47" s="1"/>
  <c r="AA146" i="47" s="1"/>
  <c r="W142" i="47"/>
  <c r="X142" i="47" s="1"/>
  <c r="Y142" i="47" s="1"/>
  <c r="AB142" i="46"/>
  <c r="AC142" i="46" s="1"/>
  <c r="AA143" i="46" s="1"/>
  <c r="L145" i="46"/>
  <c r="V142" i="44"/>
  <c r="J140" i="46"/>
  <c r="H140" i="46"/>
  <c r="I140" i="46" s="1"/>
  <c r="G141" i="46" s="1"/>
  <c r="V146" i="46"/>
  <c r="R140" i="46"/>
  <c r="S140" i="46" s="1"/>
  <c r="T140" i="46" s="1"/>
  <c r="M145" i="46"/>
  <c r="N145" i="46" s="1"/>
  <c r="O145" i="46" s="1"/>
  <c r="T137" i="44"/>
  <c r="H132" i="44"/>
  <c r="I132" i="44" s="1"/>
  <c r="G133" i="44" s="1"/>
  <c r="R138" i="44"/>
  <c r="S138" i="44" s="1"/>
  <c r="T138" i="44" s="1"/>
  <c r="W142" i="44"/>
  <c r="X142" i="44" s="1"/>
  <c r="Y142" i="44" s="1"/>
  <c r="J131" i="44"/>
  <c r="AA142" i="44"/>
  <c r="M146" i="44"/>
  <c r="N146" i="44" s="1"/>
  <c r="O146" i="44" s="1"/>
  <c r="AB153" i="39"/>
  <c r="AC153" i="39" s="1"/>
  <c r="AD153" i="39" s="1"/>
  <c r="AA154" i="39"/>
  <c r="AB154" i="39" s="1"/>
  <c r="AC154" i="39" s="1"/>
  <c r="AA155" i="39" s="1"/>
  <c r="AB155" i="39" s="1"/>
  <c r="AC155" i="39" s="1"/>
  <c r="AA156" i="39" s="1"/>
  <c r="R137" i="39"/>
  <c r="S137" i="39" s="1"/>
  <c r="Q138" i="39" s="1"/>
  <c r="T136" i="39"/>
  <c r="O143" i="39"/>
  <c r="J144" i="39"/>
  <c r="W151" i="39"/>
  <c r="X151" i="39" s="1"/>
  <c r="Y151" i="39" s="1"/>
  <c r="M144" i="39"/>
  <c r="N144" i="39" s="1"/>
  <c r="L145" i="39" s="1"/>
  <c r="Y150" i="39"/>
  <c r="H145" i="39"/>
  <c r="I145" i="39" s="1"/>
  <c r="G146" i="39" s="1"/>
  <c r="AD154" i="39"/>
  <c r="AB143" i="9"/>
  <c r="AC143" i="9" s="1"/>
  <c r="AA144" i="9" s="1"/>
  <c r="AD142" i="9"/>
  <c r="J127" i="35"/>
  <c r="J132" i="37"/>
  <c r="AD127" i="37"/>
  <c r="Q122" i="37"/>
  <c r="R122" i="37" s="1"/>
  <c r="S122" i="37" s="1"/>
  <c r="T122" i="37" s="1"/>
  <c r="AB128" i="37"/>
  <c r="AC128" i="37" s="1"/>
  <c r="AD128" i="37" s="1"/>
  <c r="H133" i="37"/>
  <c r="I133" i="37" s="1"/>
  <c r="G134" i="37" s="1"/>
  <c r="W139" i="37"/>
  <c r="X139" i="37" s="1"/>
  <c r="Y139" i="37" s="1"/>
  <c r="L144" i="37"/>
  <c r="Y129" i="35"/>
  <c r="W130" i="35"/>
  <c r="X130" i="35" s="1"/>
  <c r="Y130" i="35" s="1"/>
  <c r="H128" i="35"/>
  <c r="I128" i="35" s="1"/>
  <c r="J128" i="35" s="1"/>
  <c r="M126" i="35"/>
  <c r="N126" i="35" s="1"/>
  <c r="O126" i="35" s="1"/>
  <c r="R139" i="35"/>
  <c r="S139" i="35" s="1"/>
  <c r="T139" i="35" s="1"/>
  <c r="Q140" i="35"/>
  <c r="AB129" i="35"/>
  <c r="AC129" i="35" s="1"/>
  <c r="AD129" i="35" s="1"/>
  <c r="O125" i="35"/>
  <c r="N89" i="9"/>
  <c r="W124" i="9"/>
  <c r="X124" i="9" s="1"/>
  <c r="V125" i="9" s="1"/>
  <c r="T147" i="9"/>
  <c r="R148" i="9"/>
  <c r="S148" i="9" s="1"/>
  <c r="Q149" i="9" s="1"/>
  <c r="G82" i="9"/>
  <c r="J81" i="9"/>
  <c r="H82" i="9"/>
  <c r="T143" i="47" l="1"/>
  <c r="O142" i="56"/>
  <c r="Q139" i="56"/>
  <c r="M143" i="56"/>
  <c r="N143" i="56" s="1"/>
  <c r="L144" i="56" s="1"/>
  <c r="H141" i="56"/>
  <c r="I141" i="56" s="1"/>
  <c r="J141" i="56" s="1"/>
  <c r="AB137" i="56"/>
  <c r="AC137" i="56" s="1"/>
  <c r="AD137" i="56" s="1"/>
  <c r="R139" i="56"/>
  <c r="S139" i="56" s="1"/>
  <c r="Q140" i="56" s="1"/>
  <c r="V137" i="56"/>
  <c r="J140" i="56"/>
  <c r="Y135" i="53"/>
  <c r="T138" i="53"/>
  <c r="O145" i="53"/>
  <c r="G138" i="53"/>
  <c r="W136" i="53"/>
  <c r="X136" i="53" s="1"/>
  <c r="V137" i="53" s="1"/>
  <c r="M146" i="53"/>
  <c r="N146" i="53" s="1"/>
  <c r="O146" i="53" s="1"/>
  <c r="H138" i="53"/>
  <c r="I138" i="53" s="1"/>
  <c r="J138" i="53" s="1"/>
  <c r="AB132" i="53"/>
  <c r="AC132" i="53" s="1"/>
  <c r="AD132" i="53" s="1"/>
  <c r="R139" i="53"/>
  <c r="S139" i="53" s="1"/>
  <c r="T139" i="53" s="1"/>
  <c r="L154" i="52"/>
  <c r="H150" i="52"/>
  <c r="I150" i="52" s="1"/>
  <c r="G151" i="52" s="1"/>
  <c r="R150" i="52"/>
  <c r="S150" i="52" s="1"/>
  <c r="Q151" i="52" s="1"/>
  <c r="W156" i="52"/>
  <c r="X156" i="52" s="1"/>
  <c r="V157" i="52" s="1"/>
  <c r="AB153" i="52"/>
  <c r="AC153" i="52" s="1"/>
  <c r="AA154" i="52" s="1"/>
  <c r="T149" i="52"/>
  <c r="Y155" i="52"/>
  <c r="J149" i="52"/>
  <c r="L155" i="50"/>
  <c r="W156" i="50"/>
  <c r="X156" i="50" s="1"/>
  <c r="V157" i="50" s="1"/>
  <c r="W157" i="50" s="1"/>
  <c r="X157" i="50" s="1"/>
  <c r="AB149" i="50"/>
  <c r="AC149" i="50" s="1"/>
  <c r="AD149" i="50" s="1"/>
  <c r="H156" i="50"/>
  <c r="I156" i="50" s="1"/>
  <c r="J156" i="50" s="1"/>
  <c r="AD148" i="50"/>
  <c r="Q150" i="50"/>
  <c r="AD145" i="47"/>
  <c r="V143" i="47"/>
  <c r="M130" i="47"/>
  <c r="N130" i="47" s="1"/>
  <c r="L131" i="47" s="1"/>
  <c r="AB146" i="47"/>
  <c r="AC146" i="47" s="1"/>
  <c r="AD146" i="47" s="1"/>
  <c r="H140" i="47"/>
  <c r="I140" i="47" s="1"/>
  <c r="G141" i="47" s="1"/>
  <c r="R144" i="47"/>
  <c r="S144" i="47" s="1"/>
  <c r="Q145" i="47" s="1"/>
  <c r="AB143" i="46"/>
  <c r="AC143" i="46" s="1"/>
  <c r="AD143" i="46" s="1"/>
  <c r="AA144" i="46"/>
  <c r="AD142" i="46"/>
  <c r="L146" i="46"/>
  <c r="M146" i="46" s="1"/>
  <c r="N146" i="46" s="1"/>
  <c r="L147" i="46" s="1"/>
  <c r="Q141" i="46"/>
  <c r="R141" i="46" s="1"/>
  <c r="S141" i="46" s="1"/>
  <c r="T141" i="46" s="1"/>
  <c r="W146" i="46"/>
  <c r="X146" i="46" s="1"/>
  <c r="Y146" i="46" s="1"/>
  <c r="G142" i="46"/>
  <c r="H141" i="46"/>
  <c r="I141" i="46" s="1"/>
  <c r="J141" i="46" s="1"/>
  <c r="V143" i="44"/>
  <c r="W143" i="44" s="1"/>
  <c r="X143" i="44" s="1"/>
  <c r="V144" i="44" s="1"/>
  <c r="J132" i="44"/>
  <c r="H133" i="44"/>
  <c r="I133" i="44" s="1"/>
  <c r="G134" i="44" s="1"/>
  <c r="L147" i="44"/>
  <c r="Q139" i="44"/>
  <c r="AB142" i="44"/>
  <c r="AC142" i="44" s="1"/>
  <c r="AA143" i="44" s="1"/>
  <c r="R138" i="39"/>
  <c r="S138" i="39" s="1"/>
  <c r="Q139" i="39" s="1"/>
  <c r="T137" i="39"/>
  <c r="V152" i="39"/>
  <c r="W152" i="39" s="1"/>
  <c r="X152" i="39" s="1"/>
  <c r="Y152" i="39" s="1"/>
  <c r="O144" i="39"/>
  <c r="G147" i="39"/>
  <c r="J146" i="39"/>
  <c r="H146" i="39"/>
  <c r="I146" i="39" s="1"/>
  <c r="AB156" i="39"/>
  <c r="AC156" i="39" s="1"/>
  <c r="AA157" i="39" s="1"/>
  <c r="J145" i="39"/>
  <c r="AD155" i="39"/>
  <c r="M145" i="39"/>
  <c r="N145" i="39" s="1"/>
  <c r="L146" i="39" s="1"/>
  <c r="AD144" i="9"/>
  <c r="AB144" i="9"/>
  <c r="AC144" i="9" s="1"/>
  <c r="AD143" i="9"/>
  <c r="J133" i="37"/>
  <c r="AA129" i="37"/>
  <c r="AB129" i="37" s="1"/>
  <c r="AC129" i="37" s="1"/>
  <c r="V140" i="37"/>
  <c r="W140" i="37" s="1"/>
  <c r="X140" i="37" s="1"/>
  <c r="V141" i="37" s="1"/>
  <c r="H134" i="37"/>
  <c r="I134" i="37" s="1"/>
  <c r="G135" i="37" s="1"/>
  <c r="Q123" i="37"/>
  <c r="M144" i="37"/>
  <c r="N144" i="37" s="1"/>
  <c r="O144" i="37" s="1"/>
  <c r="V131" i="35"/>
  <c r="W131" i="35"/>
  <c r="X131" i="35" s="1"/>
  <c r="V132" i="35" s="1"/>
  <c r="L127" i="35"/>
  <c r="M127" i="35" s="1"/>
  <c r="N127" i="35" s="1"/>
  <c r="O127" i="35" s="1"/>
  <c r="R140" i="35"/>
  <c r="S140" i="35" s="1"/>
  <c r="Q141" i="35" s="1"/>
  <c r="AA130" i="35"/>
  <c r="G129" i="35"/>
  <c r="O89" i="9"/>
  <c r="L90" i="9"/>
  <c r="AA145" i="9"/>
  <c r="W125" i="9"/>
  <c r="X125" i="9" s="1"/>
  <c r="V126" i="9" s="1"/>
  <c r="T148" i="9"/>
  <c r="R149" i="9"/>
  <c r="S149" i="9" s="1"/>
  <c r="Q150" i="9" s="1"/>
  <c r="I82" i="9"/>
  <c r="G83" i="9" s="1"/>
  <c r="T139" i="56" l="1"/>
  <c r="AA138" i="56"/>
  <c r="O143" i="56"/>
  <c r="R140" i="56"/>
  <c r="S140" i="56" s="1"/>
  <c r="Q141" i="56" s="1"/>
  <c r="M144" i="56"/>
  <c r="N144" i="56" s="1"/>
  <c r="O144" i="56" s="1"/>
  <c r="AB138" i="56"/>
  <c r="AC138" i="56" s="1"/>
  <c r="AA139" i="56" s="1"/>
  <c r="G142" i="56"/>
  <c r="Y137" i="56"/>
  <c r="W137" i="56"/>
  <c r="X137" i="56" s="1"/>
  <c r="V138" i="56" s="1"/>
  <c r="Y136" i="53"/>
  <c r="Q140" i="53"/>
  <c r="R140" i="53" s="1"/>
  <c r="S140" i="53" s="1"/>
  <c r="Q141" i="53" s="1"/>
  <c r="G139" i="53"/>
  <c r="W137" i="53"/>
  <c r="X137" i="53" s="1"/>
  <c r="V138" i="53" s="1"/>
  <c r="H139" i="53"/>
  <c r="I139" i="53" s="1"/>
  <c r="J139" i="53" s="1"/>
  <c r="L147" i="53"/>
  <c r="AA133" i="53"/>
  <c r="J150" i="52"/>
  <c r="AD153" i="52"/>
  <c r="M154" i="52"/>
  <c r="N154" i="52" s="1"/>
  <c r="L155" i="52" s="1"/>
  <c r="W157" i="52"/>
  <c r="X157" i="52" s="1"/>
  <c r="V158" i="52" s="1"/>
  <c r="R151" i="52"/>
  <c r="S151" i="52" s="1"/>
  <c r="Q152" i="52" s="1"/>
  <c r="AB154" i="52"/>
  <c r="AC154" i="52" s="1"/>
  <c r="AA155" i="52" s="1"/>
  <c r="T150" i="52"/>
  <c r="H151" i="52"/>
  <c r="I151" i="52" s="1"/>
  <c r="J151" i="52" s="1"/>
  <c r="Y156" i="52"/>
  <c r="M155" i="50"/>
  <c r="N155" i="50" s="1"/>
  <c r="O155" i="50" s="1"/>
  <c r="AA150" i="50"/>
  <c r="AB150" i="50" s="1"/>
  <c r="AC150" i="50" s="1"/>
  <c r="V158" i="50"/>
  <c r="W158" i="50" s="1"/>
  <c r="X158" i="50" s="1"/>
  <c r="Y158" i="50" s="1"/>
  <c r="Y157" i="50"/>
  <c r="Y156" i="50"/>
  <c r="G157" i="50"/>
  <c r="H157" i="50"/>
  <c r="I157" i="50" s="1"/>
  <c r="G158" i="50" s="1"/>
  <c r="R150" i="50"/>
  <c r="S150" i="50" s="1"/>
  <c r="T150" i="50" s="1"/>
  <c r="W143" i="47"/>
  <c r="X143" i="47" s="1"/>
  <c r="V144" i="47" s="1"/>
  <c r="T144" i="47"/>
  <c r="O130" i="47"/>
  <c r="H141" i="47"/>
  <c r="I141" i="47" s="1"/>
  <c r="J141" i="47" s="1"/>
  <c r="M131" i="47"/>
  <c r="N131" i="47" s="1"/>
  <c r="O131" i="47" s="1"/>
  <c r="W144" i="47"/>
  <c r="X144" i="47" s="1"/>
  <c r="V145" i="47" s="1"/>
  <c r="AA147" i="47"/>
  <c r="J140" i="47"/>
  <c r="R145" i="47"/>
  <c r="S145" i="47" s="1"/>
  <c r="Q146" i="47" s="1"/>
  <c r="AB144" i="46"/>
  <c r="AC144" i="46" s="1"/>
  <c r="AD144" i="46" s="1"/>
  <c r="V147" i="46"/>
  <c r="Q142" i="46"/>
  <c r="R142" i="46" s="1"/>
  <c r="S142" i="46" s="1"/>
  <c r="T142" i="46" s="1"/>
  <c r="O146" i="46"/>
  <c r="M147" i="46"/>
  <c r="N147" i="46" s="1"/>
  <c r="L148" i="46" s="1"/>
  <c r="H142" i="46"/>
  <c r="I142" i="46" s="1"/>
  <c r="J142" i="46" s="1"/>
  <c r="W144" i="44"/>
  <c r="X144" i="44" s="1"/>
  <c r="V145" i="44" s="1"/>
  <c r="H134" i="44"/>
  <c r="I134" i="44" s="1"/>
  <c r="J134" i="44" s="1"/>
  <c r="AB143" i="44"/>
  <c r="AC143" i="44" s="1"/>
  <c r="AD143" i="44" s="1"/>
  <c r="M147" i="44"/>
  <c r="N147" i="44" s="1"/>
  <c r="O147" i="44" s="1"/>
  <c r="AD142" i="44"/>
  <c r="Y143" i="44"/>
  <c r="J133" i="44"/>
  <c r="R139" i="44"/>
  <c r="S139" i="44" s="1"/>
  <c r="Q140" i="44" s="1"/>
  <c r="T138" i="39"/>
  <c r="R139" i="39"/>
  <c r="S139" i="39" s="1"/>
  <c r="T139" i="39" s="1"/>
  <c r="M146" i="39"/>
  <c r="N146" i="39" s="1"/>
  <c r="L147" i="39" s="1"/>
  <c r="AB157" i="39"/>
  <c r="AC157" i="39" s="1"/>
  <c r="AA158" i="39" s="1"/>
  <c r="O145" i="39"/>
  <c r="AD156" i="39"/>
  <c r="H147" i="39"/>
  <c r="I147" i="39" s="1"/>
  <c r="G148" i="39" s="1"/>
  <c r="V153" i="39"/>
  <c r="J134" i="37"/>
  <c r="L145" i="37"/>
  <c r="M145" i="37" s="1"/>
  <c r="N145" i="37" s="1"/>
  <c r="L146" i="37" s="1"/>
  <c r="AD129" i="37"/>
  <c r="AA130" i="37"/>
  <c r="AB130" i="37" s="1"/>
  <c r="AC130" i="37" s="1"/>
  <c r="AA131" i="37" s="1"/>
  <c r="H135" i="37"/>
  <c r="I135" i="37" s="1"/>
  <c r="G136" i="37" s="1"/>
  <c r="W141" i="37"/>
  <c r="X141" i="37" s="1"/>
  <c r="Y141" i="37" s="1"/>
  <c r="R123" i="37"/>
  <c r="S123" i="37" s="1"/>
  <c r="T123" i="37" s="1"/>
  <c r="Y140" i="37"/>
  <c r="W132" i="35"/>
  <c r="X132" i="35" s="1"/>
  <c r="V133" i="35" s="1"/>
  <c r="W133" i="35" s="1"/>
  <c r="X133" i="35" s="1"/>
  <c r="V134" i="35" s="1"/>
  <c r="W134" i="35" s="1"/>
  <c r="X134" i="35" s="1"/>
  <c r="V135" i="35" s="1"/>
  <c r="Y131" i="35"/>
  <c r="T140" i="35"/>
  <c r="L128" i="35"/>
  <c r="M128" i="35" s="1"/>
  <c r="N128" i="35" s="1"/>
  <c r="O128" i="35" s="1"/>
  <c r="R141" i="35"/>
  <c r="S141" i="35" s="1"/>
  <c r="T141" i="35" s="1"/>
  <c r="H129" i="35"/>
  <c r="I129" i="35" s="1"/>
  <c r="J129" i="35" s="1"/>
  <c r="AB130" i="35"/>
  <c r="AC130" i="35" s="1"/>
  <c r="AD130" i="35" s="1"/>
  <c r="Y133" i="35"/>
  <c r="M90" i="9"/>
  <c r="AB145" i="9"/>
  <c r="AC145" i="9" s="1"/>
  <c r="AA146" i="9" s="1"/>
  <c r="W126" i="9"/>
  <c r="X126" i="9" s="1"/>
  <c r="V127" i="9" s="1"/>
  <c r="T149" i="9"/>
  <c r="R150" i="9"/>
  <c r="S150" i="9" s="1"/>
  <c r="Q151" i="9" s="1"/>
  <c r="J82" i="9"/>
  <c r="H83" i="9"/>
  <c r="AD138" i="56" l="1"/>
  <c r="T140" i="56"/>
  <c r="W138" i="56"/>
  <c r="X138" i="56" s="1"/>
  <c r="V139" i="56" s="1"/>
  <c r="R141" i="56"/>
  <c r="S141" i="56" s="1"/>
  <c r="T141" i="56" s="1"/>
  <c r="AB139" i="56"/>
  <c r="AC139" i="56" s="1"/>
  <c r="AA140" i="56" s="1"/>
  <c r="L145" i="56"/>
  <c r="H142" i="56"/>
  <c r="I142" i="56" s="1"/>
  <c r="G143" i="56" s="1"/>
  <c r="Y137" i="53"/>
  <c r="T140" i="53"/>
  <c r="W138" i="53"/>
  <c r="X138" i="53" s="1"/>
  <c r="V139" i="53" s="1"/>
  <c r="AB133" i="53"/>
  <c r="AC133" i="53" s="1"/>
  <c r="AD133" i="53" s="1"/>
  <c r="G140" i="53"/>
  <c r="M147" i="53"/>
  <c r="N147" i="53" s="1"/>
  <c r="L148" i="53" s="1"/>
  <c r="R141" i="53"/>
  <c r="S141" i="53" s="1"/>
  <c r="Q142" i="53" s="1"/>
  <c r="O154" i="52"/>
  <c r="G152" i="52"/>
  <c r="H152" i="52" s="1"/>
  <c r="I152" i="52" s="1"/>
  <c r="G153" i="52" s="1"/>
  <c r="Y157" i="52"/>
  <c r="M155" i="52"/>
  <c r="N155" i="52" s="1"/>
  <c r="L156" i="52" s="1"/>
  <c r="AB155" i="52"/>
  <c r="AC155" i="52" s="1"/>
  <c r="AD155" i="52" s="1"/>
  <c r="R152" i="52"/>
  <c r="S152" i="52" s="1"/>
  <c r="Q153" i="52" s="1"/>
  <c r="T151" i="52"/>
  <c r="W158" i="52"/>
  <c r="X158" i="52" s="1"/>
  <c r="Y158" i="52" s="1"/>
  <c r="AD154" i="52"/>
  <c r="AA151" i="50"/>
  <c r="V159" i="50"/>
  <c r="W159" i="50" s="1"/>
  <c r="X159" i="50" s="1"/>
  <c r="V160" i="50" s="1"/>
  <c r="L156" i="50"/>
  <c r="M156" i="50" s="1"/>
  <c r="N156" i="50" s="1"/>
  <c r="O156" i="50" s="1"/>
  <c r="AD150" i="50"/>
  <c r="Q151" i="50"/>
  <c r="R151" i="50" s="1"/>
  <c r="S151" i="50" s="1"/>
  <c r="T151" i="50" s="1"/>
  <c r="J157" i="50"/>
  <c r="G159" i="50"/>
  <c r="H158" i="50"/>
  <c r="I158" i="50" s="1"/>
  <c r="J158" i="50" s="1"/>
  <c r="AB151" i="50"/>
  <c r="AC151" i="50" s="1"/>
  <c r="AD151" i="50" s="1"/>
  <c r="Y143" i="47"/>
  <c r="Y144" i="47"/>
  <c r="L132" i="47"/>
  <c r="M132" i="47" s="1"/>
  <c r="N132" i="47" s="1"/>
  <c r="O132" i="47" s="1"/>
  <c r="R146" i="47"/>
  <c r="S146" i="47" s="1"/>
  <c r="Q147" i="47" s="1"/>
  <c r="W145" i="47"/>
  <c r="X145" i="47" s="1"/>
  <c r="V146" i="47" s="1"/>
  <c r="T145" i="47"/>
  <c r="AB147" i="47"/>
  <c r="AC147" i="47" s="1"/>
  <c r="AA148" i="47" s="1"/>
  <c r="G142" i="47"/>
  <c r="AA145" i="46"/>
  <c r="AB145" i="46" s="1"/>
  <c r="AC145" i="46" s="1"/>
  <c r="AD145" i="46" s="1"/>
  <c r="W147" i="46"/>
  <c r="X147" i="46" s="1"/>
  <c r="V148" i="46" s="1"/>
  <c r="W148" i="46" s="1"/>
  <c r="X148" i="46" s="1"/>
  <c r="V149" i="46" s="1"/>
  <c r="O147" i="46"/>
  <c r="M148" i="46"/>
  <c r="N148" i="46" s="1"/>
  <c r="O148" i="46" s="1"/>
  <c r="G143" i="46"/>
  <c r="Q143" i="46"/>
  <c r="Y144" i="44"/>
  <c r="W145" i="44"/>
  <c r="X145" i="44" s="1"/>
  <c r="V146" i="44" s="1"/>
  <c r="R140" i="44"/>
  <c r="S140" i="44" s="1"/>
  <c r="T140" i="44" s="1"/>
  <c r="T139" i="44"/>
  <c r="G135" i="44"/>
  <c r="L148" i="44"/>
  <c r="AA144" i="44"/>
  <c r="Q140" i="39"/>
  <c r="O146" i="39"/>
  <c r="AD157" i="39"/>
  <c r="M147" i="39"/>
  <c r="N147" i="39" s="1"/>
  <c r="O147" i="39" s="1"/>
  <c r="H148" i="39"/>
  <c r="I148" i="39" s="1"/>
  <c r="G149" i="39" s="1"/>
  <c r="J147" i="39"/>
  <c r="AB158" i="39"/>
  <c r="AC158" i="39" s="1"/>
  <c r="AD158" i="39" s="1"/>
  <c r="W153" i="39"/>
  <c r="X153" i="39" s="1"/>
  <c r="V154" i="39" s="1"/>
  <c r="AD145" i="9"/>
  <c r="G130" i="35"/>
  <c r="V142" i="37"/>
  <c r="W142" i="37" s="1"/>
  <c r="X142" i="37" s="1"/>
  <c r="V143" i="37" s="1"/>
  <c r="AD130" i="37"/>
  <c r="O145" i="37"/>
  <c r="AB131" i="37"/>
  <c r="AC131" i="37" s="1"/>
  <c r="AA132" i="37" s="1"/>
  <c r="H136" i="37"/>
  <c r="I136" i="37" s="1"/>
  <c r="G137" i="37" s="1"/>
  <c r="M146" i="37"/>
  <c r="N146" i="37" s="1"/>
  <c r="L147" i="37" s="1"/>
  <c r="Q124" i="37"/>
  <c r="J135" i="37"/>
  <c r="Y132" i="35"/>
  <c r="Y134" i="35"/>
  <c r="W135" i="35"/>
  <c r="X135" i="35" s="1"/>
  <c r="V136" i="35" s="1"/>
  <c r="H130" i="35"/>
  <c r="I130" i="35" s="1"/>
  <c r="J130" i="35" s="1"/>
  <c r="L129" i="35"/>
  <c r="AA131" i="35"/>
  <c r="Q142" i="35"/>
  <c r="N90" i="9"/>
  <c r="AB146" i="9"/>
  <c r="AC146" i="9" s="1"/>
  <c r="AA147" i="9" s="1"/>
  <c r="W127" i="9"/>
  <c r="X127" i="9" s="1"/>
  <c r="T150" i="9"/>
  <c r="R151" i="9"/>
  <c r="S151" i="9" s="1"/>
  <c r="Q152" i="9" s="1"/>
  <c r="I83" i="9"/>
  <c r="Q142" i="56" l="1"/>
  <c r="R142" i="56" s="1"/>
  <c r="S142" i="56" s="1"/>
  <c r="T142" i="56" s="1"/>
  <c r="J142" i="56"/>
  <c r="H143" i="56"/>
  <c r="I143" i="56" s="1"/>
  <c r="G144" i="56" s="1"/>
  <c r="AB140" i="56"/>
  <c r="AC140" i="56" s="1"/>
  <c r="AD140" i="56" s="1"/>
  <c r="W139" i="56"/>
  <c r="X139" i="56" s="1"/>
  <c r="V140" i="56" s="1"/>
  <c r="AD139" i="56"/>
  <c r="Y138" i="56"/>
  <c r="M145" i="56"/>
  <c r="N145" i="56" s="1"/>
  <c r="O145" i="56" s="1"/>
  <c r="Y138" i="53"/>
  <c r="T141" i="53"/>
  <c r="R142" i="53"/>
  <c r="S142" i="53" s="1"/>
  <c r="T142" i="53" s="1"/>
  <c r="W139" i="53"/>
  <c r="X139" i="53" s="1"/>
  <c r="Y139" i="53" s="1"/>
  <c r="M148" i="53"/>
  <c r="N148" i="53" s="1"/>
  <c r="L149" i="53" s="1"/>
  <c r="O147" i="53"/>
  <c r="AA134" i="53"/>
  <c r="H140" i="53"/>
  <c r="I140" i="53" s="1"/>
  <c r="J140" i="53" s="1"/>
  <c r="O155" i="52"/>
  <c r="AA156" i="52"/>
  <c r="V159" i="52"/>
  <c r="W159" i="52" s="1"/>
  <c r="X159" i="52" s="1"/>
  <c r="Y159" i="52" s="1"/>
  <c r="M156" i="52"/>
  <c r="N156" i="52" s="1"/>
  <c r="O156" i="52" s="1"/>
  <c r="G154" i="52"/>
  <c r="J153" i="52"/>
  <c r="H153" i="52"/>
  <c r="I153" i="52" s="1"/>
  <c r="R153" i="52"/>
  <c r="S153" i="52" s="1"/>
  <c r="T153" i="52" s="1"/>
  <c r="T152" i="52"/>
  <c r="J152" i="52"/>
  <c r="L157" i="50"/>
  <c r="M157" i="50" s="1"/>
  <c r="N157" i="50" s="1"/>
  <c r="O157" i="50" s="1"/>
  <c r="AA152" i="50"/>
  <c r="AB152" i="50" s="1"/>
  <c r="AC152" i="50" s="1"/>
  <c r="AD152" i="50" s="1"/>
  <c r="Q152" i="50"/>
  <c r="R152" i="50" s="1"/>
  <c r="S152" i="50" s="1"/>
  <c r="Q153" i="50" s="1"/>
  <c r="W160" i="50"/>
  <c r="X160" i="50" s="1"/>
  <c r="Y160" i="50" s="1"/>
  <c r="Y159" i="50"/>
  <c r="H159" i="50"/>
  <c r="I159" i="50" s="1"/>
  <c r="J159" i="50" s="1"/>
  <c r="T146" i="47"/>
  <c r="AD147" i="47"/>
  <c r="Y145" i="47"/>
  <c r="AB148" i="47"/>
  <c r="AC148" i="47" s="1"/>
  <c r="AA149" i="47" s="1"/>
  <c r="R147" i="47"/>
  <c r="S147" i="47" s="1"/>
  <c r="T147" i="47" s="1"/>
  <c r="W146" i="47"/>
  <c r="X146" i="47" s="1"/>
  <c r="V147" i="47" s="1"/>
  <c r="L133" i="47"/>
  <c r="J142" i="47"/>
  <c r="H142" i="47"/>
  <c r="I142" i="47" s="1"/>
  <c r="G143" i="47" s="1"/>
  <c r="AA146" i="46"/>
  <c r="AB146" i="46" s="1"/>
  <c r="AC146" i="46" s="1"/>
  <c r="AA147" i="46" s="1"/>
  <c r="Y147" i="46"/>
  <c r="L149" i="46"/>
  <c r="M149" i="46" s="1"/>
  <c r="N149" i="46" s="1"/>
  <c r="O149" i="46" s="1"/>
  <c r="W149" i="46"/>
  <c r="X149" i="46" s="1"/>
  <c r="Y149" i="46" s="1"/>
  <c r="R143" i="46"/>
  <c r="S143" i="46" s="1"/>
  <c r="Q144" i="46" s="1"/>
  <c r="H143" i="46"/>
  <c r="I143" i="46" s="1"/>
  <c r="G144" i="46" s="1"/>
  <c r="Y148" i="46"/>
  <c r="Y145" i="44"/>
  <c r="W146" i="44"/>
  <c r="X146" i="44" s="1"/>
  <c r="V147" i="44" s="1"/>
  <c r="H135" i="44"/>
  <c r="I135" i="44" s="1"/>
  <c r="J135" i="44" s="1"/>
  <c r="Q141" i="44"/>
  <c r="AB144" i="44"/>
  <c r="AC144" i="44" s="1"/>
  <c r="AD144" i="44" s="1"/>
  <c r="M148" i="44"/>
  <c r="N148" i="44" s="1"/>
  <c r="L149" i="44" s="1"/>
  <c r="R140" i="39"/>
  <c r="S140" i="39" s="1"/>
  <c r="T140" i="39" s="1"/>
  <c r="W154" i="39"/>
  <c r="X154" i="39" s="1"/>
  <c r="Y154" i="39" s="1"/>
  <c r="H149" i="39"/>
  <c r="I149" i="39" s="1"/>
  <c r="G150" i="39" s="1"/>
  <c r="AA159" i="39"/>
  <c r="L148" i="39"/>
  <c r="Y153" i="39"/>
  <c r="J148" i="39"/>
  <c r="AD146" i="9"/>
  <c r="AB147" i="9"/>
  <c r="AC147" i="9" s="1"/>
  <c r="AA148" i="9" s="1"/>
  <c r="AD147" i="9"/>
  <c r="J136" i="37"/>
  <c r="Y142" i="37"/>
  <c r="M147" i="37"/>
  <c r="N147" i="37" s="1"/>
  <c r="O147" i="37" s="1"/>
  <c r="AB132" i="37"/>
  <c r="AC132" i="37" s="1"/>
  <c r="AD132" i="37" s="1"/>
  <c r="H137" i="37"/>
  <c r="I137" i="37" s="1"/>
  <c r="J137" i="37" s="1"/>
  <c r="W143" i="37"/>
  <c r="X143" i="37" s="1"/>
  <c r="Y143" i="37" s="1"/>
  <c r="O146" i="37"/>
  <c r="R124" i="37"/>
  <c r="S124" i="37" s="1"/>
  <c r="T124" i="37" s="1"/>
  <c r="AD131" i="37"/>
  <c r="Y135" i="35"/>
  <c r="R142" i="35"/>
  <c r="S142" i="35" s="1"/>
  <c r="T142" i="35" s="1"/>
  <c r="G131" i="35"/>
  <c r="W136" i="35"/>
  <c r="X136" i="35" s="1"/>
  <c r="Y136" i="35" s="1"/>
  <c r="AB131" i="35"/>
  <c r="AC131" i="35" s="1"/>
  <c r="AA132" i="35" s="1"/>
  <c r="M129" i="35"/>
  <c r="N129" i="35" s="1"/>
  <c r="L130" i="35" s="1"/>
  <c r="O90" i="9"/>
  <c r="L91" i="9"/>
  <c r="V128" i="9"/>
  <c r="T151" i="9"/>
  <c r="R152" i="9"/>
  <c r="S152" i="9" s="1"/>
  <c r="Q153" i="9" s="1"/>
  <c r="G84" i="9"/>
  <c r="H84" i="9" s="1"/>
  <c r="J83" i="9"/>
  <c r="Y139" i="56" l="1"/>
  <c r="Q143" i="56"/>
  <c r="L146" i="56"/>
  <c r="M146" i="56" s="1"/>
  <c r="N146" i="56" s="1"/>
  <c r="J143" i="56"/>
  <c r="H144" i="56"/>
  <c r="I144" i="56" s="1"/>
  <c r="J144" i="56" s="1"/>
  <c r="R143" i="56"/>
  <c r="S143" i="56" s="1"/>
  <c r="T143" i="56" s="1"/>
  <c r="AA141" i="56"/>
  <c r="W140" i="56"/>
  <c r="X140" i="56" s="1"/>
  <c r="V141" i="56" s="1"/>
  <c r="O148" i="53"/>
  <c r="G141" i="53"/>
  <c r="M149" i="53"/>
  <c r="N149" i="53" s="1"/>
  <c r="L150" i="53" s="1"/>
  <c r="H141" i="53"/>
  <c r="I141" i="53" s="1"/>
  <c r="J141" i="53" s="1"/>
  <c r="V140" i="53"/>
  <c r="AB134" i="53"/>
  <c r="AC134" i="53" s="1"/>
  <c r="AD134" i="53" s="1"/>
  <c r="Q143" i="53"/>
  <c r="L157" i="52"/>
  <c r="M157" i="52" s="1"/>
  <c r="N157" i="52" s="1"/>
  <c r="O157" i="52" s="1"/>
  <c r="AB156" i="52"/>
  <c r="AC156" i="52" s="1"/>
  <c r="AA157" i="52" s="1"/>
  <c r="AB157" i="52" s="1"/>
  <c r="AC157" i="52" s="1"/>
  <c r="AD157" i="52" s="1"/>
  <c r="Q154" i="52"/>
  <c r="R154" i="52"/>
  <c r="S154" i="52" s="1"/>
  <c r="T154" i="52" s="1"/>
  <c r="G155" i="52"/>
  <c r="H154" i="52"/>
  <c r="I154" i="52" s="1"/>
  <c r="J154" i="52" s="1"/>
  <c r="V160" i="52"/>
  <c r="T152" i="50"/>
  <c r="G160" i="50"/>
  <c r="R153" i="50"/>
  <c r="S153" i="50" s="1"/>
  <c r="Q154" i="50" s="1"/>
  <c r="H160" i="50"/>
  <c r="I160" i="50" s="1"/>
  <c r="J160" i="50" s="1"/>
  <c r="L158" i="50"/>
  <c r="AA153" i="50"/>
  <c r="V161" i="50"/>
  <c r="AD148" i="47"/>
  <c r="Y146" i="47"/>
  <c r="W147" i="47"/>
  <c r="X147" i="47" s="1"/>
  <c r="V148" i="47" s="1"/>
  <c r="H143" i="47"/>
  <c r="I143" i="47" s="1"/>
  <c r="J143" i="47" s="1"/>
  <c r="M133" i="47"/>
  <c r="N133" i="47" s="1"/>
  <c r="O133" i="47" s="1"/>
  <c r="Q148" i="47"/>
  <c r="AB149" i="47"/>
  <c r="AC149" i="47" s="1"/>
  <c r="AA150" i="47" s="1"/>
  <c r="AD146" i="46"/>
  <c r="AB147" i="46"/>
  <c r="AC147" i="46" s="1"/>
  <c r="AD147" i="46" s="1"/>
  <c r="V150" i="46"/>
  <c r="W150" i="46" s="1"/>
  <c r="X150" i="46" s="1"/>
  <c r="V151" i="46" s="1"/>
  <c r="T143" i="46"/>
  <c r="J143" i="46"/>
  <c r="J144" i="46"/>
  <c r="H144" i="46"/>
  <c r="I144" i="46" s="1"/>
  <c r="G145" i="46" s="1"/>
  <c r="L150" i="46"/>
  <c r="R144" i="46"/>
  <c r="S144" i="46" s="1"/>
  <c r="Q145" i="46" s="1"/>
  <c r="Y146" i="44"/>
  <c r="O148" i="44"/>
  <c r="M149" i="44"/>
  <c r="N149" i="44" s="1"/>
  <c r="L150" i="44" s="1"/>
  <c r="W147" i="44"/>
  <c r="X147" i="44" s="1"/>
  <c r="Y147" i="44" s="1"/>
  <c r="AA145" i="44"/>
  <c r="G136" i="44"/>
  <c r="R141" i="44"/>
  <c r="S141" i="44" s="1"/>
  <c r="T141" i="44" s="1"/>
  <c r="V155" i="39"/>
  <c r="W155" i="39" s="1"/>
  <c r="X155" i="39" s="1"/>
  <c r="Y155" i="39" s="1"/>
  <c r="Q141" i="39"/>
  <c r="J149" i="39"/>
  <c r="M148" i="39"/>
  <c r="N148" i="39" s="1"/>
  <c r="O148" i="39" s="1"/>
  <c r="G151" i="39"/>
  <c r="H150" i="39"/>
  <c r="I150" i="39" s="1"/>
  <c r="J150" i="39" s="1"/>
  <c r="AB159" i="39"/>
  <c r="AC159" i="39" s="1"/>
  <c r="AA160" i="39" s="1"/>
  <c r="AD148" i="9"/>
  <c r="AB148" i="9"/>
  <c r="AC148" i="9" s="1"/>
  <c r="G138" i="37"/>
  <c r="H138" i="37" s="1"/>
  <c r="I138" i="37" s="1"/>
  <c r="J138" i="37" s="1"/>
  <c r="AA133" i="37"/>
  <c r="AB133" i="37" s="1"/>
  <c r="AC133" i="37" s="1"/>
  <c r="AA134" i="37" s="1"/>
  <c r="Q125" i="37"/>
  <c r="V144" i="37"/>
  <c r="L148" i="37"/>
  <c r="V137" i="35"/>
  <c r="Q143" i="35"/>
  <c r="M130" i="35"/>
  <c r="N130" i="35" s="1"/>
  <c r="L131" i="35" s="1"/>
  <c r="AB132" i="35"/>
  <c r="AC132" i="35" s="1"/>
  <c r="AA133" i="35" s="1"/>
  <c r="AD131" i="35"/>
  <c r="R143" i="35"/>
  <c r="S143" i="35" s="1"/>
  <c r="Q144" i="35" s="1"/>
  <c r="O129" i="35"/>
  <c r="H131" i="35"/>
  <c r="I131" i="35" s="1"/>
  <c r="J131" i="35" s="1"/>
  <c r="M91" i="9"/>
  <c r="AA149" i="9"/>
  <c r="W128" i="9"/>
  <c r="X128" i="9" s="1"/>
  <c r="V129" i="9" s="1"/>
  <c r="T152" i="9"/>
  <c r="R153" i="9"/>
  <c r="S153" i="9" s="1"/>
  <c r="Q154" i="9" s="1"/>
  <c r="I84" i="9"/>
  <c r="G85" i="9" s="1"/>
  <c r="O149" i="53" l="1"/>
  <c r="Y140" i="56"/>
  <c r="L147" i="56"/>
  <c r="O146" i="56"/>
  <c r="G145" i="56"/>
  <c r="W141" i="56"/>
  <c r="X141" i="56" s="1"/>
  <c r="Y141" i="56" s="1"/>
  <c r="Q144" i="56"/>
  <c r="AB141" i="56"/>
  <c r="AC141" i="56" s="1"/>
  <c r="AD141" i="56" s="1"/>
  <c r="H145" i="56"/>
  <c r="I145" i="56" s="1"/>
  <c r="J145" i="56" s="1"/>
  <c r="M150" i="53"/>
  <c r="N150" i="53" s="1"/>
  <c r="L151" i="53" s="1"/>
  <c r="AA135" i="53"/>
  <c r="G142" i="53"/>
  <c r="R143" i="53"/>
  <c r="S143" i="53" s="1"/>
  <c r="Q144" i="53" s="1"/>
  <c r="W140" i="53"/>
  <c r="X140" i="53" s="1"/>
  <c r="V141" i="53" s="1"/>
  <c r="L158" i="52"/>
  <c r="M158" i="52" s="1"/>
  <c r="N158" i="52" s="1"/>
  <c r="AD156" i="52"/>
  <c r="H155" i="52"/>
  <c r="I155" i="52" s="1"/>
  <c r="G156" i="52" s="1"/>
  <c r="W160" i="52"/>
  <c r="X160" i="52" s="1"/>
  <c r="V161" i="52" s="1"/>
  <c r="Q155" i="52"/>
  <c r="AA158" i="52"/>
  <c r="T153" i="50"/>
  <c r="AB153" i="50"/>
  <c r="AC153" i="50" s="1"/>
  <c r="AA154" i="50" s="1"/>
  <c r="G161" i="50"/>
  <c r="M158" i="50"/>
  <c r="N158" i="50" s="1"/>
  <c r="L159" i="50" s="1"/>
  <c r="W161" i="50"/>
  <c r="X161" i="50" s="1"/>
  <c r="Y161" i="50" s="1"/>
  <c r="R154" i="50"/>
  <c r="S154" i="50" s="1"/>
  <c r="Q155" i="50" s="1"/>
  <c r="AD149" i="47"/>
  <c r="Y147" i="47"/>
  <c r="L134" i="47"/>
  <c r="M134" i="47" s="1"/>
  <c r="N134" i="47" s="1"/>
  <c r="L135" i="47" s="1"/>
  <c r="AB150" i="47"/>
  <c r="AC150" i="47" s="1"/>
  <c r="AA151" i="47" s="1"/>
  <c r="G144" i="47"/>
  <c r="R148" i="47"/>
  <c r="S148" i="47" s="1"/>
  <c r="T148" i="47" s="1"/>
  <c r="W148" i="47"/>
  <c r="X148" i="47" s="1"/>
  <c r="V149" i="47" s="1"/>
  <c r="AA148" i="46"/>
  <c r="AB148" i="46"/>
  <c r="AC148" i="46" s="1"/>
  <c r="AD148" i="46" s="1"/>
  <c r="Y150" i="46"/>
  <c r="Q142" i="44"/>
  <c r="R142" i="44" s="1"/>
  <c r="S142" i="44" s="1"/>
  <c r="Q143" i="44" s="1"/>
  <c r="T144" i="46"/>
  <c r="R145" i="46"/>
  <c r="S145" i="46" s="1"/>
  <c r="T145" i="46" s="1"/>
  <c r="H145" i="46"/>
  <c r="I145" i="46" s="1"/>
  <c r="G146" i="46" s="1"/>
  <c r="W151" i="46"/>
  <c r="X151" i="46" s="1"/>
  <c r="Y151" i="46" s="1"/>
  <c r="M150" i="46"/>
  <c r="N150" i="46" s="1"/>
  <c r="L151" i="46" s="1"/>
  <c r="O149" i="44"/>
  <c r="M150" i="44"/>
  <c r="N150" i="44" s="1"/>
  <c r="O150" i="44" s="1"/>
  <c r="H136" i="44"/>
  <c r="I136" i="44" s="1"/>
  <c r="J136" i="44" s="1"/>
  <c r="V148" i="44"/>
  <c r="AB145" i="44"/>
  <c r="AC145" i="44" s="1"/>
  <c r="AD145" i="44" s="1"/>
  <c r="R141" i="39"/>
  <c r="S141" i="39" s="1"/>
  <c r="Q142" i="39" s="1"/>
  <c r="V156" i="39"/>
  <c r="W156" i="39" s="1"/>
  <c r="X156" i="39" s="1"/>
  <c r="V157" i="39" s="1"/>
  <c r="L149" i="39"/>
  <c r="M149" i="39" s="1"/>
  <c r="N149" i="39" s="1"/>
  <c r="O149" i="39" s="1"/>
  <c r="AB160" i="39"/>
  <c r="AC160" i="39" s="1"/>
  <c r="AA161" i="39" s="1"/>
  <c r="AD159" i="39"/>
  <c r="H151" i="39"/>
  <c r="I151" i="39" s="1"/>
  <c r="G152" i="39" s="1"/>
  <c r="G132" i="35"/>
  <c r="G139" i="37"/>
  <c r="H139" i="37" s="1"/>
  <c r="I139" i="37" s="1"/>
  <c r="J139" i="37" s="1"/>
  <c r="AB134" i="37"/>
  <c r="AC134" i="37" s="1"/>
  <c r="AD134" i="37" s="1"/>
  <c r="R125" i="37"/>
  <c r="S125" i="37" s="1"/>
  <c r="T125" i="37" s="1"/>
  <c r="AD133" i="37"/>
  <c r="M148" i="37"/>
  <c r="N148" i="37" s="1"/>
  <c r="O148" i="37" s="1"/>
  <c r="W144" i="37"/>
  <c r="X144" i="37" s="1"/>
  <c r="V145" i="37" s="1"/>
  <c r="AD132" i="35"/>
  <c r="W137" i="35"/>
  <c r="X137" i="35" s="1"/>
  <c r="Y137" i="35" s="1"/>
  <c r="R144" i="35"/>
  <c r="S144" i="35" s="1"/>
  <c r="Q145" i="35" s="1"/>
  <c r="AB133" i="35"/>
  <c r="AC133" i="35" s="1"/>
  <c r="AA134" i="35" s="1"/>
  <c r="M131" i="35"/>
  <c r="N131" i="35" s="1"/>
  <c r="O131" i="35" s="1"/>
  <c r="H132" i="35"/>
  <c r="I132" i="35" s="1"/>
  <c r="J132" i="35" s="1"/>
  <c r="T143" i="35"/>
  <c r="O130" i="35"/>
  <c r="N91" i="9"/>
  <c r="AB149" i="9"/>
  <c r="AC149" i="9" s="1"/>
  <c r="AA150" i="9" s="1"/>
  <c r="W129" i="9"/>
  <c r="X129" i="9" s="1"/>
  <c r="V130" i="9" s="1"/>
  <c r="T153" i="9"/>
  <c r="R154" i="9"/>
  <c r="S154" i="9" s="1"/>
  <c r="Q155" i="9" s="1"/>
  <c r="J84" i="9"/>
  <c r="H85" i="9"/>
  <c r="M147" i="56" l="1"/>
  <c r="N147" i="56" s="1"/>
  <c r="L148" i="56" s="1"/>
  <c r="M148" i="56" s="1"/>
  <c r="N148" i="56" s="1"/>
  <c r="L149" i="56" s="1"/>
  <c r="G146" i="56"/>
  <c r="H146" i="56"/>
  <c r="I146" i="56" s="1"/>
  <c r="J146" i="56" s="1"/>
  <c r="AA142" i="56"/>
  <c r="V142" i="56"/>
  <c r="R144" i="56"/>
  <c r="S144" i="56" s="1"/>
  <c r="Q145" i="56" s="1"/>
  <c r="Y140" i="53"/>
  <c r="O150" i="53"/>
  <c r="W141" i="53"/>
  <c r="X141" i="53" s="1"/>
  <c r="V142" i="53" s="1"/>
  <c r="M151" i="53"/>
  <c r="N151" i="53" s="1"/>
  <c r="O151" i="53" s="1"/>
  <c r="R144" i="53"/>
  <c r="S144" i="53" s="1"/>
  <c r="Q145" i="53" s="1"/>
  <c r="AB135" i="53"/>
  <c r="AC135" i="53" s="1"/>
  <c r="AD135" i="53" s="1"/>
  <c r="T143" i="53"/>
  <c r="H142" i="53"/>
  <c r="I142" i="53" s="1"/>
  <c r="J142" i="53" s="1"/>
  <c r="O158" i="52"/>
  <c r="L159" i="52"/>
  <c r="J155" i="52"/>
  <c r="W161" i="52"/>
  <c r="X161" i="52" s="1"/>
  <c r="V162" i="52" s="1"/>
  <c r="H156" i="52"/>
  <c r="I156" i="52" s="1"/>
  <c r="J156" i="52" s="1"/>
  <c r="Y160" i="52"/>
  <c r="AB158" i="52"/>
  <c r="AC158" i="52" s="1"/>
  <c r="AA159" i="52" s="1"/>
  <c r="R155" i="52"/>
  <c r="S155" i="52" s="1"/>
  <c r="T155" i="52" s="1"/>
  <c r="T154" i="50"/>
  <c r="M159" i="50"/>
  <c r="N159" i="50" s="1"/>
  <c r="L160" i="50" s="1"/>
  <c r="R155" i="50"/>
  <c r="S155" i="50" s="1"/>
  <c r="T155" i="50" s="1"/>
  <c r="AB154" i="50"/>
  <c r="AC154" i="50" s="1"/>
  <c r="AA155" i="50" s="1"/>
  <c r="V162" i="50"/>
  <c r="H161" i="50"/>
  <c r="I161" i="50" s="1"/>
  <c r="G162" i="50" s="1"/>
  <c r="O158" i="50"/>
  <c r="AD153" i="50"/>
  <c r="Y148" i="47"/>
  <c r="AD150" i="47"/>
  <c r="O134" i="47"/>
  <c r="W149" i="47"/>
  <c r="X149" i="47" s="1"/>
  <c r="V150" i="47" s="1"/>
  <c r="Q149" i="47"/>
  <c r="M135" i="47"/>
  <c r="N135" i="47" s="1"/>
  <c r="L136" i="47" s="1"/>
  <c r="H144" i="47"/>
  <c r="I144" i="47" s="1"/>
  <c r="J144" i="47" s="1"/>
  <c r="AB151" i="47"/>
  <c r="AC151" i="47" s="1"/>
  <c r="AD151" i="47" s="1"/>
  <c r="AA149" i="46"/>
  <c r="AD149" i="46" s="1"/>
  <c r="AB149" i="46"/>
  <c r="AC149" i="46" s="1"/>
  <c r="AA150" i="46" s="1"/>
  <c r="Q146" i="46"/>
  <c r="R146" i="46" s="1"/>
  <c r="S146" i="46" s="1"/>
  <c r="Q147" i="46" s="1"/>
  <c r="O150" i="46"/>
  <c r="V152" i="46"/>
  <c r="M151" i="46"/>
  <c r="N151" i="46" s="1"/>
  <c r="L152" i="46" s="1"/>
  <c r="H146" i="46"/>
  <c r="I146" i="46" s="1"/>
  <c r="J146" i="46" s="1"/>
  <c r="W152" i="46"/>
  <c r="X152" i="46" s="1"/>
  <c r="V153" i="46" s="1"/>
  <c r="J145" i="46"/>
  <c r="L151" i="44"/>
  <c r="M151" i="44" s="1"/>
  <c r="N151" i="44" s="1"/>
  <c r="L152" i="44" s="1"/>
  <c r="T142" i="44"/>
  <c r="AA146" i="44"/>
  <c r="G137" i="44"/>
  <c r="R143" i="44"/>
  <c r="S143" i="44" s="1"/>
  <c r="T143" i="44" s="1"/>
  <c r="W148" i="44"/>
  <c r="X148" i="44" s="1"/>
  <c r="Y148" i="44" s="1"/>
  <c r="R142" i="39"/>
  <c r="S142" i="39" s="1"/>
  <c r="T142" i="39" s="1"/>
  <c r="T141" i="39"/>
  <c r="J151" i="39"/>
  <c r="AD160" i="39"/>
  <c r="Y156" i="39"/>
  <c r="AB161" i="39"/>
  <c r="AC161" i="39" s="1"/>
  <c r="AD161" i="39" s="1"/>
  <c r="L150" i="39"/>
  <c r="G153" i="39"/>
  <c r="H152" i="39"/>
  <c r="I152" i="39" s="1"/>
  <c r="J152" i="39" s="1"/>
  <c r="W157" i="39"/>
  <c r="X157" i="39" s="1"/>
  <c r="V158" i="39" s="1"/>
  <c r="AD149" i="9"/>
  <c r="G140" i="37"/>
  <c r="H140" i="37" s="1"/>
  <c r="I140" i="37" s="1"/>
  <c r="G141" i="37" s="1"/>
  <c r="AA135" i="37"/>
  <c r="AB135" i="37" s="1"/>
  <c r="AC135" i="37" s="1"/>
  <c r="AA136" i="37" s="1"/>
  <c r="Q126" i="37"/>
  <c r="R126" i="37" s="1"/>
  <c r="S126" i="37" s="1"/>
  <c r="T126" i="37" s="1"/>
  <c r="L149" i="37"/>
  <c r="M149" i="37" s="1"/>
  <c r="N149" i="37" s="1"/>
  <c r="L150" i="37" s="1"/>
  <c r="W145" i="37"/>
  <c r="X145" i="37" s="1"/>
  <c r="Y145" i="37" s="1"/>
  <c r="Y144" i="37"/>
  <c r="AD133" i="35"/>
  <c r="V138" i="35"/>
  <c r="W138" i="35" s="1"/>
  <c r="X138" i="35" s="1"/>
  <c r="Y138" i="35" s="1"/>
  <c r="T144" i="35"/>
  <c r="R145" i="35"/>
  <c r="S145" i="35" s="1"/>
  <c r="T145" i="35" s="1"/>
  <c r="L132" i="35"/>
  <c r="AB134" i="35"/>
  <c r="AC134" i="35" s="1"/>
  <c r="AD134" i="35" s="1"/>
  <c r="V139" i="35"/>
  <c r="G133" i="35"/>
  <c r="O91" i="9"/>
  <c r="L92" i="9"/>
  <c r="AB150" i="9"/>
  <c r="AC150" i="9" s="1"/>
  <c r="AA151" i="9" s="1"/>
  <c r="W130" i="9"/>
  <c r="X130" i="9" s="1"/>
  <c r="V131" i="9" s="1"/>
  <c r="T154" i="9"/>
  <c r="R155" i="9"/>
  <c r="S155" i="9" s="1"/>
  <c r="Q156" i="9" s="1"/>
  <c r="I85" i="9"/>
  <c r="T144" i="56" l="1"/>
  <c r="O147" i="56"/>
  <c r="O148" i="56"/>
  <c r="R145" i="56"/>
  <c r="S145" i="56" s="1"/>
  <c r="T145" i="56" s="1"/>
  <c r="M149" i="56"/>
  <c r="N149" i="56" s="1"/>
  <c r="L150" i="56" s="1"/>
  <c r="W142" i="56"/>
  <c r="X142" i="56" s="1"/>
  <c r="V143" i="56" s="1"/>
  <c r="G147" i="56"/>
  <c r="AB142" i="56"/>
  <c r="AC142" i="56" s="1"/>
  <c r="AA143" i="56" s="1"/>
  <c r="T144" i="53"/>
  <c r="AA136" i="53"/>
  <c r="Y141" i="53"/>
  <c r="G143" i="53"/>
  <c r="W142" i="53"/>
  <c r="X142" i="53" s="1"/>
  <c r="V143" i="53" s="1"/>
  <c r="R145" i="53"/>
  <c r="S145" i="53" s="1"/>
  <c r="T145" i="53" s="1"/>
  <c r="H143" i="53"/>
  <c r="I143" i="53" s="1"/>
  <c r="G144" i="53" s="1"/>
  <c r="L152" i="53"/>
  <c r="Q156" i="52"/>
  <c r="M159" i="52"/>
  <c r="N159" i="52" s="1"/>
  <c r="O159" i="52" s="1"/>
  <c r="AD158" i="52"/>
  <c r="Y161" i="52"/>
  <c r="R156" i="52"/>
  <c r="S156" i="52" s="1"/>
  <c r="Q157" i="52" s="1"/>
  <c r="AB159" i="52"/>
  <c r="AC159" i="52" s="1"/>
  <c r="AA160" i="52" s="1"/>
  <c r="G157" i="52"/>
  <c r="W162" i="52"/>
  <c r="X162" i="52" s="1"/>
  <c r="Y162" i="52" s="1"/>
  <c r="AD154" i="50"/>
  <c r="O159" i="50"/>
  <c r="J161" i="50"/>
  <c r="M160" i="50"/>
  <c r="N160" i="50" s="1"/>
  <c r="O160" i="50" s="1"/>
  <c r="H162" i="50"/>
  <c r="I162" i="50" s="1"/>
  <c r="J162" i="50" s="1"/>
  <c r="AB155" i="50"/>
  <c r="AC155" i="50" s="1"/>
  <c r="AD155" i="50" s="1"/>
  <c r="Q156" i="50"/>
  <c r="W162" i="50"/>
  <c r="X162" i="50" s="1"/>
  <c r="Y162" i="50" s="1"/>
  <c r="AA152" i="47"/>
  <c r="AB152" i="47" s="1"/>
  <c r="AC152" i="47" s="1"/>
  <c r="M136" i="47"/>
  <c r="N136" i="47" s="1"/>
  <c r="L137" i="47" s="1"/>
  <c r="W150" i="47"/>
  <c r="X150" i="47" s="1"/>
  <c r="Y150" i="47" s="1"/>
  <c r="O135" i="47"/>
  <c r="Y149" i="47"/>
  <c r="G145" i="47"/>
  <c r="R149" i="47"/>
  <c r="S149" i="47" s="1"/>
  <c r="T149" i="47" s="1"/>
  <c r="AB150" i="46"/>
  <c r="AC150" i="46" s="1"/>
  <c r="AA151" i="46" s="1"/>
  <c r="AD150" i="46"/>
  <c r="O151" i="46"/>
  <c r="R147" i="46"/>
  <c r="S147" i="46" s="1"/>
  <c r="Q148" i="46" s="1"/>
  <c r="W153" i="46"/>
  <c r="X153" i="46" s="1"/>
  <c r="Y153" i="46" s="1"/>
  <c r="M152" i="46"/>
  <c r="N152" i="46" s="1"/>
  <c r="L153" i="46" s="1"/>
  <c r="G147" i="46"/>
  <c r="T146" i="46"/>
  <c r="Y152" i="46"/>
  <c r="Q144" i="44"/>
  <c r="R144" i="44" s="1"/>
  <c r="S144" i="44" s="1"/>
  <c r="O151" i="44"/>
  <c r="M152" i="44"/>
  <c r="N152" i="44" s="1"/>
  <c r="L153" i="44" s="1"/>
  <c r="V149" i="44"/>
  <c r="H137" i="44"/>
  <c r="I137" i="44" s="1"/>
  <c r="J137" i="44" s="1"/>
  <c r="AB146" i="44"/>
  <c r="AC146" i="44" s="1"/>
  <c r="AA147" i="44" s="1"/>
  <c r="AA162" i="39"/>
  <c r="Y157" i="39"/>
  <c r="Q143" i="39"/>
  <c r="R143" i="39" s="1"/>
  <c r="S143" i="39" s="1"/>
  <c r="T143" i="39" s="1"/>
  <c r="W158" i="39"/>
  <c r="X158" i="39" s="1"/>
  <c r="V159" i="39" s="1"/>
  <c r="H153" i="39"/>
  <c r="I153" i="39" s="1"/>
  <c r="J153" i="39" s="1"/>
  <c r="AB162" i="39"/>
  <c r="AC162" i="39" s="1"/>
  <c r="AD162" i="39" s="1"/>
  <c r="M150" i="39"/>
  <c r="N150" i="39" s="1"/>
  <c r="L151" i="39" s="1"/>
  <c r="AD150" i="9"/>
  <c r="AB151" i="9"/>
  <c r="AC151" i="9" s="1"/>
  <c r="AA152" i="9" s="1"/>
  <c r="AD151" i="9"/>
  <c r="V146" i="37"/>
  <c r="W146" i="37" s="1"/>
  <c r="X146" i="37" s="1"/>
  <c r="Q127" i="37"/>
  <c r="R127" i="37" s="1"/>
  <c r="S127" i="37" s="1"/>
  <c r="T127" i="37" s="1"/>
  <c r="O149" i="37"/>
  <c r="H141" i="37"/>
  <c r="I141" i="37" s="1"/>
  <c r="G142" i="37" s="1"/>
  <c r="M150" i="37"/>
  <c r="N150" i="37" s="1"/>
  <c r="L151" i="37" s="1"/>
  <c r="AB136" i="37"/>
  <c r="AC136" i="37" s="1"/>
  <c r="AA137" i="37" s="1"/>
  <c r="AD135" i="37"/>
  <c r="J140" i="37"/>
  <c r="W139" i="35"/>
  <c r="X139" i="35" s="1"/>
  <c r="V140" i="35" s="1"/>
  <c r="M132" i="35"/>
  <c r="N132" i="35" s="1"/>
  <c r="O132" i="35" s="1"/>
  <c r="AA135" i="35"/>
  <c r="Q146" i="35"/>
  <c r="H133" i="35"/>
  <c r="I133" i="35" s="1"/>
  <c r="G134" i="35" s="1"/>
  <c r="M92" i="9"/>
  <c r="AB152" i="9"/>
  <c r="AC152" i="9" s="1"/>
  <c r="W131" i="9"/>
  <c r="X131" i="9" s="1"/>
  <c r="T155" i="9"/>
  <c r="R156" i="9"/>
  <c r="S156" i="9" s="1"/>
  <c r="Q157" i="9" s="1"/>
  <c r="G86" i="9"/>
  <c r="J85" i="9"/>
  <c r="H86" i="9"/>
  <c r="Y142" i="56" l="1"/>
  <c r="AD142" i="56"/>
  <c r="W143" i="56"/>
  <c r="X143" i="56" s="1"/>
  <c r="V144" i="56" s="1"/>
  <c r="AB143" i="56"/>
  <c r="AC143" i="56" s="1"/>
  <c r="AD143" i="56" s="1"/>
  <c r="M150" i="56"/>
  <c r="N150" i="56" s="1"/>
  <c r="L151" i="56" s="1"/>
  <c r="O149" i="56"/>
  <c r="Q146" i="56"/>
  <c r="G148" i="56"/>
  <c r="H147" i="56"/>
  <c r="I147" i="56" s="1"/>
  <c r="J147" i="56" s="1"/>
  <c r="AB136" i="53"/>
  <c r="AC136" i="53" s="1"/>
  <c r="AA137" i="53" s="1"/>
  <c r="AB137" i="53" s="1"/>
  <c r="AC137" i="53" s="1"/>
  <c r="AA138" i="53" s="1"/>
  <c r="Y142" i="53"/>
  <c r="J143" i="53"/>
  <c r="W143" i="53"/>
  <c r="X143" i="53" s="1"/>
  <c r="Y143" i="53" s="1"/>
  <c r="J144" i="53"/>
  <c r="H144" i="53"/>
  <c r="I144" i="53" s="1"/>
  <c r="G145" i="53" s="1"/>
  <c r="Q146" i="53"/>
  <c r="M152" i="53"/>
  <c r="N152" i="53" s="1"/>
  <c r="L153" i="53" s="1"/>
  <c r="V163" i="52"/>
  <c r="L160" i="52"/>
  <c r="M160" i="52" s="1"/>
  <c r="N160" i="52" s="1"/>
  <c r="O160" i="52" s="1"/>
  <c r="T156" i="52"/>
  <c r="AB160" i="52"/>
  <c r="AC160" i="52" s="1"/>
  <c r="AA161" i="52" s="1"/>
  <c r="W163" i="52"/>
  <c r="X163" i="52" s="1"/>
  <c r="V164" i="52" s="1"/>
  <c r="AD159" i="52"/>
  <c r="R157" i="52"/>
  <c r="S157" i="52" s="1"/>
  <c r="T157" i="52" s="1"/>
  <c r="H157" i="52"/>
  <c r="I157" i="52" s="1"/>
  <c r="J157" i="52" s="1"/>
  <c r="V163" i="50"/>
  <c r="W163" i="50" s="1"/>
  <c r="X163" i="50" s="1"/>
  <c r="Y163" i="50" s="1"/>
  <c r="AA156" i="50"/>
  <c r="AB156" i="50" s="1"/>
  <c r="AC156" i="50" s="1"/>
  <c r="AA157" i="50" s="1"/>
  <c r="G163" i="50"/>
  <c r="L161" i="50"/>
  <c r="R156" i="50"/>
  <c r="S156" i="50" s="1"/>
  <c r="Q157" i="50" s="1"/>
  <c r="V151" i="47"/>
  <c r="Q150" i="47"/>
  <c r="R150" i="47" s="1"/>
  <c r="S150" i="47" s="1"/>
  <c r="Q151" i="47" s="1"/>
  <c r="AA153" i="47"/>
  <c r="AD152" i="47"/>
  <c r="M137" i="47"/>
  <c r="N137" i="47" s="1"/>
  <c r="O137" i="47" s="1"/>
  <c r="H145" i="47"/>
  <c r="I145" i="47" s="1"/>
  <c r="J145" i="47" s="1"/>
  <c r="W151" i="47"/>
  <c r="X151" i="47" s="1"/>
  <c r="V152" i="47" s="1"/>
  <c r="O136" i="47"/>
  <c r="AB151" i="46"/>
  <c r="AC151" i="46" s="1"/>
  <c r="AD151" i="46" s="1"/>
  <c r="AA152" i="46"/>
  <c r="T147" i="46"/>
  <c r="O152" i="46"/>
  <c r="R148" i="46"/>
  <c r="S148" i="46" s="1"/>
  <c r="T148" i="46" s="1"/>
  <c r="M153" i="46"/>
  <c r="N153" i="46" s="1"/>
  <c r="O153" i="46" s="1"/>
  <c r="V154" i="46"/>
  <c r="H147" i="46"/>
  <c r="I147" i="46" s="1"/>
  <c r="J147" i="46" s="1"/>
  <c r="AD146" i="44"/>
  <c r="O152" i="44"/>
  <c r="Q145" i="44"/>
  <c r="R145" i="44" s="1"/>
  <c r="S145" i="44" s="1"/>
  <c r="T145" i="44" s="1"/>
  <c r="T144" i="44"/>
  <c r="M153" i="44"/>
  <c r="N153" i="44" s="1"/>
  <c r="L154" i="44" s="1"/>
  <c r="G138" i="44"/>
  <c r="W149" i="44"/>
  <c r="X149" i="44" s="1"/>
  <c r="Y149" i="44" s="1"/>
  <c r="AB147" i="44"/>
  <c r="AC147" i="44" s="1"/>
  <c r="AA148" i="44" s="1"/>
  <c r="Q144" i="39"/>
  <c r="R144" i="39" s="1"/>
  <c r="S144" i="39" s="1"/>
  <c r="T144" i="39" s="1"/>
  <c r="G154" i="39"/>
  <c r="H154" i="39" s="1"/>
  <c r="I154" i="39" s="1"/>
  <c r="G155" i="39" s="1"/>
  <c r="M151" i="39"/>
  <c r="N151" i="39" s="1"/>
  <c r="L152" i="39" s="1"/>
  <c r="W159" i="39"/>
  <c r="X159" i="39" s="1"/>
  <c r="Y159" i="39" s="1"/>
  <c r="AA163" i="39"/>
  <c r="O150" i="39"/>
  <c r="Y158" i="39"/>
  <c r="AD152" i="9"/>
  <c r="AD136" i="37"/>
  <c r="Y146" i="37"/>
  <c r="V147" i="37"/>
  <c r="W147" i="37" s="1"/>
  <c r="X147" i="37" s="1"/>
  <c r="O150" i="37"/>
  <c r="M151" i="37"/>
  <c r="N151" i="37" s="1"/>
  <c r="O151" i="37" s="1"/>
  <c r="H142" i="37"/>
  <c r="I142" i="37" s="1"/>
  <c r="G143" i="37" s="1"/>
  <c r="Q128" i="37"/>
  <c r="AB137" i="37"/>
  <c r="AC137" i="37" s="1"/>
  <c r="AD137" i="37" s="1"/>
  <c r="J141" i="37"/>
  <c r="Y139" i="35"/>
  <c r="L133" i="35"/>
  <c r="M133" i="35" s="1"/>
  <c r="N133" i="35" s="1"/>
  <c r="W140" i="35"/>
  <c r="X140" i="35" s="1"/>
  <c r="V141" i="35" s="1"/>
  <c r="H134" i="35"/>
  <c r="I134" i="35" s="1"/>
  <c r="J134" i="35" s="1"/>
  <c r="R146" i="35"/>
  <c r="S146" i="35" s="1"/>
  <c r="T146" i="35" s="1"/>
  <c r="AB135" i="35"/>
  <c r="AC135" i="35" s="1"/>
  <c r="AD135" i="35" s="1"/>
  <c r="J133" i="35"/>
  <c r="N92" i="9"/>
  <c r="AA153" i="9"/>
  <c r="V132" i="9"/>
  <c r="T156" i="9"/>
  <c r="R157" i="9"/>
  <c r="S157" i="9" s="1"/>
  <c r="Q158" i="9" s="1"/>
  <c r="I86" i="9"/>
  <c r="G87" i="9" s="1"/>
  <c r="Y143" i="56" l="1"/>
  <c r="O150" i="56"/>
  <c r="W144" i="56"/>
  <c r="X144" i="56" s="1"/>
  <c r="V145" i="56" s="1"/>
  <c r="M151" i="56"/>
  <c r="N151" i="56" s="1"/>
  <c r="O151" i="56" s="1"/>
  <c r="J148" i="56"/>
  <c r="H148" i="56"/>
  <c r="I148" i="56" s="1"/>
  <c r="G149" i="56" s="1"/>
  <c r="AA144" i="56"/>
  <c r="R146" i="56"/>
  <c r="S146" i="56" s="1"/>
  <c r="T146" i="56" s="1"/>
  <c r="AD136" i="53"/>
  <c r="AD137" i="53"/>
  <c r="O152" i="53"/>
  <c r="H145" i="53"/>
  <c r="I145" i="53" s="1"/>
  <c r="G146" i="53" s="1"/>
  <c r="M153" i="53"/>
  <c r="N153" i="53" s="1"/>
  <c r="O153" i="53" s="1"/>
  <c r="V144" i="53"/>
  <c r="R146" i="53"/>
  <c r="S146" i="53" s="1"/>
  <c r="T146" i="53" s="1"/>
  <c r="AB138" i="53"/>
  <c r="AC138" i="53" s="1"/>
  <c r="AD138" i="53" s="1"/>
  <c r="L161" i="52"/>
  <c r="M161" i="52" s="1"/>
  <c r="N161" i="52" s="1"/>
  <c r="O161" i="52" s="1"/>
  <c r="Q158" i="52"/>
  <c r="R158" i="52" s="1"/>
  <c r="S158" i="52" s="1"/>
  <c r="T158" i="52" s="1"/>
  <c r="W164" i="52"/>
  <c r="X164" i="52" s="1"/>
  <c r="Y164" i="52" s="1"/>
  <c r="AB161" i="52"/>
  <c r="AC161" i="52" s="1"/>
  <c r="AD161" i="52" s="1"/>
  <c r="AD160" i="52"/>
  <c r="G158" i="52"/>
  <c r="Y163" i="52"/>
  <c r="V164" i="50"/>
  <c r="W164" i="50" s="1"/>
  <c r="X164" i="50" s="1"/>
  <c r="Y164" i="50" s="1"/>
  <c r="T156" i="50"/>
  <c r="AB157" i="50"/>
  <c r="AC157" i="50" s="1"/>
  <c r="AD157" i="50" s="1"/>
  <c r="R157" i="50"/>
  <c r="S157" i="50" s="1"/>
  <c r="T157" i="50" s="1"/>
  <c r="AD156" i="50"/>
  <c r="M161" i="50"/>
  <c r="N161" i="50" s="1"/>
  <c r="L162" i="50" s="1"/>
  <c r="H163" i="50"/>
  <c r="I163" i="50" s="1"/>
  <c r="J163" i="50" s="1"/>
  <c r="AB153" i="47"/>
  <c r="AC153" i="47" s="1"/>
  <c r="AD153" i="47" s="1"/>
  <c r="W152" i="47"/>
  <c r="X152" i="47" s="1"/>
  <c r="V153" i="47" s="1"/>
  <c r="R151" i="47"/>
  <c r="S151" i="47" s="1"/>
  <c r="T151" i="47" s="1"/>
  <c r="L138" i="47"/>
  <c r="T150" i="47"/>
  <c r="Y151" i="47"/>
  <c r="G146" i="47"/>
  <c r="AB152" i="46"/>
  <c r="AC152" i="46" s="1"/>
  <c r="AA153" i="46" s="1"/>
  <c r="L154" i="46"/>
  <c r="G148" i="46"/>
  <c r="M154" i="46"/>
  <c r="N154" i="46" s="1"/>
  <c r="L155" i="46" s="1"/>
  <c r="Q149" i="46"/>
  <c r="W154" i="46"/>
  <c r="X154" i="46" s="1"/>
  <c r="V155" i="46" s="1"/>
  <c r="O153" i="44"/>
  <c r="AD147" i="44"/>
  <c r="M154" i="44"/>
  <c r="N154" i="44" s="1"/>
  <c r="O154" i="44" s="1"/>
  <c r="AB148" i="44"/>
  <c r="AC148" i="44" s="1"/>
  <c r="AA149" i="44" s="1"/>
  <c r="V150" i="44"/>
  <c r="Q146" i="44"/>
  <c r="H138" i="44"/>
  <c r="I138" i="44" s="1"/>
  <c r="G139" i="44" s="1"/>
  <c r="V160" i="39"/>
  <c r="W160" i="39" s="1"/>
  <c r="X160" i="39" s="1"/>
  <c r="Y160" i="39" s="1"/>
  <c r="Q145" i="39"/>
  <c r="H155" i="39"/>
  <c r="I155" i="39" s="1"/>
  <c r="G156" i="39" s="1"/>
  <c r="M152" i="39"/>
  <c r="N152" i="39" s="1"/>
  <c r="O152" i="39" s="1"/>
  <c r="J154" i="39"/>
  <c r="AB163" i="39"/>
  <c r="AC163" i="39" s="1"/>
  <c r="AA164" i="39" s="1"/>
  <c r="O151" i="39"/>
  <c r="G135" i="35"/>
  <c r="J142" i="37"/>
  <c r="Y147" i="37"/>
  <c r="V148" i="37"/>
  <c r="W148" i="37" s="1"/>
  <c r="X148" i="37" s="1"/>
  <c r="Y148" i="37" s="1"/>
  <c r="H143" i="37"/>
  <c r="I143" i="37" s="1"/>
  <c r="G144" i="37" s="1"/>
  <c r="AA138" i="37"/>
  <c r="R128" i="37"/>
  <c r="S128" i="37" s="1"/>
  <c r="T128" i="37" s="1"/>
  <c r="L152" i="37"/>
  <c r="AA136" i="35"/>
  <c r="O133" i="35"/>
  <c r="L134" i="35"/>
  <c r="M134" i="35" s="1"/>
  <c r="N134" i="35" s="1"/>
  <c r="L135" i="35" s="1"/>
  <c r="W141" i="35"/>
  <c r="X141" i="35" s="1"/>
  <c r="V142" i="35" s="1"/>
  <c r="AB136" i="35"/>
  <c r="AC136" i="35" s="1"/>
  <c r="AD136" i="35" s="1"/>
  <c r="Y140" i="35"/>
  <c r="Q147" i="35"/>
  <c r="O92" i="9"/>
  <c r="L93" i="9"/>
  <c r="AB153" i="9"/>
  <c r="AC153" i="9" s="1"/>
  <c r="AA154" i="9" s="1"/>
  <c r="W132" i="9"/>
  <c r="X132" i="9" s="1"/>
  <c r="V133" i="9" s="1"/>
  <c r="T157" i="9"/>
  <c r="R158" i="9"/>
  <c r="S158" i="9" s="1"/>
  <c r="Q159" i="9" s="1"/>
  <c r="J86" i="9"/>
  <c r="H87" i="9"/>
  <c r="Y144" i="56" l="1"/>
  <c r="Q147" i="56"/>
  <c r="W145" i="56"/>
  <c r="X145" i="56" s="1"/>
  <c r="V146" i="56" s="1"/>
  <c r="H149" i="56"/>
  <c r="I149" i="56" s="1"/>
  <c r="G150" i="56" s="1"/>
  <c r="L152" i="56"/>
  <c r="AB144" i="56"/>
  <c r="AC144" i="56" s="1"/>
  <c r="AA145" i="56" s="1"/>
  <c r="AA139" i="53"/>
  <c r="J145" i="53"/>
  <c r="J146" i="53"/>
  <c r="H146" i="53"/>
  <c r="I146" i="53" s="1"/>
  <c r="G147" i="53" s="1"/>
  <c r="AB139" i="53"/>
  <c r="AC139" i="53" s="1"/>
  <c r="AD139" i="53" s="1"/>
  <c r="Q147" i="53"/>
  <c r="L154" i="53"/>
  <c r="W144" i="53"/>
  <c r="X144" i="53" s="1"/>
  <c r="V145" i="53" s="1"/>
  <c r="Q159" i="52"/>
  <c r="L162" i="52"/>
  <c r="G159" i="52"/>
  <c r="H158" i="52"/>
  <c r="I158" i="52" s="1"/>
  <c r="J158" i="52" s="1"/>
  <c r="R159" i="52"/>
  <c r="S159" i="52" s="1"/>
  <c r="T159" i="52" s="1"/>
  <c r="AA162" i="52"/>
  <c r="V165" i="52"/>
  <c r="AA158" i="50"/>
  <c r="AB158" i="50" s="1"/>
  <c r="AC158" i="50" s="1"/>
  <c r="AA159" i="50" s="1"/>
  <c r="O161" i="50"/>
  <c r="G164" i="50"/>
  <c r="M162" i="50"/>
  <c r="N162" i="50" s="1"/>
  <c r="L163" i="50" s="1"/>
  <c r="V165" i="50"/>
  <c r="Q158" i="50"/>
  <c r="AA154" i="47"/>
  <c r="AB154" i="47" s="1"/>
  <c r="AC154" i="47" s="1"/>
  <c r="AA155" i="47" s="1"/>
  <c r="AB155" i="47" s="1"/>
  <c r="AC155" i="47" s="1"/>
  <c r="AA156" i="47" s="1"/>
  <c r="AD154" i="47"/>
  <c r="Y152" i="47"/>
  <c r="Q152" i="47"/>
  <c r="M138" i="47"/>
  <c r="N138" i="47" s="1"/>
  <c r="L139" i="47" s="1"/>
  <c r="H146" i="47"/>
  <c r="I146" i="47" s="1"/>
  <c r="J146" i="47" s="1"/>
  <c r="W153" i="47"/>
  <c r="X153" i="47" s="1"/>
  <c r="Y153" i="47" s="1"/>
  <c r="AB153" i="46"/>
  <c r="AC153" i="46" s="1"/>
  <c r="AA154" i="46" s="1"/>
  <c r="AD153" i="46"/>
  <c r="AD152" i="46"/>
  <c r="Y154" i="46"/>
  <c r="O154" i="46"/>
  <c r="W155" i="46"/>
  <c r="X155" i="46" s="1"/>
  <c r="Y155" i="46" s="1"/>
  <c r="M155" i="46"/>
  <c r="N155" i="46" s="1"/>
  <c r="L156" i="46" s="1"/>
  <c r="R149" i="46"/>
  <c r="S149" i="46" s="1"/>
  <c r="Q150" i="46" s="1"/>
  <c r="G149" i="46"/>
  <c r="J148" i="46"/>
  <c r="H148" i="46"/>
  <c r="I148" i="46" s="1"/>
  <c r="L155" i="44"/>
  <c r="M155" i="44" s="1"/>
  <c r="N155" i="44" s="1"/>
  <c r="O155" i="44" s="1"/>
  <c r="J138" i="44"/>
  <c r="AD149" i="44"/>
  <c r="AB149" i="44"/>
  <c r="AC149" i="44" s="1"/>
  <c r="AA150" i="44" s="1"/>
  <c r="H139" i="44"/>
  <c r="I139" i="44" s="1"/>
  <c r="G140" i="44" s="1"/>
  <c r="AD148" i="44"/>
  <c r="R146" i="44"/>
  <c r="S146" i="44" s="1"/>
  <c r="Q147" i="44" s="1"/>
  <c r="W150" i="44"/>
  <c r="X150" i="44" s="1"/>
  <c r="V151" i="44" s="1"/>
  <c r="R145" i="39"/>
  <c r="S145" i="39" s="1"/>
  <c r="Q146" i="39" s="1"/>
  <c r="L153" i="39"/>
  <c r="M153" i="39" s="1"/>
  <c r="N153" i="39" s="1"/>
  <c r="O153" i="39" s="1"/>
  <c r="V161" i="39"/>
  <c r="AB164" i="39"/>
  <c r="AC164" i="39" s="1"/>
  <c r="AD164" i="39" s="1"/>
  <c r="G157" i="39"/>
  <c r="H156" i="39"/>
  <c r="I156" i="39" s="1"/>
  <c r="J156" i="39" s="1"/>
  <c r="W161" i="39"/>
  <c r="X161" i="39" s="1"/>
  <c r="Y161" i="39" s="1"/>
  <c r="AD163" i="39"/>
  <c r="J155" i="39"/>
  <c r="AD153" i="9"/>
  <c r="H135" i="35"/>
  <c r="I135" i="35" s="1"/>
  <c r="G136" i="35" s="1"/>
  <c r="V149" i="37"/>
  <c r="W149" i="37" s="1"/>
  <c r="X149" i="37" s="1"/>
  <c r="V150" i="37" s="1"/>
  <c r="Q129" i="37"/>
  <c r="R129" i="37" s="1"/>
  <c r="S129" i="37" s="1"/>
  <c r="Q130" i="37" s="1"/>
  <c r="H144" i="37"/>
  <c r="I144" i="37" s="1"/>
  <c r="G145" i="37" s="1"/>
  <c r="M152" i="37"/>
  <c r="N152" i="37" s="1"/>
  <c r="O152" i="37" s="1"/>
  <c r="AB138" i="37"/>
  <c r="AC138" i="37" s="1"/>
  <c r="AA139" i="37" s="1"/>
  <c r="J143" i="37"/>
  <c r="AA137" i="35"/>
  <c r="Y141" i="35"/>
  <c r="M135" i="35"/>
  <c r="N135" i="35" s="1"/>
  <c r="O135" i="35" s="1"/>
  <c r="H136" i="35"/>
  <c r="I136" i="35" s="1"/>
  <c r="J136" i="35" s="1"/>
  <c r="R147" i="35"/>
  <c r="S147" i="35" s="1"/>
  <c r="T147" i="35" s="1"/>
  <c r="AB137" i="35"/>
  <c r="AC137" i="35" s="1"/>
  <c r="AD137" i="35" s="1"/>
  <c r="W142" i="35"/>
  <c r="X142" i="35" s="1"/>
  <c r="Y142" i="35" s="1"/>
  <c r="O134" i="35"/>
  <c r="M93" i="9"/>
  <c r="AB154" i="9"/>
  <c r="AC154" i="9" s="1"/>
  <c r="AA155" i="9" s="1"/>
  <c r="W133" i="9"/>
  <c r="X133" i="9" s="1"/>
  <c r="V134" i="9" s="1"/>
  <c r="T158" i="9"/>
  <c r="R159" i="9"/>
  <c r="S159" i="9" s="1"/>
  <c r="Q160" i="9" s="1"/>
  <c r="I87" i="9"/>
  <c r="AD144" i="56" l="1"/>
  <c r="R147" i="56"/>
  <c r="S147" i="56" s="1"/>
  <c r="Q148" i="56" s="1"/>
  <c r="R148" i="56" s="1"/>
  <c r="S148" i="56" s="1"/>
  <c r="Q149" i="56" s="1"/>
  <c r="Y145" i="56"/>
  <c r="J149" i="56"/>
  <c r="AB145" i="56"/>
  <c r="AC145" i="56" s="1"/>
  <c r="AD145" i="56" s="1"/>
  <c r="W146" i="56"/>
  <c r="X146" i="56" s="1"/>
  <c r="Y146" i="56" s="1"/>
  <c r="M152" i="56"/>
  <c r="N152" i="56" s="1"/>
  <c r="L153" i="56" s="1"/>
  <c r="J150" i="56"/>
  <c r="H150" i="56"/>
  <c r="I150" i="56" s="1"/>
  <c r="G151" i="56" s="1"/>
  <c r="Y144" i="53"/>
  <c r="W145" i="53"/>
  <c r="X145" i="53" s="1"/>
  <c r="V146" i="53" s="1"/>
  <c r="H147" i="53"/>
  <c r="I147" i="53" s="1"/>
  <c r="J147" i="53" s="1"/>
  <c r="M154" i="53"/>
  <c r="N154" i="53" s="1"/>
  <c r="L155" i="53" s="1"/>
  <c r="AA140" i="53"/>
  <c r="R147" i="53"/>
  <c r="S147" i="53" s="1"/>
  <c r="T147" i="53" s="1"/>
  <c r="M162" i="52"/>
  <c r="N162" i="52" s="1"/>
  <c r="O162" i="52" s="1"/>
  <c r="Q160" i="52"/>
  <c r="H159" i="52"/>
  <c r="I159" i="52" s="1"/>
  <c r="G160" i="52" s="1"/>
  <c r="W165" i="52"/>
  <c r="X165" i="52" s="1"/>
  <c r="Y165" i="52" s="1"/>
  <c r="AB162" i="52"/>
  <c r="AC162" i="52" s="1"/>
  <c r="AA163" i="52" s="1"/>
  <c r="O162" i="50"/>
  <c r="AD158" i="50"/>
  <c r="H164" i="50"/>
  <c r="I164" i="50" s="1"/>
  <c r="J164" i="50" s="1"/>
  <c r="AB159" i="50"/>
  <c r="AC159" i="50" s="1"/>
  <c r="AA160" i="50" s="1"/>
  <c r="R158" i="50"/>
  <c r="S158" i="50" s="1"/>
  <c r="Q159" i="50" s="1"/>
  <c r="M163" i="50"/>
  <c r="N163" i="50" s="1"/>
  <c r="O163" i="50" s="1"/>
  <c r="W165" i="50"/>
  <c r="X165" i="50" s="1"/>
  <c r="Y165" i="50" s="1"/>
  <c r="V154" i="47"/>
  <c r="W154" i="47" s="1"/>
  <c r="X154" i="47" s="1"/>
  <c r="V155" i="47" s="1"/>
  <c r="M139" i="47"/>
  <c r="N139" i="47" s="1"/>
  <c r="L140" i="47" s="1"/>
  <c r="AB156" i="47"/>
  <c r="AC156" i="47" s="1"/>
  <c r="AD156" i="47" s="1"/>
  <c r="O138" i="47"/>
  <c r="AD155" i="47"/>
  <c r="G147" i="47"/>
  <c r="R152" i="47"/>
  <c r="S152" i="47" s="1"/>
  <c r="T152" i="47" s="1"/>
  <c r="AB154" i="46"/>
  <c r="AC154" i="46" s="1"/>
  <c r="AA155" i="46" s="1"/>
  <c r="V156" i="46"/>
  <c r="W156" i="46" s="1"/>
  <c r="X156" i="46" s="1"/>
  <c r="Y156" i="46" s="1"/>
  <c r="O155" i="46"/>
  <c r="R150" i="46"/>
  <c r="S150" i="46" s="1"/>
  <c r="Q151" i="46" s="1"/>
  <c r="M156" i="46"/>
  <c r="N156" i="46" s="1"/>
  <c r="O156" i="46" s="1"/>
  <c r="T149" i="46"/>
  <c r="H149" i="46"/>
  <c r="I149" i="46" s="1"/>
  <c r="J149" i="46" s="1"/>
  <c r="Y150" i="44"/>
  <c r="T146" i="44"/>
  <c r="R147" i="44"/>
  <c r="S147" i="44" s="1"/>
  <c r="T147" i="44" s="1"/>
  <c r="H140" i="44"/>
  <c r="I140" i="44" s="1"/>
  <c r="J140" i="44" s="1"/>
  <c r="AB150" i="44"/>
  <c r="AC150" i="44" s="1"/>
  <c r="AA151" i="44" s="1"/>
  <c r="W151" i="44"/>
  <c r="X151" i="44" s="1"/>
  <c r="V152" i="44" s="1"/>
  <c r="L156" i="44"/>
  <c r="J139" i="44"/>
  <c r="V162" i="39"/>
  <c r="T145" i="39"/>
  <c r="R146" i="39"/>
  <c r="S146" i="39" s="1"/>
  <c r="Q147" i="39" s="1"/>
  <c r="T146" i="39"/>
  <c r="W162" i="39"/>
  <c r="X162" i="39" s="1"/>
  <c r="V163" i="39" s="1"/>
  <c r="H157" i="39"/>
  <c r="I157" i="39" s="1"/>
  <c r="G158" i="39" s="1"/>
  <c r="L154" i="39"/>
  <c r="AA165" i="39"/>
  <c r="AD154" i="9"/>
  <c r="AB155" i="9"/>
  <c r="AC155" i="9" s="1"/>
  <c r="AA156" i="9" s="1"/>
  <c r="AD155" i="9"/>
  <c r="G137" i="35"/>
  <c r="J135" i="35"/>
  <c r="T129" i="37"/>
  <c r="L153" i="37"/>
  <c r="M153" i="37" s="1"/>
  <c r="N153" i="37" s="1"/>
  <c r="O153" i="37" s="1"/>
  <c r="W150" i="37"/>
  <c r="X150" i="37" s="1"/>
  <c r="V151" i="37" s="1"/>
  <c r="AB139" i="37"/>
  <c r="AC139" i="37" s="1"/>
  <c r="AD139" i="37" s="1"/>
  <c r="R130" i="37"/>
  <c r="S130" i="37" s="1"/>
  <c r="T130" i="37" s="1"/>
  <c r="H145" i="37"/>
  <c r="I145" i="37" s="1"/>
  <c r="G146" i="37" s="1"/>
  <c r="Y149" i="37"/>
  <c r="AD138" i="37"/>
  <c r="J144" i="37"/>
  <c r="L136" i="35"/>
  <c r="M136" i="35" s="1"/>
  <c r="N136" i="35" s="1"/>
  <c r="L137" i="35" s="1"/>
  <c r="AA138" i="35"/>
  <c r="AB138" i="35" s="1"/>
  <c r="AC138" i="35" s="1"/>
  <c r="AA139" i="35" s="1"/>
  <c r="V143" i="35"/>
  <c r="W143" i="35" s="1"/>
  <c r="X143" i="35" s="1"/>
  <c r="Y143" i="35" s="1"/>
  <c r="H137" i="35"/>
  <c r="I137" i="35" s="1"/>
  <c r="G138" i="35" s="1"/>
  <c r="Q148" i="35"/>
  <c r="N93" i="9"/>
  <c r="W134" i="9"/>
  <c r="X134" i="9" s="1"/>
  <c r="V135" i="9" s="1"/>
  <c r="T159" i="9"/>
  <c r="R160" i="9"/>
  <c r="S160" i="9" s="1"/>
  <c r="Q161" i="9" s="1"/>
  <c r="G88" i="9"/>
  <c r="J87" i="9"/>
  <c r="H88" i="9"/>
  <c r="T147" i="56" l="1"/>
  <c r="AA146" i="56"/>
  <c r="AB146" i="56" s="1"/>
  <c r="AC146" i="56" s="1"/>
  <c r="AD146" i="56" s="1"/>
  <c r="T148" i="56"/>
  <c r="H151" i="56"/>
  <c r="I151" i="56" s="1"/>
  <c r="G152" i="56" s="1"/>
  <c r="M153" i="56"/>
  <c r="N153" i="56" s="1"/>
  <c r="L154" i="56" s="1"/>
  <c r="R149" i="56"/>
  <c r="S149" i="56" s="1"/>
  <c r="Q150" i="56" s="1"/>
  <c r="V147" i="56"/>
  <c r="O152" i="56"/>
  <c r="O154" i="53"/>
  <c r="Q148" i="53"/>
  <c r="R148" i="53" s="1"/>
  <c r="S148" i="53" s="1"/>
  <c r="T148" i="53" s="1"/>
  <c r="Y145" i="53"/>
  <c r="M155" i="53"/>
  <c r="N155" i="53" s="1"/>
  <c r="L156" i="53" s="1"/>
  <c r="G148" i="53"/>
  <c r="AB140" i="53"/>
  <c r="AC140" i="53" s="1"/>
  <c r="AD140" i="53" s="1"/>
  <c r="W146" i="53"/>
  <c r="X146" i="53" s="1"/>
  <c r="V147" i="53" s="1"/>
  <c r="V166" i="52"/>
  <c r="L163" i="52"/>
  <c r="M163" i="52" s="1"/>
  <c r="N163" i="52" s="1"/>
  <c r="L164" i="52" s="1"/>
  <c r="J159" i="52"/>
  <c r="AB163" i="52"/>
  <c r="AC163" i="52" s="1"/>
  <c r="AA164" i="52" s="1"/>
  <c r="W166" i="52"/>
  <c r="X166" i="52" s="1"/>
  <c r="Y171" i="52" s="1"/>
  <c r="G30" i="42" s="1"/>
  <c r="H160" i="52"/>
  <c r="I160" i="52" s="1"/>
  <c r="G161" i="52" s="1"/>
  <c r="AD162" i="52"/>
  <c r="R160" i="52"/>
  <c r="S160" i="52" s="1"/>
  <c r="Q161" i="52" s="1"/>
  <c r="T158" i="50"/>
  <c r="L164" i="50"/>
  <c r="M164" i="50" s="1"/>
  <c r="O164" i="50" s="1"/>
  <c r="G165" i="50"/>
  <c r="AB160" i="50"/>
  <c r="AC160" i="50" s="1"/>
  <c r="AA161" i="50" s="1"/>
  <c r="R159" i="50"/>
  <c r="S159" i="50" s="1"/>
  <c r="Q160" i="50" s="1"/>
  <c r="AD159" i="50"/>
  <c r="V166" i="50"/>
  <c r="Y154" i="47"/>
  <c r="O139" i="47"/>
  <c r="Q153" i="47"/>
  <c r="R153" i="47" s="1"/>
  <c r="S153" i="47" s="1"/>
  <c r="Q154" i="47" s="1"/>
  <c r="AA157" i="47"/>
  <c r="W155" i="47"/>
  <c r="X155" i="47" s="1"/>
  <c r="Y155" i="47" s="1"/>
  <c r="H147" i="47"/>
  <c r="I147" i="47" s="1"/>
  <c r="J147" i="47" s="1"/>
  <c r="M140" i="47"/>
  <c r="N140" i="47" s="1"/>
  <c r="O140" i="47" s="1"/>
  <c r="AB155" i="46"/>
  <c r="AC155" i="46" s="1"/>
  <c r="AA156" i="46" s="1"/>
  <c r="AD154" i="46"/>
  <c r="T150" i="46"/>
  <c r="L157" i="46"/>
  <c r="R151" i="46"/>
  <c r="S151" i="46" s="1"/>
  <c r="Q152" i="46" s="1"/>
  <c r="V157" i="46"/>
  <c r="M157" i="46"/>
  <c r="N157" i="46" s="1"/>
  <c r="L158" i="46" s="1"/>
  <c r="G150" i="46"/>
  <c r="AD150" i="44"/>
  <c r="Q148" i="44"/>
  <c r="R148" i="44" s="1"/>
  <c r="S148" i="44" s="1"/>
  <c r="W152" i="44"/>
  <c r="X152" i="44" s="1"/>
  <c r="V153" i="44" s="1"/>
  <c r="G141" i="44"/>
  <c r="Y151" i="44"/>
  <c r="AB151" i="44"/>
  <c r="AC151" i="44" s="1"/>
  <c r="AA152" i="44" s="1"/>
  <c r="M156" i="44"/>
  <c r="N156" i="44" s="1"/>
  <c r="L157" i="44" s="1"/>
  <c r="Y162" i="39"/>
  <c r="R147" i="39"/>
  <c r="S147" i="39" s="1"/>
  <c r="T147" i="39" s="1"/>
  <c r="H158" i="39"/>
  <c r="I158" i="39" s="1"/>
  <c r="G159" i="39" s="1"/>
  <c r="J157" i="39"/>
  <c r="W163" i="39"/>
  <c r="X163" i="39" s="1"/>
  <c r="Y163" i="39" s="1"/>
  <c r="AB165" i="39"/>
  <c r="AC165" i="39" s="1"/>
  <c r="AD171" i="39" s="1"/>
  <c r="M154" i="39"/>
  <c r="N154" i="39" s="1"/>
  <c r="L155" i="39" s="1"/>
  <c r="AD156" i="9"/>
  <c r="AB156" i="9"/>
  <c r="AC156" i="9" s="1"/>
  <c r="AA140" i="37"/>
  <c r="AB140" i="37" s="1"/>
  <c r="AC140" i="37" s="1"/>
  <c r="AA141" i="37" s="1"/>
  <c r="H146" i="37"/>
  <c r="I146" i="37" s="1"/>
  <c r="G147" i="37" s="1"/>
  <c r="W151" i="37"/>
  <c r="X151" i="37" s="1"/>
  <c r="V152" i="37" s="1"/>
  <c r="J145" i="37"/>
  <c r="Q131" i="37"/>
  <c r="L154" i="37"/>
  <c r="Y150" i="37"/>
  <c r="V144" i="35"/>
  <c r="W144" i="35" s="1"/>
  <c r="X144" i="35" s="1"/>
  <c r="V145" i="35" s="1"/>
  <c r="M137" i="35"/>
  <c r="N137" i="35" s="1"/>
  <c r="L138" i="35" s="1"/>
  <c r="H138" i="35"/>
  <c r="I138" i="35" s="1"/>
  <c r="J138" i="35" s="1"/>
  <c r="G139" i="35"/>
  <c r="AB139" i="35"/>
  <c r="AC139" i="35" s="1"/>
  <c r="AA140" i="35" s="1"/>
  <c r="R148" i="35"/>
  <c r="S148" i="35" s="1"/>
  <c r="T148" i="35" s="1"/>
  <c r="J137" i="35"/>
  <c r="AD138" i="35"/>
  <c r="O136" i="35"/>
  <c r="O93" i="9"/>
  <c r="L94" i="9"/>
  <c r="AA157" i="9"/>
  <c r="W135" i="9"/>
  <c r="X135" i="9" s="1"/>
  <c r="T160" i="9"/>
  <c r="R161" i="9"/>
  <c r="S161" i="9" s="1"/>
  <c r="Q162" i="9" s="1"/>
  <c r="I88" i="9"/>
  <c r="G89" i="9" s="1"/>
  <c r="J151" i="56" l="1"/>
  <c r="R150" i="56"/>
  <c r="S150" i="56" s="1"/>
  <c r="Q151" i="56" s="1"/>
  <c r="M154" i="56"/>
  <c r="N154" i="56" s="1"/>
  <c r="O154" i="56" s="1"/>
  <c r="H152" i="56"/>
  <c r="I152" i="56" s="1"/>
  <c r="G153" i="56" s="1"/>
  <c r="AA147" i="56"/>
  <c r="O153" i="56"/>
  <c r="T149" i="56"/>
  <c r="W147" i="56"/>
  <c r="X147" i="56" s="1"/>
  <c r="V148" i="56" s="1"/>
  <c r="O155" i="53"/>
  <c r="AA141" i="53"/>
  <c r="Y146" i="53"/>
  <c r="M156" i="53"/>
  <c r="N156" i="53" s="1"/>
  <c r="O156" i="53" s="1"/>
  <c r="W147" i="53"/>
  <c r="X147" i="53" s="1"/>
  <c r="Y147" i="53" s="1"/>
  <c r="AB141" i="53"/>
  <c r="AC141" i="53" s="1"/>
  <c r="AA142" i="53" s="1"/>
  <c r="Q149" i="53"/>
  <c r="H148" i="53"/>
  <c r="I148" i="53" s="1"/>
  <c r="G149" i="53" s="1"/>
  <c r="O163" i="52"/>
  <c r="AD163" i="52"/>
  <c r="M164" i="52"/>
  <c r="N164" i="52" s="1"/>
  <c r="O164" i="52" s="1"/>
  <c r="L165" i="52"/>
  <c r="H161" i="52"/>
  <c r="I161" i="52" s="1"/>
  <c r="G162" i="52" s="1"/>
  <c r="R161" i="52"/>
  <c r="S161" i="52" s="1"/>
  <c r="Q162" i="52" s="1"/>
  <c r="Y166" i="52"/>
  <c r="AB164" i="52"/>
  <c r="AC164" i="52" s="1"/>
  <c r="AA165" i="52" s="1"/>
  <c r="T160" i="52"/>
  <c r="J160" i="52"/>
  <c r="V167" i="52"/>
  <c r="AD160" i="50"/>
  <c r="L165" i="50"/>
  <c r="H165" i="50"/>
  <c r="I165" i="50" s="1"/>
  <c r="J165" i="50" s="1"/>
  <c r="R160" i="50"/>
  <c r="S160" i="50" s="1"/>
  <c r="Q161" i="50" s="1"/>
  <c r="T159" i="50"/>
  <c r="AB161" i="50"/>
  <c r="AC161" i="50" s="1"/>
  <c r="AA162" i="50" s="1"/>
  <c r="W166" i="50"/>
  <c r="V156" i="47"/>
  <c r="L141" i="47"/>
  <c r="M141" i="47" s="1"/>
  <c r="N141" i="47" s="1"/>
  <c r="L142" i="47" s="1"/>
  <c r="R154" i="47"/>
  <c r="S154" i="47" s="1"/>
  <c r="Q155" i="47" s="1"/>
  <c r="G148" i="47"/>
  <c r="T153" i="47"/>
  <c r="W156" i="47"/>
  <c r="X156" i="47" s="1"/>
  <c r="V157" i="47" s="1"/>
  <c r="AB157" i="47"/>
  <c r="AC157" i="47" s="1"/>
  <c r="AD157" i="47" s="1"/>
  <c r="AB156" i="46"/>
  <c r="AC156" i="46" s="1"/>
  <c r="AA157" i="46" s="1"/>
  <c r="AD156" i="46"/>
  <c r="AD155" i="46"/>
  <c r="T151" i="46"/>
  <c r="O157" i="46"/>
  <c r="R152" i="46"/>
  <c r="S152" i="46" s="1"/>
  <c r="Q153" i="46" s="1"/>
  <c r="M158" i="46"/>
  <c r="N158" i="46" s="1"/>
  <c r="O158" i="46" s="1"/>
  <c r="W157" i="46"/>
  <c r="X157" i="46" s="1"/>
  <c r="Y157" i="46" s="1"/>
  <c r="J150" i="46"/>
  <c r="H150" i="46"/>
  <c r="I150" i="46" s="1"/>
  <c r="G151" i="46" s="1"/>
  <c r="Q149" i="44"/>
  <c r="T148" i="44"/>
  <c r="Y152" i="44"/>
  <c r="M157" i="44"/>
  <c r="N157" i="44" s="1"/>
  <c r="O157" i="44" s="1"/>
  <c r="R149" i="44"/>
  <c r="S149" i="44" s="1"/>
  <c r="T149" i="44" s="1"/>
  <c r="W153" i="44"/>
  <c r="X153" i="44" s="1"/>
  <c r="V154" i="44" s="1"/>
  <c r="AB152" i="44"/>
  <c r="AC152" i="44" s="1"/>
  <c r="AD152" i="44" s="1"/>
  <c r="O156" i="44"/>
  <c r="H141" i="44"/>
  <c r="I141" i="44" s="1"/>
  <c r="G142" i="44" s="1"/>
  <c r="AD151" i="44"/>
  <c r="V164" i="39"/>
  <c r="W164" i="39" s="1"/>
  <c r="X164" i="39" s="1"/>
  <c r="Y164" i="39" s="1"/>
  <c r="Q148" i="39"/>
  <c r="J158" i="39"/>
  <c r="H159" i="39"/>
  <c r="I159" i="39" s="1"/>
  <c r="G160" i="39" s="1"/>
  <c r="M155" i="39"/>
  <c r="N155" i="39" s="1"/>
  <c r="O155" i="39" s="1"/>
  <c r="AD165" i="39"/>
  <c r="O154" i="39"/>
  <c r="AA166" i="39"/>
  <c r="J146" i="37"/>
  <c r="AD140" i="37"/>
  <c r="Y151" i="37"/>
  <c r="W152" i="37"/>
  <c r="X152" i="37" s="1"/>
  <c r="Y152" i="37" s="1"/>
  <c r="H147" i="37"/>
  <c r="I147" i="37" s="1"/>
  <c r="J147" i="37" s="1"/>
  <c r="M154" i="37"/>
  <c r="N154" i="37" s="1"/>
  <c r="L155" i="37" s="1"/>
  <c r="R131" i="37"/>
  <c r="S131" i="37" s="1"/>
  <c r="T131" i="37" s="1"/>
  <c r="AB141" i="37"/>
  <c r="AC141" i="37" s="1"/>
  <c r="AA142" i="37" s="1"/>
  <c r="AD139" i="35"/>
  <c r="Y144" i="35"/>
  <c r="W145" i="35"/>
  <c r="X145" i="35" s="1"/>
  <c r="V146" i="35" s="1"/>
  <c r="M138" i="35"/>
  <c r="N138" i="35" s="1"/>
  <c r="O138" i="35" s="1"/>
  <c r="Q149" i="35"/>
  <c r="AB140" i="35"/>
  <c r="AC140" i="35" s="1"/>
  <c r="AA141" i="35" s="1"/>
  <c r="H139" i="35"/>
  <c r="I139" i="35" s="1"/>
  <c r="G140" i="35" s="1"/>
  <c r="O137" i="35"/>
  <c r="M94" i="9"/>
  <c r="AB157" i="9"/>
  <c r="AC157" i="9" s="1"/>
  <c r="AA158" i="9" s="1"/>
  <c r="V136" i="9"/>
  <c r="T161" i="9"/>
  <c r="R162" i="9"/>
  <c r="S162" i="9" s="1"/>
  <c r="Q163" i="9" s="1"/>
  <c r="J88" i="9"/>
  <c r="H89" i="9"/>
  <c r="T150" i="56" l="1"/>
  <c r="Y147" i="56"/>
  <c r="J152" i="56"/>
  <c r="R151" i="56"/>
  <c r="S151" i="56" s="1"/>
  <c r="Q152" i="56" s="1"/>
  <c r="H153" i="56"/>
  <c r="I153" i="56" s="1"/>
  <c r="J153" i="56" s="1"/>
  <c r="L155" i="56"/>
  <c r="AB147" i="56"/>
  <c r="AC147" i="56" s="1"/>
  <c r="AA148" i="56" s="1"/>
  <c r="AD147" i="56"/>
  <c r="W148" i="56"/>
  <c r="X148" i="56" s="1"/>
  <c r="V149" i="56" s="1"/>
  <c r="V148" i="53"/>
  <c r="W148" i="53" s="1"/>
  <c r="X148" i="53" s="1"/>
  <c r="V149" i="53" s="1"/>
  <c r="L157" i="53"/>
  <c r="M157" i="53" s="1"/>
  <c r="N157" i="53" s="1"/>
  <c r="O157" i="53" s="1"/>
  <c r="AD141" i="53"/>
  <c r="J148" i="53"/>
  <c r="AB142" i="53"/>
  <c r="AC142" i="53" s="1"/>
  <c r="AD142" i="53" s="1"/>
  <c r="H149" i="53"/>
  <c r="I149" i="53" s="1"/>
  <c r="J149" i="53" s="1"/>
  <c r="R149" i="53"/>
  <c r="S149" i="53" s="1"/>
  <c r="Q150" i="53" s="1"/>
  <c r="J161" i="52"/>
  <c r="M165" i="52"/>
  <c r="AB165" i="52"/>
  <c r="AC165" i="52" s="1"/>
  <c r="AD171" i="52" s="1"/>
  <c r="G31" i="42" s="1"/>
  <c r="R162" i="52"/>
  <c r="S162" i="52" s="1"/>
  <c r="T162" i="52" s="1"/>
  <c r="H162" i="52"/>
  <c r="I162" i="52" s="1"/>
  <c r="G163" i="52" s="1"/>
  <c r="Y167" i="52"/>
  <c r="V168" i="52"/>
  <c r="W167" i="52"/>
  <c r="AD164" i="52"/>
  <c r="T161" i="52"/>
  <c r="M165" i="50"/>
  <c r="N165" i="50" s="1"/>
  <c r="V167" i="50"/>
  <c r="W167" i="50" s="1"/>
  <c r="Y166" i="50"/>
  <c r="G166" i="50"/>
  <c r="AB162" i="50"/>
  <c r="AC162" i="50" s="1"/>
  <c r="AA163" i="50" s="1"/>
  <c r="R161" i="50"/>
  <c r="S161" i="50" s="1"/>
  <c r="Q162" i="50" s="1"/>
  <c r="T160" i="50"/>
  <c r="V168" i="50"/>
  <c r="AD161" i="50"/>
  <c r="Y156" i="47"/>
  <c r="M142" i="47"/>
  <c r="N142" i="47" s="1"/>
  <c r="L143" i="47" s="1"/>
  <c r="R155" i="47"/>
  <c r="S155" i="47" s="1"/>
  <c r="T155" i="47" s="1"/>
  <c r="AA158" i="47"/>
  <c r="O141" i="47"/>
  <c r="J148" i="47"/>
  <c r="H148" i="47"/>
  <c r="I148" i="47" s="1"/>
  <c r="G149" i="47" s="1"/>
  <c r="T154" i="47"/>
  <c r="W157" i="47"/>
  <c r="X157" i="47" s="1"/>
  <c r="V158" i="47" s="1"/>
  <c r="AB157" i="46"/>
  <c r="AC157" i="46" s="1"/>
  <c r="AD157" i="46" s="1"/>
  <c r="T152" i="46"/>
  <c r="V158" i="46"/>
  <c r="L159" i="46"/>
  <c r="H151" i="46"/>
  <c r="I151" i="46" s="1"/>
  <c r="G152" i="46" s="1"/>
  <c r="R153" i="46"/>
  <c r="S153" i="46" s="1"/>
  <c r="T153" i="46" s="1"/>
  <c r="Y153" i="44"/>
  <c r="L158" i="44"/>
  <c r="M158" i="44" s="1"/>
  <c r="N158" i="44" s="1"/>
  <c r="O158" i="44" s="1"/>
  <c r="AA153" i="44"/>
  <c r="AB153" i="44" s="1"/>
  <c r="AC153" i="44" s="1"/>
  <c r="AA154" i="44" s="1"/>
  <c r="H142" i="44"/>
  <c r="I142" i="44" s="1"/>
  <c r="G143" i="44" s="1"/>
  <c r="Q150" i="44"/>
  <c r="J141" i="44"/>
  <c r="W154" i="44"/>
  <c r="X154" i="44" s="1"/>
  <c r="V155" i="44" s="1"/>
  <c r="R148" i="39"/>
  <c r="S148" i="39" s="1"/>
  <c r="Q149" i="39" s="1"/>
  <c r="L156" i="39"/>
  <c r="M156" i="39" s="1"/>
  <c r="N156" i="39" s="1"/>
  <c r="L157" i="39" s="1"/>
  <c r="V165" i="39"/>
  <c r="H160" i="39"/>
  <c r="I160" i="39" s="1"/>
  <c r="J160" i="39" s="1"/>
  <c r="J159" i="39"/>
  <c r="AA167" i="39"/>
  <c r="AD166" i="39"/>
  <c r="AB166" i="39"/>
  <c r="AD157" i="9"/>
  <c r="AB158" i="9"/>
  <c r="AC158" i="9" s="1"/>
  <c r="AA159" i="9" s="1"/>
  <c r="J139" i="35"/>
  <c r="G148" i="37"/>
  <c r="O154" i="37"/>
  <c r="AB142" i="37"/>
  <c r="AC142" i="37" s="1"/>
  <c r="AD142" i="37" s="1"/>
  <c r="M155" i="37"/>
  <c r="N155" i="37" s="1"/>
  <c r="O155" i="37" s="1"/>
  <c r="Q132" i="37"/>
  <c r="AD141" i="37"/>
  <c r="V153" i="37"/>
  <c r="L139" i="35"/>
  <c r="AD140" i="35"/>
  <c r="AB141" i="35"/>
  <c r="AC141" i="35" s="1"/>
  <c r="AD141" i="35" s="1"/>
  <c r="W146" i="35"/>
  <c r="X146" i="35" s="1"/>
  <c r="Y146" i="35" s="1"/>
  <c r="M139" i="35"/>
  <c r="N139" i="35" s="1"/>
  <c r="O139" i="35" s="1"/>
  <c r="H140" i="35"/>
  <c r="I140" i="35" s="1"/>
  <c r="J140" i="35" s="1"/>
  <c r="R149" i="35"/>
  <c r="S149" i="35" s="1"/>
  <c r="Q150" i="35" s="1"/>
  <c r="Y145" i="35"/>
  <c r="N94" i="9"/>
  <c r="W136" i="9"/>
  <c r="X136" i="9" s="1"/>
  <c r="V137" i="9" s="1"/>
  <c r="T162" i="9"/>
  <c r="R163" i="9"/>
  <c r="S163" i="9" s="1"/>
  <c r="Q164" i="9" s="1"/>
  <c r="I89" i="9"/>
  <c r="T151" i="56" l="1"/>
  <c r="Y148" i="56"/>
  <c r="R152" i="56"/>
  <c r="S152" i="56" s="1"/>
  <c r="Q153" i="56" s="1"/>
  <c r="W149" i="56"/>
  <c r="X149" i="56" s="1"/>
  <c r="Y149" i="56" s="1"/>
  <c r="AB148" i="56"/>
  <c r="AC148" i="56" s="1"/>
  <c r="AA149" i="56" s="1"/>
  <c r="G154" i="56"/>
  <c r="M155" i="56"/>
  <c r="N155" i="56" s="1"/>
  <c r="L156" i="56" s="1"/>
  <c r="T149" i="53"/>
  <c r="L158" i="53"/>
  <c r="M158" i="53" s="1"/>
  <c r="N158" i="53" s="1"/>
  <c r="L159" i="53" s="1"/>
  <c r="R150" i="53"/>
  <c r="S150" i="53" s="1"/>
  <c r="Q151" i="53" s="1"/>
  <c r="W149" i="53"/>
  <c r="X149" i="53" s="1"/>
  <c r="V150" i="53" s="1"/>
  <c r="G150" i="53"/>
  <c r="Y148" i="53"/>
  <c r="AA143" i="53"/>
  <c r="O165" i="52"/>
  <c r="L166" i="52"/>
  <c r="AD165" i="52"/>
  <c r="AA166" i="52"/>
  <c r="AD166" i="52" s="1"/>
  <c r="G164" i="52"/>
  <c r="H163" i="52"/>
  <c r="I163" i="52" s="1"/>
  <c r="J163" i="52" s="1"/>
  <c r="Q163" i="52"/>
  <c r="J162" i="52"/>
  <c r="W168" i="52"/>
  <c r="Y168" i="52"/>
  <c r="Y172" i="52"/>
  <c r="G21" i="42" s="1"/>
  <c r="O165" i="50"/>
  <c r="L166" i="50"/>
  <c r="M166" i="50" s="1"/>
  <c r="Y167" i="50"/>
  <c r="AD162" i="50"/>
  <c r="T161" i="50"/>
  <c r="H166" i="50"/>
  <c r="I166" i="50" s="1"/>
  <c r="J166" i="50" s="1"/>
  <c r="G167" i="50"/>
  <c r="H167" i="50" s="1"/>
  <c r="I167" i="50" s="1"/>
  <c r="G168" i="50" s="1"/>
  <c r="H168" i="50" s="1"/>
  <c r="I168" i="50" s="1"/>
  <c r="J171" i="50" s="1"/>
  <c r="W168" i="50"/>
  <c r="Y171" i="50" s="1"/>
  <c r="E30" i="42" s="1"/>
  <c r="Y172" i="50"/>
  <c r="E21" i="42" s="1"/>
  <c r="AB163" i="50"/>
  <c r="AC163" i="50" s="1"/>
  <c r="AA164" i="50" s="1"/>
  <c r="R162" i="50"/>
  <c r="S162" i="50" s="1"/>
  <c r="Q163" i="50" s="1"/>
  <c r="O142" i="47"/>
  <c r="W158" i="47"/>
  <c r="X158" i="47" s="1"/>
  <c r="V159" i="47" s="1"/>
  <c r="Q156" i="47"/>
  <c r="Y157" i="47"/>
  <c r="AB158" i="47"/>
  <c r="AC158" i="47" s="1"/>
  <c r="AD158" i="47" s="1"/>
  <c r="J149" i="47"/>
  <c r="H149" i="47"/>
  <c r="I149" i="47" s="1"/>
  <c r="G150" i="47" s="1"/>
  <c r="M143" i="47"/>
  <c r="N143" i="47" s="1"/>
  <c r="O143" i="47" s="1"/>
  <c r="AA158" i="46"/>
  <c r="AB158" i="46" s="1"/>
  <c r="AC158" i="46" s="1"/>
  <c r="AD158" i="46" s="1"/>
  <c r="W158" i="46"/>
  <c r="X158" i="46" s="1"/>
  <c r="V159" i="46" s="1"/>
  <c r="W159" i="46" s="1"/>
  <c r="X159" i="46" s="1"/>
  <c r="Y159" i="46" s="1"/>
  <c r="M159" i="46"/>
  <c r="N159" i="46" s="1"/>
  <c r="L160" i="46" s="1"/>
  <c r="M160" i="46" s="1"/>
  <c r="N160" i="46" s="1"/>
  <c r="L161" i="46" s="1"/>
  <c r="J151" i="46"/>
  <c r="H152" i="46"/>
  <c r="I152" i="46" s="1"/>
  <c r="G153" i="46" s="1"/>
  <c r="Q154" i="46"/>
  <c r="AD153" i="44"/>
  <c r="J142" i="44"/>
  <c r="AB154" i="44"/>
  <c r="AC154" i="44" s="1"/>
  <c r="AA155" i="44" s="1"/>
  <c r="G144" i="44"/>
  <c r="H143" i="44"/>
  <c r="I143" i="44" s="1"/>
  <c r="J143" i="44" s="1"/>
  <c r="W155" i="44"/>
  <c r="X155" i="44" s="1"/>
  <c r="V156" i="44" s="1"/>
  <c r="L159" i="44"/>
  <c r="R150" i="44"/>
  <c r="S150" i="44" s="1"/>
  <c r="T150" i="44" s="1"/>
  <c r="Y154" i="44"/>
  <c r="T148" i="39"/>
  <c r="R149" i="39"/>
  <c r="S149" i="39" s="1"/>
  <c r="Q150" i="39" s="1"/>
  <c r="T149" i="39"/>
  <c r="W165" i="39"/>
  <c r="X165" i="39" s="1"/>
  <c r="V166" i="39" s="1"/>
  <c r="W166" i="39" s="1"/>
  <c r="X166" i="39" s="1"/>
  <c r="Y171" i="39" s="1"/>
  <c r="O156" i="39"/>
  <c r="M157" i="39"/>
  <c r="N157" i="39" s="1"/>
  <c r="O157" i="39" s="1"/>
  <c r="AD167" i="39"/>
  <c r="AA168" i="39"/>
  <c r="AB167" i="39"/>
  <c r="G161" i="39"/>
  <c r="AB159" i="9"/>
  <c r="AC159" i="9" s="1"/>
  <c r="AA160" i="9" s="1"/>
  <c r="AD158" i="9"/>
  <c r="H148" i="37"/>
  <c r="I148" i="37" s="1"/>
  <c r="G149" i="37" s="1"/>
  <c r="L156" i="37"/>
  <c r="M156" i="37" s="1"/>
  <c r="N156" i="37" s="1"/>
  <c r="L157" i="37" s="1"/>
  <c r="W153" i="37"/>
  <c r="X153" i="37" s="1"/>
  <c r="Y153" i="37" s="1"/>
  <c r="R132" i="37"/>
  <c r="S132" i="37" s="1"/>
  <c r="Q133" i="37" s="1"/>
  <c r="AA143" i="37"/>
  <c r="AA142" i="35"/>
  <c r="AB142" i="35" s="1"/>
  <c r="AC142" i="35" s="1"/>
  <c r="AD142" i="35" s="1"/>
  <c r="V147" i="35"/>
  <c r="W147" i="35" s="1"/>
  <c r="X147" i="35" s="1"/>
  <c r="V148" i="35" s="1"/>
  <c r="T149" i="35"/>
  <c r="L140" i="35"/>
  <c r="R150" i="35"/>
  <c r="S150" i="35" s="1"/>
  <c r="T150" i="35" s="1"/>
  <c r="G141" i="35"/>
  <c r="O94" i="9"/>
  <c r="L95" i="9"/>
  <c r="W137" i="9"/>
  <c r="X137" i="9" s="1"/>
  <c r="V138" i="9" s="1"/>
  <c r="T163" i="9"/>
  <c r="R164" i="9"/>
  <c r="S164" i="9" s="1"/>
  <c r="Q165" i="9" s="1"/>
  <c r="G90" i="9"/>
  <c r="J89" i="9"/>
  <c r="H90" i="9"/>
  <c r="AD148" i="56" l="1"/>
  <c r="T152" i="56"/>
  <c r="O155" i="56"/>
  <c r="M156" i="56"/>
  <c r="N156" i="56" s="1"/>
  <c r="O156" i="56" s="1"/>
  <c r="R153" i="56"/>
  <c r="S153" i="56" s="1"/>
  <c r="Q154" i="56" s="1"/>
  <c r="AB149" i="56"/>
  <c r="AC149" i="56" s="1"/>
  <c r="AA150" i="56" s="1"/>
  <c r="V150" i="56"/>
  <c r="H154" i="56"/>
  <c r="I154" i="56" s="1"/>
  <c r="G155" i="56" s="1"/>
  <c r="T150" i="53"/>
  <c r="M159" i="53"/>
  <c r="N159" i="53" s="1"/>
  <c r="L160" i="53" s="1"/>
  <c r="W150" i="53"/>
  <c r="X150" i="53" s="1"/>
  <c r="Y150" i="53" s="1"/>
  <c r="R151" i="53"/>
  <c r="S151" i="53" s="1"/>
  <c r="Q152" i="53" s="1"/>
  <c r="Y149" i="53"/>
  <c r="O158" i="53"/>
  <c r="H150" i="53"/>
  <c r="I150" i="53" s="1"/>
  <c r="J150" i="53" s="1"/>
  <c r="AB143" i="53"/>
  <c r="AC143" i="53" s="1"/>
  <c r="AA144" i="53" s="1"/>
  <c r="AA167" i="52"/>
  <c r="AD167" i="52" s="1"/>
  <c r="M166" i="52"/>
  <c r="AB166" i="52"/>
  <c r="Y170" i="52"/>
  <c r="Y169" i="52"/>
  <c r="AA168" i="52"/>
  <c r="G165" i="52"/>
  <c r="H164" i="52"/>
  <c r="I164" i="52" s="1"/>
  <c r="J164" i="52" s="1"/>
  <c r="R163" i="52"/>
  <c r="S163" i="52" s="1"/>
  <c r="Q164" i="52" s="1"/>
  <c r="Y168" i="50"/>
  <c r="Y169" i="50" s="1"/>
  <c r="L167" i="50"/>
  <c r="O166" i="50"/>
  <c r="J167" i="50"/>
  <c r="J172" i="50"/>
  <c r="AB164" i="50"/>
  <c r="AC164" i="50" s="1"/>
  <c r="AD164" i="50" s="1"/>
  <c r="R163" i="50"/>
  <c r="Q164" i="50" s="1"/>
  <c r="J168" i="50"/>
  <c r="T162" i="50"/>
  <c r="AD163" i="50"/>
  <c r="Y158" i="47"/>
  <c r="L144" i="47"/>
  <c r="R156" i="47"/>
  <c r="S156" i="47" s="1"/>
  <c r="Q157" i="47" s="1"/>
  <c r="AA159" i="47"/>
  <c r="H150" i="47"/>
  <c r="I150" i="47" s="1"/>
  <c r="G151" i="47" s="1"/>
  <c r="W159" i="47"/>
  <c r="X159" i="47" s="1"/>
  <c r="V160" i="47" s="1"/>
  <c r="AA159" i="46"/>
  <c r="AB159" i="46" s="1"/>
  <c r="AC159" i="46" s="1"/>
  <c r="AA160" i="46" s="1"/>
  <c r="AB160" i="46" s="1"/>
  <c r="AC160" i="46" s="1"/>
  <c r="AA161" i="46" s="1"/>
  <c r="AD160" i="46"/>
  <c r="V160" i="46"/>
  <c r="W160" i="46" s="1"/>
  <c r="X160" i="46" s="1"/>
  <c r="V161" i="46" s="1"/>
  <c r="Y158" i="46"/>
  <c r="O159" i="46"/>
  <c r="AD154" i="44"/>
  <c r="J152" i="46"/>
  <c r="M161" i="46"/>
  <c r="N161" i="46" s="1"/>
  <c r="L162" i="46" s="1"/>
  <c r="H153" i="46"/>
  <c r="I153" i="46" s="1"/>
  <c r="J153" i="46" s="1"/>
  <c r="O160" i="46"/>
  <c r="R154" i="46"/>
  <c r="S154" i="46" s="1"/>
  <c r="Q155" i="46" s="1"/>
  <c r="Y155" i="44"/>
  <c r="AB155" i="44"/>
  <c r="AC155" i="44" s="1"/>
  <c r="AA156" i="44" s="1"/>
  <c r="H144" i="44"/>
  <c r="I144" i="44" s="1"/>
  <c r="J144" i="44" s="1"/>
  <c r="Q151" i="44"/>
  <c r="W156" i="44"/>
  <c r="X156" i="44" s="1"/>
  <c r="Y156" i="44" s="1"/>
  <c r="M159" i="44"/>
  <c r="N159" i="44" s="1"/>
  <c r="L160" i="44" s="1"/>
  <c r="Y165" i="39"/>
  <c r="Y166" i="39"/>
  <c r="R150" i="39"/>
  <c r="S150" i="39" s="1"/>
  <c r="T150" i="39" s="1"/>
  <c r="L158" i="39"/>
  <c r="M158" i="39" s="1"/>
  <c r="N158" i="39" s="1"/>
  <c r="O158" i="39" s="1"/>
  <c r="AD168" i="39"/>
  <c r="AB168" i="39"/>
  <c r="AD172" i="39"/>
  <c r="H161" i="39"/>
  <c r="I161" i="39" s="1"/>
  <c r="G162" i="39" s="1"/>
  <c r="V167" i="39"/>
  <c r="AD160" i="9"/>
  <c r="AB160" i="9"/>
  <c r="AC160" i="9" s="1"/>
  <c r="AD159" i="9"/>
  <c r="H149" i="37"/>
  <c r="I149" i="37" s="1"/>
  <c r="J149" i="37" s="1"/>
  <c r="J148" i="37"/>
  <c r="O156" i="37"/>
  <c r="V154" i="37"/>
  <c r="W154" i="37" s="1"/>
  <c r="X154" i="37" s="1"/>
  <c r="V155" i="37" s="1"/>
  <c r="R133" i="37"/>
  <c r="S133" i="37" s="1"/>
  <c r="Q134" i="37" s="1"/>
  <c r="M157" i="37"/>
  <c r="N157" i="37" s="1"/>
  <c r="L158" i="37" s="1"/>
  <c r="T132" i="37"/>
  <c r="AB143" i="37"/>
  <c r="AC143" i="37" s="1"/>
  <c r="AA144" i="37" s="1"/>
  <c r="M140" i="35"/>
  <c r="N140" i="35" s="1"/>
  <c r="L141" i="35" s="1"/>
  <c r="M141" i="35" s="1"/>
  <c r="N141" i="35" s="1"/>
  <c r="L142" i="35" s="1"/>
  <c r="Q151" i="35"/>
  <c r="R151" i="35" s="1"/>
  <c r="S151" i="35" s="1"/>
  <c r="Q152" i="35" s="1"/>
  <c r="W148" i="35"/>
  <c r="X148" i="35" s="1"/>
  <c r="V149" i="35" s="1"/>
  <c r="Y147" i="35"/>
  <c r="AA143" i="35"/>
  <c r="H141" i="35"/>
  <c r="I141" i="35" s="1"/>
  <c r="G142" i="35" s="1"/>
  <c r="M95" i="9"/>
  <c r="AA161" i="9"/>
  <c r="W138" i="9"/>
  <c r="X138" i="9" s="1"/>
  <c r="T164" i="9"/>
  <c r="R165" i="9"/>
  <c r="S165" i="9" s="1"/>
  <c r="Q166" i="9" s="1"/>
  <c r="I90" i="9"/>
  <c r="G91" i="9" s="1"/>
  <c r="L157" i="56" l="1"/>
  <c r="J154" i="56"/>
  <c r="AB150" i="56"/>
  <c r="AC150" i="56" s="1"/>
  <c r="AA151" i="56" s="1"/>
  <c r="H155" i="56"/>
  <c r="I155" i="56" s="1"/>
  <c r="J155" i="56" s="1"/>
  <c r="R154" i="56"/>
  <c r="S154" i="56" s="1"/>
  <c r="Q155" i="56" s="1"/>
  <c r="T153" i="56"/>
  <c r="AD149" i="56"/>
  <c r="W150" i="56"/>
  <c r="X150" i="56" s="1"/>
  <c r="Y150" i="56" s="1"/>
  <c r="T151" i="53"/>
  <c r="O159" i="53"/>
  <c r="AD143" i="53"/>
  <c r="AB144" i="53"/>
  <c r="AC144" i="53" s="1"/>
  <c r="AA145" i="53" s="1"/>
  <c r="M160" i="53"/>
  <c r="N160" i="53" s="1"/>
  <c r="O160" i="53" s="1"/>
  <c r="R152" i="53"/>
  <c r="S152" i="53" s="1"/>
  <c r="Q153" i="53" s="1"/>
  <c r="G151" i="53"/>
  <c r="V151" i="53"/>
  <c r="AB167" i="52"/>
  <c r="T163" i="52"/>
  <c r="O166" i="52"/>
  <c r="L167" i="52"/>
  <c r="H165" i="52"/>
  <c r="I165" i="52" s="1"/>
  <c r="J165" i="52" s="1"/>
  <c r="R164" i="52"/>
  <c r="S164" i="52" s="1"/>
  <c r="Q165" i="52" s="1"/>
  <c r="AD168" i="52"/>
  <c r="AB168" i="52"/>
  <c r="AD172" i="52"/>
  <c r="G22" i="42" s="1"/>
  <c r="Y170" i="50"/>
  <c r="M167" i="50"/>
  <c r="O167" i="50" s="1"/>
  <c r="AA165" i="50"/>
  <c r="AB165" i="50" s="1"/>
  <c r="AC165" i="50" s="1"/>
  <c r="AD171" i="50" s="1"/>
  <c r="E31" i="42" s="1"/>
  <c r="R164" i="50"/>
  <c r="J169" i="50"/>
  <c r="J170" i="50"/>
  <c r="T163" i="50"/>
  <c r="Y159" i="47"/>
  <c r="R157" i="47"/>
  <c r="S157" i="47" s="1"/>
  <c r="Q158" i="47" s="1"/>
  <c r="H151" i="47"/>
  <c r="I151" i="47" s="1"/>
  <c r="J151" i="47" s="1"/>
  <c r="J150" i="47"/>
  <c r="T156" i="47"/>
  <c r="W160" i="47"/>
  <c r="X160" i="47" s="1"/>
  <c r="V161" i="47" s="1"/>
  <c r="AB159" i="47"/>
  <c r="AC159" i="47" s="1"/>
  <c r="AD159" i="47" s="1"/>
  <c r="M144" i="47"/>
  <c r="N144" i="47" s="1"/>
  <c r="L145" i="47" s="1"/>
  <c r="AB161" i="46"/>
  <c r="AC161" i="46" s="1"/>
  <c r="AA162" i="46" s="1"/>
  <c r="AB162" i="46" s="1"/>
  <c r="AC162" i="46" s="1"/>
  <c r="AD162" i="46" s="1"/>
  <c r="AD159" i="46"/>
  <c r="O161" i="46"/>
  <c r="Y160" i="46"/>
  <c r="R155" i="46"/>
  <c r="S155" i="46" s="1"/>
  <c r="Q156" i="46" s="1"/>
  <c r="M162" i="46"/>
  <c r="N162" i="46" s="1"/>
  <c r="O162" i="46" s="1"/>
  <c r="W161" i="46"/>
  <c r="X161" i="46" s="1"/>
  <c r="V162" i="46" s="1"/>
  <c r="G154" i="46"/>
  <c r="T154" i="46"/>
  <c r="AD155" i="44"/>
  <c r="O159" i="44"/>
  <c r="AB156" i="44"/>
  <c r="AC156" i="44" s="1"/>
  <c r="AD156" i="44" s="1"/>
  <c r="V157" i="44"/>
  <c r="G145" i="44"/>
  <c r="M160" i="44"/>
  <c r="N160" i="44" s="1"/>
  <c r="O160" i="44" s="1"/>
  <c r="R151" i="44"/>
  <c r="S151" i="44" s="1"/>
  <c r="T151" i="44" s="1"/>
  <c r="Q151" i="39"/>
  <c r="R151" i="39" s="1"/>
  <c r="S151" i="39" s="1"/>
  <c r="T151" i="39" s="1"/>
  <c r="L159" i="39"/>
  <c r="M159" i="39" s="1"/>
  <c r="N159" i="39" s="1"/>
  <c r="O159" i="39" s="1"/>
  <c r="H162" i="39"/>
  <c r="I162" i="39" s="1"/>
  <c r="G163" i="39" s="1"/>
  <c r="AD170" i="39"/>
  <c r="AD169" i="39"/>
  <c r="J161" i="39"/>
  <c r="Y167" i="39"/>
  <c r="V168" i="39"/>
  <c r="W167" i="39"/>
  <c r="J141" i="35"/>
  <c r="G150" i="37"/>
  <c r="H150" i="37" s="1"/>
  <c r="I150" i="37" s="1"/>
  <c r="G151" i="37" s="1"/>
  <c r="H151" i="37" s="1"/>
  <c r="I151" i="37" s="1"/>
  <c r="G152" i="37" s="1"/>
  <c r="Y154" i="37"/>
  <c r="O157" i="37"/>
  <c r="M158" i="37"/>
  <c r="N158" i="37" s="1"/>
  <c r="O158" i="37" s="1"/>
  <c r="AB144" i="37"/>
  <c r="AC144" i="37" s="1"/>
  <c r="AD144" i="37" s="1"/>
  <c r="R134" i="37"/>
  <c r="S134" i="37" s="1"/>
  <c r="Q135" i="37" s="1"/>
  <c r="AD143" i="37"/>
  <c r="W155" i="37"/>
  <c r="X155" i="37" s="1"/>
  <c r="Y155" i="37" s="1"/>
  <c r="T133" i="37"/>
  <c r="O140" i="35"/>
  <c r="O141" i="35"/>
  <c r="Y148" i="35"/>
  <c r="R152" i="35"/>
  <c r="S152" i="35" s="1"/>
  <c r="T152" i="35" s="1"/>
  <c r="W149" i="35"/>
  <c r="X149" i="35" s="1"/>
  <c r="Y149" i="35" s="1"/>
  <c r="H142" i="35"/>
  <c r="I142" i="35" s="1"/>
  <c r="J142" i="35" s="1"/>
  <c r="M142" i="35"/>
  <c r="N142" i="35" s="1"/>
  <c r="L143" i="35" s="1"/>
  <c r="T151" i="35"/>
  <c r="AB143" i="35"/>
  <c r="AC143" i="35" s="1"/>
  <c r="AA144" i="35" s="1"/>
  <c r="N95" i="9"/>
  <c r="AB161" i="9"/>
  <c r="AC161" i="9" s="1"/>
  <c r="AA162" i="9" s="1"/>
  <c r="V139" i="9"/>
  <c r="W139" i="9" s="1"/>
  <c r="X139" i="9" s="1"/>
  <c r="T165" i="9"/>
  <c r="R166" i="9"/>
  <c r="S166" i="9" s="1"/>
  <c r="Q167" i="9" s="1"/>
  <c r="J90" i="9"/>
  <c r="H91" i="9"/>
  <c r="T154" i="56" l="1"/>
  <c r="AD150" i="56"/>
  <c r="M157" i="56"/>
  <c r="N157" i="56" s="1"/>
  <c r="O157" i="56" s="1"/>
  <c r="AB151" i="56"/>
  <c r="AC151" i="56" s="1"/>
  <c r="AA152" i="56" s="1"/>
  <c r="R155" i="56"/>
  <c r="S155" i="56" s="1"/>
  <c r="T155" i="56" s="1"/>
  <c r="V151" i="56"/>
  <c r="G156" i="56"/>
  <c r="T152" i="53"/>
  <c r="AD144" i="53"/>
  <c r="AB145" i="53"/>
  <c r="AC145" i="53" s="1"/>
  <c r="AA146" i="53" s="1"/>
  <c r="R153" i="53"/>
  <c r="S153" i="53" s="1"/>
  <c r="Q154" i="53" s="1"/>
  <c r="L161" i="53"/>
  <c r="W151" i="53"/>
  <c r="X151" i="53" s="1"/>
  <c r="Y151" i="53" s="1"/>
  <c r="J151" i="53"/>
  <c r="H151" i="53"/>
  <c r="I151" i="53" s="1"/>
  <c r="G152" i="53" s="1"/>
  <c r="M167" i="52"/>
  <c r="G166" i="52"/>
  <c r="H166" i="52" s="1"/>
  <c r="I166" i="52" s="1"/>
  <c r="R165" i="52"/>
  <c r="S165" i="52" s="1"/>
  <c r="T171" i="52" s="1"/>
  <c r="G28" i="42" s="1"/>
  <c r="T164" i="52"/>
  <c r="AD170" i="52"/>
  <c r="AD169" i="52"/>
  <c r="Q165" i="50"/>
  <c r="R165" i="50" s="1"/>
  <c r="S165" i="50" s="1"/>
  <c r="S164" i="50"/>
  <c r="L168" i="50"/>
  <c r="M168" i="50" s="1"/>
  <c r="O171" i="50"/>
  <c r="E26" i="42" s="1"/>
  <c r="O172" i="50"/>
  <c r="E17" i="42" s="1"/>
  <c r="T164" i="50"/>
  <c r="AA166" i="50"/>
  <c r="AH173" i="50"/>
  <c r="Y173" i="50"/>
  <c r="E13" i="42" s="1"/>
  <c r="AD165" i="50"/>
  <c r="T157" i="47"/>
  <c r="Y160" i="47"/>
  <c r="O144" i="47"/>
  <c r="M145" i="47"/>
  <c r="N145" i="47" s="1"/>
  <c r="O145" i="47" s="1"/>
  <c r="AA160" i="47"/>
  <c r="G152" i="47"/>
  <c r="W161" i="47"/>
  <c r="X161" i="47" s="1"/>
  <c r="Y161" i="47" s="1"/>
  <c r="R158" i="47"/>
  <c r="S158" i="47" s="1"/>
  <c r="T158" i="47" s="1"/>
  <c r="AD161" i="46"/>
  <c r="Y161" i="46"/>
  <c r="AA157" i="44"/>
  <c r="T155" i="46"/>
  <c r="R156" i="46"/>
  <c r="S156" i="46" s="1"/>
  <c r="T156" i="46" s="1"/>
  <c r="W162" i="46"/>
  <c r="X162" i="46" s="1"/>
  <c r="Y162" i="46" s="1"/>
  <c r="J154" i="46"/>
  <c r="H154" i="46"/>
  <c r="I154" i="46" s="1"/>
  <c r="G155" i="46" s="1"/>
  <c r="AA163" i="46"/>
  <c r="L163" i="46"/>
  <c r="Q152" i="44"/>
  <c r="R152" i="44" s="1"/>
  <c r="S152" i="44" s="1"/>
  <c r="Q153" i="44" s="1"/>
  <c r="L161" i="44"/>
  <c r="AB157" i="44"/>
  <c r="AC157" i="44" s="1"/>
  <c r="AD157" i="44" s="1"/>
  <c r="H145" i="44"/>
  <c r="I145" i="44" s="1"/>
  <c r="J145" i="44" s="1"/>
  <c r="W157" i="44"/>
  <c r="X157" i="44" s="1"/>
  <c r="Y157" i="44" s="1"/>
  <c r="Q152" i="39"/>
  <c r="R152" i="39" s="1"/>
  <c r="S152" i="39" s="1"/>
  <c r="T152" i="39" s="1"/>
  <c r="J162" i="39"/>
  <c r="L160" i="39"/>
  <c r="M160" i="39" s="1"/>
  <c r="N160" i="39" s="1"/>
  <c r="L161" i="39" s="1"/>
  <c r="H163" i="39"/>
  <c r="I163" i="39" s="1"/>
  <c r="G164" i="39" s="1"/>
  <c r="Y168" i="39"/>
  <c r="W168" i="39"/>
  <c r="Y172" i="39"/>
  <c r="AD161" i="9"/>
  <c r="J150" i="37"/>
  <c r="J151" i="37"/>
  <c r="AA145" i="37"/>
  <c r="AB145" i="37" s="1"/>
  <c r="AC145" i="37" s="1"/>
  <c r="AD145" i="37" s="1"/>
  <c r="T134" i="37"/>
  <c r="R135" i="37"/>
  <c r="S135" i="37" s="1"/>
  <c r="T135" i="37" s="1"/>
  <c r="V156" i="37"/>
  <c r="H152" i="37"/>
  <c r="I152" i="37" s="1"/>
  <c r="J152" i="37" s="1"/>
  <c r="L159" i="37"/>
  <c r="V150" i="35"/>
  <c r="W150" i="35" s="1"/>
  <c r="X150" i="35" s="1"/>
  <c r="Y150" i="35" s="1"/>
  <c r="Q153" i="35"/>
  <c r="R153" i="35" s="1"/>
  <c r="S153" i="35" s="1"/>
  <c r="Q154" i="35" s="1"/>
  <c r="AB144" i="35"/>
  <c r="AC144" i="35" s="1"/>
  <c r="AD144" i="35" s="1"/>
  <c r="M143" i="35"/>
  <c r="N143" i="35" s="1"/>
  <c r="L144" i="35" s="1"/>
  <c r="G143" i="35"/>
  <c r="AD143" i="35"/>
  <c r="O142" i="35"/>
  <c r="O95" i="9"/>
  <c r="L96" i="9"/>
  <c r="AB162" i="9"/>
  <c r="AC162" i="9" s="1"/>
  <c r="AA163" i="9" s="1"/>
  <c r="V140" i="9"/>
  <c r="W140" i="9" s="1"/>
  <c r="X140" i="9" s="1"/>
  <c r="V141" i="9" s="1"/>
  <c r="T166" i="9"/>
  <c r="R167" i="9"/>
  <c r="Q168" i="9" s="1"/>
  <c r="I91" i="9"/>
  <c r="L158" i="56" l="1"/>
  <c r="M158" i="56" s="1"/>
  <c r="N158" i="56" s="1"/>
  <c r="L159" i="56" s="1"/>
  <c r="M159" i="56" s="1"/>
  <c r="N159" i="56" s="1"/>
  <c r="O159" i="56" s="1"/>
  <c r="AD151" i="56"/>
  <c r="AB152" i="56"/>
  <c r="AC152" i="56" s="1"/>
  <c r="AA153" i="56" s="1"/>
  <c r="Q156" i="56"/>
  <c r="J156" i="56"/>
  <c r="H156" i="56"/>
  <c r="I156" i="56" s="1"/>
  <c r="G157" i="56"/>
  <c r="W151" i="56"/>
  <c r="X151" i="56" s="1"/>
  <c r="V152" i="56" s="1"/>
  <c r="AD145" i="53"/>
  <c r="T153" i="53"/>
  <c r="AB146" i="53"/>
  <c r="AC146" i="53" s="1"/>
  <c r="AA147" i="53" s="1"/>
  <c r="H152" i="53"/>
  <c r="I152" i="53" s="1"/>
  <c r="J152" i="53" s="1"/>
  <c r="V152" i="53"/>
  <c r="M161" i="53"/>
  <c r="N161" i="53" s="1"/>
  <c r="O161" i="53" s="1"/>
  <c r="R154" i="53"/>
  <c r="S154" i="53" s="1"/>
  <c r="T154" i="53" s="1"/>
  <c r="L168" i="52"/>
  <c r="O167" i="52"/>
  <c r="J166" i="52"/>
  <c r="G167" i="52"/>
  <c r="Q166" i="52"/>
  <c r="Q167" i="52" s="1"/>
  <c r="T165" i="52"/>
  <c r="O168" i="50"/>
  <c r="AD166" i="50"/>
  <c r="AA167" i="50"/>
  <c r="AB166" i="50"/>
  <c r="Q166" i="50"/>
  <c r="T165" i="50"/>
  <c r="Q159" i="47"/>
  <c r="L146" i="47"/>
  <c r="M146" i="47" s="1"/>
  <c r="N146" i="47" s="1"/>
  <c r="O146" i="47" s="1"/>
  <c r="AB160" i="47"/>
  <c r="AC160" i="47" s="1"/>
  <c r="AA161" i="47" s="1"/>
  <c r="V162" i="47"/>
  <c r="R159" i="47"/>
  <c r="S159" i="47" s="1"/>
  <c r="Q160" i="47" s="1"/>
  <c r="H152" i="47"/>
  <c r="I152" i="47" s="1"/>
  <c r="G153" i="47" s="1"/>
  <c r="Q157" i="46"/>
  <c r="R157" i="46" s="1"/>
  <c r="S157" i="46" s="1"/>
  <c r="Q158" i="46" s="1"/>
  <c r="T152" i="44"/>
  <c r="H155" i="46"/>
  <c r="I155" i="46" s="1"/>
  <c r="G156" i="46" s="1"/>
  <c r="V163" i="46"/>
  <c r="M163" i="46"/>
  <c r="N163" i="46" s="1"/>
  <c r="L164" i="46" s="1"/>
  <c r="AB163" i="46"/>
  <c r="AC163" i="46" s="1"/>
  <c r="AD163" i="46" s="1"/>
  <c r="V158" i="44"/>
  <c r="W158" i="44" s="1"/>
  <c r="X158" i="44" s="1"/>
  <c r="V159" i="44" s="1"/>
  <c r="G146" i="44"/>
  <c r="M161" i="44"/>
  <c r="N161" i="44" s="1"/>
  <c r="L162" i="44" s="1"/>
  <c r="R153" i="44"/>
  <c r="S153" i="44" s="1"/>
  <c r="T153" i="44" s="1"/>
  <c r="AA158" i="44"/>
  <c r="G147" i="44"/>
  <c r="H146" i="44"/>
  <c r="I146" i="44" s="1"/>
  <c r="J146" i="44" s="1"/>
  <c r="Q153" i="39"/>
  <c r="M161" i="39"/>
  <c r="N161" i="39" s="1"/>
  <c r="O161" i="39" s="1"/>
  <c r="H164" i="39"/>
  <c r="I164" i="39" s="1"/>
  <c r="J164" i="39" s="1"/>
  <c r="O160" i="39"/>
  <c r="J163" i="39"/>
  <c r="Y170" i="39"/>
  <c r="Y169" i="39"/>
  <c r="AD162" i="9"/>
  <c r="AB163" i="9"/>
  <c r="AC163" i="9" s="1"/>
  <c r="AA164" i="9" s="1"/>
  <c r="AD163" i="9"/>
  <c r="G153" i="37"/>
  <c r="H153" i="37" s="1"/>
  <c r="I153" i="37" s="1"/>
  <c r="G154" i="37" s="1"/>
  <c r="AA146" i="37"/>
  <c r="AB146" i="37" s="1"/>
  <c r="AC146" i="37" s="1"/>
  <c r="AD146" i="37" s="1"/>
  <c r="M159" i="37"/>
  <c r="N159" i="37" s="1"/>
  <c r="L160" i="37" s="1"/>
  <c r="W156" i="37"/>
  <c r="X156" i="37" s="1"/>
  <c r="Y156" i="37" s="1"/>
  <c r="Q136" i="37"/>
  <c r="AA145" i="35"/>
  <c r="O143" i="35"/>
  <c r="R154" i="35"/>
  <c r="S154" i="35" s="1"/>
  <c r="T154" i="35" s="1"/>
  <c r="M144" i="35"/>
  <c r="N144" i="35" s="1"/>
  <c r="L145" i="35" s="1"/>
  <c r="AB145" i="35"/>
  <c r="AC145" i="35" s="1"/>
  <c r="AA146" i="35" s="1"/>
  <c r="T153" i="35"/>
  <c r="V151" i="35"/>
  <c r="H143" i="35"/>
  <c r="I143" i="35" s="1"/>
  <c r="G144" i="35" s="1"/>
  <c r="M96" i="9"/>
  <c r="AB164" i="9"/>
  <c r="AC164" i="9" s="1"/>
  <c r="W141" i="9"/>
  <c r="X141" i="9" s="1"/>
  <c r="V142" i="9" s="1"/>
  <c r="T167" i="9"/>
  <c r="R168" i="9"/>
  <c r="G92" i="9"/>
  <c r="J91" i="9"/>
  <c r="H92" i="9"/>
  <c r="Y151" i="56" l="1"/>
  <c r="O158" i="56"/>
  <c r="AD152" i="56"/>
  <c r="AB153" i="56"/>
  <c r="AC153" i="56" s="1"/>
  <c r="AA154" i="56" s="1"/>
  <c r="W152" i="56"/>
  <c r="X152" i="56" s="1"/>
  <c r="Y152" i="56" s="1"/>
  <c r="L160" i="56"/>
  <c r="R156" i="56"/>
  <c r="S156" i="56" s="1"/>
  <c r="Q157" i="56" s="1"/>
  <c r="H157" i="56"/>
  <c r="I157" i="56" s="1"/>
  <c r="G158" i="56" s="1"/>
  <c r="AD146" i="53"/>
  <c r="Q155" i="53"/>
  <c r="R155" i="53" s="1"/>
  <c r="S155" i="53" s="1"/>
  <c r="Q156" i="53" s="1"/>
  <c r="AB147" i="53"/>
  <c r="AC147" i="53" s="1"/>
  <c r="AA148" i="53" s="1"/>
  <c r="L162" i="53"/>
  <c r="G153" i="53"/>
  <c r="W152" i="53"/>
  <c r="X152" i="53" s="1"/>
  <c r="V153" i="53" s="1"/>
  <c r="R166" i="52"/>
  <c r="T166" i="52"/>
  <c r="M168" i="52"/>
  <c r="O171" i="52" s="1"/>
  <c r="G26" i="42" s="1"/>
  <c r="O172" i="52"/>
  <c r="G17" i="42" s="1"/>
  <c r="H167" i="52"/>
  <c r="I167" i="52" s="1"/>
  <c r="J167" i="52" s="1"/>
  <c r="T167" i="52"/>
  <c r="Q168" i="52"/>
  <c r="R167" i="52"/>
  <c r="O169" i="50"/>
  <c r="O170" i="50"/>
  <c r="O173" i="50" s="1"/>
  <c r="E9" i="42" s="1"/>
  <c r="AD167" i="50"/>
  <c r="AA168" i="50"/>
  <c r="AB167" i="50"/>
  <c r="R166" i="50"/>
  <c r="T159" i="47"/>
  <c r="J152" i="47"/>
  <c r="AB161" i="47"/>
  <c r="AC161" i="47" s="1"/>
  <c r="AA162" i="47" s="1"/>
  <c r="H153" i="47"/>
  <c r="I153" i="47" s="1"/>
  <c r="J153" i="47" s="1"/>
  <c r="L147" i="47"/>
  <c r="W162" i="47"/>
  <c r="X162" i="47" s="1"/>
  <c r="Y162" i="47" s="1"/>
  <c r="AD160" i="47"/>
  <c r="R160" i="47"/>
  <c r="S160" i="47" s="1"/>
  <c r="T160" i="47" s="1"/>
  <c r="Q161" i="47"/>
  <c r="O163" i="46"/>
  <c r="T157" i="46"/>
  <c r="J155" i="46"/>
  <c r="G157" i="46"/>
  <c r="H156" i="46"/>
  <c r="I156" i="46" s="1"/>
  <c r="J156" i="46" s="1"/>
  <c r="M164" i="46"/>
  <c r="N164" i="46" s="1"/>
  <c r="O164" i="46" s="1"/>
  <c r="AA164" i="46"/>
  <c r="W163" i="46"/>
  <c r="X163" i="46" s="1"/>
  <c r="Y163" i="46" s="1"/>
  <c r="R158" i="46"/>
  <c r="S158" i="46" s="1"/>
  <c r="T158" i="46" s="1"/>
  <c r="O161" i="44"/>
  <c r="M162" i="44"/>
  <c r="N162" i="44" s="1"/>
  <c r="L163" i="44" s="1"/>
  <c r="M163" i="44" s="1"/>
  <c r="N163" i="44" s="1"/>
  <c r="W159" i="44"/>
  <c r="X159" i="44" s="1"/>
  <c r="Y159" i="44" s="1"/>
  <c r="Y158" i="44"/>
  <c r="Q154" i="44"/>
  <c r="H147" i="44"/>
  <c r="I147" i="44" s="1"/>
  <c r="J147" i="44" s="1"/>
  <c r="AB158" i="44"/>
  <c r="AC158" i="44" s="1"/>
  <c r="AA159" i="44" s="1"/>
  <c r="AD158" i="44"/>
  <c r="R153" i="39"/>
  <c r="S153" i="39" s="1"/>
  <c r="Q154" i="39" s="1"/>
  <c r="L162" i="39"/>
  <c r="M162" i="39" s="1"/>
  <c r="N162" i="39" s="1"/>
  <c r="O162" i="39" s="1"/>
  <c r="G165" i="39"/>
  <c r="AD164" i="9"/>
  <c r="AA147" i="37"/>
  <c r="AB147" i="37" s="1"/>
  <c r="AC147" i="37" s="1"/>
  <c r="AD147" i="37" s="1"/>
  <c r="O159" i="37"/>
  <c r="H154" i="37"/>
  <c r="I154" i="37" s="1"/>
  <c r="G155" i="37" s="1"/>
  <c r="V157" i="37"/>
  <c r="M160" i="37"/>
  <c r="N160" i="37" s="1"/>
  <c r="L161" i="37" s="1"/>
  <c r="J153" i="37"/>
  <c r="R136" i="37"/>
  <c r="S136" i="37" s="1"/>
  <c r="T136" i="37" s="1"/>
  <c r="Q155" i="35"/>
  <c r="AB146" i="35"/>
  <c r="AC146" i="35" s="1"/>
  <c r="AA147" i="35" s="1"/>
  <c r="H144" i="35"/>
  <c r="I144" i="35" s="1"/>
  <c r="J144" i="35" s="1"/>
  <c r="M145" i="35"/>
  <c r="N145" i="35" s="1"/>
  <c r="L146" i="35" s="1"/>
  <c r="J143" i="35"/>
  <c r="O144" i="35"/>
  <c r="AD145" i="35"/>
  <c r="W151" i="35"/>
  <c r="X151" i="35" s="1"/>
  <c r="V152" i="35" s="1"/>
  <c r="R155" i="35"/>
  <c r="S155" i="35" s="1"/>
  <c r="Q156" i="35" s="1"/>
  <c r="T168" i="9"/>
  <c r="N96" i="9"/>
  <c r="AA165" i="9"/>
  <c r="W142" i="9"/>
  <c r="X142" i="9" s="1"/>
  <c r="I92" i="9"/>
  <c r="G93" i="9" s="1"/>
  <c r="AD153" i="56" l="1"/>
  <c r="J157" i="56"/>
  <c r="H158" i="56"/>
  <c r="I158" i="56" s="1"/>
  <c r="G159" i="56" s="1"/>
  <c r="AB154" i="56"/>
  <c r="AC154" i="56" s="1"/>
  <c r="AD154" i="56" s="1"/>
  <c r="R157" i="56"/>
  <c r="S157" i="56" s="1"/>
  <c r="T157" i="56" s="1"/>
  <c r="T156" i="56"/>
  <c r="V153" i="56"/>
  <c r="M160" i="56"/>
  <c r="N160" i="56" s="1"/>
  <c r="O160" i="56" s="1"/>
  <c r="AD147" i="53"/>
  <c r="Y152" i="53"/>
  <c r="T155" i="53"/>
  <c r="W153" i="53"/>
  <c r="X153" i="53" s="1"/>
  <c r="V154" i="53" s="1"/>
  <c r="R156" i="53"/>
  <c r="S156" i="53" s="1"/>
  <c r="T156" i="53" s="1"/>
  <c r="AB148" i="53"/>
  <c r="AC148" i="53" s="1"/>
  <c r="AA149" i="53" s="1"/>
  <c r="H153" i="53"/>
  <c r="I153" i="53" s="1"/>
  <c r="G154" i="53" s="1"/>
  <c r="M162" i="53"/>
  <c r="N162" i="53" s="1"/>
  <c r="O162" i="53" s="1"/>
  <c r="O168" i="52"/>
  <c r="G168" i="52"/>
  <c r="T168" i="52"/>
  <c r="R168" i="52"/>
  <c r="T172" i="52"/>
  <c r="G19" i="42" s="1"/>
  <c r="Q167" i="50"/>
  <c r="T166" i="50"/>
  <c r="AB168" i="50"/>
  <c r="AD168" i="50"/>
  <c r="AD172" i="50"/>
  <c r="E22" i="42" s="1"/>
  <c r="AD161" i="47"/>
  <c r="V163" i="47"/>
  <c r="G154" i="47"/>
  <c r="M147" i="47"/>
  <c r="N147" i="47" s="1"/>
  <c r="L148" i="47" s="1"/>
  <c r="R161" i="47"/>
  <c r="S161" i="47" s="1"/>
  <c r="Q162" i="47" s="1"/>
  <c r="AB162" i="47"/>
  <c r="AC162" i="47" s="1"/>
  <c r="AA163" i="47" s="1"/>
  <c r="V164" i="46"/>
  <c r="L165" i="46"/>
  <c r="Q159" i="46"/>
  <c r="AB164" i="46"/>
  <c r="AC164" i="46" s="1"/>
  <c r="AA165" i="46" s="1"/>
  <c r="H157" i="46"/>
  <c r="I157" i="46" s="1"/>
  <c r="G158" i="46" s="1"/>
  <c r="L164" i="44"/>
  <c r="O163" i="44"/>
  <c r="O162" i="44"/>
  <c r="G148" i="44"/>
  <c r="M164" i="44"/>
  <c r="N164" i="44" s="1"/>
  <c r="O164" i="44" s="1"/>
  <c r="AB159" i="44"/>
  <c r="AC159" i="44" s="1"/>
  <c r="AD159" i="44" s="1"/>
  <c r="R154" i="44"/>
  <c r="S154" i="44" s="1"/>
  <c r="Q155" i="44" s="1"/>
  <c r="V160" i="44"/>
  <c r="H148" i="44"/>
  <c r="I148" i="44" s="1"/>
  <c r="G149" i="44" s="1"/>
  <c r="T153" i="39"/>
  <c r="R154" i="39"/>
  <c r="S154" i="39" s="1"/>
  <c r="Q155" i="39" s="1"/>
  <c r="L163" i="39"/>
  <c r="H165" i="39"/>
  <c r="I165" i="39" s="1"/>
  <c r="G166" i="39" s="1"/>
  <c r="AA148" i="37"/>
  <c r="AB148" i="37" s="1"/>
  <c r="AC148" i="37" s="1"/>
  <c r="AA149" i="37" s="1"/>
  <c r="Q137" i="37"/>
  <c r="O160" i="37"/>
  <c r="M161" i="37"/>
  <c r="N161" i="37" s="1"/>
  <c r="O161" i="37" s="1"/>
  <c r="H155" i="37"/>
  <c r="I155" i="37" s="1"/>
  <c r="J155" i="37" s="1"/>
  <c r="W157" i="37"/>
  <c r="X157" i="37" s="1"/>
  <c r="Y157" i="37" s="1"/>
  <c r="J154" i="37"/>
  <c r="Y151" i="35"/>
  <c r="R156" i="35"/>
  <c r="S156" i="35" s="1"/>
  <c r="T156" i="35" s="1"/>
  <c r="AB147" i="35"/>
  <c r="AC147" i="35" s="1"/>
  <c r="AD147" i="35" s="1"/>
  <c r="M146" i="35"/>
  <c r="N146" i="35" s="1"/>
  <c r="L147" i="35" s="1"/>
  <c r="T155" i="35"/>
  <c r="W152" i="35"/>
  <c r="X152" i="35" s="1"/>
  <c r="V153" i="35" s="1"/>
  <c r="G145" i="35"/>
  <c r="AD146" i="35"/>
  <c r="O145" i="35"/>
  <c r="O96" i="9"/>
  <c r="L97" i="9"/>
  <c r="AB165" i="9"/>
  <c r="AC165" i="9" s="1"/>
  <c r="AA166" i="9" s="1"/>
  <c r="AD166" i="9" s="1"/>
  <c r="V143" i="9"/>
  <c r="W143" i="9" s="1"/>
  <c r="X143" i="9" s="1"/>
  <c r="J92" i="9"/>
  <c r="H93" i="9"/>
  <c r="Q158" i="56" l="1"/>
  <c r="R158" i="56" s="1"/>
  <c r="S158" i="56" s="1"/>
  <c r="Q159" i="56" s="1"/>
  <c r="H159" i="56"/>
  <c r="I159" i="56" s="1"/>
  <c r="G160" i="56" s="1"/>
  <c r="L161" i="56"/>
  <c r="AA155" i="56"/>
  <c r="W153" i="56"/>
  <c r="X153" i="56" s="1"/>
  <c r="V154" i="56" s="1"/>
  <c r="J158" i="56"/>
  <c r="Y153" i="53"/>
  <c r="AD148" i="53"/>
  <c r="L163" i="53"/>
  <c r="M163" i="53" s="1"/>
  <c r="N163" i="53" s="1"/>
  <c r="L164" i="53" s="1"/>
  <c r="J154" i="53"/>
  <c r="H154" i="53"/>
  <c r="I154" i="53" s="1"/>
  <c r="G155" i="53" s="1"/>
  <c r="AB149" i="53"/>
  <c r="AC149" i="53" s="1"/>
  <c r="AD149" i="53" s="1"/>
  <c r="Q157" i="53"/>
  <c r="J153" i="53"/>
  <c r="W154" i="53"/>
  <c r="X154" i="53" s="1"/>
  <c r="Y154" i="53" s="1"/>
  <c r="O170" i="52"/>
  <c r="O169" i="52"/>
  <c r="H168" i="52"/>
  <c r="I168" i="52" s="1"/>
  <c r="J172" i="52"/>
  <c r="T169" i="52"/>
  <c r="T170" i="52"/>
  <c r="R167" i="50"/>
  <c r="AD170" i="50"/>
  <c r="AD173" i="50" s="1"/>
  <c r="E14" i="42" s="1"/>
  <c r="AD169" i="50"/>
  <c r="O147" i="47"/>
  <c r="R162" i="47"/>
  <c r="S162" i="47" s="1"/>
  <c r="Q163" i="47" s="1"/>
  <c r="AB163" i="47"/>
  <c r="AC163" i="47" s="1"/>
  <c r="AD163" i="47" s="1"/>
  <c r="AD162" i="47"/>
  <c r="T161" i="47"/>
  <c r="M148" i="47"/>
  <c r="N148" i="47" s="1"/>
  <c r="L149" i="47" s="1"/>
  <c r="H154" i="47"/>
  <c r="I154" i="47" s="1"/>
  <c r="J154" i="47" s="1"/>
  <c r="W163" i="47"/>
  <c r="X163" i="47" s="1"/>
  <c r="V164" i="47" s="1"/>
  <c r="J157" i="46"/>
  <c r="AB165" i="46"/>
  <c r="AC165" i="46" s="1"/>
  <c r="AD171" i="46" s="1"/>
  <c r="H158" i="46"/>
  <c r="I158" i="46" s="1"/>
  <c r="G159" i="46" s="1"/>
  <c r="AD164" i="46"/>
  <c r="R159" i="46"/>
  <c r="S159" i="46" s="1"/>
  <c r="T159" i="46" s="1"/>
  <c r="M165" i="46"/>
  <c r="N165" i="46" s="1"/>
  <c r="O165" i="46" s="1"/>
  <c r="W164" i="46"/>
  <c r="X164" i="46" s="1"/>
  <c r="V165" i="46" s="1"/>
  <c r="T154" i="44"/>
  <c r="L165" i="44"/>
  <c r="M165" i="44" s="1"/>
  <c r="N165" i="44" s="1"/>
  <c r="L166" i="44" s="1"/>
  <c r="J148" i="44"/>
  <c r="H149" i="44"/>
  <c r="I149" i="44" s="1"/>
  <c r="G150" i="44" s="1"/>
  <c r="AA160" i="44"/>
  <c r="R155" i="44"/>
  <c r="S155" i="44" s="1"/>
  <c r="Q156" i="44" s="1"/>
  <c r="W160" i="44"/>
  <c r="X160" i="44" s="1"/>
  <c r="Y160" i="44" s="1"/>
  <c r="T154" i="39"/>
  <c r="R155" i="39"/>
  <c r="S155" i="39" s="1"/>
  <c r="Q156" i="39" s="1"/>
  <c r="T155" i="39"/>
  <c r="J166" i="39"/>
  <c r="H166" i="39"/>
  <c r="I166" i="39" s="1"/>
  <c r="G167" i="39" s="1"/>
  <c r="M163" i="39"/>
  <c r="N163" i="39" s="1"/>
  <c r="L164" i="39" s="1"/>
  <c r="J165" i="39"/>
  <c r="AD165" i="9"/>
  <c r="G156" i="37"/>
  <c r="V158" i="37"/>
  <c r="W158" i="37" s="1"/>
  <c r="X158" i="37" s="1"/>
  <c r="V159" i="37" s="1"/>
  <c r="R137" i="37"/>
  <c r="S137" i="37" s="1"/>
  <c r="T137" i="37" s="1"/>
  <c r="AB149" i="37"/>
  <c r="AC149" i="37" s="1"/>
  <c r="AA150" i="37" s="1"/>
  <c r="H156" i="37"/>
  <c r="I156" i="37" s="1"/>
  <c r="J156" i="37" s="1"/>
  <c r="AD148" i="37"/>
  <c r="L162" i="37"/>
  <c r="W153" i="35"/>
  <c r="X153" i="35" s="1"/>
  <c r="Y153" i="35" s="1"/>
  <c r="M147" i="35"/>
  <c r="N147" i="35" s="1"/>
  <c r="O147" i="35" s="1"/>
  <c r="H145" i="35"/>
  <c r="I145" i="35" s="1"/>
  <c r="G146" i="35" s="1"/>
  <c r="AA148" i="35"/>
  <c r="Q157" i="35"/>
  <c r="Y152" i="35"/>
  <c r="O146" i="35"/>
  <c r="M97" i="9"/>
  <c r="AB166" i="9"/>
  <c r="AA167" i="9" s="1"/>
  <c r="V144" i="9"/>
  <c r="W144" i="9" s="1"/>
  <c r="X144" i="9" s="1"/>
  <c r="V145" i="9" s="1"/>
  <c r="I93" i="9"/>
  <c r="T162" i="47" l="1"/>
  <c r="Y153" i="56"/>
  <c r="J159" i="56"/>
  <c r="R159" i="56"/>
  <c r="S159" i="56" s="1"/>
  <c r="Q160" i="56" s="1"/>
  <c r="W154" i="56"/>
  <c r="X154" i="56" s="1"/>
  <c r="Y154" i="56" s="1"/>
  <c r="H160" i="56"/>
  <c r="I160" i="56" s="1"/>
  <c r="G161" i="56" s="1"/>
  <c r="AB155" i="56"/>
  <c r="AC155" i="56" s="1"/>
  <c r="AA156" i="56" s="1"/>
  <c r="M161" i="56"/>
  <c r="N161" i="56" s="1"/>
  <c r="L162" i="56" s="1"/>
  <c r="T158" i="56"/>
  <c r="O163" i="53"/>
  <c r="M164" i="53"/>
  <c r="N164" i="53" s="1"/>
  <c r="O164" i="53" s="1"/>
  <c r="V155" i="53"/>
  <c r="AA150" i="53"/>
  <c r="R157" i="53"/>
  <c r="S157" i="53" s="1"/>
  <c r="T157" i="53" s="1"/>
  <c r="G156" i="53"/>
  <c r="H155" i="53"/>
  <c r="I155" i="53" s="1"/>
  <c r="J155" i="53" s="1"/>
  <c r="J171" i="52"/>
  <c r="J168" i="52"/>
  <c r="T167" i="50"/>
  <c r="Q168" i="50"/>
  <c r="Y163" i="47"/>
  <c r="O148" i="47"/>
  <c r="W164" i="47"/>
  <c r="X164" i="47" s="1"/>
  <c r="V165" i="47" s="1"/>
  <c r="G155" i="47"/>
  <c r="AA164" i="47"/>
  <c r="M149" i="47"/>
  <c r="N149" i="47" s="1"/>
  <c r="O149" i="47" s="1"/>
  <c r="R163" i="47"/>
  <c r="S163" i="47" s="1"/>
  <c r="Q164" i="47" s="1"/>
  <c r="AA166" i="46"/>
  <c r="AD166" i="46" s="1"/>
  <c r="Q160" i="46"/>
  <c r="T155" i="44"/>
  <c r="H159" i="46"/>
  <c r="I159" i="46" s="1"/>
  <c r="G160" i="46" s="1"/>
  <c r="W165" i="46"/>
  <c r="X165" i="46" s="1"/>
  <c r="V166" i="46" s="1"/>
  <c r="R160" i="46"/>
  <c r="S160" i="46" s="1"/>
  <c r="Q161" i="46" s="1"/>
  <c r="Y164" i="46"/>
  <c r="L166" i="46"/>
  <c r="J158" i="46"/>
  <c r="AA167" i="46"/>
  <c r="AD165" i="46"/>
  <c r="O165" i="44"/>
  <c r="J149" i="44"/>
  <c r="M166" i="44"/>
  <c r="O171" i="44" s="1"/>
  <c r="H150" i="44"/>
  <c r="I150" i="44" s="1"/>
  <c r="J150" i="44" s="1"/>
  <c r="R156" i="44"/>
  <c r="S156" i="44" s="1"/>
  <c r="T156" i="44" s="1"/>
  <c r="V161" i="44"/>
  <c r="AB160" i="44"/>
  <c r="AC160" i="44" s="1"/>
  <c r="AD160" i="44" s="1"/>
  <c r="R156" i="39"/>
  <c r="S156" i="39" s="1"/>
  <c r="T156" i="39" s="1"/>
  <c r="O163" i="39"/>
  <c r="H167" i="39"/>
  <c r="I167" i="39" s="1"/>
  <c r="J167" i="39" s="1"/>
  <c r="M164" i="39"/>
  <c r="N164" i="39" s="1"/>
  <c r="L165" i="39" s="1"/>
  <c r="G157" i="37"/>
  <c r="Q138" i="37"/>
  <c r="R138" i="37" s="1"/>
  <c r="S138" i="37" s="1"/>
  <c r="W159" i="37"/>
  <c r="X159" i="37" s="1"/>
  <c r="Y159" i="37" s="1"/>
  <c r="AB150" i="37"/>
  <c r="AC150" i="37" s="1"/>
  <c r="AA151" i="37" s="1"/>
  <c r="Y158" i="37"/>
  <c r="M162" i="37"/>
  <c r="N162" i="37" s="1"/>
  <c r="O162" i="37" s="1"/>
  <c r="AD149" i="37"/>
  <c r="V154" i="35"/>
  <c r="W154" i="35" s="1"/>
  <c r="X154" i="35" s="1"/>
  <c r="Y154" i="35" s="1"/>
  <c r="L148" i="35"/>
  <c r="M148" i="35" s="1"/>
  <c r="N148" i="35" s="1"/>
  <c r="L149" i="35" s="1"/>
  <c r="H146" i="35"/>
  <c r="I146" i="35" s="1"/>
  <c r="G147" i="35" s="1"/>
  <c r="AB148" i="35"/>
  <c r="AC148" i="35" s="1"/>
  <c r="AD148" i="35" s="1"/>
  <c r="J145" i="35"/>
  <c r="R157" i="35"/>
  <c r="S157" i="35" s="1"/>
  <c r="Q158" i="35" s="1"/>
  <c r="AB167" i="9"/>
  <c r="AC167" i="9" s="1"/>
  <c r="N97" i="9"/>
  <c r="W145" i="9"/>
  <c r="X145" i="9" s="1"/>
  <c r="V146" i="9" s="1"/>
  <c r="G94" i="9"/>
  <c r="J93" i="9"/>
  <c r="H94" i="9"/>
  <c r="T159" i="56" l="1"/>
  <c r="O161" i="56"/>
  <c r="M162" i="56"/>
  <c r="N162" i="56" s="1"/>
  <c r="L163" i="56" s="1"/>
  <c r="H161" i="56"/>
  <c r="I161" i="56" s="1"/>
  <c r="G162" i="56" s="1"/>
  <c r="R160" i="56"/>
  <c r="S160" i="56" s="1"/>
  <c r="T160" i="56" s="1"/>
  <c r="AB156" i="56"/>
  <c r="AC156" i="56" s="1"/>
  <c r="AD156" i="56" s="1"/>
  <c r="V155" i="56"/>
  <c r="AD155" i="56"/>
  <c r="J160" i="56"/>
  <c r="Q158" i="53"/>
  <c r="R158" i="53" s="1"/>
  <c r="S158" i="53" s="1"/>
  <c r="T158" i="53" s="1"/>
  <c r="L165" i="53"/>
  <c r="M165" i="53" s="1"/>
  <c r="N165" i="53" s="1"/>
  <c r="W155" i="53"/>
  <c r="X155" i="53" s="1"/>
  <c r="Y155" i="53" s="1"/>
  <c r="H156" i="53"/>
  <c r="I156" i="53" s="1"/>
  <c r="J156" i="53" s="1"/>
  <c r="AB150" i="53"/>
  <c r="AC150" i="53" s="1"/>
  <c r="AA151" i="53" s="1"/>
  <c r="J170" i="52"/>
  <c r="J169" i="52"/>
  <c r="T172" i="50"/>
  <c r="E19" i="42" s="1"/>
  <c r="R168" i="50"/>
  <c r="T163" i="47"/>
  <c r="Y164" i="47"/>
  <c r="L150" i="47"/>
  <c r="M150" i="47" s="1"/>
  <c r="N150" i="47" s="1"/>
  <c r="L151" i="47" s="1"/>
  <c r="W165" i="47"/>
  <c r="X165" i="47" s="1"/>
  <c r="Y165" i="47" s="1"/>
  <c r="R164" i="47"/>
  <c r="S164" i="47" s="1"/>
  <c r="T164" i="47" s="1"/>
  <c r="H155" i="47"/>
  <c r="I155" i="47" s="1"/>
  <c r="J155" i="47" s="1"/>
  <c r="AB164" i="47"/>
  <c r="AC164" i="47" s="1"/>
  <c r="AA165" i="47" s="1"/>
  <c r="AB166" i="46"/>
  <c r="T160" i="46"/>
  <c r="J159" i="46"/>
  <c r="R161" i="46"/>
  <c r="S161" i="46" s="1"/>
  <c r="Q162" i="46" s="1"/>
  <c r="W166" i="46"/>
  <c r="X166" i="46" s="1"/>
  <c r="Y171" i="46" s="1"/>
  <c r="H160" i="46"/>
  <c r="I160" i="46" s="1"/>
  <c r="J160" i="46" s="1"/>
  <c r="M166" i="46"/>
  <c r="O171" i="46" s="1"/>
  <c r="Y165" i="46"/>
  <c r="AD167" i="46"/>
  <c r="AA168" i="46"/>
  <c r="AB167" i="46"/>
  <c r="Q157" i="44"/>
  <c r="R157" i="44" s="1"/>
  <c r="S157" i="44" s="1"/>
  <c r="T157" i="44" s="1"/>
  <c r="W161" i="44"/>
  <c r="X161" i="44" s="1"/>
  <c r="V162" i="44" s="1"/>
  <c r="G151" i="44"/>
  <c r="AA161" i="44"/>
  <c r="L167" i="44"/>
  <c r="O166" i="44"/>
  <c r="Q157" i="39"/>
  <c r="R157" i="39" s="1"/>
  <c r="S157" i="39" s="1"/>
  <c r="Q158" i="39" s="1"/>
  <c r="G168" i="39"/>
  <c r="H168" i="39" s="1"/>
  <c r="I168" i="39" s="1"/>
  <c r="J171" i="39" s="1"/>
  <c r="M165" i="39"/>
  <c r="N165" i="39" s="1"/>
  <c r="O171" i="39" s="1"/>
  <c r="O164" i="39"/>
  <c r="AA168" i="9"/>
  <c r="AD171" i="9"/>
  <c r="AD167" i="9"/>
  <c r="H157" i="37"/>
  <c r="I157" i="37" s="1"/>
  <c r="G158" i="37" s="1"/>
  <c r="H158" i="37" s="1"/>
  <c r="I158" i="37" s="1"/>
  <c r="G159" i="37" s="1"/>
  <c r="Q139" i="37"/>
  <c r="R139" i="37" s="1"/>
  <c r="S139" i="37" s="1"/>
  <c r="T139" i="37" s="1"/>
  <c r="T138" i="37"/>
  <c r="AD150" i="37"/>
  <c r="AB151" i="37"/>
  <c r="AC151" i="37" s="1"/>
  <c r="AA152" i="37" s="1"/>
  <c r="L163" i="37"/>
  <c r="V160" i="37"/>
  <c r="AA149" i="35"/>
  <c r="AB149" i="35" s="1"/>
  <c r="AC149" i="35" s="1"/>
  <c r="AA150" i="35" s="1"/>
  <c r="V155" i="35"/>
  <c r="T157" i="35"/>
  <c r="M149" i="35"/>
  <c r="N149" i="35" s="1"/>
  <c r="L150" i="35" s="1"/>
  <c r="R158" i="35"/>
  <c r="S158" i="35" s="1"/>
  <c r="T158" i="35" s="1"/>
  <c r="H147" i="35"/>
  <c r="I147" i="35" s="1"/>
  <c r="G148" i="35" s="1"/>
  <c r="W155" i="35"/>
  <c r="X155" i="35" s="1"/>
  <c r="Y155" i="35" s="1"/>
  <c r="J146" i="35"/>
  <c r="O148" i="35"/>
  <c r="O97" i="9"/>
  <c r="L98" i="9"/>
  <c r="W146" i="9"/>
  <c r="X146" i="9" s="1"/>
  <c r="I94" i="9"/>
  <c r="G95" i="9" s="1"/>
  <c r="AA157" i="56" l="1"/>
  <c r="Q161" i="56"/>
  <c r="R161" i="56" s="1"/>
  <c r="S161" i="56" s="1"/>
  <c r="Q162" i="56" s="1"/>
  <c r="O162" i="56"/>
  <c r="J162" i="56"/>
  <c r="H162" i="56"/>
  <c r="I162" i="56" s="1"/>
  <c r="G163" i="56" s="1"/>
  <c r="W155" i="56"/>
  <c r="X155" i="56" s="1"/>
  <c r="V156" i="56" s="1"/>
  <c r="Y155" i="56"/>
  <c r="J161" i="56"/>
  <c r="AB157" i="56"/>
  <c r="AC157" i="56" s="1"/>
  <c r="AA158" i="56" s="1"/>
  <c r="M163" i="56"/>
  <c r="N163" i="56" s="1"/>
  <c r="L164" i="56" s="1"/>
  <c r="Q159" i="53"/>
  <c r="AD150" i="53"/>
  <c r="G157" i="53"/>
  <c r="AB151" i="53"/>
  <c r="AC151" i="53" s="1"/>
  <c r="AA152" i="53" s="1"/>
  <c r="H157" i="53"/>
  <c r="I157" i="53" s="1"/>
  <c r="G158" i="53" s="1"/>
  <c r="V156" i="53"/>
  <c r="O165" i="53"/>
  <c r="L166" i="53"/>
  <c r="R159" i="53"/>
  <c r="S159" i="53" s="1"/>
  <c r="Q160" i="53" s="1"/>
  <c r="AH173" i="52"/>
  <c r="T173" i="52"/>
  <c r="G11" i="42" s="1"/>
  <c r="O173" i="52"/>
  <c r="G9" i="42" s="1"/>
  <c r="AD173" i="52"/>
  <c r="G14" i="42" s="1"/>
  <c r="Y173" i="52"/>
  <c r="G13" i="42" s="1"/>
  <c r="T168" i="50"/>
  <c r="O150" i="47"/>
  <c r="AD164" i="47"/>
  <c r="V166" i="47"/>
  <c r="W166" i="47" s="1"/>
  <c r="X166" i="47" s="1"/>
  <c r="Y171" i="47" s="1"/>
  <c r="J30" i="42" s="1"/>
  <c r="G156" i="47"/>
  <c r="AB165" i="47"/>
  <c r="AC165" i="47" s="1"/>
  <c r="AD171" i="47" s="1"/>
  <c r="J31" i="42" s="1"/>
  <c r="Q165" i="47"/>
  <c r="J156" i="47"/>
  <c r="H156" i="47"/>
  <c r="I156" i="47" s="1"/>
  <c r="G157" i="47" s="1"/>
  <c r="M151" i="47"/>
  <c r="N151" i="47" s="1"/>
  <c r="L152" i="47" s="1"/>
  <c r="V167" i="46"/>
  <c r="V168" i="46" s="1"/>
  <c r="T161" i="46"/>
  <c r="O166" i="46"/>
  <c r="L167" i="46"/>
  <c r="O167" i="46" s="1"/>
  <c r="R162" i="46"/>
  <c r="S162" i="46" s="1"/>
  <c r="Q163" i="46" s="1"/>
  <c r="Y167" i="46"/>
  <c r="AD168" i="46"/>
  <c r="AB168" i="46"/>
  <c r="AD172" i="46"/>
  <c r="G161" i="46"/>
  <c r="Y166" i="46"/>
  <c r="Q158" i="44"/>
  <c r="R158" i="44" s="1"/>
  <c r="S158" i="44" s="1"/>
  <c r="T158" i="44" s="1"/>
  <c r="W162" i="44"/>
  <c r="X162" i="44" s="1"/>
  <c r="V163" i="44" s="1"/>
  <c r="AB161" i="44"/>
  <c r="AC161" i="44" s="1"/>
  <c r="AD161" i="44" s="1"/>
  <c r="H151" i="44"/>
  <c r="I151" i="44" s="1"/>
  <c r="J151" i="44" s="1"/>
  <c r="Y161" i="44"/>
  <c r="O167" i="44"/>
  <c r="L168" i="44"/>
  <c r="M167" i="44"/>
  <c r="R158" i="39"/>
  <c r="S158" i="39" s="1"/>
  <c r="T158" i="39" s="1"/>
  <c r="T157" i="39"/>
  <c r="J172" i="39"/>
  <c r="J168" i="39"/>
  <c r="J170" i="39"/>
  <c r="J169" i="39"/>
  <c r="O165" i="39"/>
  <c r="L166" i="39"/>
  <c r="AD172" i="9"/>
  <c r="AB168" i="9"/>
  <c r="AD168" i="9"/>
  <c r="J147" i="35"/>
  <c r="J157" i="37"/>
  <c r="J158" i="37"/>
  <c r="Q140" i="37"/>
  <c r="R140" i="37" s="1"/>
  <c r="S140" i="37" s="1"/>
  <c r="Q141" i="37" s="1"/>
  <c r="H159" i="37"/>
  <c r="I159" i="37" s="1"/>
  <c r="G160" i="37" s="1"/>
  <c r="AB152" i="37"/>
  <c r="AC152" i="37" s="1"/>
  <c r="AD152" i="37" s="1"/>
  <c r="M163" i="37"/>
  <c r="N163" i="37" s="1"/>
  <c r="L164" i="37" s="1"/>
  <c r="AD151" i="37"/>
  <c r="W160" i="37"/>
  <c r="X160" i="37" s="1"/>
  <c r="Y160" i="37" s="1"/>
  <c r="O149" i="35"/>
  <c r="V156" i="35"/>
  <c r="Q159" i="35"/>
  <c r="R159" i="35" s="1"/>
  <c r="S159" i="35" s="1"/>
  <c r="T159" i="35" s="1"/>
  <c r="AB150" i="35"/>
  <c r="AC150" i="35" s="1"/>
  <c r="AA151" i="35" s="1"/>
  <c r="M150" i="35"/>
  <c r="N150" i="35" s="1"/>
  <c r="L151" i="35" s="1"/>
  <c r="W156" i="35"/>
  <c r="X156" i="35" s="1"/>
  <c r="Y156" i="35" s="1"/>
  <c r="H148" i="35"/>
  <c r="I148" i="35" s="1"/>
  <c r="J148" i="35" s="1"/>
  <c r="AD149" i="35"/>
  <c r="M98" i="9"/>
  <c r="V147" i="9"/>
  <c r="W147" i="9" s="1"/>
  <c r="X147" i="9" s="1"/>
  <c r="J94" i="9"/>
  <c r="H95" i="9"/>
  <c r="T161" i="56" l="1"/>
  <c r="AD157" i="56"/>
  <c r="M164" i="56"/>
  <c r="N164" i="56" s="1"/>
  <c r="L165" i="56" s="1"/>
  <c r="R162" i="56"/>
  <c r="S162" i="56" s="1"/>
  <c r="T162" i="56" s="1"/>
  <c r="AB158" i="56"/>
  <c r="AC158" i="56" s="1"/>
  <c r="AD158" i="56" s="1"/>
  <c r="H163" i="56"/>
  <c r="I163" i="56" s="1"/>
  <c r="G164" i="56" s="1"/>
  <c r="W156" i="56"/>
  <c r="X156" i="56" s="1"/>
  <c r="V157" i="56" s="1"/>
  <c r="O163" i="56"/>
  <c r="T159" i="53"/>
  <c r="AD151" i="53"/>
  <c r="R160" i="53"/>
  <c r="S160" i="53" s="1"/>
  <c r="Q161" i="53" s="1"/>
  <c r="H158" i="53"/>
  <c r="I158" i="53" s="1"/>
  <c r="J158" i="53" s="1"/>
  <c r="AB152" i="53"/>
  <c r="AC152" i="53" s="1"/>
  <c r="AD152" i="53" s="1"/>
  <c r="J157" i="53"/>
  <c r="W156" i="53"/>
  <c r="X156" i="53" s="1"/>
  <c r="V157" i="53" s="1"/>
  <c r="M166" i="53"/>
  <c r="N166" i="53" s="1"/>
  <c r="O171" i="53" s="1"/>
  <c r="I26" i="42" s="1"/>
  <c r="T171" i="50"/>
  <c r="E28" i="42" s="1"/>
  <c r="T169" i="50"/>
  <c r="T170" i="50"/>
  <c r="T173" i="50" s="1"/>
  <c r="E11" i="42" s="1"/>
  <c r="AA166" i="47"/>
  <c r="AA167" i="47" s="1"/>
  <c r="AD165" i="47"/>
  <c r="V167" i="47"/>
  <c r="V168" i="47" s="1"/>
  <c r="Y166" i="47"/>
  <c r="O151" i="47"/>
  <c r="J157" i="47"/>
  <c r="H157" i="47"/>
  <c r="I157" i="47" s="1"/>
  <c r="G158" i="47" s="1"/>
  <c r="M152" i="47"/>
  <c r="N152" i="47" s="1"/>
  <c r="O152" i="47" s="1"/>
  <c r="R165" i="47"/>
  <c r="S165" i="47" s="1"/>
  <c r="T171" i="47" s="1"/>
  <c r="J28" i="42" s="1"/>
  <c r="W167" i="46"/>
  <c r="M167" i="46"/>
  <c r="T162" i="46"/>
  <c r="L168" i="46"/>
  <c r="M168" i="46" s="1"/>
  <c r="R163" i="46"/>
  <c r="S163" i="46" s="1"/>
  <c r="Q164" i="46" s="1"/>
  <c r="W168" i="46"/>
  <c r="Y168" i="46"/>
  <c r="Y172" i="46"/>
  <c r="AD170" i="46"/>
  <c r="AD169" i="46"/>
  <c r="H161" i="46"/>
  <c r="I161" i="46" s="1"/>
  <c r="G162" i="46" s="1"/>
  <c r="O168" i="46"/>
  <c r="O172" i="46"/>
  <c r="Y162" i="44"/>
  <c r="Q159" i="44"/>
  <c r="R159" i="44" s="1"/>
  <c r="S159" i="44" s="1"/>
  <c r="T159" i="44" s="1"/>
  <c r="G152" i="44"/>
  <c r="W163" i="44"/>
  <c r="X163" i="44" s="1"/>
  <c r="V164" i="44" s="1"/>
  <c r="AA162" i="44"/>
  <c r="O168" i="44"/>
  <c r="M168" i="44"/>
  <c r="O172" i="44"/>
  <c r="J152" i="44"/>
  <c r="H152" i="44"/>
  <c r="I152" i="44" s="1"/>
  <c r="G153" i="44" s="1"/>
  <c r="Q159" i="39"/>
  <c r="R159" i="39" s="1"/>
  <c r="S159" i="39" s="1"/>
  <c r="T159" i="39" s="1"/>
  <c r="L167" i="39"/>
  <c r="O166" i="39"/>
  <c r="M166" i="39"/>
  <c r="AD170" i="9"/>
  <c r="AD169" i="9"/>
  <c r="G149" i="35"/>
  <c r="J159" i="37"/>
  <c r="AA153" i="37"/>
  <c r="AB153" i="37" s="1"/>
  <c r="AC153" i="37" s="1"/>
  <c r="AA154" i="37" s="1"/>
  <c r="V161" i="37"/>
  <c r="O163" i="37"/>
  <c r="R141" i="37"/>
  <c r="S141" i="37" s="1"/>
  <c r="Q142" i="37" s="1"/>
  <c r="H160" i="37"/>
  <c r="I160" i="37" s="1"/>
  <c r="J160" i="37" s="1"/>
  <c r="W161" i="37"/>
  <c r="X161" i="37" s="1"/>
  <c r="V162" i="37" s="1"/>
  <c r="T140" i="37"/>
  <c r="M164" i="37"/>
  <c r="N164" i="37" s="1"/>
  <c r="O164" i="37" s="1"/>
  <c r="O150" i="35"/>
  <c r="AD150" i="35"/>
  <c r="Q160" i="35"/>
  <c r="AB151" i="35"/>
  <c r="AC151" i="35" s="1"/>
  <c r="AA152" i="35" s="1"/>
  <c r="H149" i="35"/>
  <c r="I149" i="35" s="1"/>
  <c r="G150" i="35" s="1"/>
  <c r="V157" i="35"/>
  <c r="M151" i="35"/>
  <c r="N151" i="35" s="1"/>
  <c r="L152" i="35" s="1"/>
  <c r="N98" i="9"/>
  <c r="V148" i="9"/>
  <c r="W148" i="9" s="1"/>
  <c r="X148" i="9" s="1"/>
  <c r="V149" i="9" s="1"/>
  <c r="I95" i="9"/>
  <c r="O166" i="53" l="1"/>
  <c r="L167" i="53"/>
  <c r="W167" i="47"/>
  <c r="O164" i="56"/>
  <c r="Y156" i="56"/>
  <c r="W157" i="56"/>
  <c r="X157" i="56" s="1"/>
  <c r="Y157" i="56" s="1"/>
  <c r="M165" i="56"/>
  <c r="N165" i="56" s="1"/>
  <c r="O165" i="56" s="1"/>
  <c r="J164" i="56"/>
  <c r="H164" i="56"/>
  <c r="I164" i="56" s="1"/>
  <c r="G165" i="56" s="1"/>
  <c r="Q163" i="56"/>
  <c r="J163" i="56"/>
  <c r="AA159" i="56"/>
  <c r="AA153" i="53"/>
  <c r="Y156" i="53"/>
  <c r="T160" i="53"/>
  <c r="W157" i="53"/>
  <c r="X157" i="53" s="1"/>
  <c r="V158" i="53" s="1"/>
  <c r="R161" i="53"/>
  <c r="S161" i="53" s="1"/>
  <c r="T161" i="53" s="1"/>
  <c r="O167" i="53"/>
  <c r="L168" i="53"/>
  <c r="M167" i="53"/>
  <c r="AB153" i="53"/>
  <c r="AC153" i="53" s="1"/>
  <c r="AA154" i="53" s="1"/>
  <c r="G159" i="53"/>
  <c r="AB166" i="47"/>
  <c r="AD166" i="47"/>
  <c r="Y167" i="47"/>
  <c r="L153" i="47"/>
  <c r="Q166" i="47"/>
  <c r="R166" i="47" s="1"/>
  <c r="T165" i="47"/>
  <c r="Y168" i="47"/>
  <c r="W168" i="47"/>
  <c r="Y172" i="47"/>
  <c r="J21" i="42" s="1"/>
  <c r="AA168" i="47"/>
  <c r="AD167" i="47"/>
  <c r="AB167" i="47"/>
  <c r="H158" i="47"/>
  <c r="I158" i="47" s="1"/>
  <c r="J158" i="47" s="1"/>
  <c r="T163" i="46"/>
  <c r="H162" i="46"/>
  <c r="I162" i="46" s="1"/>
  <c r="J162" i="46" s="1"/>
  <c r="R164" i="46"/>
  <c r="S164" i="46" s="1"/>
  <c r="T164" i="46" s="1"/>
  <c r="O170" i="46"/>
  <c r="O169" i="46"/>
  <c r="J161" i="46"/>
  <c r="Y169" i="46"/>
  <c r="Y170" i="46"/>
  <c r="Y163" i="44"/>
  <c r="W164" i="44"/>
  <c r="X164" i="44" s="1"/>
  <c r="V165" i="44" s="1"/>
  <c r="O170" i="44"/>
  <c r="O169" i="44"/>
  <c r="Q160" i="44"/>
  <c r="H153" i="44"/>
  <c r="I153" i="44" s="1"/>
  <c r="G154" i="44" s="1"/>
  <c r="AB162" i="44"/>
  <c r="AC162" i="44" s="1"/>
  <c r="AA163" i="44" s="1"/>
  <c r="Q160" i="39"/>
  <c r="L168" i="39"/>
  <c r="O167" i="39"/>
  <c r="M167" i="39"/>
  <c r="J149" i="35"/>
  <c r="L165" i="37"/>
  <c r="AB154" i="37"/>
  <c r="AC154" i="37" s="1"/>
  <c r="AA155" i="37" s="1"/>
  <c r="W162" i="37"/>
  <c r="X162" i="37" s="1"/>
  <c r="Y162" i="37" s="1"/>
  <c r="R142" i="37"/>
  <c r="S142" i="37" s="1"/>
  <c r="Q143" i="37" s="1"/>
  <c r="M165" i="37"/>
  <c r="N165" i="37" s="1"/>
  <c r="O165" i="37" s="1"/>
  <c r="AD153" i="37"/>
  <c r="Y161" i="37"/>
  <c r="G161" i="37"/>
  <c r="T141" i="37"/>
  <c r="R160" i="35"/>
  <c r="S160" i="35" s="1"/>
  <c r="T160" i="35" s="1"/>
  <c r="M152" i="35"/>
  <c r="N152" i="35" s="1"/>
  <c r="O152" i="35" s="1"/>
  <c r="AB152" i="35"/>
  <c r="AC152" i="35" s="1"/>
  <c r="AA153" i="35" s="1"/>
  <c r="O151" i="35"/>
  <c r="H150" i="35"/>
  <c r="I150" i="35" s="1"/>
  <c r="J150" i="35" s="1"/>
  <c r="W157" i="35"/>
  <c r="X157" i="35" s="1"/>
  <c r="Y157" i="35" s="1"/>
  <c r="AD151" i="35"/>
  <c r="O98" i="9"/>
  <c r="L99" i="9"/>
  <c r="W149" i="9"/>
  <c r="X149" i="9" s="1"/>
  <c r="V150" i="9" s="1"/>
  <c r="G96" i="9"/>
  <c r="H96" i="9" s="1"/>
  <c r="J95" i="9"/>
  <c r="V158" i="56" l="1"/>
  <c r="W158" i="56" s="1"/>
  <c r="X158" i="56" s="1"/>
  <c r="V159" i="56" s="1"/>
  <c r="J165" i="56"/>
  <c r="H165" i="56"/>
  <c r="I165" i="56" s="1"/>
  <c r="G166" i="56" s="1"/>
  <c r="AB159" i="56"/>
  <c r="AC159" i="56" s="1"/>
  <c r="AD159" i="56" s="1"/>
  <c r="L166" i="56"/>
  <c r="R163" i="56"/>
  <c r="S163" i="56" s="1"/>
  <c r="T163" i="56" s="1"/>
  <c r="AD153" i="53"/>
  <c r="Y157" i="53"/>
  <c r="AB154" i="53"/>
  <c r="AC154" i="53" s="1"/>
  <c r="AA155" i="53" s="1"/>
  <c r="M168" i="53"/>
  <c r="O168" i="53"/>
  <c r="O172" i="53"/>
  <c r="Q162" i="53"/>
  <c r="H159" i="53"/>
  <c r="I159" i="53" s="1"/>
  <c r="G160" i="53" s="1"/>
  <c r="W158" i="53"/>
  <c r="X158" i="53" s="1"/>
  <c r="V159" i="53" s="1"/>
  <c r="Q167" i="47"/>
  <c r="Q168" i="47" s="1"/>
  <c r="T166" i="47"/>
  <c r="M153" i="47"/>
  <c r="N153" i="47" s="1"/>
  <c r="L154" i="47" s="1"/>
  <c r="M154" i="47" s="1"/>
  <c r="N154" i="47" s="1"/>
  <c r="L155" i="47" s="1"/>
  <c r="G159" i="47"/>
  <c r="AD168" i="47"/>
  <c r="AB168" i="47"/>
  <c r="AD172" i="47"/>
  <c r="J22" i="42" s="1"/>
  <c r="T167" i="47"/>
  <c r="R167" i="47"/>
  <c r="Y170" i="47"/>
  <c r="Y169" i="47"/>
  <c r="Q165" i="46"/>
  <c r="R165" i="46" s="1"/>
  <c r="S165" i="46" s="1"/>
  <c r="T171" i="46" s="1"/>
  <c r="G163" i="46"/>
  <c r="G164" i="46"/>
  <c r="H163" i="46"/>
  <c r="I163" i="46" s="1"/>
  <c r="J163" i="46" s="1"/>
  <c r="Y164" i="44"/>
  <c r="J153" i="44"/>
  <c r="AB163" i="44"/>
  <c r="AC163" i="44" s="1"/>
  <c r="AA164" i="44" s="1"/>
  <c r="H154" i="44"/>
  <c r="I154" i="44" s="1"/>
  <c r="J154" i="44" s="1"/>
  <c r="W165" i="44"/>
  <c r="X165" i="44" s="1"/>
  <c r="V166" i="44" s="1"/>
  <c r="AD162" i="44"/>
  <c r="R160" i="44"/>
  <c r="S160" i="44" s="1"/>
  <c r="Q161" i="44" s="1"/>
  <c r="R160" i="39"/>
  <c r="S160" i="39" s="1"/>
  <c r="T160" i="39" s="1"/>
  <c r="O168" i="39"/>
  <c r="M168" i="39"/>
  <c r="O172" i="39"/>
  <c r="G151" i="35"/>
  <c r="H151" i="35" s="1"/>
  <c r="I151" i="35" s="1"/>
  <c r="G152" i="35" s="1"/>
  <c r="V163" i="37"/>
  <c r="T142" i="37"/>
  <c r="AB155" i="37"/>
  <c r="AC155" i="37" s="1"/>
  <c r="AA156" i="37" s="1"/>
  <c r="H161" i="37"/>
  <c r="I161" i="37" s="1"/>
  <c r="J161" i="37" s="1"/>
  <c r="L166" i="37"/>
  <c r="R143" i="37"/>
  <c r="S143" i="37" s="1"/>
  <c r="T143" i="37" s="1"/>
  <c r="AD154" i="37"/>
  <c r="L153" i="35"/>
  <c r="M153" i="35" s="1"/>
  <c r="N153" i="35" s="1"/>
  <c r="L154" i="35" s="1"/>
  <c r="AD152" i="35"/>
  <c r="Q161" i="35"/>
  <c r="V158" i="35"/>
  <c r="AB153" i="35"/>
  <c r="AC153" i="35" s="1"/>
  <c r="AA154" i="35" s="1"/>
  <c r="M99" i="9"/>
  <c r="W150" i="9"/>
  <c r="X150" i="9" s="1"/>
  <c r="I96" i="9"/>
  <c r="G97" i="9" s="1"/>
  <c r="Y158" i="56" l="1"/>
  <c r="W159" i="56"/>
  <c r="X159" i="56" s="1"/>
  <c r="V160" i="56" s="1"/>
  <c r="H166" i="56"/>
  <c r="I166" i="56" s="1"/>
  <c r="G167" i="56" s="1"/>
  <c r="Q164" i="56"/>
  <c r="AA160" i="56"/>
  <c r="M166" i="56"/>
  <c r="N166" i="56" s="1"/>
  <c r="O171" i="56" s="1"/>
  <c r="I17" i="42"/>
  <c r="AD154" i="53"/>
  <c r="Y158" i="53"/>
  <c r="J160" i="53"/>
  <c r="H160" i="53"/>
  <c r="I160" i="53" s="1"/>
  <c r="G161" i="53" s="1"/>
  <c r="W159" i="53"/>
  <c r="X159" i="53" s="1"/>
  <c r="V160" i="53" s="1"/>
  <c r="J159" i="53"/>
  <c r="R162" i="53"/>
  <c r="S162" i="53" s="1"/>
  <c r="Q163" i="53" s="1"/>
  <c r="O169" i="53"/>
  <c r="O170" i="53"/>
  <c r="AB155" i="53"/>
  <c r="AC155" i="53" s="1"/>
  <c r="AD155" i="53" s="1"/>
  <c r="O153" i="47"/>
  <c r="O154" i="47"/>
  <c r="M155" i="47"/>
  <c r="N155" i="47" s="1"/>
  <c r="L156" i="47" s="1"/>
  <c r="T168" i="47"/>
  <c r="R168" i="47"/>
  <c r="T172" i="47"/>
  <c r="J19" i="42" s="1"/>
  <c r="H159" i="47"/>
  <c r="I159" i="47" s="1"/>
  <c r="G160" i="47" s="1"/>
  <c r="AD170" i="47"/>
  <c r="AD169" i="47"/>
  <c r="T165" i="46"/>
  <c r="H164" i="46"/>
  <c r="I164" i="46" s="1"/>
  <c r="J164" i="46" s="1"/>
  <c r="Q166" i="46"/>
  <c r="T160" i="44"/>
  <c r="AD163" i="44"/>
  <c r="Y165" i="44"/>
  <c r="AB164" i="44"/>
  <c r="AC164" i="44" s="1"/>
  <c r="AD164" i="44" s="1"/>
  <c r="G155" i="44"/>
  <c r="R161" i="44"/>
  <c r="S161" i="44" s="1"/>
  <c r="Q162" i="44" s="1"/>
  <c r="W166" i="44"/>
  <c r="X166" i="44" s="1"/>
  <c r="Y171" i="44" s="1"/>
  <c r="Q161" i="39"/>
  <c r="R161" i="39" s="1"/>
  <c r="S161" i="39" s="1"/>
  <c r="Q162" i="39" s="1"/>
  <c r="O169" i="39"/>
  <c r="O170" i="39"/>
  <c r="G162" i="37"/>
  <c r="H162" i="37" s="1"/>
  <c r="I162" i="37" s="1"/>
  <c r="G163" i="37" s="1"/>
  <c r="W163" i="37"/>
  <c r="X163" i="37" s="1"/>
  <c r="V164" i="37" s="1"/>
  <c r="W164" i="37" s="1"/>
  <c r="X164" i="37" s="1"/>
  <c r="V165" i="37" s="1"/>
  <c r="Q144" i="37"/>
  <c r="R144" i="37" s="1"/>
  <c r="S144" i="37" s="1"/>
  <c r="T144" i="37" s="1"/>
  <c r="AB156" i="37"/>
  <c r="AC156" i="37" s="1"/>
  <c r="AA157" i="37" s="1"/>
  <c r="M166" i="37"/>
  <c r="O171" i="37" s="1"/>
  <c r="AD155" i="37"/>
  <c r="AD153" i="35"/>
  <c r="R161" i="35"/>
  <c r="S161" i="35" s="1"/>
  <c r="T161" i="35" s="1"/>
  <c r="O153" i="35"/>
  <c r="M154" i="35"/>
  <c r="N154" i="35" s="1"/>
  <c r="O154" i="35" s="1"/>
  <c r="H152" i="35"/>
  <c r="I152" i="35" s="1"/>
  <c r="G153" i="35" s="1"/>
  <c r="AB154" i="35"/>
  <c r="AC154" i="35" s="1"/>
  <c r="AA155" i="35" s="1"/>
  <c r="W158" i="35"/>
  <c r="X158" i="35" s="1"/>
  <c r="V159" i="35" s="1"/>
  <c r="J151" i="35"/>
  <c r="N99" i="9"/>
  <c r="V151" i="9"/>
  <c r="W151" i="9" s="1"/>
  <c r="X151" i="9" s="1"/>
  <c r="J96" i="9"/>
  <c r="H97" i="9"/>
  <c r="Y159" i="56" l="1"/>
  <c r="J167" i="56"/>
  <c r="H167" i="56"/>
  <c r="I167" i="56" s="1"/>
  <c r="G168" i="56" s="1"/>
  <c r="W160" i="56"/>
  <c r="X160" i="56" s="1"/>
  <c r="Y160" i="56" s="1"/>
  <c r="AB160" i="56"/>
  <c r="AC160" i="56" s="1"/>
  <c r="AA161" i="56" s="1"/>
  <c r="J166" i="56"/>
  <c r="L167" i="56"/>
  <c r="R164" i="56"/>
  <c r="S164" i="56" s="1"/>
  <c r="T164" i="56" s="1"/>
  <c r="O166" i="56"/>
  <c r="T162" i="53"/>
  <c r="Y159" i="53"/>
  <c r="R163" i="53"/>
  <c r="S163" i="53" s="1"/>
  <c r="Q164" i="53" s="1"/>
  <c r="W160" i="53"/>
  <c r="X160" i="53" s="1"/>
  <c r="Y160" i="53" s="1"/>
  <c r="AA156" i="53"/>
  <c r="H161" i="53"/>
  <c r="I161" i="53" s="1"/>
  <c r="G162" i="53" s="1"/>
  <c r="O155" i="47"/>
  <c r="J159" i="47"/>
  <c r="G161" i="47"/>
  <c r="H160" i="47"/>
  <c r="I160" i="47" s="1"/>
  <c r="J160" i="47" s="1"/>
  <c r="T169" i="47"/>
  <c r="T170" i="47"/>
  <c r="M156" i="47"/>
  <c r="N156" i="47" s="1"/>
  <c r="L157" i="47" s="1"/>
  <c r="G165" i="46"/>
  <c r="T166" i="46"/>
  <c r="Q167" i="46"/>
  <c r="R166" i="46"/>
  <c r="H165" i="46"/>
  <c r="I165" i="46" s="1"/>
  <c r="J165" i="46" s="1"/>
  <c r="T161" i="44"/>
  <c r="AA165" i="44"/>
  <c r="AB165" i="44" s="1"/>
  <c r="AC165" i="44" s="1"/>
  <c r="AD171" i="44" s="1"/>
  <c r="V167" i="44"/>
  <c r="Y167" i="44" s="1"/>
  <c r="R162" i="44"/>
  <c r="S162" i="44" s="1"/>
  <c r="Q163" i="44" s="1"/>
  <c r="H155" i="44"/>
  <c r="I155" i="44" s="1"/>
  <c r="G156" i="44" s="1"/>
  <c r="Y166" i="44"/>
  <c r="R162" i="39"/>
  <c r="S162" i="39" s="1"/>
  <c r="Q163" i="39" s="1"/>
  <c r="T161" i="39"/>
  <c r="J152" i="35"/>
  <c r="L167" i="37"/>
  <c r="O167" i="37" s="1"/>
  <c r="Q145" i="37"/>
  <c r="R145" i="37" s="1"/>
  <c r="S145" i="37" s="1"/>
  <c r="Q146" i="37" s="1"/>
  <c r="Y163" i="37"/>
  <c r="H163" i="37"/>
  <c r="I163" i="37" s="1"/>
  <c r="G164" i="37" s="1"/>
  <c r="AB157" i="37"/>
  <c r="AC157" i="37" s="1"/>
  <c r="AD157" i="37" s="1"/>
  <c r="W165" i="37"/>
  <c r="X165" i="37" s="1"/>
  <c r="V166" i="37" s="1"/>
  <c r="J162" i="37"/>
  <c r="AD156" i="37"/>
  <c r="Y164" i="37"/>
  <c r="O166" i="37"/>
  <c r="Q162" i="35"/>
  <c r="R162" i="35"/>
  <c r="S162" i="35" s="1"/>
  <c r="T162" i="35" s="1"/>
  <c r="W159" i="35"/>
  <c r="X159" i="35" s="1"/>
  <c r="Y159" i="35" s="1"/>
  <c r="AB155" i="35"/>
  <c r="AC155" i="35" s="1"/>
  <c r="AD155" i="35" s="1"/>
  <c r="G154" i="35"/>
  <c r="H153" i="35"/>
  <c r="I153" i="35" s="1"/>
  <c r="J153" i="35" s="1"/>
  <c r="AD154" i="35"/>
  <c r="Y158" i="35"/>
  <c r="L155" i="35"/>
  <c r="O99" i="9"/>
  <c r="L100" i="9"/>
  <c r="V152" i="9"/>
  <c r="W152" i="9" s="1"/>
  <c r="X152" i="9" s="1"/>
  <c r="V153" i="9" s="1"/>
  <c r="I97" i="9"/>
  <c r="AB161" i="56" l="1"/>
  <c r="AC161" i="56" s="1"/>
  <c r="AA162" i="56" s="1"/>
  <c r="J168" i="56"/>
  <c r="H168" i="56"/>
  <c r="I168" i="56" s="1"/>
  <c r="J171" i="56" s="1"/>
  <c r="J172" i="56"/>
  <c r="Q165" i="56"/>
  <c r="V161" i="56"/>
  <c r="O167" i="56"/>
  <c r="L168" i="56"/>
  <c r="M167" i="56"/>
  <c r="AD160" i="56"/>
  <c r="T163" i="53"/>
  <c r="R164" i="53"/>
  <c r="S164" i="53" s="1"/>
  <c r="Q165" i="53" s="1"/>
  <c r="H162" i="53"/>
  <c r="I162" i="53" s="1"/>
  <c r="J162" i="53" s="1"/>
  <c r="J161" i="53"/>
  <c r="V161" i="53"/>
  <c r="AB156" i="53"/>
  <c r="AC156" i="53" s="1"/>
  <c r="AA157" i="53" s="1"/>
  <c r="M157" i="47"/>
  <c r="N157" i="47" s="1"/>
  <c r="L158" i="47" s="1"/>
  <c r="O156" i="47"/>
  <c r="J161" i="47"/>
  <c r="H161" i="47"/>
  <c r="I161" i="47" s="1"/>
  <c r="G162" i="47" s="1"/>
  <c r="G166" i="46"/>
  <c r="T167" i="46"/>
  <c r="Q168" i="46"/>
  <c r="R167" i="46"/>
  <c r="W167" i="44"/>
  <c r="V168" i="44"/>
  <c r="Y168" i="44" s="1"/>
  <c r="T162" i="44"/>
  <c r="J155" i="44"/>
  <c r="R163" i="44"/>
  <c r="S163" i="44" s="1"/>
  <c r="Q164" i="44" s="1"/>
  <c r="AA166" i="44"/>
  <c r="H156" i="44"/>
  <c r="I156" i="44" s="1"/>
  <c r="J156" i="44" s="1"/>
  <c r="AD165" i="44"/>
  <c r="Y172" i="44"/>
  <c r="T162" i="39"/>
  <c r="R163" i="39"/>
  <c r="S163" i="39" s="1"/>
  <c r="Q164" i="39" s="1"/>
  <c r="T163" i="39"/>
  <c r="L168" i="37"/>
  <c r="M168" i="37" s="1"/>
  <c r="M167" i="37"/>
  <c r="AA158" i="37"/>
  <c r="AB158" i="37" s="1"/>
  <c r="AC158" i="37" s="1"/>
  <c r="AA159" i="37" s="1"/>
  <c r="W166" i="37"/>
  <c r="X166" i="37" s="1"/>
  <c r="Y171" i="37" s="1"/>
  <c r="R146" i="37"/>
  <c r="S146" i="37" s="1"/>
  <c r="T146" i="37" s="1"/>
  <c r="H164" i="37"/>
  <c r="I164" i="37" s="1"/>
  <c r="J164" i="37" s="1"/>
  <c r="O168" i="37"/>
  <c r="T145" i="37"/>
  <c r="Y165" i="37"/>
  <c r="J163" i="37"/>
  <c r="AA156" i="35"/>
  <c r="AB156" i="35" s="1"/>
  <c r="AC156" i="35" s="1"/>
  <c r="AD156" i="35" s="1"/>
  <c r="Q163" i="35"/>
  <c r="M155" i="35"/>
  <c r="N155" i="35" s="1"/>
  <c r="L156" i="35" s="1"/>
  <c r="H154" i="35"/>
  <c r="I154" i="35" s="1"/>
  <c r="G155" i="35" s="1"/>
  <c r="V160" i="35"/>
  <c r="M100" i="9"/>
  <c r="W153" i="9"/>
  <c r="X153" i="9" s="1"/>
  <c r="V154" i="9" s="1"/>
  <c r="G98" i="9"/>
  <c r="H98" i="9" s="1"/>
  <c r="J97" i="9"/>
  <c r="AD161" i="56" l="1"/>
  <c r="O168" i="56"/>
  <c r="M168" i="56"/>
  <c r="O172" i="56"/>
  <c r="W161" i="56"/>
  <c r="X161" i="56" s="1"/>
  <c r="Y161" i="56" s="1"/>
  <c r="J170" i="56"/>
  <c r="J169" i="56"/>
  <c r="R165" i="56"/>
  <c r="S165" i="56" s="1"/>
  <c r="T171" i="56" s="1"/>
  <c r="AB162" i="56"/>
  <c r="AC162" i="56" s="1"/>
  <c r="AD162" i="56" s="1"/>
  <c r="T164" i="53"/>
  <c r="AD156" i="53"/>
  <c r="AB157" i="53"/>
  <c r="AC157" i="53" s="1"/>
  <c r="AD157" i="53" s="1"/>
  <c r="R165" i="53"/>
  <c r="S165" i="53" s="1"/>
  <c r="T171" i="53" s="1"/>
  <c r="I28" i="42" s="1"/>
  <c r="W161" i="53"/>
  <c r="X161" i="53" s="1"/>
  <c r="V162" i="53" s="1"/>
  <c r="G163" i="53"/>
  <c r="O157" i="47"/>
  <c r="H162" i="47"/>
  <c r="I162" i="47" s="1"/>
  <c r="G163" i="47" s="1"/>
  <c r="M158" i="47"/>
  <c r="N158" i="47" s="1"/>
  <c r="L159" i="47" s="1"/>
  <c r="W168" i="44"/>
  <c r="R168" i="46"/>
  <c r="T168" i="46"/>
  <c r="T172" i="46"/>
  <c r="G167" i="46"/>
  <c r="H166" i="46"/>
  <c r="I166" i="46" s="1"/>
  <c r="J166" i="46" s="1"/>
  <c r="R164" i="44"/>
  <c r="S164" i="44" s="1"/>
  <c r="T164" i="44" s="1"/>
  <c r="AD166" i="44"/>
  <c r="AA167" i="44"/>
  <c r="AB166" i="44"/>
  <c r="G157" i="44"/>
  <c r="T163" i="44"/>
  <c r="Y169" i="44"/>
  <c r="Y170" i="44"/>
  <c r="R164" i="39"/>
  <c r="S164" i="39" s="1"/>
  <c r="Q165" i="39" s="1"/>
  <c r="G165" i="37"/>
  <c r="O172" i="37"/>
  <c r="AD158" i="37"/>
  <c r="Q147" i="37"/>
  <c r="R147" i="37" s="1"/>
  <c r="S147" i="37" s="1"/>
  <c r="AB159" i="37"/>
  <c r="AC159" i="37" s="1"/>
  <c r="AA160" i="37" s="1"/>
  <c r="O169" i="37"/>
  <c r="O170" i="37"/>
  <c r="V167" i="37"/>
  <c r="Y166" i="37"/>
  <c r="AA157" i="35"/>
  <c r="AB157" i="35" s="1"/>
  <c r="AC157" i="35" s="1"/>
  <c r="AD157" i="35" s="1"/>
  <c r="R163" i="35"/>
  <c r="S163" i="35" s="1"/>
  <c r="T163" i="35" s="1"/>
  <c r="O155" i="35"/>
  <c r="H155" i="35"/>
  <c r="I155" i="35" s="1"/>
  <c r="G156" i="35" s="1"/>
  <c r="M156" i="35"/>
  <c r="N156" i="35" s="1"/>
  <c r="L157" i="35" s="1"/>
  <c r="J154" i="35"/>
  <c r="W160" i="35"/>
  <c r="X160" i="35" s="1"/>
  <c r="Y160" i="35" s="1"/>
  <c r="N100" i="9"/>
  <c r="W154" i="9"/>
  <c r="X154" i="9" s="1"/>
  <c r="I98" i="9"/>
  <c r="G99" i="9" s="1"/>
  <c r="V162" i="56" l="1"/>
  <c r="AA163" i="56"/>
  <c r="AB163" i="56" s="1"/>
  <c r="AC163" i="56" s="1"/>
  <c r="AA164" i="56" s="1"/>
  <c r="W162" i="56"/>
  <c r="X162" i="56" s="1"/>
  <c r="Y162" i="56" s="1"/>
  <c r="AH173" i="56"/>
  <c r="T165" i="56"/>
  <c r="Q166" i="56"/>
  <c r="O170" i="56"/>
  <c r="O173" i="56" s="1"/>
  <c r="O169" i="56"/>
  <c r="AA158" i="53"/>
  <c r="AB158" i="53" s="1"/>
  <c r="AC158" i="53" s="1"/>
  <c r="AD158" i="53" s="1"/>
  <c r="Y161" i="53"/>
  <c r="W162" i="53"/>
  <c r="X162" i="53" s="1"/>
  <c r="Y162" i="53" s="1"/>
  <c r="H163" i="53"/>
  <c r="I163" i="53" s="1"/>
  <c r="J163" i="53" s="1"/>
  <c r="T165" i="53"/>
  <c r="Q166" i="53"/>
  <c r="M159" i="47"/>
  <c r="N159" i="47" s="1"/>
  <c r="O159" i="47" s="1"/>
  <c r="H163" i="47"/>
  <c r="I163" i="47" s="1"/>
  <c r="J163" i="47" s="1"/>
  <c r="O158" i="47"/>
  <c r="J162" i="47"/>
  <c r="H167" i="46"/>
  <c r="I167" i="46" s="1"/>
  <c r="G168" i="46" s="1"/>
  <c r="T170" i="46"/>
  <c r="T169" i="46"/>
  <c r="Q165" i="44"/>
  <c r="R165" i="44" s="1"/>
  <c r="S165" i="44" s="1"/>
  <c r="H157" i="44"/>
  <c r="I157" i="44" s="1"/>
  <c r="J157" i="44" s="1"/>
  <c r="AD167" i="44"/>
  <c r="AA168" i="44"/>
  <c r="AB167" i="44"/>
  <c r="T164" i="39"/>
  <c r="R165" i="39"/>
  <c r="S165" i="39" s="1"/>
  <c r="T171" i="39" s="1"/>
  <c r="Q166" i="39"/>
  <c r="H165" i="37"/>
  <c r="I165" i="37" s="1"/>
  <c r="J165" i="37" s="1"/>
  <c r="AD159" i="37"/>
  <c r="T147" i="37"/>
  <c r="Q148" i="37"/>
  <c r="R148" i="37" s="1"/>
  <c r="S148" i="37" s="1"/>
  <c r="T148" i="37" s="1"/>
  <c r="AB160" i="37"/>
  <c r="AC160" i="37" s="1"/>
  <c r="AA161" i="37" s="1"/>
  <c r="Y167" i="37"/>
  <c r="W167" i="37"/>
  <c r="V168" i="37"/>
  <c r="Q164" i="35"/>
  <c r="R164" i="35" s="1"/>
  <c r="S164" i="35" s="1"/>
  <c r="Q165" i="35" s="1"/>
  <c r="AA158" i="35"/>
  <c r="AB158" i="35" s="1"/>
  <c r="AC158" i="35" s="1"/>
  <c r="AD158" i="35" s="1"/>
  <c r="V161" i="35"/>
  <c r="W161" i="35" s="1"/>
  <c r="X161" i="35" s="1"/>
  <c r="Y161" i="35" s="1"/>
  <c r="O156" i="35"/>
  <c r="H156" i="35"/>
  <c r="I156" i="35" s="1"/>
  <c r="J156" i="35" s="1"/>
  <c r="M157" i="35"/>
  <c r="N157" i="35" s="1"/>
  <c r="O157" i="35" s="1"/>
  <c r="J155" i="35"/>
  <c r="O100" i="9"/>
  <c r="L101" i="9"/>
  <c r="V155" i="9"/>
  <c r="W155" i="9" s="1"/>
  <c r="X155" i="9" s="1"/>
  <c r="J98" i="9"/>
  <c r="H99" i="9"/>
  <c r="AD163" i="56" l="1"/>
  <c r="V163" i="56"/>
  <c r="W163" i="56" s="1"/>
  <c r="X163" i="56" s="1"/>
  <c r="Y163" i="56" s="1"/>
  <c r="AB164" i="56"/>
  <c r="AC164" i="56" s="1"/>
  <c r="AA165" i="56" s="1"/>
  <c r="T166" i="56"/>
  <c r="Q167" i="56"/>
  <c r="R166" i="56"/>
  <c r="AA159" i="53"/>
  <c r="G164" i="53"/>
  <c r="T166" i="53"/>
  <c r="Q167" i="53"/>
  <c r="R166" i="53"/>
  <c r="V163" i="53"/>
  <c r="L160" i="47"/>
  <c r="G164" i="47"/>
  <c r="J167" i="46"/>
  <c r="H168" i="46"/>
  <c r="I168" i="46" s="1"/>
  <c r="J171" i="46" s="1"/>
  <c r="J172" i="46"/>
  <c r="T171" i="44"/>
  <c r="T165" i="44"/>
  <c r="G158" i="44"/>
  <c r="AD168" i="44"/>
  <c r="AB168" i="44"/>
  <c r="AD172" i="44"/>
  <c r="H158" i="44"/>
  <c r="I158" i="44" s="1"/>
  <c r="J158" i="44" s="1"/>
  <c r="Q166" i="44"/>
  <c r="T165" i="39"/>
  <c r="T166" i="39"/>
  <c r="R166" i="39"/>
  <c r="Q167" i="39"/>
  <c r="G157" i="35"/>
  <c r="G166" i="37"/>
  <c r="H166" i="37" s="1"/>
  <c r="I166" i="37" s="1"/>
  <c r="G167" i="37" s="1"/>
  <c r="H167" i="37" s="1"/>
  <c r="I167" i="37" s="1"/>
  <c r="J167" i="37" s="1"/>
  <c r="Q149" i="37"/>
  <c r="R149" i="37" s="1"/>
  <c r="S149" i="37" s="1"/>
  <c r="Q150" i="37" s="1"/>
  <c r="AD160" i="37"/>
  <c r="Y168" i="37"/>
  <c r="W168" i="37"/>
  <c r="Y172" i="37"/>
  <c r="AB161" i="37"/>
  <c r="AC161" i="37" s="1"/>
  <c r="AA162" i="37" s="1"/>
  <c r="L158" i="35"/>
  <c r="M158" i="35" s="1"/>
  <c r="N158" i="35" s="1"/>
  <c r="O158" i="35" s="1"/>
  <c r="T164" i="35"/>
  <c r="AA159" i="35"/>
  <c r="AB159" i="35" s="1"/>
  <c r="AC159" i="35" s="1"/>
  <c r="AD159" i="35" s="1"/>
  <c r="R165" i="35"/>
  <c r="S165" i="35" s="1"/>
  <c r="T165" i="35" s="1"/>
  <c r="V162" i="35"/>
  <c r="H157" i="35"/>
  <c r="I157" i="35" s="1"/>
  <c r="J157" i="35" s="1"/>
  <c r="M101" i="9"/>
  <c r="V156" i="9"/>
  <c r="I99" i="9"/>
  <c r="J99" i="9" s="1"/>
  <c r="AD164" i="56" l="1"/>
  <c r="AB165" i="56"/>
  <c r="AC165" i="56" s="1"/>
  <c r="AD171" i="56" s="1"/>
  <c r="T167" i="56"/>
  <c r="Q168" i="56"/>
  <c r="R167" i="56"/>
  <c r="V164" i="56"/>
  <c r="T167" i="53"/>
  <c r="Q168" i="53"/>
  <c r="R167" i="53"/>
  <c r="W163" i="53"/>
  <c r="X163" i="53" s="1"/>
  <c r="Y163" i="53" s="1"/>
  <c r="H164" i="53"/>
  <c r="I164" i="53" s="1"/>
  <c r="G165" i="53" s="1"/>
  <c r="AB159" i="53"/>
  <c r="AC159" i="53" s="1"/>
  <c r="AA160" i="53" s="1"/>
  <c r="M160" i="47"/>
  <c r="N160" i="47" s="1"/>
  <c r="O160" i="47" s="1"/>
  <c r="H164" i="47"/>
  <c r="I164" i="47" s="1"/>
  <c r="J164" i="47" s="1"/>
  <c r="J168" i="46"/>
  <c r="G159" i="44"/>
  <c r="H159" i="44"/>
  <c r="I159" i="44" s="1"/>
  <c r="G160" i="44" s="1"/>
  <c r="T166" i="44"/>
  <c r="Q167" i="44"/>
  <c r="R166" i="44"/>
  <c r="AD169" i="44"/>
  <c r="AD170" i="44"/>
  <c r="T167" i="39"/>
  <c r="Q168" i="39"/>
  <c r="R167" i="39"/>
  <c r="G158" i="35"/>
  <c r="J166" i="37"/>
  <c r="AD161" i="37"/>
  <c r="R150" i="37"/>
  <c r="S150" i="37" s="1"/>
  <c r="Q151" i="37" s="1"/>
  <c r="Y170" i="37"/>
  <c r="Y169" i="37"/>
  <c r="AB162" i="37"/>
  <c r="AC162" i="37" s="1"/>
  <c r="AA163" i="37" s="1"/>
  <c r="T149" i="37"/>
  <c r="G168" i="37"/>
  <c r="Q166" i="35"/>
  <c r="AA160" i="35"/>
  <c r="AB160" i="35" s="1"/>
  <c r="AC160" i="35" s="1"/>
  <c r="H158" i="35"/>
  <c r="I158" i="35" s="1"/>
  <c r="G159" i="35" s="1"/>
  <c r="W162" i="35"/>
  <c r="X162" i="35" s="1"/>
  <c r="Y162" i="35" s="1"/>
  <c r="L159" i="35"/>
  <c r="N101" i="9"/>
  <c r="W156" i="9"/>
  <c r="X156" i="9" s="1"/>
  <c r="V157" i="9" s="1"/>
  <c r="G100" i="9"/>
  <c r="W164" i="56" l="1"/>
  <c r="X164" i="56" s="1"/>
  <c r="V165" i="56" s="1"/>
  <c r="AA166" i="56"/>
  <c r="R168" i="56"/>
  <c r="T168" i="56"/>
  <c r="T172" i="56"/>
  <c r="AD165" i="56"/>
  <c r="J164" i="53"/>
  <c r="AB160" i="53"/>
  <c r="AC160" i="53" s="1"/>
  <c r="AA161" i="53" s="1"/>
  <c r="G166" i="53"/>
  <c r="H165" i="53"/>
  <c r="I165" i="53" s="1"/>
  <c r="J165" i="53" s="1"/>
  <c r="V164" i="53"/>
  <c r="AD159" i="53"/>
  <c r="T168" i="53"/>
  <c r="R168" i="53"/>
  <c r="T172" i="53"/>
  <c r="L161" i="47"/>
  <c r="G165" i="47"/>
  <c r="J169" i="46"/>
  <c r="J170" i="46"/>
  <c r="J159" i="44"/>
  <c r="H160" i="44"/>
  <c r="I160" i="44" s="1"/>
  <c r="G161" i="44" s="1"/>
  <c r="T167" i="44"/>
  <c r="Q168" i="44"/>
  <c r="R167" i="44"/>
  <c r="R168" i="39"/>
  <c r="T168" i="39"/>
  <c r="T172" i="39"/>
  <c r="AB163" i="37"/>
  <c r="AC163" i="37" s="1"/>
  <c r="AA164" i="37" s="1"/>
  <c r="R151" i="37"/>
  <c r="S151" i="37" s="1"/>
  <c r="Q152" i="37" s="1"/>
  <c r="AD162" i="37"/>
  <c r="H168" i="37"/>
  <c r="I168" i="37" s="1"/>
  <c r="J171" i="37" s="1"/>
  <c r="J172" i="37"/>
  <c r="T150" i="37"/>
  <c r="R166" i="35"/>
  <c r="Q167" i="35"/>
  <c r="AD160" i="35"/>
  <c r="AA161" i="35"/>
  <c r="AB161" i="35" s="1"/>
  <c r="AC161" i="35" s="1"/>
  <c r="AA162" i="35" s="1"/>
  <c r="V163" i="35"/>
  <c r="G160" i="35"/>
  <c r="H159" i="35"/>
  <c r="I159" i="35" s="1"/>
  <c r="J159" i="35" s="1"/>
  <c r="W163" i="35"/>
  <c r="X163" i="35" s="1"/>
  <c r="Y163" i="35" s="1"/>
  <c r="M159" i="35"/>
  <c r="N159" i="35" s="1"/>
  <c r="O159" i="35" s="1"/>
  <c r="J158" i="35"/>
  <c r="O101" i="9"/>
  <c r="L102" i="9"/>
  <c r="W157" i="9"/>
  <c r="X157" i="9" s="1"/>
  <c r="V158" i="9" s="1"/>
  <c r="H100" i="9"/>
  <c r="Y164" i="56" l="1"/>
  <c r="W165" i="56"/>
  <c r="X165" i="56" s="1"/>
  <c r="V166" i="56" s="1"/>
  <c r="AA167" i="56"/>
  <c r="AD166" i="56"/>
  <c r="AB166" i="56"/>
  <c r="T169" i="56"/>
  <c r="T170" i="56"/>
  <c r="T173" i="56" s="1"/>
  <c r="I19" i="42"/>
  <c r="AD160" i="53"/>
  <c r="AB161" i="53"/>
  <c r="AC161" i="53" s="1"/>
  <c r="AD161" i="53" s="1"/>
  <c r="W164" i="53"/>
  <c r="X164" i="53" s="1"/>
  <c r="Y164" i="53" s="1"/>
  <c r="G167" i="53"/>
  <c r="H166" i="53"/>
  <c r="I166" i="53" s="1"/>
  <c r="J166" i="53" s="1"/>
  <c r="T170" i="53"/>
  <c r="T169" i="53"/>
  <c r="M161" i="47"/>
  <c r="N161" i="47" s="1"/>
  <c r="L162" i="47" s="1"/>
  <c r="H165" i="47"/>
  <c r="I165" i="47" s="1"/>
  <c r="J165" i="47" s="1"/>
  <c r="AH173" i="46"/>
  <c r="O173" i="46"/>
  <c r="AD173" i="46"/>
  <c r="Y173" i="46"/>
  <c r="T173" i="46"/>
  <c r="H161" i="44"/>
  <c r="I161" i="44" s="1"/>
  <c r="G162" i="44" s="1"/>
  <c r="J160" i="44"/>
  <c r="T168" i="44"/>
  <c r="R168" i="44"/>
  <c r="T172" i="44"/>
  <c r="T170" i="39"/>
  <c r="T169" i="39"/>
  <c r="J168" i="37"/>
  <c r="J169" i="37" s="1"/>
  <c r="T151" i="37"/>
  <c r="R152" i="37"/>
  <c r="S152" i="37" s="1"/>
  <c r="Q153" i="37" s="1"/>
  <c r="AB164" i="37"/>
  <c r="AC164" i="37" s="1"/>
  <c r="AA165" i="37" s="1"/>
  <c r="J170" i="37"/>
  <c r="AD163" i="37"/>
  <c r="L160" i="35"/>
  <c r="M160" i="35" s="1"/>
  <c r="N160" i="35" s="1"/>
  <c r="O160" i="35" s="1"/>
  <c r="T167" i="35"/>
  <c r="Q168" i="35"/>
  <c r="R167" i="35"/>
  <c r="T171" i="35"/>
  <c r="T166" i="35"/>
  <c r="AB162" i="35"/>
  <c r="AC162" i="35" s="1"/>
  <c r="AA163" i="35" s="1"/>
  <c r="V164" i="35"/>
  <c r="H160" i="35"/>
  <c r="I160" i="35" s="1"/>
  <c r="J160" i="35" s="1"/>
  <c r="G161" i="35"/>
  <c r="AD161" i="35"/>
  <c r="M102" i="9"/>
  <c r="W158" i="9"/>
  <c r="X158" i="9" s="1"/>
  <c r="I100" i="9"/>
  <c r="J100" i="9" s="1"/>
  <c r="Y165" i="56" l="1"/>
  <c r="W166" i="56"/>
  <c r="X166" i="56" s="1"/>
  <c r="Y171" i="56" s="1"/>
  <c r="AD167" i="56"/>
  <c r="AA168" i="56"/>
  <c r="AB167" i="56"/>
  <c r="AA162" i="53"/>
  <c r="AB162" i="53" s="1"/>
  <c r="AC162" i="53" s="1"/>
  <c r="AA163" i="53" s="1"/>
  <c r="V165" i="53"/>
  <c r="W165" i="53" s="1"/>
  <c r="X165" i="53" s="1"/>
  <c r="Y165" i="53" s="1"/>
  <c r="H167" i="53"/>
  <c r="I167" i="53" s="1"/>
  <c r="J167" i="53" s="1"/>
  <c r="M162" i="47"/>
  <c r="N162" i="47" s="1"/>
  <c r="O162" i="47" s="1"/>
  <c r="O161" i="47"/>
  <c r="G166" i="47"/>
  <c r="J161" i="44"/>
  <c r="H162" i="44"/>
  <c r="I162" i="44" s="1"/>
  <c r="G163" i="44" s="1"/>
  <c r="T169" i="44"/>
  <c r="T170" i="44"/>
  <c r="T152" i="37"/>
  <c r="AD164" i="37"/>
  <c r="AB165" i="37"/>
  <c r="AC165" i="37" s="1"/>
  <c r="AD171" i="37" s="1"/>
  <c r="R153" i="37"/>
  <c r="S153" i="37" s="1"/>
  <c r="Q154" i="37" s="1"/>
  <c r="T168" i="35"/>
  <c r="R168" i="35"/>
  <c r="AD162" i="35"/>
  <c r="L161" i="35"/>
  <c r="H161" i="35"/>
  <c r="I161" i="35" s="1"/>
  <c r="G162" i="35" s="1"/>
  <c r="W164" i="35"/>
  <c r="X164" i="35" s="1"/>
  <c r="V165" i="35" s="1"/>
  <c r="AB163" i="35"/>
  <c r="AC163" i="35" s="1"/>
  <c r="AD163" i="35" s="1"/>
  <c r="N102" i="9"/>
  <c r="V159" i="9"/>
  <c r="G101" i="9"/>
  <c r="Y166" i="56" l="1"/>
  <c r="V167" i="56"/>
  <c r="V168" i="56" s="1"/>
  <c r="AB168" i="56"/>
  <c r="AD168" i="56"/>
  <c r="AD172" i="56"/>
  <c r="AD162" i="53"/>
  <c r="AB163" i="53"/>
  <c r="AC163" i="53" s="1"/>
  <c r="AA164" i="53" s="1"/>
  <c r="G168" i="53"/>
  <c r="V166" i="53"/>
  <c r="L163" i="47"/>
  <c r="H166" i="47"/>
  <c r="I166" i="47" s="1"/>
  <c r="G167" i="47" s="1"/>
  <c r="J162" i="44"/>
  <c r="H163" i="44"/>
  <c r="I163" i="44" s="1"/>
  <c r="G164" i="44" s="1"/>
  <c r="T153" i="37"/>
  <c r="R154" i="37"/>
  <c r="S154" i="37" s="1"/>
  <c r="Q155" i="37" s="1"/>
  <c r="AA166" i="37"/>
  <c r="AD165" i="37"/>
  <c r="T170" i="35"/>
  <c r="T169" i="35"/>
  <c r="AA164" i="35"/>
  <c r="AB164" i="35" s="1"/>
  <c r="AC164" i="35" s="1"/>
  <c r="AD164" i="35" s="1"/>
  <c r="W165" i="35"/>
  <c r="X165" i="35" s="1"/>
  <c r="Y165" i="35" s="1"/>
  <c r="H162" i="35"/>
  <c r="I162" i="35" s="1"/>
  <c r="J162" i="35" s="1"/>
  <c r="J161" i="35"/>
  <c r="Y164" i="35"/>
  <c r="M161" i="35"/>
  <c r="N161" i="35" s="1"/>
  <c r="L162" i="35" s="1"/>
  <c r="O102" i="9"/>
  <c r="L103" i="9"/>
  <c r="W159" i="9"/>
  <c r="X159" i="9" s="1"/>
  <c r="H101" i="9"/>
  <c r="Y167" i="56" l="1"/>
  <c r="W167" i="56"/>
  <c r="AD169" i="56"/>
  <c r="AD170" i="56"/>
  <c r="AD173" i="56" s="1"/>
  <c r="Y168" i="56"/>
  <c r="W168" i="56"/>
  <c r="Y172" i="56"/>
  <c r="AD163" i="53"/>
  <c r="H168" i="53"/>
  <c r="I168" i="53" s="1"/>
  <c r="J171" i="53" s="1"/>
  <c r="J172" i="53"/>
  <c r="W166" i="53"/>
  <c r="X166" i="53" s="1"/>
  <c r="Y171" i="53" s="1"/>
  <c r="I30" i="42" s="1"/>
  <c r="AB164" i="53"/>
  <c r="AC164" i="53" s="1"/>
  <c r="AA165" i="53" s="1"/>
  <c r="M163" i="47"/>
  <c r="N163" i="47" s="1"/>
  <c r="L164" i="47" s="1"/>
  <c r="J166" i="47"/>
  <c r="H167" i="47"/>
  <c r="I167" i="47" s="1"/>
  <c r="G168" i="47" s="1"/>
  <c r="H164" i="44"/>
  <c r="I164" i="44" s="1"/>
  <c r="J164" i="44" s="1"/>
  <c r="J163" i="44"/>
  <c r="G163" i="35"/>
  <c r="R155" i="37"/>
  <c r="S155" i="37" s="1"/>
  <c r="Q156" i="37" s="1"/>
  <c r="AD166" i="37"/>
  <c r="AA167" i="37"/>
  <c r="AB166" i="37"/>
  <c r="T154" i="37"/>
  <c r="AA165" i="35"/>
  <c r="V166" i="35"/>
  <c r="W166" i="35" s="1"/>
  <c r="X166" i="35" s="1"/>
  <c r="Y171" i="35" s="1"/>
  <c r="O161" i="35"/>
  <c r="M162" i="35"/>
  <c r="N162" i="35" s="1"/>
  <c r="O162" i="35" s="1"/>
  <c r="AB165" i="35"/>
  <c r="AC165" i="35" s="1"/>
  <c r="AD165" i="35" s="1"/>
  <c r="H163" i="35"/>
  <c r="I163" i="35" s="1"/>
  <c r="G164" i="35" s="1"/>
  <c r="M103" i="9"/>
  <c r="V160" i="9"/>
  <c r="I101" i="9"/>
  <c r="Y170" i="56" l="1"/>
  <c r="Y173" i="56" s="1"/>
  <c r="Y169" i="56"/>
  <c r="AD164" i="53"/>
  <c r="V167" i="53"/>
  <c r="AB165" i="53"/>
  <c r="AC165" i="53" s="1"/>
  <c r="AD171" i="53" s="1"/>
  <c r="I31" i="42" s="1"/>
  <c r="Y166" i="53"/>
  <c r="J168" i="53"/>
  <c r="M164" i="47"/>
  <c r="N164" i="47" s="1"/>
  <c r="O164" i="47" s="1"/>
  <c r="O163" i="47"/>
  <c r="H168" i="47"/>
  <c r="I168" i="47" s="1"/>
  <c r="J171" i="47" s="1"/>
  <c r="J172" i="47"/>
  <c r="J167" i="47"/>
  <c r="G165" i="44"/>
  <c r="J163" i="35"/>
  <c r="R156" i="37"/>
  <c r="S156" i="37" s="1"/>
  <c r="Q157" i="37" s="1"/>
  <c r="T155" i="37"/>
  <c r="AA168" i="37"/>
  <c r="AD167" i="37"/>
  <c r="AB167" i="37"/>
  <c r="AA166" i="35"/>
  <c r="AD166" i="35" s="1"/>
  <c r="AA167" i="35"/>
  <c r="V167" i="35"/>
  <c r="H164" i="35"/>
  <c r="I164" i="35" s="1"/>
  <c r="J164" i="35" s="1"/>
  <c r="Y166" i="35"/>
  <c r="L163" i="35"/>
  <c r="N103" i="9"/>
  <c r="W160" i="9"/>
  <c r="X160" i="9" s="1"/>
  <c r="V161" i="9" s="1"/>
  <c r="G102" i="9"/>
  <c r="J101" i="9"/>
  <c r="H102" i="9"/>
  <c r="AD165" i="53" l="1"/>
  <c r="J169" i="53"/>
  <c r="J170" i="53"/>
  <c r="AA166" i="53"/>
  <c r="Y167" i="53"/>
  <c r="V168" i="53"/>
  <c r="W167" i="53"/>
  <c r="L165" i="47"/>
  <c r="M165" i="47" s="1"/>
  <c r="N165" i="47" s="1"/>
  <c r="J168" i="47"/>
  <c r="H165" i="44"/>
  <c r="I165" i="44" s="1"/>
  <c r="G166" i="44" s="1"/>
  <c r="T156" i="37"/>
  <c r="R157" i="37"/>
  <c r="S157" i="37" s="1"/>
  <c r="T157" i="37" s="1"/>
  <c r="AD168" i="37"/>
  <c r="AB168" i="37"/>
  <c r="AD172" i="37"/>
  <c r="AB166" i="35"/>
  <c r="M163" i="35"/>
  <c r="N163" i="35" s="1"/>
  <c r="O163" i="35" s="1"/>
  <c r="G165" i="35"/>
  <c r="AB167" i="35"/>
  <c r="AD171" i="35" s="1"/>
  <c r="Y167" i="35"/>
  <c r="V168" i="35"/>
  <c r="W167" i="35"/>
  <c r="O103" i="9"/>
  <c r="L104" i="9"/>
  <c r="W161" i="9"/>
  <c r="X161" i="9" s="1"/>
  <c r="V162" i="9" s="1"/>
  <c r="I102" i="9"/>
  <c r="J102" i="9" s="1"/>
  <c r="W168" i="53" l="1"/>
  <c r="Y168" i="53"/>
  <c r="Y172" i="53"/>
  <c r="AA167" i="53"/>
  <c r="AD166" i="53"/>
  <c r="AB166" i="53"/>
  <c r="AH173" i="53"/>
  <c r="O173" i="53"/>
  <c r="I9" i="42" s="1"/>
  <c r="T173" i="53"/>
  <c r="I11" i="42" s="1"/>
  <c r="O165" i="47"/>
  <c r="L166" i="47"/>
  <c r="J169" i="47"/>
  <c r="J170" i="47"/>
  <c r="H166" i="44"/>
  <c r="I166" i="44" s="1"/>
  <c r="G167" i="44" s="1"/>
  <c r="J165" i="44"/>
  <c r="Q158" i="37"/>
  <c r="R158" i="37" s="1"/>
  <c r="S158" i="37" s="1"/>
  <c r="Q159" i="37" s="1"/>
  <c r="AD169" i="37"/>
  <c r="AD170" i="37"/>
  <c r="L164" i="35"/>
  <c r="M164" i="35" s="1"/>
  <c r="N164" i="35" s="1"/>
  <c r="L165" i="35" s="1"/>
  <c r="AA168" i="35"/>
  <c r="AD167" i="35"/>
  <c r="W168" i="35"/>
  <c r="Y168" i="35"/>
  <c r="H165" i="35"/>
  <c r="I165" i="35" s="1"/>
  <c r="G166" i="35" s="1"/>
  <c r="M104" i="9"/>
  <c r="W162" i="9"/>
  <c r="X162" i="9" s="1"/>
  <c r="G103" i="9"/>
  <c r="I21" i="42" l="1"/>
  <c r="AD167" i="53"/>
  <c r="AA168" i="53"/>
  <c r="AB167" i="53"/>
  <c r="Y169" i="53"/>
  <c r="Y170" i="53"/>
  <c r="Y173" i="53" s="1"/>
  <c r="I13" i="42" s="1"/>
  <c r="M166" i="47"/>
  <c r="N166" i="47" s="1"/>
  <c r="L167" i="47" s="1"/>
  <c r="AD173" i="47"/>
  <c r="J14" i="42" s="1"/>
  <c r="AH173" i="47"/>
  <c r="T173" i="47"/>
  <c r="J11" i="42" s="1"/>
  <c r="Y173" i="47"/>
  <c r="J13" i="42" s="1"/>
  <c r="H167" i="44"/>
  <c r="I167" i="44" s="1"/>
  <c r="G168" i="44" s="1"/>
  <c r="J166" i="44"/>
  <c r="AD168" i="35"/>
  <c r="AD169" i="35" s="1"/>
  <c r="AD172" i="35"/>
  <c r="T158" i="37"/>
  <c r="R159" i="37"/>
  <c r="S159" i="37" s="1"/>
  <c r="T159" i="37" s="1"/>
  <c r="AB168" i="35"/>
  <c r="H166" i="35"/>
  <c r="I166" i="35" s="1"/>
  <c r="G167" i="35" s="1"/>
  <c r="M165" i="35"/>
  <c r="N165" i="35" s="1"/>
  <c r="L166" i="35" s="1"/>
  <c r="J165" i="35"/>
  <c r="Y169" i="35"/>
  <c r="Y170" i="35"/>
  <c r="O164" i="35"/>
  <c r="N104" i="9"/>
  <c r="V163" i="9"/>
  <c r="W163" i="9" s="1"/>
  <c r="X163" i="9" s="1"/>
  <c r="H103" i="9"/>
  <c r="O166" i="47" l="1"/>
  <c r="AD168" i="53"/>
  <c r="AB168" i="53"/>
  <c r="AD172" i="53"/>
  <c r="L168" i="47"/>
  <c r="O167" i="47"/>
  <c r="M167" i="47"/>
  <c r="O171" i="47" s="1"/>
  <c r="J26" i="42" s="1"/>
  <c r="H168" i="44"/>
  <c r="I168" i="44" s="1"/>
  <c r="J171" i="44" s="1"/>
  <c r="J172" i="44"/>
  <c r="J167" i="44"/>
  <c r="AD170" i="35"/>
  <c r="Q160" i="37"/>
  <c r="O165" i="35"/>
  <c r="M166" i="35"/>
  <c r="N166" i="35" s="1"/>
  <c r="O171" i="35" s="1"/>
  <c r="H167" i="35"/>
  <c r="I167" i="35" s="1"/>
  <c r="J167" i="35" s="1"/>
  <c r="J166" i="35"/>
  <c r="O104" i="9"/>
  <c r="L105" i="9"/>
  <c r="V164" i="9"/>
  <c r="W164" i="9" s="1"/>
  <c r="X164" i="9" s="1"/>
  <c r="V165" i="9" s="1"/>
  <c r="I103" i="9"/>
  <c r="I22" i="42" l="1"/>
  <c r="AD169" i="53"/>
  <c r="AD170" i="53"/>
  <c r="AD173" i="53" s="1"/>
  <c r="I14" i="42" s="1"/>
  <c r="O168" i="47"/>
  <c r="O170" i="47" s="1"/>
  <c r="O173" i="47" s="1"/>
  <c r="J9" i="42" s="1"/>
  <c r="M168" i="47"/>
  <c r="O172" i="47"/>
  <c r="J17" i="42" s="1"/>
  <c r="J168" i="44"/>
  <c r="G168" i="35"/>
  <c r="J172" i="35" s="1"/>
  <c r="R160" i="37"/>
  <c r="S160" i="37" s="1"/>
  <c r="Q161" i="37" s="1"/>
  <c r="L167" i="35"/>
  <c r="L168" i="35" s="1"/>
  <c r="O166" i="35"/>
  <c r="H168" i="35"/>
  <c r="I168" i="35" s="1"/>
  <c r="J171" i="35" s="1"/>
  <c r="O167" i="35"/>
  <c r="M105" i="9"/>
  <c r="W165" i="9"/>
  <c r="X165" i="9" s="1"/>
  <c r="V166" i="9" s="1"/>
  <c r="G104" i="9"/>
  <c r="H104" i="9" s="1"/>
  <c r="J103" i="9"/>
  <c r="O169" i="47" l="1"/>
  <c r="J170" i="44"/>
  <c r="J169" i="44"/>
  <c r="J168" i="35"/>
  <c r="J170" i="35" s="1"/>
  <c r="T160" i="37"/>
  <c r="R161" i="37"/>
  <c r="S161" i="37" s="1"/>
  <c r="T161" i="37" s="1"/>
  <c r="M167" i="35"/>
  <c r="O168" i="35"/>
  <c r="M168" i="35"/>
  <c r="N105" i="9"/>
  <c r="W166" i="9"/>
  <c r="X166" i="9" s="1"/>
  <c r="I104" i="9"/>
  <c r="G105" i="9" s="1"/>
  <c r="AH173" i="44" l="1"/>
  <c r="O173" i="44"/>
  <c r="F9" i="42" s="1"/>
  <c r="AD173" i="44"/>
  <c r="T173" i="44"/>
  <c r="Y173" i="44"/>
  <c r="J169" i="35"/>
  <c r="Q162" i="37"/>
  <c r="O170" i="35"/>
  <c r="O169" i="35"/>
  <c r="O105" i="9"/>
  <c r="L106" i="9"/>
  <c r="V167" i="9"/>
  <c r="W167" i="9" s="1"/>
  <c r="J104" i="9"/>
  <c r="H105" i="9"/>
  <c r="R162" i="37" l="1"/>
  <c r="S162" i="37" s="1"/>
  <c r="Q163" i="37" s="1"/>
  <c r="M106" i="9"/>
  <c r="V168" i="9"/>
  <c r="I105" i="9"/>
  <c r="J105" i="9" s="1"/>
  <c r="R163" i="37" l="1"/>
  <c r="S163" i="37" s="1"/>
  <c r="Q164" i="37" s="1"/>
  <c r="T162" i="37"/>
  <c r="W168" i="9"/>
  <c r="Y168" i="9"/>
  <c r="N106" i="9"/>
  <c r="G106" i="9"/>
  <c r="R164" i="37" l="1"/>
  <c r="S164" i="37" s="1"/>
  <c r="Q165" i="37" s="1"/>
  <c r="T163" i="37"/>
  <c r="O106" i="9"/>
  <c r="L107" i="9"/>
  <c r="H106" i="9"/>
  <c r="R165" i="37" l="1"/>
  <c r="S165" i="37" s="1"/>
  <c r="T171" i="37" s="1"/>
  <c r="T164" i="37"/>
  <c r="M107" i="9"/>
  <c r="I106" i="9"/>
  <c r="Q166" i="37" l="1"/>
  <c r="T166" i="37" s="1"/>
  <c r="T165" i="37"/>
  <c r="N107" i="9"/>
  <c r="G107" i="9"/>
  <c r="H107" i="9" s="1"/>
  <c r="J106" i="9"/>
  <c r="R166" i="37" l="1"/>
  <c r="Q167" i="37"/>
  <c r="R167" i="37" s="1"/>
  <c r="O107" i="9"/>
  <c r="L108" i="9"/>
  <c r="I107" i="9"/>
  <c r="J107" i="9" s="1"/>
  <c r="T167" i="37" l="1"/>
  <c r="Q168" i="37"/>
  <c r="R168" i="37" s="1"/>
  <c r="M108" i="9"/>
  <c r="G108" i="9"/>
  <c r="T172" i="37" l="1"/>
  <c r="T168" i="37"/>
  <c r="T169" i="37" s="1"/>
  <c r="N108" i="9"/>
  <c r="H108" i="9"/>
  <c r="T170" i="37" l="1"/>
  <c r="O108" i="9"/>
  <c r="L109" i="9"/>
  <c r="I108" i="9"/>
  <c r="M109" i="9" l="1"/>
  <c r="G109" i="9"/>
  <c r="H109" i="9" s="1"/>
  <c r="J108" i="9"/>
  <c r="N109" i="9" l="1"/>
  <c r="I109" i="9"/>
  <c r="J109" i="9" s="1"/>
  <c r="O109" i="9" l="1"/>
  <c r="L110" i="9"/>
  <c r="G110" i="9"/>
  <c r="M110" i="9" l="1"/>
  <c r="H110" i="9"/>
  <c r="N110" i="9" l="1"/>
  <c r="I110" i="9"/>
  <c r="O110" i="9" l="1"/>
  <c r="L111" i="9"/>
  <c r="G111" i="9"/>
  <c r="H111" i="9" s="1"/>
  <c r="J110" i="9"/>
  <c r="M111" i="9" l="1"/>
  <c r="I111" i="9"/>
  <c r="J111" i="9" s="1"/>
  <c r="N111" i="9" l="1"/>
  <c r="G112" i="9"/>
  <c r="O111" i="9" l="1"/>
  <c r="L112" i="9"/>
  <c r="H112" i="9"/>
  <c r="M112" i="9" l="1"/>
  <c r="I112" i="9"/>
  <c r="N112" i="9" l="1"/>
  <c r="G113" i="9"/>
  <c r="J112" i="9"/>
  <c r="H113" i="9"/>
  <c r="O112" i="9" l="1"/>
  <c r="L113" i="9"/>
  <c r="I113" i="9"/>
  <c r="J113" i="9" s="1"/>
  <c r="M113" i="9" l="1"/>
  <c r="G114" i="9"/>
  <c r="N113" i="9" l="1"/>
  <c r="H114" i="9"/>
  <c r="L114" i="9" l="1"/>
  <c r="O113" i="9"/>
  <c r="I114" i="9"/>
  <c r="M114" i="9" l="1"/>
  <c r="G115" i="9"/>
  <c r="H115" i="9" s="1"/>
  <c r="J114" i="9"/>
  <c r="N114" i="9" l="1"/>
  <c r="I115" i="9"/>
  <c r="J115" i="9" s="1"/>
  <c r="O114" i="9" l="1"/>
  <c r="L115" i="9"/>
  <c r="G116" i="9"/>
  <c r="M115" i="9" l="1"/>
  <c r="H116" i="9"/>
  <c r="N115" i="9" l="1"/>
  <c r="I116" i="9"/>
  <c r="O115" i="9" l="1"/>
  <c r="L116" i="9"/>
  <c r="G117" i="9"/>
  <c r="H117" i="9" s="1"/>
  <c r="J116" i="9"/>
  <c r="M116" i="9" l="1"/>
  <c r="I117" i="9"/>
  <c r="J117" i="9" s="1"/>
  <c r="N116" i="9" l="1"/>
  <c r="G118" i="9"/>
  <c r="O116" i="9" l="1"/>
  <c r="L117" i="9"/>
  <c r="H118" i="9"/>
  <c r="M117" i="9" l="1"/>
  <c r="I118" i="9"/>
  <c r="N117" i="9" l="1"/>
  <c r="G119" i="9"/>
  <c r="J118" i="9"/>
  <c r="H119" i="9"/>
  <c r="O117" i="9" l="1"/>
  <c r="L118" i="9"/>
  <c r="I119" i="9"/>
  <c r="J119" i="9" s="1"/>
  <c r="M118" i="9" l="1"/>
  <c r="G120" i="9"/>
  <c r="N118" i="9" l="1"/>
  <c r="H120" i="9"/>
  <c r="O118" i="9" l="1"/>
  <c r="L119" i="9"/>
  <c r="I120" i="9"/>
  <c r="M119" i="9" l="1"/>
  <c r="G121" i="9"/>
  <c r="H121" i="9" s="1"/>
  <c r="J120" i="9"/>
  <c r="N119" i="9" l="1"/>
  <c r="I121" i="9"/>
  <c r="J121" i="9" s="1"/>
  <c r="O119" i="9" l="1"/>
  <c r="L120" i="9"/>
  <c r="G122" i="9"/>
  <c r="M120" i="9" l="1"/>
  <c r="H122" i="9"/>
  <c r="N120" i="9" l="1"/>
  <c r="I122" i="9"/>
  <c r="O120" i="9" l="1"/>
  <c r="L121" i="9"/>
  <c r="G123" i="9"/>
  <c r="H123" i="9" s="1"/>
  <c r="J122" i="9"/>
  <c r="M121" i="9" l="1"/>
  <c r="I123" i="9"/>
  <c r="J123" i="9" s="1"/>
  <c r="N121" i="9" l="1"/>
  <c r="G124" i="9"/>
  <c r="O121" i="9" l="1"/>
  <c r="L122" i="9"/>
  <c r="H124" i="9"/>
  <c r="M122" i="9" l="1"/>
  <c r="I124" i="9"/>
  <c r="N122" i="9" l="1"/>
  <c r="G125" i="9"/>
  <c r="J124" i="9"/>
  <c r="H125" i="9"/>
  <c r="O122" i="9" l="1"/>
  <c r="L123" i="9"/>
  <c r="I125" i="9"/>
  <c r="J125" i="9" s="1"/>
  <c r="M123" i="9" l="1"/>
  <c r="G126" i="9"/>
  <c r="N123" i="9" l="1"/>
  <c r="H126" i="9"/>
  <c r="O123" i="9" l="1"/>
  <c r="L124" i="9"/>
  <c r="I126" i="9"/>
  <c r="M124" i="9" l="1"/>
  <c r="G127" i="9"/>
  <c r="H127" i="9" s="1"/>
  <c r="J126" i="9"/>
  <c r="N124" i="9" l="1"/>
  <c r="I127" i="9"/>
  <c r="G128" i="9" s="1"/>
  <c r="O124" i="9" l="1"/>
  <c r="L125" i="9"/>
  <c r="J127" i="9"/>
  <c r="H128" i="9"/>
  <c r="M125" i="9" l="1"/>
  <c r="I128" i="9"/>
  <c r="J128" i="9" s="1"/>
  <c r="N125" i="9" l="1"/>
  <c r="G129" i="9"/>
  <c r="O125" i="9" l="1"/>
  <c r="L126" i="9"/>
  <c r="H129" i="9"/>
  <c r="M126" i="9" l="1"/>
  <c r="I129" i="9"/>
  <c r="N126" i="9" l="1"/>
  <c r="G130" i="9"/>
  <c r="H130" i="9" s="1"/>
  <c r="J129" i="9"/>
  <c r="O126" i="9" l="1"/>
  <c r="L127" i="9"/>
  <c r="I130" i="9"/>
  <c r="J130" i="9" s="1"/>
  <c r="M127" i="9" l="1"/>
  <c r="G131" i="9"/>
  <c r="N127" i="9" l="1"/>
  <c r="H131" i="9"/>
  <c r="O127" i="9" l="1"/>
  <c r="L128" i="9"/>
  <c r="I131" i="9"/>
  <c r="J131" i="9" s="1"/>
  <c r="M128" i="9" l="1"/>
  <c r="G132" i="9"/>
  <c r="N128" i="9" l="1"/>
  <c r="H132" i="9"/>
  <c r="I132" i="9" s="1"/>
  <c r="G133" i="9" s="1"/>
  <c r="O128" i="9" l="1"/>
  <c r="L129" i="9"/>
  <c r="J132" i="9"/>
  <c r="H133" i="9"/>
  <c r="I133" i="9" s="1"/>
  <c r="G134" i="9" s="1"/>
  <c r="M129" i="9" l="1"/>
  <c r="J133" i="9"/>
  <c r="H134" i="9"/>
  <c r="I134" i="9" s="1"/>
  <c r="G135" i="9" s="1"/>
  <c r="N129" i="9" l="1"/>
  <c r="J134" i="9"/>
  <c r="H135" i="9"/>
  <c r="I135" i="9" s="1"/>
  <c r="G136" i="9" s="1"/>
  <c r="O129" i="9" l="1"/>
  <c r="L130" i="9"/>
  <c r="J135" i="9"/>
  <c r="H136" i="9"/>
  <c r="I136" i="9" s="1"/>
  <c r="G137" i="9" s="1"/>
  <c r="M130" i="9" l="1"/>
  <c r="J136" i="9"/>
  <c r="H137" i="9"/>
  <c r="I137" i="9" s="1"/>
  <c r="G138" i="9" s="1"/>
  <c r="N130" i="9" l="1"/>
  <c r="J137" i="9"/>
  <c r="H138" i="9"/>
  <c r="I138" i="9" s="1"/>
  <c r="G139" i="9" s="1"/>
  <c r="O130" i="9" l="1"/>
  <c r="L131" i="9"/>
  <c r="J138" i="9"/>
  <c r="H139" i="9"/>
  <c r="I139" i="9" s="1"/>
  <c r="G140" i="9" s="1"/>
  <c r="M131" i="9" l="1"/>
  <c r="J139" i="9"/>
  <c r="H140" i="9"/>
  <c r="I140" i="9" s="1"/>
  <c r="J140" i="9" s="1"/>
  <c r="N131" i="9" l="1"/>
  <c r="G141" i="9"/>
  <c r="H141" i="9" s="1"/>
  <c r="I141" i="9" s="1"/>
  <c r="G142" i="9" s="1"/>
  <c r="O131" i="9" l="1"/>
  <c r="L132" i="9"/>
  <c r="J141" i="9"/>
  <c r="H142" i="9"/>
  <c r="I142" i="9" s="1"/>
  <c r="G143" i="9" s="1"/>
  <c r="M132" i="9" l="1"/>
  <c r="J142" i="9"/>
  <c r="H143" i="9"/>
  <c r="I143" i="9" s="1"/>
  <c r="G144" i="9" s="1"/>
  <c r="N132" i="9" l="1"/>
  <c r="J143" i="9"/>
  <c r="H144" i="9"/>
  <c r="I144" i="9" s="1"/>
  <c r="J144" i="9" s="1"/>
  <c r="G145" i="9"/>
  <c r="L133" i="9" l="1"/>
  <c r="O132" i="9"/>
  <c r="H145" i="9"/>
  <c r="I145" i="9" s="1"/>
  <c r="G146" i="9" s="1"/>
  <c r="M133" i="9" l="1"/>
  <c r="J145" i="9"/>
  <c r="H146" i="9"/>
  <c r="I146" i="9" s="1"/>
  <c r="G147" i="9" s="1"/>
  <c r="N133" i="9" l="1"/>
  <c r="J146" i="9"/>
  <c r="H147" i="9"/>
  <c r="I147" i="9" s="1"/>
  <c r="G148" i="9" s="1"/>
  <c r="L134" i="9" l="1"/>
  <c r="O133" i="9"/>
  <c r="J147" i="9"/>
  <c r="H148" i="9"/>
  <c r="I148" i="9" s="1"/>
  <c r="G149" i="9" s="1"/>
  <c r="M134" i="9" l="1"/>
  <c r="J148" i="9"/>
  <c r="H149" i="9"/>
  <c r="I149" i="9" s="1"/>
  <c r="J149" i="9" s="1"/>
  <c r="G150" i="9"/>
  <c r="N134" i="9" l="1"/>
  <c r="H150" i="9"/>
  <c r="I150" i="9" s="1"/>
  <c r="G151" i="9" s="1"/>
  <c r="L135" i="9" l="1"/>
  <c r="O134" i="9"/>
  <c r="J150" i="9"/>
  <c r="H151" i="9"/>
  <c r="I151" i="9" s="1"/>
  <c r="G152" i="9" s="1"/>
  <c r="M135" i="9" l="1"/>
  <c r="J151" i="9"/>
  <c r="H152" i="9"/>
  <c r="I152" i="9" s="1"/>
  <c r="G153" i="9" s="1"/>
  <c r="N135" i="9" l="1"/>
  <c r="J152" i="9"/>
  <c r="H153" i="9"/>
  <c r="I153" i="9" s="1"/>
  <c r="G154" i="9" s="1"/>
  <c r="L136" i="9" l="1"/>
  <c r="O135" i="9"/>
  <c r="J153" i="9"/>
  <c r="H154" i="9"/>
  <c r="I154" i="9" s="1"/>
  <c r="J154" i="9" s="1"/>
  <c r="G155" i="9" l="1"/>
  <c r="H155" i="9" s="1"/>
  <c r="I155" i="9" s="1"/>
  <c r="G156" i="9" s="1"/>
  <c r="M136" i="9"/>
  <c r="N136" i="9" l="1"/>
  <c r="J155" i="9"/>
  <c r="H156" i="9"/>
  <c r="I156" i="9" s="1"/>
  <c r="G157" i="9" s="1"/>
  <c r="L137" i="9" l="1"/>
  <c r="O136" i="9"/>
  <c r="J156" i="9"/>
  <c r="H157" i="9"/>
  <c r="I157" i="9" s="1"/>
  <c r="G158" i="9" s="1"/>
  <c r="M137" i="9" l="1"/>
  <c r="J157" i="9"/>
  <c r="H158" i="9"/>
  <c r="I158" i="9" s="1"/>
  <c r="G159" i="9" s="1"/>
  <c r="N137" i="9" l="1"/>
  <c r="J158" i="9"/>
  <c r="H159" i="9"/>
  <c r="I159" i="9" s="1"/>
  <c r="J159" i="9" s="1"/>
  <c r="G160" i="9"/>
  <c r="L138" i="9" l="1"/>
  <c r="O137" i="9"/>
  <c r="H160" i="9"/>
  <c r="I160" i="9" s="1"/>
  <c r="G161" i="9" s="1"/>
  <c r="M138" i="9" l="1"/>
  <c r="J160" i="9"/>
  <c r="H161" i="9"/>
  <c r="I161" i="9" s="1"/>
  <c r="G162" i="9" s="1"/>
  <c r="N138" i="9" l="1"/>
  <c r="J161" i="9"/>
  <c r="H162" i="9"/>
  <c r="I162" i="9" s="1"/>
  <c r="G163" i="9" s="1"/>
  <c r="L139" i="9" l="1"/>
  <c r="O138" i="9"/>
  <c r="J162" i="9"/>
  <c r="H163" i="9"/>
  <c r="I163" i="9" s="1"/>
  <c r="G164" i="9" s="1"/>
  <c r="M139" i="9" l="1"/>
  <c r="J163" i="9"/>
  <c r="H164" i="9"/>
  <c r="I164" i="9" s="1"/>
  <c r="J164" i="9" s="1"/>
  <c r="G165" i="9"/>
  <c r="N139" i="9" l="1"/>
  <c r="H165" i="9"/>
  <c r="I165" i="9" s="1"/>
  <c r="G166" i="9" s="1"/>
  <c r="L140" i="9" l="1"/>
  <c r="O139" i="9"/>
  <c r="J165" i="9"/>
  <c r="H166" i="9"/>
  <c r="I166" i="9" s="1"/>
  <c r="G167" i="9" s="1"/>
  <c r="M140" i="9" l="1"/>
  <c r="J166" i="9"/>
  <c r="H167" i="9"/>
  <c r="I167" i="9" s="1"/>
  <c r="G168" i="9" s="1"/>
  <c r="J172" i="9" s="1"/>
  <c r="N140" i="9" l="1"/>
  <c r="H168" i="9"/>
  <c r="I168" i="9" s="1"/>
  <c r="J171" i="9" s="1"/>
  <c r="J167" i="9"/>
  <c r="J168" i="9" l="1"/>
  <c r="J170" i="9" s="1"/>
  <c r="L141" i="9"/>
  <c r="O140" i="9"/>
  <c r="J169" i="9" l="1"/>
  <c r="M141" i="9"/>
  <c r="N141" i="9" l="1"/>
  <c r="L142" i="9" l="1"/>
  <c r="O141" i="9"/>
  <c r="M142" i="9" l="1"/>
  <c r="N142" i="9" l="1"/>
  <c r="L143" i="9" l="1"/>
  <c r="O142" i="9"/>
  <c r="M143" i="9" l="1"/>
  <c r="N143" i="9" l="1"/>
  <c r="L144" i="9" l="1"/>
  <c r="O143" i="9"/>
  <c r="M144" i="9" l="1"/>
  <c r="N144" i="9" l="1"/>
  <c r="L145" i="9" l="1"/>
  <c r="O144" i="9"/>
  <c r="M145" i="9" l="1"/>
  <c r="N145" i="9" l="1"/>
  <c r="L146" i="9" l="1"/>
  <c r="O145" i="9"/>
  <c r="M146" i="9" l="1"/>
  <c r="N146" i="9" l="1"/>
  <c r="L147" i="9" l="1"/>
  <c r="O146" i="9"/>
  <c r="M147" i="9" l="1"/>
  <c r="N147" i="9" l="1"/>
  <c r="L148" i="9" l="1"/>
  <c r="O147" i="9"/>
  <c r="M148" i="9" l="1"/>
  <c r="N148" i="9" l="1"/>
  <c r="L149" i="9" l="1"/>
  <c r="O148" i="9"/>
  <c r="M149" i="9" l="1"/>
  <c r="N149" i="9" l="1"/>
  <c r="L150" i="9" l="1"/>
  <c r="O149" i="9"/>
  <c r="M150" i="9" l="1"/>
  <c r="N150" i="9" l="1"/>
  <c r="L151" i="9" l="1"/>
  <c r="O150" i="9"/>
  <c r="M151" i="9" l="1"/>
  <c r="N151" i="9" l="1"/>
  <c r="L152" i="9" l="1"/>
  <c r="O151" i="9"/>
  <c r="M152" i="9" l="1"/>
  <c r="N152" i="9" l="1"/>
  <c r="L153" i="9" l="1"/>
  <c r="O152" i="9"/>
  <c r="M153" i="9" l="1"/>
  <c r="N153" i="9" l="1"/>
  <c r="L154" i="9" l="1"/>
  <c r="O153" i="9"/>
  <c r="M154" i="9" l="1"/>
  <c r="N154" i="9" l="1"/>
  <c r="L155" i="9" l="1"/>
  <c r="O154" i="9"/>
  <c r="M155" i="9" l="1"/>
  <c r="N155" i="9" l="1"/>
  <c r="L156" i="9" l="1"/>
  <c r="O155" i="9"/>
  <c r="M156" i="9" l="1"/>
  <c r="N156" i="9" l="1"/>
  <c r="L157" i="9" l="1"/>
  <c r="O156" i="9"/>
  <c r="M157" i="9" l="1"/>
  <c r="N157" i="9" l="1"/>
  <c r="L158" i="9" l="1"/>
  <c r="O157" i="9"/>
  <c r="M158" i="9" l="1"/>
  <c r="N158" i="9" l="1"/>
  <c r="L159" i="9" l="1"/>
  <c r="O158" i="9"/>
  <c r="M159" i="9" l="1"/>
  <c r="N159" i="9" l="1"/>
  <c r="L160" i="9" l="1"/>
  <c r="O159" i="9"/>
  <c r="M160" i="9" l="1"/>
  <c r="N160" i="9" l="1"/>
  <c r="L161" i="9" l="1"/>
  <c r="O160" i="9"/>
  <c r="M161" i="9" l="1"/>
  <c r="N161" i="9" l="1"/>
  <c r="L162" i="9" l="1"/>
  <c r="O161" i="9"/>
  <c r="M162" i="9" l="1"/>
  <c r="N162" i="9" l="1"/>
  <c r="L163" i="9" l="1"/>
  <c r="O162" i="9"/>
  <c r="M163" i="9" l="1"/>
  <c r="N163" i="9" l="1"/>
  <c r="L164" i="9" l="1"/>
  <c r="O163" i="9"/>
  <c r="M164" i="9" l="1"/>
  <c r="N164" i="9" l="1"/>
  <c r="L165" i="9" l="1"/>
  <c r="O164" i="9"/>
  <c r="M165" i="9" l="1"/>
  <c r="N165" i="9" l="1"/>
  <c r="L166" i="9" l="1"/>
  <c r="O165" i="9"/>
  <c r="M166" i="9" l="1"/>
  <c r="N166" i="9" l="1"/>
  <c r="L167" i="9" l="1"/>
  <c r="O166" i="9"/>
  <c r="M167" i="9" l="1"/>
  <c r="L168" i="9" l="1"/>
  <c r="M168" i="9" s="1"/>
  <c r="O167" i="9"/>
  <c r="O168" i="9" l="1"/>
</calcChain>
</file>

<file path=xl/sharedStrings.xml><?xml version="1.0" encoding="utf-8"?>
<sst xmlns="http://schemas.openxmlformats.org/spreadsheetml/2006/main" count="1048" uniqueCount="67">
  <si>
    <t>R1</t>
  </si>
  <si>
    <t>R2</t>
  </si>
  <si>
    <t>CEC</t>
  </si>
  <si>
    <t>Naive</t>
  </si>
  <si>
    <t>Hindsight knowledge</t>
  </si>
  <si>
    <t>MRS</t>
  </si>
  <si>
    <t>Order y</t>
  </si>
  <si>
    <t>Base-stock level S</t>
  </si>
  <si>
    <t>Cost</t>
  </si>
  <si>
    <t>pi=0.5</t>
  </si>
  <si>
    <t>Inventory</t>
  </si>
  <si>
    <t>Discretized price</t>
  </si>
  <si>
    <t>Average cost</t>
  </si>
  <si>
    <t>Total cost</t>
  </si>
  <si>
    <t>Av. Price paid</t>
  </si>
  <si>
    <t>Forward Buying Periods</t>
  </si>
  <si>
    <t>Month</t>
  </si>
  <si>
    <t>monthly buying opportunity</t>
  </si>
  <si>
    <t>Delta</t>
  </si>
  <si>
    <t>Av. Inventory</t>
  </si>
  <si>
    <t>Ex-post peformance evaluation of policies (LME Zinc, Jan 04 - Mar 16)</t>
  </si>
  <si>
    <t>Price in USD/ton</t>
  </si>
  <si>
    <t>c_p per ton in USD</t>
  </si>
  <si>
    <t>c_h per ton and month in USD</t>
  </si>
  <si>
    <t>demand in tons per month</t>
  </si>
  <si>
    <t>storage capacity limit 4 tons (4 months)</t>
  </si>
  <si>
    <t>Price (LME)</t>
  </si>
  <si>
    <t>Price (Discretization)</t>
  </si>
  <si>
    <t>R1: RW</t>
  </si>
  <si>
    <t>R2: MR</t>
  </si>
  <si>
    <t>01/01/2010 - end</t>
  </si>
  <si>
    <t>01/01/2004 - 31/12/2009</t>
  </si>
  <si>
    <t>MRS Order decisions (pi=0.5)</t>
  </si>
  <si>
    <t>CEC Order decisions (pi=0.5)</t>
  </si>
  <si>
    <t xml:space="preserve">R1 Order decisions </t>
  </si>
  <si>
    <t xml:space="preserve">R2 Order decisions </t>
  </si>
  <si>
    <t>ch=0</t>
  </si>
  <si>
    <t>naive</t>
  </si>
  <si>
    <t>Av. Above HK</t>
  </si>
  <si>
    <t>ch=20</t>
  </si>
  <si>
    <t>ch=5</t>
  </si>
  <si>
    <t>ch=10</t>
  </si>
  <si>
    <t>CEC (0.5, 0.5)</t>
  </si>
  <si>
    <t>ch=15</t>
  </si>
  <si>
    <t>Av. Cost above HK</t>
  </si>
  <si>
    <t>HK</t>
  </si>
  <si>
    <t>ch=50</t>
  </si>
  <si>
    <t>ch=2.5</t>
  </si>
  <si>
    <t>ch=7.5</t>
  </si>
  <si>
    <t>ch=12.5</t>
  </si>
  <si>
    <t>ch=17.5</t>
  </si>
  <si>
    <t xml:space="preserve"> </t>
  </si>
  <si>
    <t>Alte Politik (kleinere ch):</t>
  </si>
  <si>
    <t>MRS with initial policy</t>
  </si>
  <si>
    <t>1 period ahead</t>
  </si>
  <si>
    <t>Price forecast</t>
  </si>
  <si>
    <t>|e|</t>
  </si>
  <si>
    <t>MAE</t>
  </si>
  <si>
    <t>E[p]</t>
  </si>
  <si>
    <t>RW</t>
  </si>
  <si>
    <t>MR</t>
  </si>
  <si>
    <t>pi1</t>
  </si>
  <si>
    <t>pi2</t>
  </si>
  <si>
    <t>k:</t>
  </si>
  <si>
    <t>MRS: pi_t+1</t>
  </si>
  <si>
    <t>MAPE</t>
  </si>
  <si>
    <t>|(A-F)/A)|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</si>
</sst>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/>
    <xf numFmtId="0" fontId="0" fillId="3" borderId="2" xfId="0" applyFill="1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2" xfId="0" applyFill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9" xfId="0" applyBorder="1"/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4" xfId="0" applyBorder="1"/>
    <xf numFmtId="0" fontId="0" fillId="2" borderId="7" xfId="0" applyFill="1" applyBorder="1"/>
    <xf numFmtId="0" fontId="0" fillId="2" borderId="11" xfId="0" applyFill="1" applyBorder="1" applyAlignment="1">
      <alignment horizontal="center"/>
    </xf>
    <xf numFmtId="0" fontId="0" fillId="0" borderId="23" xfId="0" applyBorder="1"/>
    <xf numFmtId="0" fontId="0" fillId="0" borderId="25" xfId="0" applyBorder="1"/>
    <xf numFmtId="0" fontId="0" fillId="0" borderId="14" xfId="0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2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7" xfId="0" applyFill="1" applyBorder="1"/>
    <xf numFmtId="2" fontId="0" fillId="0" borderId="0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/>
    <xf numFmtId="0" fontId="0" fillId="2" borderId="18" xfId="0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/>
    <xf numFmtId="0" fontId="0" fillId="0" borderId="18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25" xfId="0" applyNumberFormat="1" applyFill="1" applyBorder="1" applyAlignment="1">
      <alignment horizontal="center"/>
    </xf>
    <xf numFmtId="0" fontId="0" fillId="0" borderId="14" xfId="0" applyFill="1" applyBorder="1"/>
    <xf numFmtId="0" fontId="0" fillId="0" borderId="24" xfId="0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2" fontId="0" fillId="0" borderId="0" xfId="0" applyNumberFormat="1" applyFill="1" applyBorder="1" applyAlignment="1">
      <alignment horizontal="center"/>
    </xf>
    <xf numFmtId="0" fontId="0" fillId="0" borderId="29" xfId="0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Border="1"/>
    <xf numFmtId="1" fontId="0" fillId="0" borderId="0" xfId="0" applyNumberForma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14" fontId="0" fillId="0" borderId="11" xfId="0" applyNumberFormat="1" applyBorder="1"/>
    <xf numFmtId="0" fontId="0" fillId="0" borderId="12" xfId="0" applyFill="1" applyBorder="1" applyAlignment="1">
      <alignment horizontal="center"/>
    </xf>
    <xf numFmtId="14" fontId="0" fillId="0" borderId="13" xfId="0" applyNumberFormat="1" applyBorder="1"/>
    <xf numFmtId="0" fontId="0" fillId="0" borderId="15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11" xfId="0" applyNumberFormat="1" applyFont="1" applyFill="1" applyBorder="1" applyAlignment="1">
      <alignment horizontal="center"/>
    </xf>
    <xf numFmtId="1" fontId="0" fillId="2" borderId="11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/>
    <xf numFmtId="2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2" xfId="0" applyBorder="1"/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4" fontId="0" fillId="0" borderId="12" xfId="0" applyNumberFormat="1" applyBorder="1"/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Fill="1" applyBorder="1" applyAlignment="1">
      <alignment horizontal="center"/>
    </xf>
    <xf numFmtId="164" fontId="0" fillId="0" borderId="3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3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22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21" xfId="0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749B9"/>
      <color rgb="FF8BE1FF"/>
      <color rgb="FF00863D"/>
      <color rgb="FFFF8585"/>
      <color rgb="FFFF6161"/>
      <color rgb="FF005D7E"/>
      <color rgb="FFFFCF37"/>
      <color rgb="FFFFDD71"/>
      <color rgb="FFFF3300"/>
      <color rgb="FF3FFF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21056258182522E-2"/>
          <c:y val="0.10705226780969608"/>
          <c:w val="0.9298502245691842"/>
          <c:h val="0.664224447201533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'Input_ch=0'!$B$2:$B$149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'Input_ch=0'!$C$2:$C$149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'Input_ch=0'!$B$2:$B$149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'Input_ch=0'!$D$2:$D$149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637776"/>
        <c:axId val="359638336"/>
      </c:lineChart>
      <c:dateAx>
        <c:axId val="3596377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38336"/>
        <c:crosses val="autoZero"/>
        <c:auto val="1"/>
        <c:lblOffset val="100"/>
        <c:baseTimeUnit val="months"/>
      </c:dateAx>
      <c:valAx>
        <c:axId val="3596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3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'Input_ch=7.5'!$B$2:$B$149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'Input_ch=7.5'!$C$2:$C$149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'Input_ch=7.5'!$B$2:$B$149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'Input_ch=7.5'!$D$2:$D$149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897232"/>
        <c:axId val="362897792"/>
      </c:lineChart>
      <c:dateAx>
        <c:axId val="3628972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97792"/>
        <c:crosses val="autoZero"/>
        <c:auto val="1"/>
        <c:lblOffset val="100"/>
        <c:baseTimeUnit val="months"/>
      </c:dateAx>
      <c:valAx>
        <c:axId val="3628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89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Evaluation_ch=7.5'!$B$21:$B$131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Evaluation_ch=7.5'!$C$21:$C$131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Evaluation_ch=7.5'!$B$21:$B$131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Evaluation_ch=7.5'!$D$21:$D$131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900592"/>
        <c:axId val="362901152"/>
      </c:lineChart>
      <c:dateAx>
        <c:axId val="362900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1152"/>
        <c:crosses val="autoZero"/>
        <c:auto val="1"/>
        <c:lblOffset val="100"/>
        <c:baseTimeUnit val="months"/>
      </c:dateAx>
      <c:valAx>
        <c:axId val="36290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0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'Input_ch=10'!$B$2:$B$149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'Input_ch=10'!$C$2:$C$149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'Input_ch=10'!$B$2:$B$149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'Input_ch=10'!$D$2:$D$149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73392"/>
        <c:axId val="362273952"/>
      </c:lineChart>
      <c:dateAx>
        <c:axId val="362273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73952"/>
        <c:crosses val="autoZero"/>
        <c:auto val="1"/>
        <c:lblOffset val="100"/>
        <c:baseTimeUnit val="months"/>
      </c:dateAx>
      <c:valAx>
        <c:axId val="3622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7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Evaluation_ch=10'!$B$21:$B$131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Evaluation_ch=10'!$C$21:$C$131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Evaluation_ch=10'!$B$21:$B$131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Evaluation_ch=10'!$D$21:$D$131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276752"/>
        <c:axId val="362277312"/>
      </c:lineChart>
      <c:dateAx>
        <c:axId val="362276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77312"/>
        <c:crosses val="autoZero"/>
        <c:auto val="1"/>
        <c:lblOffset val="100"/>
        <c:baseTimeUnit val="months"/>
      </c:dateAx>
      <c:valAx>
        <c:axId val="36227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27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'Input_ch=12.5'!$B$2:$B$149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'Input_ch=12.5'!$C$2:$C$149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'Input_ch=12.5'!$B$2:$B$149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'Input_ch=12.5'!$D$2:$D$149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78928"/>
        <c:axId val="364379488"/>
      </c:lineChart>
      <c:dateAx>
        <c:axId val="3643789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79488"/>
        <c:crosses val="autoZero"/>
        <c:auto val="1"/>
        <c:lblOffset val="100"/>
        <c:baseTimeUnit val="months"/>
      </c:dateAx>
      <c:valAx>
        <c:axId val="36437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7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Evaluation_ch=12.5'!$B$21:$B$131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Evaluation_ch=12.5'!$C$21:$C$131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Evaluation_ch=12.5'!$B$21:$B$131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Evaluation_ch=12.5'!$D$21:$D$131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82288"/>
        <c:axId val="364382848"/>
      </c:lineChart>
      <c:dateAx>
        <c:axId val="3643822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2848"/>
        <c:crosses val="autoZero"/>
        <c:auto val="1"/>
        <c:lblOffset val="100"/>
        <c:baseTimeUnit val="months"/>
      </c:dateAx>
      <c:valAx>
        <c:axId val="36438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'Input_ch=15'!$B$2:$B$149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'Input_ch=15'!$C$2:$C$149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'Input_ch=15'!$B$2:$B$149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'Input_ch=15'!$D$2:$D$149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385648"/>
        <c:axId val="364386208"/>
      </c:lineChart>
      <c:dateAx>
        <c:axId val="3643856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6208"/>
        <c:crosses val="autoZero"/>
        <c:auto val="1"/>
        <c:lblOffset val="100"/>
        <c:baseTimeUnit val="months"/>
      </c:dateAx>
      <c:valAx>
        <c:axId val="364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385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Evaluation_ch=15'!$C$21:$C$131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Evaluation_ch=15'!$D$21:$D$131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76896"/>
        <c:axId val="365877456"/>
      </c:lineChart>
      <c:dateAx>
        <c:axId val="3658768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77456"/>
        <c:crosses val="autoZero"/>
        <c:auto val="1"/>
        <c:lblOffset val="100"/>
        <c:baseTimeUnit val="months"/>
      </c:dateAx>
      <c:valAx>
        <c:axId val="36587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7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'Input_ch=17.5'!$B$2:$B$149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'Input_ch=17.5'!$C$2:$C$149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'Input_ch=17.5'!$B$2:$B$149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'Input_ch=17.5'!$D$2:$D$149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880256"/>
        <c:axId val="365880816"/>
      </c:lineChart>
      <c:dateAx>
        <c:axId val="3658802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0816"/>
        <c:crosses val="autoZero"/>
        <c:auto val="1"/>
        <c:lblOffset val="100"/>
        <c:baseTimeUnit val="months"/>
      </c:dateAx>
      <c:valAx>
        <c:axId val="36588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88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Evaluation_ch=17.5'!$B$21:$B$131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Evaluation_ch=17.5'!$C$21:$C$131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Evaluation_ch=17.5'!$B$21:$B$131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Evaluation_ch=17.5'!$D$21:$D$131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43408"/>
        <c:axId val="365743968"/>
      </c:lineChart>
      <c:dateAx>
        <c:axId val="3657434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43968"/>
        <c:crosses val="autoZero"/>
        <c:auto val="1"/>
        <c:lblOffset val="100"/>
        <c:baseTimeUnit val="months"/>
      </c:dateAx>
      <c:valAx>
        <c:axId val="3657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4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421056258182522E-2"/>
          <c:y val="0.10705226780969608"/>
          <c:w val="0.9298502245691842"/>
          <c:h val="0.6642244472015336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'Input_ch=0'!$B$2:$B$149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'Input_ch=0'!$C$2:$C$149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41696"/>
        <c:axId val="359642256"/>
      </c:lineChart>
      <c:lineChart>
        <c:grouping val="standard"/>
        <c:varyColors val="0"/>
        <c:ser>
          <c:idx val="1"/>
          <c:order val="1"/>
          <c:tx>
            <c:v>Regime 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'Input_ch=0'!$E$2:$E$149</c:f>
              <c:numCache>
                <c:formatCode>General</c:formatCode>
                <c:ptCount val="148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  <c:pt idx="9">
                  <c:v>0.99</c:v>
                </c:pt>
                <c:pt idx="10">
                  <c:v>0.99</c:v>
                </c:pt>
                <c:pt idx="11">
                  <c:v>0.99</c:v>
                </c:pt>
                <c:pt idx="12">
                  <c:v>0.98499999999999999</c:v>
                </c:pt>
                <c:pt idx="13">
                  <c:v>0.99</c:v>
                </c:pt>
                <c:pt idx="14">
                  <c:v>0.99</c:v>
                </c:pt>
                <c:pt idx="15">
                  <c:v>0.99</c:v>
                </c:pt>
                <c:pt idx="16">
                  <c:v>0.97</c:v>
                </c:pt>
                <c:pt idx="17">
                  <c:v>0.99</c:v>
                </c:pt>
                <c:pt idx="18">
                  <c:v>0.99</c:v>
                </c:pt>
                <c:pt idx="19">
                  <c:v>0.99</c:v>
                </c:pt>
                <c:pt idx="20">
                  <c:v>0.99</c:v>
                </c:pt>
                <c:pt idx="21">
                  <c:v>0.99</c:v>
                </c:pt>
                <c:pt idx="22">
                  <c:v>0.99</c:v>
                </c:pt>
                <c:pt idx="23">
                  <c:v>0.94</c:v>
                </c:pt>
                <c:pt idx="24">
                  <c:v>0.86</c:v>
                </c:pt>
                <c:pt idx="25">
                  <c:v>0.85</c:v>
                </c:pt>
                <c:pt idx="26">
                  <c:v>0.93</c:v>
                </c:pt>
                <c:pt idx="27">
                  <c:v>0.99</c:v>
                </c:pt>
                <c:pt idx="28">
                  <c:v>0.99</c:v>
                </c:pt>
                <c:pt idx="29">
                  <c:v>0.99</c:v>
                </c:pt>
                <c:pt idx="30">
                  <c:v>0.99</c:v>
                </c:pt>
                <c:pt idx="31">
                  <c:v>0.99</c:v>
                </c:pt>
                <c:pt idx="32">
                  <c:v>0.99</c:v>
                </c:pt>
                <c:pt idx="33">
                  <c:v>0.99</c:v>
                </c:pt>
                <c:pt idx="34">
                  <c:v>0.99</c:v>
                </c:pt>
                <c:pt idx="35">
                  <c:v>0.99</c:v>
                </c:pt>
                <c:pt idx="36">
                  <c:v>0.99</c:v>
                </c:pt>
                <c:pt idx="37">
                  <c:v>0.99</c:v>
                </c:pt>
                <c:pt idx="38">
                  <c:v>0.99</c:v>
                </c:pt>
                <c:pt idx="39">
                  <c:v>0.99</c:v>
                </c:pt>
                <c:pt idx="40">
                  <c:v>0.99</c:v>
                </c:pt>
                <c:pt idx="41">
                  <c:v>0.99</c:v>
                </c:pt>
                <c:pt idx="42">
                  <c:v>0.99</c:v>
                </c:pt>
                <c:pt idx="43">
                  <c:v>0.99</c:v>
                </c:pt>
                <c:pt idx="44">
                  <c:v>0.99</c:v>
                </c:pt>
                <c:pt idx="45">
                  <c:v>0.99</c:v>
                </c:pt>
                <c:pt idx="46">
                  <c:v>0.99</c:v>
                </c:pt>
                <c:pt idx="47">
                  <c:v>0.99</c:v>
                </c:pt>
                <c:pt idx="48">
                  <c:v>0.92</c:v>
                </c:pt>
                <c:pt idx="49">
                  <c:v>0.9</c:v>
                </c:pt>
                <c:pt idx="50">
                  <c:v>0.99</c:v>
                </c:pt>
                <c:pt idx="51">
                  <c:v>0.99</c:v>
                </c:pt>
                <c:pt idx="52">
                  <c:v>0.96</c:v>
                </c:pt>
                <c:pt idx="53">
                  <c:v>0.92</c:v>
                </c:pt>
                <c:pt idx="54">
                  <c:v>0.9</c:v>
                </c:pt>
                <c:pt idx="55">
                  <c:v>0.89</c:v>
                </c:pt>
                <c:pt idx="56">
                  <c:v>0.87</c:v>
                </c:pt>
                <c:pt idx="57">
                  <c:v>0.85</c:v>
                </c:pt>
                <c:pt idx="58">
                  <c:v>0.84</c:v>
                </c:pt>
                <c:pt idx="59">
                  <c:v>0.91</c:v>
                </c:pt>
                <c:pt idx="60">
                  <c:v>0.93</c:v>
                </c:pt>
                <c:pt idx="61">
                  <c:v>0.93</c:v>
                </c:pt>
                <c:pt idx="62">
                  <c:v>0.93</c:v>
                </c:pt>
                <c:pt idx="63">
                  <c:v>0.93</c:v>
                </c:pt>
                <c:pt idx="64">
                  <c:v>0.94</c:v>
                </c:pt>
                <c:pt idx="65">
                  <c:v>0.94</c:v>
                </c:pt>
                <c:pt idx="66">
                  <c:v>0.95</c:v>
                </c:pt>
                <c:pt idx="67">
                  <c:v>0.65</c:v>
                </c:pt>
                <c:pt idx="68">
                  <c:v>0.54</c:v>
                </c:pt>
                <c:pt idx="69">
                  <c:v>0.45</c:v>
                </c:pt>
                <c:pt idx="70">
                  <c:v>0.37</c:v>
                </c:pt>
                <c:pt idx="71">
                  <c:v>0.33</c:v>
                </c:pt>
                <c:pt idx="72">
                  <c:v>0.26</c:v>
                </c:pt>
                <c:pt idx="73">
                  <c:v>0.22</c:v>
                </c:pt>
                <c:pt idx="74">
                  <c:v>0.19</c:v>
                </c:pt>
                <c:pt idx="75">
                  <c:v>0.16</c:v>
                </c:pt>
                <c:pt idx="76">
                  <c:v>0.13</c:v>
                </c:pt>
                <c:pt idx="77">
                  <c:v>0.09</c:v>
                </c:pt>
                <c:pt idx="78">
                  <c:v>0.03</c:v>
                </c:pt>
                <c:pt idx="79">
                  <c:v>0.01</c:v>
                </c:pt>
                <c:pt idx="80">
                  <c:v>0.01</c:v>
                </c:pt>
                <c:pt idx="81">
                  <c:v>0.02</c:v>
                </c:pt>
                <c:pt idx="82">
                  <c:v>0.02</c:v>
                </c:pt>
                <c:pt idx="83">
                  <c:v>0.01</c:v>
                </c:pt>
                <c:pt idx="84">
                  <c:v>0.01</c:v>
                </c:pt>
                <c:pt idx="85">
                  <c:v>0.04</c:v>
                </c:pt>
                <c:pt idx="86">
                  <c:v>0.02</c:v>
                </c:pt>
                <c:pt idx="87">
                  <c:v>0.01</c:v>
                </c:pt>
                <c:pt idx="88">
                  <c:v>0.01</c:v>
                </c:pt>
                <c:pt idx="89">
                  <c:v>0.02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0.03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0.02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0.02</c:v>
                </c:pt>
                <c:pt idx="127">
                  <c:v>0.02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0.02</c:v>
                </c:pt>
                <c:pt idx="137">
                  <c:v>0.01</c:v>
                </c:pt>
                <c:pt idx="138">
                  <c:v>0.01</c:v>
                </c:pt>
                <c:pt idx="139">
                  <c:v>0.02</c:v>
                </c:pt>
                <c:pt idx="140">
                  <c:v>0.01</c:v>
                </c:pt>
                <c:pt idx="141">
                  <c:v>0.03</c:v>
                </c:pt>
                <c:pt idx="142">
                  <c:v>0.05</c:v>
                </c:pt>
                <c:pt idx="143">
                  <c:v>0.06</c:v>
                </c:pt>
                <c:pt idx="144">
                  <c:v>7.0000000000000007E-2</c:v>
                </c:pt>
                <c:pt idx="145">
                  <c:v>7.0000000000000007E-2</c:v>
                </c:pt>
                <c:pt idx="146">
                  <c:v>0.03</c:v>
                </c:pt>
                <c:pt idx="147">
                  <c:v>0.01</c:v>
                </c:pt>
              </c:numCache>
            </c:numRef>
          </c:val>
          <c:smooth val="0"/>
        </c:ser>
        <c:ser>
          <c:idx val="2"/>
          <c:order val="2"/>
          <c:tx>
            <c:v>Regime 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'Input_ch=0'!$F$2:$F$149</c:f>
              <c:numCache>
                <c:formatCode>General</c:formatCode>
                <c:ptCount val="148"/>
                <c:pt idx="0">
                  <c:v>1.0000000000000009E-2</c:v>
                </c:pt>
                <c:pt idx="1">
                  <c:v>1.0000000000000009E-2</c:v>
                </c:pt>
                <c:pt idx="2">
                  <c:v>1.0000000000000009E-2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1.0000000000000009E-2</c:v>
                </c:pt>
                <c:pt idx="7">
                  <c:v>1.0000000000000009E-2</c:v>
                </c:pt>
                <c:pt idx="8">
                  <c:v>1.0000000000000009E-2</c:v>
                </c:pt>
                <c:pt idx="9">
                  <c:v>1.0000000000000009E-2</c:v>
                </c:pt>
                <c:pt idx="10">
                  <c:v>1.0000000000000009E-2</c:v>
                </c:pt>
                <c:pt idx="11">
                  <c:v>1.0000000000000009E-2</c:v>
                </c:pt>
                <c:pt idx="12">
                  <c:v>1.5000000000000013E-2</c:v>
                </c:pt>
                <c:pt idx="13">
                  <c:v>1.0000000000000009E-2</c:v>
                </c:pt>
                <c:pt idx="14">
                  <c:v>1.0000000000000009E-2</c:v>
                </c:pt>
                <c:pt idx="15">
                  <c:v>1.0000000000000009E-2</c:v>
                </c:pt>
                <c:pt idx="16">
                  <c:v>3.0000000000000027E-2</c:v>
                </c:pt>
                <c:pt idx="17">
                  <c:v>1.0000000000000009E-2</c:v>
                </c:pt>
                <c:pt idx="18">
                  <c:v>1.0000000000000009E-2</c:v>
                </c:pt>
                <c:pt idx="19">
                  <c:v>1.0000000000000009E-2</c:v>
                </c:pt>
                <c:pt idx="20">
                  <c:v>1.0000000000000009E-2</c:v>
                </c:pt>
                <c:pt idx="21">
                  <c:v>1.0000000000000009E-2</c:v>
                </c:pt>
                <c:pt idx="22">
                  <c:v>1.0000000000000009E-2</c:v>
                </c:pt>
                <c:pt idx="23">
                  <c:v>6.0000000000000053E-2</c:v>
                </c:pt>
                <c:pt idx="24">
                  <c:v>0.14000000000000001</c:v>
                </c:pt>
                <c:pt idx="25">
                  <c:v>0.15000000000000002</c:v>
                </c:pt>
                <c:pt idx="26">
                  <c:v>6.9999999999999951E-2</c:v>
                </c:pt>
                <c:pt idx="27">
                  <c:v>1.0000000000000009E-2</c:v>
                </c:pt>
                <c:pt idx="28">
                  <c:v>1.0000000000000009E-2</c:v>
                </c:pt>
                <c:pt idx="29">
                  <c:v>1.0000000000000009E-2</c:v>
                </c:pt>
                <c:pt idx="30">
                  <c:v>1.0000000000000009E-2</c:v>
                </c:pt>
                <c:pt idx="31">
                  <c:v>1.0000000000000009E-2</c:v>
                </c:pt>
                <c:pt idx="32">
                  <c:v>1.0000000000000009E-2</c:v>
                </c:pt>
                <c:pt idx="33">
                  <c:v>1.0000000000000009E-2</c:v>
                </c:pt>
                <c:pt idx="34">
                  <c:v>1.0000000000000009E-2</c:v>
                </c:pt>
                <c:pt idx="35">
                  <c:v>1.0000000000000009E-2</c:v>
                </c:pt>
                <c:pt idx="36">
                  <c:v>1.0000000000000009E-2</c:v>
                </c:pt>
                <c:pt idx="37">
                  <c:v>1.0000000000000009E-2</c:v>
                </c:pt>
                <c:pt idx="38">
                  <c:v>1.0000000000000009E-2</c:v>
                </c:pt>
                <c:pt idx="39">
                  <c:v>1.0000000000000009E-2</c:v>
                </c:pt>
                <c:pt idx="40">
                  <c:v>1.0000000000000009E-2</c:v>
                </c:pt>
                <c:pt idx="41">
                  <c:v>1.0000000000000009E-2</c:v>
                </c:pt>
                <c:pt idx="42">
                  <c:v>1.0000000000000009E-2</c:v>
                </c:pt>
                <c:pt idx="43">
                  <c:v>1.0000000000000009E-2</c:v>
                </c:pt>
                <c:pt idx="44">
                  <c:v>1.0000000000000009E-2</c:v>
                </c:pt>
                <c:pt idx="45">
                  <c:v>1.0000000000000009E-2</c:v>
                </c:pt>
                <c:pt idx="46">
                  <c:v>1.0000000000000009E-2</c:v>
                </c:pt>
                <c:pt idx="47">
                  <c:v>1.0000000000000009E-2</c:v>
                </c:pt>
                <c:pt idx="48">
                  <c:v>7.999999999999996E-2</c:v>
                </c:pt>
                <c:pt idx="49">
                  <c:v>9.9999999999999978E-2</c:v>
                </c:pt>
                <c:pt idx="50">
                  <c:v>1.0000000000000009E-2</c:v>
                </c:pt>
                <c:pt idx="51">
                  <c:v>1.0000000000000009E-2</c:v>
                </c:pt>
                <c:pt idx="52">
                  <c:v>4.0000000000000036E-2</c:v>
                </c:pt>
                <c:pt idx="53">
                  <c:v>7.999999999999996E-2</c:v>
                </c:pt>
                <c:pt idx="54">
                  <c:v>9.9999999999999978E-2</c:v>
                </c:pt>
                <c:pt idx="55">
                  <c:v>0.10999999999999999</c:v>
                </c:pt>
                <c:pt idx="56">
                  <c:v>0.13</c:v>
                </c:pt>
                <c:pt idx="57">
                  <c:v>0.15000000000000002</c:v>
                </c:pt>
                <c:pt idx="58">
                  <c:v>0.16000000000000003</c:v>
                </c:pt>
                <c:pt idx="59">
                  <c:v>8.9999999999999969E-2</c:v>
                </c:pt>
                <c:pt idx="60">
                  <c:v>6.9999999999999951E-2</c:v>
                </c:pt>
                <c:pt idx="61">
                  <c:v>6.9999999999999951E-2</c:v>
                </c:pt>
                <c:pt idx="62">
                  <c:v>6.9999999999999951E-2</c:v>
                </c:pt>
                <c:pt idx="63">
                  <c:v>6.9999999999999951E-2</c:v>
                </c:pt>
                <c:pt idx="64">
                  <c:v>6.0000000000000053E-2</c:v>
                </c:pt>
                <c:pt idx="65">
                  <c:v>6.0000000000000053E-2</c:v>
                </c:pt>
                <c:pt idx="66">
                  <c:v>5.0000000000000044E-2</c:v>
                </c:pt>
                <c:pt idx="67">
                  <c:v>0.35</c:v>
                </c:pt>
                <c:pt idx="68">
                  <c:v>0.45999999999999996</c:v>
                </c:pt>
                <c:pt idx="69">
                  <c:v>0.55000000000000004</c:v>
                </c:pt>
                <c:pt idx="70">
                  <c:v>0.63</c:v>
                </c:pt>
                <c:pt idx="71">
                  <c:v>0.66999999999999993</c:v>
                </c:pt>
                <c:pt idx="72">
                  <c:v>0.74</c:v>
                </c:pt>
                <c:pt idx="73">
                  <c:v>0.78</c:v>
                </c:pt>
                <c:pt idx="74">
                  <c:v>0.81</c:v>
                </c:pt>
                <c:pt idx="75">
                  <c:v>0.84</c:v>
                </c:pt>
                <c:pt idx="76">
                  <c:v>0.87</c:v>
                </c:pt>
                <c:pt idx="77">
                  <c:v>0.91</c:v>
                </c:pt>
                <c:pt idx="78">
                  <c:v>0.97</c:v>
                </c:pt>
                <c:pt idx="79">
                  <c:v>0.99</c:v>
                </c:pt>
                <c:pt idx="80">
                  <c:v>0.99</c:v>
                </c:pt>
                <c:pt idx="81">
                  <c:v>0.98</c:v>
                </c:pt>
                <c:pt idx="82">
                  <c:v>0.98</c:v>
                </c:pt>
                <c:pt idx="83">
                  <c:v>0.99</c:v>
                </c:pt>
                <c:pt idx="84">
                  <c:v>0.99</c:v>
                </c:pt>
                <c:pt idx="85">
                  <c:v>0.96</c:v>
                </c:pt>
                <c:pt idx="86">
                  <c:v>0.98</c:v>
                </c:pt>
                <c:pt idx="87">
                  <c:v>0.99</c:v>
                </c:pt>
                <c:pt idx="88">
                  <c:v>0.99</c:v>
                </c:pt>
                <c:pt idx="89">
                  <c:v>0.98</c:v>
                </c:pt>
                <c:pt idx="90">
                  <c:v>0.99</c:v>
                </c:pt>
                <c:pt idx="91">
                  <c:v>0.99</c:v>
                </c:pt>
                <c:pt idx="92">
                  <c:v>0.99</c:v>
                </c:pt>
                <c:pt idx="93">
                  <c:v>0.97</c:v>
                </c:pt>
                <c:pt idx="94">
                  <c:v>0.99</c:v>
                </c:pt>
                <c:pt idx="95">
                  <c:v>0.99</c:v>
                </c:pt>
                <c:pt idx="96">
                  <c:v>0.99</c:v>
                </c:pt>
                <c:pt idx="97">
                  <c:v>0.99</c:v>
                </c:pt>
                <c:pt idx="98">
                  <c:v>0.99</c:v>
                </c:pt>
                <c:pt idx="99">
                  <c:v>0.99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0.99</c:v>
                </c:pt>
                <c:pt idx="105">
                  <c:v>0.99</c:v>
                </c:pt>
                <c:pt idx="106">
                  <c:v>0.99</c:v>
                </c:pt>
                <c:pt idx="107">
                  <c:v>0.99</c:v>
                </c:pt>
                <c:pt idx="108">
                  <c:v>0.99</c:v>
                </c:pt>
                <c:pt idx="109">
                  <c:v>0.99</c:v>
                </c:pt>
                <c:pt idx="110">
                  <c:v>0.99</c:v>
                </c:pt>
                <c:pt idx="111">
                  <c:v>0.99</c:v>
                </c:pt>
                <c:pt idx="112">
                  <c:v>0.99</c:v>
                </c:pt>
                <c:pt idx="113">
                  <c:v>0.99</c:v>
                </c:pt>
                <c:pt idx="114">
                  <c:v>0.99</c:v>
                </c:pt>
                <c:pt idx="115">
                  <c:v>0.98</c:v>
                </c:pt>
                <c:pt idx="116">
                  <c:v>0.99</c:v>
                </c:pt>
                <c:pt idx="117">
                  <c:v>0.99</c:v>
                </c:pt>
                <c:pt idx="118">
                  <c:v>0.99</c:v>
                </c:pt>
                <c:pt idx="119">
                  <c:v>0.99</c:v>
                </c:pt>
                <c:pt idx="120">
                  <c:v>0.99</c:v>
                </c:pt>
                <c:pt idx="121">
                  <c:v>0.99</c:v>
                </c:pt>
                <c:pt idx="122">
                  <c:v>0.99</c:v>
                </c:pt>
                <c:pt idx="123">
                  <c:v>0.99</c:v>
                </c:pt>
                <c:pt idx="124">
                  <c:v>0.99</c:v>
                </c:pt>
                <c:pt idx="125">
                  <c:v>0.99</c:v>
                </c:pt>
                <c:pt idx="126">
                  <c:v>0.98</c:v>
                </c:pt>
                <c:pt idx="127">
                  <c:v>0.98</c:v>
                </c:pt>
                <c:pt idx="128">
                  <c:v>0.99</c:v>
                </c:pt>
                <c:pt idx="129">
                  <c:v>0.99</c:v>
                </c:pt>
                <c:pt idx="130">
                  <c:v>0.99</c:v>
                </c:pt>
                <c:pt idx="131">
                  <c:v>0.99</c:v>
                </c:pt>
                <c:pt idx="132">
                  <c:v>0.99</c:v>
                </c:pt>
                <c:pt idx="133">
                  <c:v>0.99</c:v>
                </c:pt>
                <c:pt idx="134">
                  <c:v>0.99</c:v>
                </c:pt>
                <c:pt idx="135">
                  <c:v>0.99</c:v>
                </c:pt>
                <c:pt idx="136">
                  <c:v>0.98</c:v>
                </c:pt>
                <c:pt idx="137">
                  <c:v>0.99</c:v>
                </c:pt>
                <c:pt idx="138">
                  <c:v>0.99</c:v>
                </c:pt>
                <c:pt idx="139">
                  <c:v>0.98</c:v>
                </c:pt>
                <c:pt idx="140">
                  <c:v>0.99</c:v>
                </c:pt>
                <c:pt idx="141">
                  <c:v>0.97</c:v>
                </c:pt>
                <c:pt idx="142">
                  <c:v>0.95</c:v>
                </c:pt>
                <c:pt idx="143">
                  <c:v>0.94</c:v>
                </c:pt>
                <c:pt idx="144">
                  <c:v>0.92999999999999994</c:v>
                </c:pt>
                <c:pt idx="145">
                  <c:v>0.92999999999999994</c:v>
                </c:pt>
                <c:pt idx="146">
                  <c:v>0.97</c:v>
                </c:pt>
                <c:pt idx="147">
                  <c:v>0.99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643376"/>
        <c:axId val="359642816"/>
      </c:lineChart>
      <c:dateAx>
        <c:axId val="359641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42256"/>
        <c:crosses val="autoZero"/>
        <c:auto val="1"/>
        <c:lblOffset val="100"/>
        <c:baseTimeUnit val="months"/>
      </c:dateAx>
      <c:valAx>
        <c:axId val="35964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41696"/>
        <c:crosses val="autoZero"/>
        <c:crossBetween val="between"/>
      </c:valAx>
      <c:valAx>
        <c:axId val="3596428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43376"/>
        <c:crosses val="max"/>
        <c:crossBetween val="between"/>
      </c:valAx>
      <c:catAx>
        <c:axId val="359643376"/>
        <c:scaling>
          <c:orientation val="minMax"/>
        </c:scaling>
        <c:delete val="1"/>
        <c:axPos val="b"/>
        <c:majorTickMark val="out"/>
        <c:minorTickMark val="none"/>
        <c:tickLblPos val="nextTo"/>
        <c:crossAx val="359642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'Input_ch=20'!$B$2:$B$149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'Input_ch=20'!$C$2:$C$149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'Input_ch=20'!$B$2:$B$149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'Input_ch=20'!$D$2:$D$149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746768"/>
        <c:axId val="365747328"/>
      </c:lineChart>
      <c:dateAx>
        <c:axId val="3657467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47328"/>
        <c:crosses val="autoZero"/>
        <c:auto val="1"/>
        <c:lblOffset val="100"/>
        <c:baseTimeUnit val="months"/>
      </c:dateAx>
      <c:valAx>
        <c:axId val="36574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74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Evaluation_ch=20'!$B$21:$B$131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Evaluation_ch=20'!$C$21:$C$131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Evaluation_ch=20'!$B$21:$B$131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Evaluation_ch=20'!$D$21:$D$131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46720"/>
        <c:axId val="366047280"/>
      </c:lineChart>
      <c:dateAx>
        <c:axId val="3660467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47280"/>
        <c:crosses val="autoZero"/>
        <c:auto val="1"/>
        <c:lblOffset val="100"/>
        <c:baseTimeUnit val="months"/>
      </c:dateAx>
      <c:valAx>
        <c:axId val="3660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'Input_ch=50'!$B$2:$B$149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'Input_ch=50'!$C$2:$C$149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'Input_ch=50'!$B$2:$B$149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'Input_ch=50'!$D$2:$D$149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50080"/>
        <c:axId val="366050640"/>
      </c:lineChart>
      <c:dateAx>
        <c:axId val="3660500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50640"/>
        <c:crosses val="autoZero"/>
        <c:auto val="1"/>
        <c:lblOffset val="100"/>
        <c:baseTimeUnit val="months"/>
      </c:dateAx>
      <c:valAx>
        <c:axId val="3660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Evaluation_ch=50'!$B$21:$B$131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Evaluation_ch=50'!$C$21:$C$131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Evaluation_ch=50'!$B$21:$B$131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Evaluation_ch=50'!$D$21:$D$131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53440"/>
        <c:axId val="366054000"/>
      </c:lineChart>
      <c:dateAx>
        <c:axId val="366053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54000"/>
        <c:crosses val="autoZero"/>
        <c:auto val="1"/>
        <c:lblOffset val="100"/>
        <c:baseTimeUnit val="months"/>
      </c:dateAx>
      <c:valAx>
        <c:axId val="36605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5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Analysis!$C$9</c:f>
              <c:strCache>
                <c:ptCount val="1"/>
                <c:pt idx="0">
                  <c:v>MRS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Analysis!$D$8:$L$8</c:f>
              <c:strCache>
                <c:ptCount val="9"/>
                <c:pt idx="0">
                  <c:v>ch=0</c:v>
                </c:pt>
                <c:pt idx="1">
                  <c:v>ch=2.5</c:v>
                </c:pt>
                <c:pt idx="2">
                  <c:v>ch=5</c:v>
                </c:pt>
                <c:pt idx="3">
                  <c:v>ch=7.5</c:v>
                </c:pt>
                <c:pt idx="4">
                  <c:v>ch=10</c:v>
                </c:pt>
                <c:pt idx="5">
                  <c:v>ch=12.5</c:v>
                </c:pt>
                <c:pt idx="6">
                  <c:v>ch=15</c:v>
                </c:pt>
                <c:pt idx="7">
                  <c:v>ch=17.5</c:v>
                </c:pt>
                <c:pt idx="8">
                  <c:v>ch=20</c:v>
                </c:pt>
              </c:strCache>
            </c:strRef>
          </c:cat>
          <c:val>
            <c:numRef>
              <c:f>Analysis!$D$9:$L$9</c:f>
              <c:numCache>
                <c:formatCode>0.00</c:formatCode>
                <c:ptCount val="9"/>
                <c:pt idx="0">
                  <c:v>7.0051074439990941</c:v>
                </c:pt>
                <c:pt idx="1">
                  <c:v>7.1234318486904016</c:v>
                </c:pt>
                <c:pt idx="2">
                  <c:v>7.2434906775677632</c:v>
                </c:pt>
                <c:pt idx="3">
                  <c:v>7.3713870366947702</c:v>
                </c:pt>
                <c:pt idx="4">
                  <c:v>7.4986208107681449</c:v>
                </c:pt>
                <c:pt idx="5">
                  <c:v>7.7745943150990513</c:v>
                </c:pt>
                <c:pt idx="6">
                  <c:v>7.8913086898960501</c:v>
                </c:pt>
                <c:pt idx="7">
                  <c:v>8.0213233763071372</c:v>
                </c:pt>
                <c:pt idx="8">
                  <c:v>8.1493773594544763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Analysis!$C$11</c:f>
              <c:strCache>
                <c:ptCount val="1"/>
                <c:pt idx="0">
                  <c:v>CEC (0.5, 0.5)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Analysis!$D$8:$L$8</c:f>
              <c:strCache>
                <c:ptCount val="9"/>
                <c:pt idx="0">
                  <c:v>ch=0</c:v>
                </c:pt>
                <c:pt idx="1">
                  <c:v>ch=2.5</c:v>
                </c:pt>
                <c:pt idx="2">
                  <c:v>ch=5</c:v>
                </c:pt>
                <c:pt idx="3">
                  <c:v>ch=7.5</c:v>
                </c:pt>
                <c:pt idx="4">
                  <c:v>ch=10</c:v>
                </c:pt>
                <c:pt idx="5">
                  <c:v>ch=12.5</c:v>
                </c:pt>
                <c:pt idx="6">
                  <c:v>ch=15</c:v>
                </c:pt>
                <c:pt idx="7">
                  <c:v>ch=17.5</c:v>
                </c:pt>
                <c:pt idx="8">
                  <c:v>ch=20</c:v>
                </c:pt>
              </c:strCache>
            </c:strRef>
          </c:cat>
          <c:val>
            <c:numRef>
              <c:f>Analysis!$D$11:$L$11</c:f>
              <c:numCache>
                <c:formatCode>0.00</c:formatCode>
                <c:ptCount val="9"/>
                <c:pt idx="0">
                  <c:v>7.2378245773958838</c:v>
                </c:pt>
                <c:pt idx="1">
                  <c:v>7.3235843713346611</c:v>
                </c:pt>
                <c:pt idx="2">
                  <c:v>7.4112089962539329</c:v>
                </c:pt>
                <c:pt idx="3">
                  <c:v>7.5068065171957983</c:v>
                </c:pt>
                <c:pt idx="4">
                  <c:v>7.6018604420146261</c:v>
                </c:pt>
                <c:pt idx="5">
                  <c:v>7.7068621131738695</c:v>
                </c:pt>
                <c:pt idx="6">
                  <c:v>7.8042559509605809</c:v>
                </c:pt>
                <c:pt idx="7">
                  <c:v>7.9150064760667931</c:v>
                </c:pt>
                <c:pt idx="8">
                  <c:v>8.023862749553885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Analysis!$C$12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Analysis!$D$8:$L$8</c:f>
              <c:strCache>
                <c:ptCount val="9"/>
                <c:pt idx="0">
                  <c:v>ch=0</c:v>
                </c:pt>
                <c:pt idx="1">
                  <c:v>ch=2.5</c:v>
                </c:pt>
                <c:pt idx="2">
                  <c:v>ch=5</c:v>
                </c:pt>
                <c:pt idx="3">
                  <c:v>ch=7.5</c:v>
                </c:pt>
                <c:pt idx="4">
                  <c:v>ch=10</c:v>
                </c:pt>
                <c:pt idx="5">
                  <c:v>ch=12.5</c:v>
                </c:pt>
                <c:pt idx="6">
                  <c:v>ch=15</c:v>
                </c:pt>
                <c:pt idx="7">
                  <c:v>ch=17.5</c:v>
                </c:pt>
                <c:pt idx="8">
                  <c:v>ch=20</c:v>
                </c:pt>
              </c:strCache>
            </c:strRef>
          </c:cat>
          <c:val>
            <c:numRef>
              <c:f>Analysis!$D$12:$L$12</c:f>
              <c:numCache>
                <c:formatCode>0.00</c:formatCode>
                <c:ptCount val="9"/>
                <c:pt idx="0">
                  <c:v>9.4003780312881275</c:v>
                </c:pt>
                <c:pt idx="1">
                  <c:v>9.1866796890678728</c:v>
                </c:pt>
                <c:pt idx="2">
                  <c:v>8.9760458358853015</c:v>
                </c:pt>
                <c:pt idx="3">
                  <c:v>8.7746314173194833</c:v>
                </c:pt>
                <c:pt idx="4">
                  <c:v>8.5737675547285335</c:v>
                </c:pt>
                <c:pt idx="5">
                  <c:v>8.3840070547736616</c:v>
                </c:pt>
                <c:pt idx="6">
                  <c:v>8.1876415159372726</c:v>
                </c:pt>
                <c:pt idx="7">
                  <c:v>8.0057067029938196</c:v>
                </c:pt>
                <c:pt idx="8">
                  <c:v>7.8228632128569302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Analysis!$C$13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Analysis!$D$8:$L$8</c:f>
              <c:strCache>
                <c:ptCount val="9"/>
                <c:pt idx="0">
                  <c:v>ch=0</c:v>
                </c:pt>
                <c:pt idx="1">
                  <c:v>ch=2.5</c:v>
                </c:pt>
                <c:pt idx="2">
                  <c:v>ch=5</c:v>
                </c:pt>
                <c:pt idx="3">
                  <c:v>ch=7.5</c:v>
                </c:pt>
                <c:pt idx="4">
                  <c:v>ch=10</c:v>
                </c:pt>
                <c:pt idx="5">
                  <c:v>ch=12.5</c:v>
                </c:pt>
                <c:pt idx="6">
                  <c:v>ch=15</c:v>
                </c:pt>
                <c:pt idx="7">
                  <c:v>ch=17.5</c:v>
                </c:pt>
                <c:pt idx="8">
                  <c:v>ch=20</c:v>
                </c:pt>
              </c:strCache>
            </c:strRef>
          </c:cat>
          <c:val>
            <c:numRef>
              <c:f>Analysis!$D$13:$L$13</c:f>
              <c:numCache>
                <c:formatCode>0.00</c:formatCode>
                <c:ptCount val="9"/>
                <c:pt idx="0">
                  <c:v>8.1776300208676815</c:v>
                </c:pt>
                <c:pt idx="1">
                  <c:v>8.2856365590534722</c:v>
                </c:pt>
                <c:pt idx="2">
                  <c:v>8.3954413377583421</c:v>
                </c:pt>
                <c:pt idx="3">
                  <c:v>8.5132113965622693</c:v>
                </c:pt>
                <c:pt idx="4">
                  <c:v>8.630354225463293</c:v>
                </c:pt>
                <c:pt idx="5">
                  <c:v>8.7574638230356783</c:v>
                </c:pt>
                <c:pt idx="6">
                  <c:v>8.8768163973776382</c:v>
                </c:pt>
                <c:pt idx="7">
                  <c:v>9.0095852846822595</c:v>
                </c:pt>
                <c:pt idx="8">
                  <c:v>9.1403702548871451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057920"/>
        <c:axId val="366058480"/>
      </c:lineChart>
      <c:catAx>
        <c:axId val="36605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58480"/>
        <c:crosses val="autoZero"/>
        <c:auto val="1"/>
        <c:lblAlgn val="ctr"/>
        <c:lblOffset val="100"/>
        <c:noMultiLvlLbl val="0"/>
      </c:catAx>
      <c:valAx>
        <c:axId val="366058480"/>
        <c:scaling>
          <c:orientation val="minMax"/>
          <c:max val="9.5"/>
          <c:min val="6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05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Evaluation_ch=0'!$B$21:$B$131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Evaluation_ch=0'!$C$21:$C$131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Evaluation_ch=0'!$B$21:$B$131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Evaluation_ch=0'!$D$21:$D$131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84816"/>
        <c:axId val="128785376"/>
      </c:lineChart>
      <c:dateAx>
        <c:axId val="12878481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5376"/>
        <c:crosses val="autoZero"/>
        <c:auto val="1"/>
        <c:lblOffset val="100"/>
        <c:baseTimeUnit val="months"/>
      </c:dateAx>
      <c:valAx>
        <c:axId val="12878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'Input_ch=1'!$B$2:$B$149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'Input_ch=1'!$B$2:$B$149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'Input_ch=1'!$D$2:$D$149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88176"/>
        <c:axId val="128788736"/>
      </c:lineChart>
      <c:dateAx>
        <c:axId val="1287881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8736"/>
        <c:crosses val="autoZero"/>
        <c:auto val="1"/>
        <c:lblOffset val="100"/>
        <c:baseTimeUnit val="months"/>
      </c:dateAx>
      <c:valAx>
        <c:axId val="1287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Evaluation_ch=1'!$B$21:$B$131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Evaluation_ch=1'!$D$21:$D$131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10608"/>
        <c:axId val="362111168"/>
      </c:lineChart>
      <c:dateAx>
        <c:axId val="3621106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11168"/>
        <c:crosses val="autoZero"/>
        <c:auto val="1"/>
        <c:lblOffset val="100"/>
        <c:baseTimeUnit val="months"/>
      </c:dateAx>
      <c:valAx>
        <c:axId val="36211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1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'Input_ch=2.5'!$B$2:$B$149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'Input_ch=2.5'!$C$2:$C$149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'Input_ch=2.5'!$B$2:$B$149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'Input_ch=2.5'!$D$2:$D$149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2113968"/>
        <c:axId val="362114528"/>
      </c:lineChart>
      <c:dateAx>
        <c:axId val="3621139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14528"/>
        <c:crosses val="autoZero"/>
        <c:auto val="1"/>
        <c:lblOffset val="100"/>
        <c:baseTimeUnit val="months"/>
      </c:dateAx>
      <c:valAx>
        <c:axId val="3621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11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Evaluation_ch=2.5'!$B$21:$B$131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Evaluation_ch=2.5'!$C$21:$C$131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Evaluation_ch=2.5'!$B$21:$B$131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Evaluation_ch=2.5'!$D$21:$D$131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70064"/>
        <c:axId val="361970624"/>
      </c:lineChart>
      <c:dateAx>
        <c:axId val="361970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0624"/>
        <c:crosses val="autoZero"/>
        <c:auto val="1"/>
        <c:lblOffset val="100"/>
        <c:baseTimeUnit val="months"/>
      </c:dateAx>
      <c:valAx>
        <c:axId val="3619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'Input_ch=5'!$B$2:$B$149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'Input_ch=5'!$C$2:$C$149</c:f>
              <c:numCache>
                <c:formatCode>General</c:formatCode>
                <c:ptCount val="148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  <c:pt idx="111">
                  <c:v>1864.5</c:v>
                </c:pt>
                <c:pt idx="112">
                  <c:v>1805.75</c:v>
                </c:pt>
                <c:pt idx="113">
                  <c:v>1919</c:v>
                </c:pt>
                <c:pt idx="114">
                  <c:v>1858</c:v>
                </c:pt>
                <c:pt idx="115">
                  <c:v>1816.75</c:v>
                </c:pt>
                <c:pt idx="116">
                  <c:v>1870</c:v>
                </c:pt>
                <c:pt idx="117">
                  <c:v>1840</c:v>
                </c:pt>
                <c:pt idx="118">
                  <c:v>1906.25</c:v>
                </c:pt>
                <c:pt idx="119">
                  <c:v>1857</c:v>
                </c:pt>
                <c:pt idx="120">
                  <c:v>2053</c:v>
                </c:pt>
                <c:pt idx="121">
                  <c:v>1954.75</c:v>
                </c:pt>
                <c:pt idx="122">
                  <c:v>2107</c:v>
                </c:pt>
                <c:pt idx="123">
                  <c:v>1962.25</c:v>
                </c:pt>
                <c:pt idx="124">
                  <c:v>2021.5</c:v>
                </c:pt>
                <c:pt idx="125">
                  <c:v>2088.25</c:v>
                </c:pt>
                <c:pt idx="126">
                  <c:v>2179.5</c:v>
                </c:pt>
                <c:pt idx="127">
                  <c:v>2343</c:v>
                </c:pt>
                <c:pt idx="128">
                  <c:v>2358.75</c:v>
                </c:pt>
                <c:pt idx="129">
                  <c:v>2261.5</c:v>
                </c:pt>
                <c:pt idx="130">
                  <c:v>2308.25</c:v>
                </c:pt>
                <c:pt idx="131">
                  <c:v>2232.5</c:v>
                </c:pt>
                <c:pt idx="132">
                  <c:v>2167</c:v>
                </c:pt>
                <c:pt idx="133">
                  <c:v>2124</c:v>
                </c:pt>
                <c:pt idx="134">
                  <c:v>2038.5</c:v>
                </c:pt>
                <c:pt idx="135">
                  <c:v>2094</c:v>
                </c:pt>
                <c:pt idx="136">
                  <c:v>2364</c:v>
                </c:pt>
                <c:pt idx="137">
                  <c:v>2147.5</c:v>
                </c:pt>
                <c:pt idx="138">
                  <c:v>2041</c:v>
                </c:pt>
                <c:pt idx="139">
                  <c:v>1900</c:v>
                </c:pt>
                <c:pt idx="140">
                  <c:v>1804.5</c:v>
                </c:pt>
                <c:pt idx="141">
                  <c:v>1669.25</c:v>
                </c:pt>
                <c:pt idx="142">
                  <c:v>1659</c:v>
                </c:pt>
                <c:pt idx="143">
                  <c:v>1557</c:v>
                </c:pt>
                <c:pt idx="144">
                  <c:v>1592.75</c:v>
                </c:pt>
                <c:pt idx="145">
                  <c:v>1652</c:v>
                </c:pt>
                <c:pt idx="146">
                  <c:v>1778.75</c:v>
                </c:pt>
                <c:pt idx="147">
                  <c:v>1864.25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'Input_ch=5'!$B$2:$B$149</c:f>
              <c:numCache>
                <c:formatCode>m/d/yyyy</c:formatCode>
                <c:ptCount val="148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  <c:pt idx="146">
                  <c:v>42430</c:v>
                </c:pt>
                <c:pt idx="147">
                  <c:v>42461</c:v>
                </c:pt>
              </c:numCache>
            </c:numRef>
          </c:cat>
          <c:val>
            <c:numRef>
              <c:f>'Input_ch=5'!$D$2:$D$149</c:f>
              <c:numCache>
                <c:formatCode>General</c:formatCode>
                <c:ptCount val="148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  <c:pt idx="111">
                  <c:v>2000</c:v>
                </c:pt>
                <c:pt idx="112">
                  <c:v>2000</c:v>
                </c:pt>
                <c:pt idx="113">
                  <c:v>2000</c:v>
                </c:pt>
                <c:pt idx="114">
                  <c:v>2000</c:v>
                </c:pt>
                <c:pt idx="115">
                  <c:v>2000</c:v>
                </c:pt>
                <c:pt idx="116">
                  <c:v>2000</c:v>
                </c:pt>
                <c:pt idx="117">
                  <c:v>2000</c:v>
                </c:pt>
                <c:pt idx="118">
                  <c:v>2000</c:v>
                </c:pt>
                <c:pt idx="119">
                  <c:v>2000</c:v>
                </c:pt>
                <c:pt idx="120">
                  <c:v>2000</c:v>
                </c:pt>
                <c:pt idx="121">
                  <c:v>2000</c:v>
                </c:pt>
                <c:pt idx="122">
                  <c:v>2000</c:v>
                </c:pt>
                <c:pt idx="123">
                  <c:v>2000</c:v>
                </c:pt>
                <c:pt idx="124">
                  <c:v>2000</c:v>
                </c:pt>
                <c:pt idx="125">
                  <c:v>2000</c:v>
                </c:pt>
                <c:pt idx="126">
                  <c:v>2000</c:v>
                </c:pt>
                <c:pt idx="127">
                  <c:v>2500</c:v>
                </c:pt>
                <c:pt idx="128">
                  <c:v>2500</c:v>
                </c:pt>
                <c:pt idx="129">
                  <c:v>2500</c:v>
                </c:pt>
                <c:pt idx="130">
                  <c:v>2500</c:v>
                </c:pt>
                <c:pt idx="131">
                  <c:v>2000</c:v>
                </c:pt>
                <c:pt idx="132">
                  <c:v>2000</c:v>
                </c:pt>
                <c:pt idx="133">
                  <c:v>2000</c:v>
                </c:pt>
                <c:pt idx="134">
                  <c:v>2000</c:v>
                </c:pt>
                <c:pt idx="135">
                  <c:v>2000</c:v>
                </c:pt>
                <c:pt idx="136">
                  <c:v>2500</c:v>
                </c:pt>
                <c:pt idx="137">
                  <c:v>2000</c:v>
                </c:pt>
                <c:pt idx="138">
                  <c:v>2000</c:v>
                </c:pt>
                <c:pt idx="139">
                  <c:v>2000</c:v>
                </c:pt>
                <c:pt idx="140">
                  <c:v>2000</c:v>
                </c:pt>
                <c:pt idx="141">
                  <c:v>1500</c:v>
                </c:pt>
                <c:pt idx="142">
                  <c:v>1500</c:v>
                </c:pt>
                <c:pt idx="143">
                  <c:v>1500</c:v>
                </c:pt>
                <c:pt idx="144">
                  <c:v>1500</c:v>
                </c:pt>
                <c:pt idx="145">
                  <c:v>1500</c:v>
                </c:pt>
                <c:pt idx="146">
                  <c:v>2000</c:v>
                </c:pt>
                <c:pt idx="147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73424"/>
        <c:axId val="361973984"/>
      </c:lineChart>
      <c:dateAx>
        <c:axId val="361973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3984"/>
        <c:crosses val="autoZero"/>
        <c:auto val="1"/>
        <c:lblOffset val="100"/>
        <c:baseTimeUnit val="months"/>
      </c:dateAx>
      <c:valAx>
        <c:axId val="3619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Evaluation_ch=5'!$C$21:$C$131</c:f>
              <c:numCache>
                <c:formatCode>General</c:formatCode>
                <c:ptCount val="111"/>
                <c:pt idx="0">
                  <c:v>1003.75</c:v>
                </c:pt>
                <c:pt idx="1">
                  <c:v>1035.25</c:v>
                </c:pt>
                <c:pt idx="2">
                  <c:v>1137.25</c:v>
                </c:pt>
                <c:pt idx="3">
                  <c:v>1122.5</c:v>
                </c:pt>
                <c:pt idx="4">
                  <c:v>1028</c:v>
                </c:pt>
                <c:pt idx="5">
                  <c:v>1096.75</c:v>
                </c:pt>
                <c:pt idx="6">
                  <c:v>967.25</c:v>
                </c:pt>
                <c:pt idx="7">
                  <c:v>1026.5</c:v>
                </c:pt>
                <c:pt idx="8">
                  <c:v>956.5</c:v>
                </c:pt>
                <c:pt idx="9">
                  <c:v>1090</c:v>
                </c:pt>
                <c:pt idx="10">
                  <c:v>1022.75</c:v>
                </c:pt>
                <c:pt idx="11">
                  <c:v>1167.5</c:v>
                </c:pt>
                <c:pt idx="12">
                  <c:v>1253.5</c:v>
                </c:pt>
                <c:pt idx="13">
                  <c:v>1287.5</c:v>
                </c:pt>
                <c:pt idx="14">
                  <c:v>1371</c:v>
                </c:pt>
                <c:pt idx="15">
                  <c:v>1324.5</c:v>
                </c:pt>
                <c:pt idx="16">
                  <c:v>1286</c:v>
                </c:pt>
                <c:pt idx="17">
                  <c:v>1288.5</c:v>
                </c:pt>
                <c:pt idx="18">
                  <c:v>1180</c:v>
                </c:pt>
                <c:pt idx="19">
                  <c:v>1260.75</c:v>
                </c:pt>
                <c:pt idx="20">
                  <c:v>1402</c:v>
                </c:pt>
                <c:pt idx="21">
                  <c:v>1405.25</c:v>
                </c:pt>
                <c:pt idx="22">
                  <c:v>1520.5</c:v>
                </c:pt>
                <c:pt idx="23">
                  <c:v>1755.25</c:v>
                </c:pt>
                <c:pt idx="24">
                  <c:v>1900.5</c:v>
                </c:pt>
                <c:pt idx="25">
                  <c:v>2334</c:v>
                </c:pt>
                <c:pt idx="26">
                  <c:v>2334</c:v>
                </c:pt>
                <c:pt idx="27">
                  <c:v>2742.5</c:v>
                </c:pt>
                <c:pt idx="28">
                  <c:v>3202</c:v>
                </c:pt>
                <c:pt idx="29">
                  <c:v>3564</c:v>
                </c:pt>
                <c:pt idx="30">
                  <c:v>3220</c:v>
                </c:pt>
                <c:pt idx="31">
                  <c:v>3398.5</c:v>
                </c:pt>
                <c:pt idx="32">
                  <c:v>3421</c:v>
                </c:pt>
                <c:pt idx="33">
                  <c:v>3350.5</c:v>
                </c:pt>
                <c:pt idx="34">
                  <c:v>4252</c:v>
                </c:pt>
                <c:pt idx="35">
                  <c:v>4487</c:v>
                </c:pt>
                <c:pt idx="36">
                  <c:v>4290</c:v>
                </c:pt>
                <c:pt idx="37">
                  <c:v>3408</c:v>
                </c:pt>
                <c:pt idx="38">
                  <c:v>3479</c:v>
                </c:pt>
                <c:pt idx="39">
                  <c:v>3142</c:v>
                </c:pt>
                <c:pt idx="40">
                  <c:v>3860</c:v>
                </c:pt>
                <c:pt idx="41">
                  <c:v>3777.25</c:v>
                </c:pt>
                <c:pt idx="42">
                  <c:v>3454</c:v>
                </c:pt>
                <c:pt idx="43">
                  <c:v>3558.5</c:v>
                </c:pt>
                <c:pt idx="44">
                  <c:v>3040</c:v>
                </c:pt>
                <c:pt idx="45">
                  <c:v>3107</c:v>
                </c:pt>
                <c:pt idx="46">
                  <c:v>2730</c:v>
                </c:pt>
                <c:pt idx="47">
                  <c:v>2471.5</c:v>
                </c:pt>
                <c:pt idx="48">
                  <c:v>2353.5</c:v>
                </c:pt>
                <c:pt idx="49">
                  <c:v>2461</c:v>
                </c:pt>
                <c:pt idx="50">
                  <c:v>2810.75</c:v>
                </c:pt>
                <c:pt idx="51">
                  <c:v>2297</c:v>
                </c:pt>
                <c:pt idx="52">
                  <c:v>2163.5</c:v>
                </c:pt>
                <c:pt idx="53">
                  <c:v>1943.5</c:v>
                </c:pt>
                <c:pt idx="54">
                  <c:v>1900</c:v>
                </c:pt>
                <c:pt idx="55">
                  <c:v>1833.5</c:v>
                </c:pt>
                <c:pt idx="56">
                  <c:v>1762.5</c:v>
                </c:pt>
                <c:pt idx="57">
                  <c:v>1648</c:v>
                </c:pt>
                <c:pt idx="58">
                  <c:v>1139.5</c:v>
                </c:pt>
                <c:pt idx="59">
                  <c:v>1162</c:v>
                </c:pt>
                <c:pt idx="60">
                  <c:v>1180.25</c:v>
                </c:pt>
                <c:pt idx="61">
                  <c:v>1092.5</c:v>
                </c:pt>
                <c:pt idx="62">
                  <c:v>1074.5</c:v>
                </c:pt>
                <c:pt idx="63">
                  <c:v>1284.25</c:v>
                </c:pt>
                <c:pt idx="64">
                  <c:v>1492</c:v>
                </c:pt>
                <c:pt idx="65">
                  <c:v>1584.25</c:v>
                </c:pt>
                <c:pt idx="66">
                  <c:v>1568</c:v>
                </c:pt>
                <c:pt idx="67">
                  <c:v>1820.5</c:v>
                </c:pt>
                <c:pt idx="68">
                  <c:v>1828</c:v>
                </c:pt>
                <c:pt idx="69">
                  <c:v>1886</c:v>
                </c:pt>
                <c:pt idx="70">
                  <c:v>2169</c:v>
                </c:pt>
                <c:pt idx="71">
                  <c:v>2342.25</c:v>
                </c:pt>
                <c:pt idx="72">
                  <c:v>2529</c:v>
                </c:pt>
                <c:pt idx="73">
                  <c:v>2134.5</c:v>
                </c:pt>
                <c:pt idx="74">
                  <c:v>2194.75</c:v>
                </c:pt>
                <c:pt idx="75">
                  <c:v>2372.75</c:v>
                </c:pt>
                <c:pt idx="76">
                  <c:v>2253.25</c:v>
                </c:pt>
                <c:pt idx="77">
                  <c:v>1819.75</c:v>
                </c:pt>
                <c:pt idx="78">
                  <c:v>1708.5</c:v>
                </c:pt>
                <c:pt idx="79">
                  <c:v>2095.25</c:v>
                </c:pt>
                <c:pt idx="80">
                  <c:v>2103.25</c:v>
                </c:pt>
                <c:pt idx="81">
                  <c:v>2200.5</c:v>
                </c:pt>
                <c:pt idx="82">
                  <c:v>2422.5</c:v>
                </c:pt>
                <c:pt idx="83">
                  <c:v>2147.5</c:v>
                </c:pt>
                <c:pt idx="84">
                  <c:v>2444</c:v>
                </c:pt>
                <c:pt idx="85">
                  <c:v>2451.75</c:v>
                </c:pt>
                <c:pt idx="86">
                  <c:v>2488</c:v>
                </c:pt>
                <c:pt idx="87">
                  <c:v>2380.75</c:v>
                </c:pt>
                <c:pt idx="88">
                  <c:v>2234</c:v>
                </c:pt>
                <c:pt idx="89">
                  <c:v>2238.5</c:v>
                </c:pt>
                <c:pt idx="90">
                  <c:v>2342</c:v>
                </c:pt>
                <c:pt idx="91">
                  <c:v>2435.75</c:v>
                </c:pt>
                <c:pt idx="92">
                  <c:v>2212.5</c:v>
                </c:pt>
                <c:pt idx="93">
                  <c:v>1869.75</c:v>
                </c:pt>
                <c:pt idx="94">
                  <c:v>1899</c:v>
                </c:pt>
                <c:pt idx="95">
                  <c:v>2049.5</c:v>
                </c:pt>
                <c:pt idx="96">
                  <c:v>1827.25</c:v>
                </c:pt>
                <c:pt idx="97">
                  <c:v>2113</c:v>
                </c:pt>
                <c:pt idx="98">
                  <c:v>2082</c:v>
                </c:pt>
                <c:pt idx="99">
                  <c:v>2003.25</c:v>
                </c:pt>
                <c:pt idx="100">
                  <c:v>2046.5</c:v>
                </c:pt>
                <c:pt idx="101">
                  <c:v>1885</c:v>
                </c:pt>
                <c:pt idx="102">
                  <c:v>1873</c:v>
                </c:pt>
                <c:pt idx="103">
                  <c:v>1811.75</c:v>
                </c:pt>
                <c:pt idx="104">
                  <c:v>1849.75</c:v>
                </c:pt>
                <c:pt idx="105">
                  <c:v>2074.25</c:v>
                </c:pt>
                <c:pt idx="106">
                  <c:v>1849.25</c:v>
                </c:pt>
                <c:pt idx="107">
                  <c:v>2021.25</c:v>
                </c:pt>
                <c:pt idx="108">
                  <c:v>2049.5</c:v>
                </c:pt>
                <c:pt idx="109">
                  <c:v>2155.75</c:v>
                </c:pt>
                <c:pt idx="110">
                  <c:v>1997.5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'Ex-Post Evaluation_ch=5'!$B$21:$B$131</c:f>
              <c:numCache>
                <c:formatCode>m/d/yyyy</c:formatCode>
                <c:ptCount val="111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</c:numCache>
            </c:numRef>
          </c:cat>
          <c:val>
            <c:numRef>
              <c:f>'Ex-Post Evaluation_ch=5'!$D$21:$D$131</c:f>
              <c:numCache>
                <c:formatCode>General</c:formatCode>
                <c:ptCount val="111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1500</c:v>
                </c:pt>
                <c:pt idx="13">
                  <c:v>1500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1000</c:v>
                </c:pt>
                <c:pt idx="19">
                  <c:v>1500</c:v>
                </c:pt>
                <c:pt idx="20">
                  <c:v>1500</c:v>
                </c:pt>
                <c:pt idx="21">
                  <c:v>1500</c:v>
                </c:pt>
                <c:pt idx="22">
                  <c:v>1500</c:v>
                </c:pt>
                <c:pt idx="23">
                  <c:v>2000</c:v>
                </c:pt>
                <c:pt idx="24">
                  <c:v>2000</c:v>
                </c:pt>
                <c:pt idx="25">
                  <c:v>2500</c:v>
                </c:pt>
                <c:pt idx="26">
                  <c:v>2500</c:v>
                </c:pt>
                <c:pt idx="27">
                  <c:v>3000</c:v>
                </c:pt>
                <c:pt idx="28">
                  <c:v>3000</c:v>
                </c:pt>
                <c:pt idx="29">
                  <c:v>3500</c:v>
                </c:pt>
                <c:pt idx="30">
                  <c:v>3000</c:v>
                </c:pt>
                <c:pt idx="31">
                  <c:v>3500</c:v>
                </c:pt>
                <c:pt idx="32">
                  <c:v>3500</c:v>
                </c:pt>
                <c:pt idx="33">
                  <c:v>3500</c:v>
                </c:pt>
                <c:pt idx="34">
                  <c:v>4500</c:v>
                </c:pt>
                <c:pt idx="35">
                  <c:v>4500</c:v>
                </c:pt>
                <c:pt idx="36">
                  <c:v>4500</c:v>
                </c:pt>
                <c:pt idx="37">
                  <c:v>3500</c:v>
                </c:pt>
                <c:pt idx="38">
                  <c:v>3500</c:v>
                </c:pt>
                <c:pt idx="39">
                  <c:v>3000</c:v>
                </c:pt>
                <c:pt idx="40">
                  <c:v>4000</c:v>
                </c:pt>
                <c:pt idx="41">
                  <c:v>4000</c:v>
                </c:pt>
                <c:pt idx="42">
                  <c:v>3500</c:v>
                </c:pt>
                <c:pt idx="43">
                  <c:v>3500</c:v>
                </c:pt>
                <c:pt idx="44">
                  <c:v>3000</c:v>
                </c:pt>
                <c:pt idx="45">
                  <c:v>3000</c:v>
                </c:pt>
                <c:pt idx="46">
                  <c:v>3000</c:v>
                </c:pt>
                <c:pt idx="47">
                  <c:v>2500</c:v>
                </c:pt>
                <c:pt idx="48">
                  <c:v>2500</c:v>
                </c:pt>
                <c:pt idx="49">
                  <c:v>2500</c:v>
                </c:pt>
                <c:pt idx="50">
                  <c:v>3000</c:v>
                </c:pt>
                <c:pt idx="51">
                  <c:v>2500</c:v>
                </c:pt>
                <c:pt idx="52">
                  <c:v>2000</c:v>
                </c:pt>
                <c:pt idx="53">
                  <c:v>2000</c:v>
                </c:pt>
                <c:pt idx="54">
                  <c:v>2000</c:v>
                </c:pt>
                <c:pt idx="55">
                  <c:v>2000</c:v>
                </c:pt>
                <c:pt idx="56">
                  <c:v>2000</c:v>
                </c:pt>
                <c:pt idx="57">
                  <c:v>1500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1500</c:v>
                </c:pt>
                <c:pt idx="64">
                  <c:v>1500</c:v>
                </c:pt>
                <c:pt idx="65">
                  <c:v>1500</c:v>
                </c:pt>
                <c:pt idx="66">
                  <c:v>1500</c:v>
                </c:pt>
                <c:pt idx="67">
                  <c:v>2000</c:v>
                </c:pt>
                <c:pt idx="68">
                  <c:v>2000</c:v>
                </c:pt>
                <c:pt idx="69">
                  <c:v>2000</c:v>
                </c:pt>
                <c:pt idx="70">
                  <c:v>2000</c:v>
                </c:pt>
                <c:pt idx="71">
                  <c:v>2500</c:v>
                </c:pt>
                <c:pt idx="72">
                  <c:v>2500</c:v>
                </c:pt>
                <c:pt idx="73">
                  <c:v>2000</c:v>
                </c:pt>
                <c:pt idx="74">
                  <c:v>2000</c:v>
                </c:pt>
                <c:pt idx="75">
                  <c:v>2500</c:v>
                </c:pt>
                <c:pt idx="76">
                  <c:v>2500</c:v>
                </c:pt>
                <c:pt idx="77">
                  <c:v>2000</c:v>
                </c:pt>
                <c:pt idx="78">
                  <c:v>2000</c:v>
                </c:pt>
                <c:pt idx="79">
                  <c:v>2000</c:v>
                </c:pt>
                <c:pt idx="80">
                  <c:v>2000</c:v>
                </c:pt>
                <c:pt idx="81">
                  <c:v>2000</c:v>
                </c:pt>
                <c:pt idx="82">
                  <c:v>2500</c:v>
                </c:pt>
                <c:pt idx="83">
                  <c:v>2000</c:v>
                </c:pt>
                <c:pt idx="84">
                  <c:v>2500</c:v>
                </c:pt>
                <c:pt idx="85">
                  <c:v>2500</c:v>
                </c:pt>
                <c:pt idx="86">
                  <c:v>2500</c:v>
                </c:pt>
                <c:pt idx="87">
                  <c:v>2000</c:v>
                </c:pt>
                <c:pt idx="88">
                  <c:v>2000</c:v>
                </c:pt>
                <c:pt idx="89">
                  <c:v>2000</c:v>
                </c:pt>
                <c:pt idx="90">
                  <c:v>2500</c:v>
                </c:pt>
                <c:pt idx="91">
                  <c:v>2500</c:v>
                </c:pt>
                <c:pt idx="92">
                  <c:v>2000</c:v>
                </c:pt>
                <c:pt idx="93">
                  <c:v>2000</c:v>
                </c:pt>
                <c:pt idx="94">
                  <c:v>2000</c:v>
                </c:pt>
                <c:pt idx="95">
                  <c:v>2000</c:v>
                </c:pt>
                <c:pt idx="96">
                  <c:v>2000</c:v>
                </c:pt>
                <c:pt idx="97">
                  <c:v>2000</c:v>
                </c:pt>
                <c:pt idx="98">
                  <c:v>2000</c:v>
                </c:pt>
                <c:pt idx="99">
                  <c:v>2000</c:v>
                </c:pt>
                <c:pt idx="100">
                  <c:v>2000</c:v>
                </c:pt>
                <c:pt idx="101">
                  <c:v>2000</c:v>
                </c:pt>
                <c:pt idx="102">
                  <c:v>2000</c:v>
                </c:pt>
                <c:pt idx="103">
                  <c:v>2000</c:v>
                </c:pt>
                <c:pt idx="104">
                  <c:v>2000</c:v>
                </c:pt>
                <c:pt idx="105">
                  <c:v>2000</c:v>
                </c:pt>
                <c:pt idx="106">
                  <c:v>2000</c:v>
                </c:pt>
                <c:pt idx="107">
                  <c:v>2000</c:v>
                </c:pt>
                <c:pt idx="108">
                  <c:v>2000</c:v>
                </c:pt>
                <c:pt idx="109">
                  <c:v>2000</c:v>
                </c:pt>
                <c:pt idx="110">
                  <c:v>2000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1976784"/>
        <c:axId val="361977344"/>
      </c:lineChart>
      <c:dateAx>
        <c:axId val="3619767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7344"/>
        <c:crosses val="autoZero"/>
        <c:auto val="1"/>
        <c:lblOffset val="100"/>
        <c:baseTimeUnit val="months"/>
      </c:dateAx>
      <c:valAx>
        <c:axId val="3619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9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99</xdr:row>
      <xdr:rowOff>104775</xdr:rowOff>
    </xdr:from>
    <xdr:to>
      <xdr:col>19</xdr:col>
      <xdr:colOff>409575</xdr:colOff>
      <xdr:row>122</xdr:row>
      <xdr:rowOff>4763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809625</xdr:colOff>
      <xdr:row>34</xdr:row>
      <xdr:rowOff>142875</xdr:rowOff>
    </xdr:from>
    <xdr:to>
      <xdr:col>9</xdr:col>
      <xdr:colOff>600075</xdr:colOff>
      <xdr:row>52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0</xdr:colOff>
      <xdr:row>16</xdr:row>
      <xdr:rowOff>15876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533399</xdr:colOff>
      <xdr:row>2</xdr:row>
      <xdr:rowOff>52387</xdr:rowOff>
    </xdr:from>
    <xdr:to>
      <xdr:col>22</xdr:col>
      <xdr:colOff>504824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9"/>
  <sheetViews>
    <sheetView showGridLines="0" workbookViewId="0">
      <selection activeCell="E9" sqref="E9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6" x14ac:dyDescent="0.25">
      <c r="C1" s="3" t="s">
        <v>26</v>
      </c>
      <c r="D1" s="62" t="s">
        <v>27</v>
      </c>
    </row>
    <row r="2" spans="2:6" x14ac:dyDescent="0.25">
      <c r="B2" s="56">
        <v>37987</v>
      </c>
      <c r="C2" s="3">
        <v>1003.75</v>
      </c>
      <c r="D2" s="62">
        <v>1000</v>
      </c>
      <c r="E2" s="62">
        <v>0.99</v>
      </c>
      <c r="F2" s="62">
        <f>1-E2</f>
        <v>1.0000000000000009E-2</v>
      </c>
    </row>
    <row r="3" spans="2:6" x14ac:dyDescent="0.25">
      <c r="B3" s="56">
        <v>38018</v>
      </c>
      <c r="C3" s="3">
        <v>1035.25</v>
      </c>
      <c r="D3" s="62">
        <v>1000</v>
      </c>
      <c r="E3" s="62">
        <v>0.99</v>
      </c>
      <c r="F3" s="62">
        <f t="shared" ref="F3:F66" si="0">1-E3</f>
        <v>1.0000000000000009E-2</v>
      </c>
    </row>
    <row r="4" spans="2:6" x14ac:dyDescent="0.25">
      <c r="B4" s="56">
        <v>38047</v>
      </c>
      <c r="C4" s="3">
        <v>1137.25</v>
      </c>
      <c r="D4" s="62">
        <v>1000</v>
      </c>
      <c r="E4" s="62">
        <v>0.99</v>
      </c>
      <c r="F4" s="62">
        <f t="shared" si="0"/>
        <v>1.0000000000000009E-2</v>
      </c>
    </row>
    <row r="5" spans="2:6" x14ac:dyDescent="0.25">
      <c r="B5" s="56">
        <v>38078</v>
      </c>
      <c r="C5" s="3">
        <v>1122.5</v>
      </c>
      <c r="D5" s="62">
        <v>1000</v>
      </c>
      <c r="E5" s="62">
        <v>0.99</v>
      </c>
      <c r="F5" s="62">
        <f t="shared" si="0"/>
        <v>1.0000000000000009E-2</v>
      </c>
    </row>
    <row r="6" spans="2:6" x14ac:dyDescent="0.25">
      <c r="B6" s="56">
        <v>38108</v>
      </c>
      <c r="C6" s="3">
        <v>1028</v>
      </c>
      <c r="D6" s="62">
        <v>1000</v>
      </c>
      <c r="E6" s="62">
        <v>0.99</v>
      </c>
      <c r="F6" s="62">
        <f t="shared" si="0"/>
        <v>1.0000000000000009E-2</v>
      </c>
    </row>
    <row r="7" spans="2:6" x14ac:dyDescent="0.25">
      <c r="B7" s="56">
        <v>38139</v>
      </c>
      <c r="C7" s="3">
        <v>1096.75</v>
      </c>
      <c r="D7" s="62">
        <v>1000</v>
      </c>
      <c r="E7" s="62">
        <v>0.99</v>
      </c>
      <c r="F7" s="62">
        <f t="shared" si="0"/>
        <v>1.0000000000000009E-2</v>
      </c>
    </row>
    <row r="8" spans="2:6" x14ac:dyDescent="0.25">
      <c r="B8" s="56">
        <v>38169</v>
      </c>
      <c r="C8" s="3">
        <v>967.25</v>
      </c>
      <c r="D8" s="62">
        <v>1000</v>
      </c>
      <c r="E8" s="62">
        <v>0.99</v>
      </c>
      <c r="F8" s="62">
        <f t="shared" si="0"/>
        <v>1.0000000000000009E-2</v>
      </c>
    </row>
    <row r="9" spans="2:6" x14ac:dyDescent="0.25">
      <c r="B9" s="56">
        <v>38200</v>
      </c>
      <c r="C9" s="3">
        <v>1026.5</v>
      </c>
      <c r="D9" s="62">
        <v>1000</v>
      </c>
      <c r="E9" s="62">
        <v>0.99</v>
      </c>
      <c r="F9" s="62">
        <f t="shared" si="0"/>
        <v>1.0000000000000009E-2</v>
      </c>
    </row>
    <row r="10" spans="2:6" x14ac:dyDescent="0.25">
      <c r="B10" s="56">
        <v>38231</v>
      </c>
      <c r="C10" s="3">
        <v>956.5</v>
      </c>
      <c r="D10" s="62">
        <v>1000</v>
      </c>
      <c r="E10" s="62">
        <v>0.99</v>
      </c>
      <c r="F10" s="62">
        <f t="shared" si="0"/>
        <v>1.0000000000000009E-2</v>
      </c>
    </row>
    <row r="11" spans="2:6" x14ac:dyDescent="0.25">
      <c r="B11" s="56">
        <v>38261</v>
      </c>
      <c r="C11" s="3">
        <v>1090</v>
      </c>
      <c r="D11" s="62">
        <v>1000</v>
      </c>
      <c r="E11" s="62">
        <v>0.99</v>
      </c>
      <c r="F11" s="62">
        <f t="shared" si="0"/>
        <v>1.0000000000000009E-2</v>
      </c>
    </row>
    <row r="12" spans="2:6" x14ac:dyDescent="0.25">
      <c r="B12" s="56">
        <v>38292</v>
      </c>
      <c r="C12" s="3">
        <v>1022.75</v>
      </c>
      <c r="D12" s="62">
        <v>1000</v>
      </c>
      <c r="E12" s="62">
        <v>0.99</v>
      </c>
      <c r="F12" s="62">
        <f t="shared" si="0"/>
        <v>1.0000000000000009E-2</v>
      </c>
    </row>
    <row r="13" spans="2:6" x14ac:dyDescent="0.25">
      <c r="B13" s="56">
        <v>38322</v>
      </c>
      <c r="C13" s="3">
        <v>1167.5</v>
      </c>
      <c r="D13" s="62">
        <v>1000</v>
      </c>
      <c r="E13" s="62">
        <v>0.99</v>
      </c>
      <c r="F13" s="62">
        <f t="shared" si="0"/>
        <v>1.0000000000000009E-2</v>
      </c>
    </row>
    <row r="14" spans="2:6" x14ac:dyDescent="0.25">
      <c r="B14" s="56">
        <v>38353</v>
      </c>
      <c r="C14" s="3">
        <v>1253.5</v>
      </c>
      <c r="D14" s="62">
        <v>1500</v>
      </c>
      <c r="E14" s="62">
        <v>0.98499999999999999</v>
      </c>
      <c r="F14" s="62">
        <f t="shared" si="0"/>
        <v>1.5000000000000013E-2</v>
      </c>
    </row>
    <row r="15" spans="2:6" x14ac:dyDescent="0.25">
      <c r="B15" s="56">
        <v>38384</v>
      </c>
      <c r="C15" s="3">
        <v>1287.5</v>
      </c>
      <c r="D15" s="62">
        <v>1500</v>
      </c>
      <c r="E15" s="62">
        <v>0.99</v>
      </c>
      <c r="F15" s="62">
        <f t="shared" si="0"/>
        <v>1.0000000000000009E-2</v>
      </c>
    </row>
    <row r="16" spans="2:6" x14ac:dyDescent="0.25">
      <c r="B16" s="56">
        <v>38412</v>
      </c>
      <c r="C16" s="3">
        <v>1371</v>
      </c>
      <c r="D16" s="62">
        <v>1500</v>
      </c>
      <c r="E16" s="62">
        <v>0.99</v>
      </c>
      <c r="F16" s="62">
        <f t="shared" si="0"/>
        <v>1.0000000000000009E-2</v>
      </c>
    </row>
    <row r="17" spans="2:19" x14ac:dyDescent="0.25">
      <c r="B17" s="56">
        <v>38443</v>
      </c>
      <c r="C17" s="3">
        <v>1324.5</v>
      </c>
      <c r="D17" s="62">
        <v>1500</v>
      </c>
      <c r="E17" s="62">
        <v>0.99</v>
      </c>
      <c r="F17" s="62">
        <f t="shared" si="0"/>
        <v>1.0000000000000009E-2</v>
      </c>
    </row>
    <row r="18" spans="2:19" x14ac:dyDescent="0.25">
      <c r="B18" s="56">
        <v>38473</v>
      </c>
      <c r="C18" s="3">
        <v>1286</v>
      </c>
      <c r="D18" s="62">
        <v>1500</v>
      </c>
      <c r="E18" s="62">
        <v>0.97</v>
      </c>
      <c r="F18" s="62">
        <f t="shared" si="0"/>
        <v>3.0000000000000027E-2</v>
      </c>
    </row>
    <row r="19" spans="2:19" x14ac:dyDescent="0.25">
      <c r="B19" s="56">
        <v>38504</v>
      </c>
      <c r="C19" s="3">
        <v>1288.5</v>
      </c>
      <c r="D19" s="62">
        <v>1500</v>
      </c>
      <c r="E19" s="62">
        <v>0.99</v>
      </c>
      <c r="F19" s="62">
        <f t="shared" si="0"/>
        <v>1.0000000000000009E-2</v>
      </c>
    </row>
    <row r="20" spans="2:19" x14ac:dyDescent="0.25">
      <c r="B20" s="56">
        <v>38534</v>
      </c>
      <c r="C20" s="3">
        <v>1180</v>
      </c>
      <c r="D20" s="62">
        <v>1000</v>
      </c>
      <c r="E20" s="62">
        <v>0.99</v>
      </c>
      <c r="F20" s="62">
        <f t="shared" si="0"/>
        <v>1.0000000000000009E-2</v>
      </c>
    </row>
    <row r="21" spans="2:19" x14ac:dyDescent="0.25">
      <c r="B21" s="56">
        <v>38565</v>
      </c>
      <c r="C21" s="3">
        <v>1260.75</v>
      </c>
      <c r="D21" s="62">
        <v>1500</v>
      </c>
      <c r="E21" s="62">
        <v>0.99</v>
      </c>
      <c r="F21" s="62">
        <f t="shared" si="0"/>
        <v>1.0000000000000009E-2</v>
      </c>
    </row>
    <row r="22" spans="2:19" x14ac:dyDescent="0.25">
      <c r="B22" s="56">
        <v>38596</v>
      </c>
      <c r="C22" s="3">
        <v>1402</v>
      </c>
      <c r="D22" s="62">
        <v>1500</v>
      </c>
      <c r="E22" s="62">
        <v>0.99</v>
      </c>
      <c r="F22" s="62">
        <f t="shared" si="0"/>
        <v>1.0000000000000009E-2</v>
      </c>
    </row>
    <row r="23" spans="2:19" x14ac:dyDescent="0.25">
      <c r="B23" s="56">
        <v>38626</v>
      </c>
      <c r="C23" s="3">
        <v>1405.25</v>
      </c>
      <c r="D23" s="62">
        <v>1500</v>
      </c>
      <c r="E23" s="62">
        <v>0.99</v>
      </c>
      <c r="F23" s="62">
        <f t="shared" si="0"/>
        <v>1.0000000000000009E-2</v>
      </c>
    </row>
    <row r="24" spans="2:19" x14ac:dyDescent="0.25">
      <c r="B24" s="56">
        <v>38657</v>
      </c>
      <c r="C24" s="3">
        <v>1520.5</v>
      </c>
      <c r="D24" s="62">
        <v>1500</v>
      </c>
      <c r="E24" s="62">
        <v>0.99</v>
      </c>
      <c r="F24" s="62">
        <f t="shared" si="0"/>
        <v>1.0000000000000009E-2</v>
      </c>
    </row>
    <row r="25" spans="2:19" x14ac:dyDescent="0.25">
      <c r="B25" s="56">
        <v>38687</v>
      </c>
      <c r="C25" s="3">
        <v>1755.25</v>
      </c>
      <c r="D25" s="62">
        <v>2000</v>
      </c>
      <c r="E25" s="62">
        <v>0.94</v>
      </c>
      <c r="F25" s="62">
        <f t="shared" si="0"/>
        <v>6.0000000000000053E-2</v>
      </c>
    </row>
    <row r="26" spans="2:19" x14ac:dyDescent="0.25">
      <c r="B26" s="56">
        <v>38718</v>
      </c>
      <c r="C26" s="3">
        <v>1900.5</v>
      </c>
      <c r="D26" s="62">
        <v>2000</v>
      </c>
      <c r="E26" s="62">
        <v>0.86</v>
      </c>
      <c r="F26" s="62">
        <f t="shared" si="0"/>
        <v>0.14000000000000001</v>
      </c>
    </row>
    <row r="27" spans="2:19" x14ac:dyDescent="0.25">
      <c r="B27" s="56">
        <v>38749</v>
      </c>
      <c r="C27" s="3">
        <v>2334</v>
      </c>
      <c r="D27" s="62">
        <v>2500</v>
      </c>
      <c r="E27" s="62">
        <v>0.85</v>
      </c>
      <c r="F27" s="62">
        <f t="shared" si="0"/>
        <v>0.15000000000000002</v>
      </c>
    </row>
    <row r="28" spans="2:19" x14ac:dyDescent="0.25">
      <c r="B28" s="56">
        <v>38777</v>
      </c>
      <c r="C28" s="3">
        <v>2334</v>
      </c>
      <c r="D28" s="62">
        <v>2500</v>
      </c>
      <c r="E28" s="62">
        <v>0.93</v>
      </c>
      <c r="F28" s="62">
        <f t="shared" si="0"/>
        <v>6.9999999999999951E-2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E29" s="62">
        <v>0.99</v>
      </c>
      <c r="F29" s="62">
        <f t="shared" si="0"/>
        <v>1.0000000000000009E-2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E30" s="62">
        <v>0.99</v>
      </c>
      <c r="F30" s="62">
        <f t="shared" si="0"/>
        <v>1.0000000000000009E-2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E31" s="62">
        <v>0.99</v>
      </c>
      <c r="F31" s="62">
        <f t="shared" si="0"/>
        <v>1.0000000000000009E-2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E32" s="62">
        <v>0.99</v>
      </c>
      <c r="F32" s="62">
        <f t="shared" si="0"/>
        <v>1.0000000000000009E-2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E33" s="62">
        <v>0.99</v>
      </c>
      <c r="F33" s="62">
        <f t="shared" si="0"/>
        <v>1.0000000000000009E-2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E34" s="62">
        <v>0.99</v>
      </c>
      <c r="F34" s="62">
        <f t="shared" si="0"/>
        <v>1.0000000000000009E-2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E35" s="62">
        <v>0.99</v>
      </c>
      <c r="F35" s="62">
        <f t="shared" si="0"/>
        <v>1.0000000000000009E-2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E36" s="62">
        <v>0.99</v>
      </c>
      <c r="F36" s="62">
        <f t="shared" si="0"/>
        <v>1.0000000000000009E-2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E37" s="62">
        <v>0.99</v>
      </c>
      <c r="F37" s="62">
        <f t="shared" si="0"/>
        <v>1.0000000000000009E-2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E38" s="62">
        <v>0.99</v>
      </c>
      <c r="F38" s="62">
        <f t="shared" si="0"/>
        <v>1.0000000000000009E-2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E39" s="62">
        <v>0.99</v>
      </c>
      <c r="F39" s="62">
        <f t="shared" si="0"/>
        <v>1.0000000000000009E-2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E40" s="62">
        <v>0.99</v>
      </c>
      <c r="F40" s="62">
        <f t="shared" si="0"/>
        <v>1.0000000000000009E-2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E41" s="62">
        <v>0.99</v>
      </c>
      <c r="F41" s="62">
        <f t="shared" si="0"/>
        <v>1.0000000000000009E-2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E42" s="62">
        <v>0.99</v>
      </c>
      <c r="F42" s="62">
        <f t="shared" si="0"/>
        <v>1.0000000000000009E-2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E43" s="62">
        <v>0.99</v>
      </c>
      <c r="F43" s="62">
        <f t="shared" si="0"/>
        <v>1.0000000000000009E-2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E44" s="62">
        <v>0.99</v>
      </c>
      <c r="F44" s="62">
        <f t="shared" si="0"/>
        <v>1.0000000000000009E-2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E45" s="62">
        <v>0.99</v>
      </c>
      <c r="F45" s="62">
        <f t="shared" si="0"/>
        <v>1.0000000000000009E-2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E46" s="62">
        <v>0.99</v>
      </c>
      <c r="F46" s="62">
        <f t="shared" si="0"/>
        <v>1.0000000000000009E-2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E47" s="62">
        <v>0.99</v>
      </c>
      <c r="F47" s="62">
        <f t="shared" si="0"/>
        <v>1.0000000000000009E-2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E48" s="62">
        <v>0.99</v>
      </c>
      <c r="F48" s="62">
        <f t="shared" si="0"/>
        <v>1.0000000000000009E-2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16" x14ac:dyDescent="0.25">
      <c r="B49" s="56">
        <v>39417</v>
      </c>
      <c r="C49" s="3">
        <v>2471.5</v>
      </c>
      <c r="D49" s="62">
        <v>2500</v>
      </c>
      <c r="E49" s="62">
        <v>0.99</v>
      </c>
      <c r="F49" s="62">
        <f t="shared" si="0"/>
        <v>1.0000000000000009E-2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</row>
    <row r="50" spans="2:16" x14ac:dyDescent="0.25">
      <c r="B50" s="56">
        <v>39448</v>
      </c>
      <c r="C50" s="3">
        <v>2353.5</v>
      </c>
      <c r="D50" s="62">
        <v>2500</v>
      </c>
      <c r="E50" s="62">
        <v>0.92</v>
      </c>
      <c r="F50" s="62">
        <f t="shared" si="0"/>
        <v>7.999999999999996E-2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</row>
    <row r="51" spans="2:16" x14ac:dyDescent="0.25">
      <c r="B51" s="56">
        <v>39479</v>
      </c>
      <c r="C51" s="3">
        <v>2461</v>
      </c>
      <c r="D51" s="62">
        <v>2500</v>
      </c>
      <c r="E51" s="62">
        <v>0.9</v>
      </c>
      <c r="F51" s="62">
        <f t="shared" si="0"/>
        <v>9.9999999999999978E-2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</row>
    <row r="52" spans="2:16" x14ac:dyDescent="0.25">
      <c r="B52" s="56">
        <v>39508</v>
      </c>
      <c r="C52" s="3">
        <v>2810.75</v>
      </c>
      <c r="D52" s="62">
        <v>3000</v>
      </c>
      <c r="E52" s="62">
        <v>0.99</v>
      </c>
      <c r="F52" s="62">
        <f t="shared" si="0"/>
        <v>1.0000000000000009E-2</v>
      </c>
      <c r="H52" s="6">
        <v>1500</v>
      </c>
      <c r="I52" s="43">
        <v>4</v>
      </c>
      <c r="J52" s="43">
        <v>4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</row>
    <row r="53" spans="2:16" x14ac:dyDescent="0.25">
      <c r="B53" s="56">
        <v>39539</v>
      </c>
      <c r="C53" s="3">
        <v>2297</v>
      </c>
      <c r="D53" s="62">
        <v>2500</v>
      </c>
      <c r="E53" s="62">
        <v>0.99</v>
      </c>
      <c r="F53" s="62">
        <f t="shared" si="0"/>
        <v>1.0000000000000009E-2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</row>
    <row r="54" spans="2:16" x14ac:dyDescent="0.25">
      <c r="B54" s="56">
        <v>39569</v>
      </c>
      <c r="C54" s="3">
        <v>2163.5</v>
      </c>
      <c r="D54" s="62">
        <v>2000</v>
      </c>
      <c r="E54" s="62">
        <v>0.96</v>
      </c>
      <c r="F54" s="62">
        <f t="shared" si="0"/>
        <v>4.0000000000000036E-2</v>
      </c>
      <c r="H54" s="6">
        <v>2500</v>
      </c>
      <c r="I54" s="43">
        <v>4</v>
      </c>
      <c r="J54" s="43">
        <v>4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</row>
    <row r="55" spans="2:16" x14ac:dyDescent="0.25">
      <c r="B55" s="56">
        <v>39600</v>
      </c>
      <c r="C55" s="3">
        <v>1943.5</v>
      </c>
      <c r="D55" s="62">
        <v>2000</v>
      </c>
      <c r="E55" s="62">
        <v>0.92</v>
      </c>
      <c r="F55" s="62">
        <f t="shared" si="0"/>
        <v>7.999999999999996E-2</v>
      </c>
      <c r="H55" s="6">
        <v>3000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</row>
    <row r="56" spans="2:16" x14ac:dyDescent="0.25">
      <c r="B56" s="56">
        <v>39630</v>
      </c>
      <c r="C56" s="3">
        <v>1900</v>
      </c>
      <c r="D56" s="62">
        <v>2000</v>
      </c>
      <c r="E56" s="62">
        <v>0.9</v>
      </c>
      <c r="F56" s="62">
        <f t="shared" si="0"/>
        <v>9.9999999999999978E-2</v>
      </c>
      <c r="H56" s="6">
        <v>3500</v>
      </c>
      <c r="I56" s="43">
        <v>4</v>
      </c>
      <c r="J56" s="43">
        <v>4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</row>
    <row r="57" spans="2:16" x14ac:dyDescent="0.25">
      <c r="B57" s="56">
        <v>39661</v>
      </c>
      <c r="C57" s="3">
        <v>1833.5</v>
      </c>
      <c r="D57" s="62">
        <v>2000</v>
      </c>
      <c r="E57" s="62">
        <v>0.89</v>
      </c>
      <c r="F57" s="62">
        <f t="shared" si="0"/>
        <v>0.10999999999999999</v>
      </c>
      <c r="H57" s="6">
        <v>4000</v>
      </c>
      <c r="I57" s="44">
        <v>4</v>
      </c>
      <c r="J57" s="43">
        <v>4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</row>
    <row r="58" spans="2:16" x14ac:dyDescent="0.25">
      <c r="B58" s="56">
        <v>39692</v>
      </c>
      <c r="C58" s="3">
        <v>1762.5</v>
      </c>
      <c r="D58" s="62">
        <v>2000</v>
      </c>
      <c r="E58" s="62">
        <v>0.87</v>
      </c>
      <c r="F58" s="62">
        <f t="shared" si="0"/>
        <v>0.13</v>
      </c>
      <c r="H58" s="7">
        <v>4500</v>
      </c>
      <c r="I58" s="5">
        <v>4</v>
      </c>
      <c r="J58" s="60">
        <v>4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</row>
    <row r="59" spans="2:16" x14ac:dyDescent="0.25">
      <c r="B59" s="56">
        <v>39722</v>
      </c>
      <c r="C59" s="3">
        <v>1648</v>
      </c>
      <c r="D59" s="62">
        <v>1500</v>
      </c>
      <c r="E59" s="62">
        <v>0.85</v>
      </c>
      <c r="F59" s="62">
        <f t="shared" si="0"/>
        <v>0.15000000000000002</v>
      </c>
    </row>
    <row r="60" spans="2:16" x14ac:dyDescent="0.25">
      <c r="B60" s="56">
        <v>39753</v>
      </c>
      <c r="C60" s="3">
        <v>1139.5</v>
      </c>
      <c r="D60" s="62">
        <v>1000</v>
      </c>
      <c r="E60" s="62">
        <v>0.84</v>
      </c>
      <c r="F60" s="62">
        <f t="shared" si="0"/>
        <v>0.16000000000000003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16" x14ac:dyDescent="0.25">
      <c r="B61" s="56">
        <v>39783</v>
      </c>
      <c r="C61" s="3">
        <v>1162</v>
      </c>
      <c r="D61" s="62">
        <v>1000</v>
      </c>
      <c r="E61" s="62">
        <v>0.91</v>
      </c>
      <c r="F61" s="62">
        <f t="shared" si="0"/>
        <v>8.9999999999999969E-2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16" x14ac:dyDescent="0.25">
      <c r="B62" s="56">
        <v>39814</v>
      </c>
      <c r="C62" s="3">
        <v>1180.25</v>
      </c>
      <c r="D62" s="62">
        <v>1000</v>
      </c>
      <c r="E62" s="62">
        <v>0.93</v>
      </c>
      <c r="F62" s="62">
        <f t="shared" si="0"/>
        <v>6.9999999999999951E-2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16" x14ac:dyDescent="0.25">
      <c r="B63" s="56">
        <v>39845</v>
      </c>
      <c r="C63" s="3">
        <v>1092.5</v>
      </c>
      <c r="D63" s="62">
        <v>1000</v>
      </c>
      <c r="E63" s="62">
        <v>0.93</v>
      </c>
      <c r="F63" s="62">
        <f t="shared" si="0"/>
        <v>6.9999999999999951E-2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16" x14ac:dyDescent="0.25">
      <c r="B64" s="56">
        <v>39873</v>
      </c>
      <c r="C64" s="3">
        <v>1074.5</v>
      </c>
      <c r="D64" s="62">
        <v>1000</v>
      </c>
      <c r="E64" s="62">
        <v>0.93</v>
      </c>
      <c r="F64" s="62">
        <f t="shared" si="0"/>
        <v>6.9999999999999951E-2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E65" s="62">
        <v>0.93</v>
      </c>
      <c r="F65" s="62">
        <f t="shared" si="0"/>
        <v>6.9999999999999951E-2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E66" s="62">
        <v>0.94</v>
      </c>
      <c r="F66" s="62">
        <f t="shared" si="0"/>
        <v>6.0000000000000053E-2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E67" s="62">
        <v>0.94</v>
      </c>
      <c r="F67" s="62">
        <f t="shared" ref="F67:F130" si="1">1-E67</f>
        <v>6.0000000000000053E-2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E68" s="62">
        <v>0.95</v>
      </c>
      <c r="F68" s="62">
        <f t="shared" si="1"/>
        <v>5.0000000000000044E-2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E69" s="62">
        <v>0.65</v>
      </c>
      <c r="F69" s="62">
        <f t="shared" si="1"/>
        <v>0.35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  <c r="E70" s="62">
        <v>0.54</v>
      </c>
      <c r="F70" s="62">
        <f t="shared" si="1"/>
        <v>0.45999999999999996</v>
      </c>
    </row>
    <row r="71" spans="1:16" x14ac:dyDescent="0.25">
      <c r="B71" s="56">
        <v>40087</v>
      </c>
      <c r="C71" s="3">
        <v>1886</v>
      </c>
      <c r="D71" s="62">
        <v>2000</v>
      </c>
      <c r="E71" s="62">
        <v>0.45</v>
      </c>
      <c r="F71" s="62">
        <f t="shared" si="1"/>
        <v>0.55000000000000004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E72" s="62">
        <v>0.37</v>
      </c>
      <c r="F72" s="62">
        <f t="shared" si="1"/>
        <v>0.63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>
        <v>0.33</v>
      </c>
      <c r="F73" s="62">
        <f t="shared" si="1"/>
        <v>0.66999999999999993</v>
      </c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>
        <v>0.26</v>
      </c>
      <c r="F74" s="62">
        <f t="shared" si="1"/>
        <v>0.74</v>
      </c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E75" s="62">
        <v>0.22</v>
      </c>
      <c r="F75" s="62">
        <f t="shared" si="1"/>
        <v>0.78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E76" s="62">
        <v>0.19</v>
      </c>
      <c r="F76" s="62">
        <f t="shared" si="1"/>
        <v>0.81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E77" s="62">
        <v>0.16</v>
      </c>
      <c r="F77" s="62">
        <f t="shared" si="1"/>
        <v>0.84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E78" s="62">
        <v>0.13</v>
      </c>
      <c r="F78" s="62">
        <f t="shared" si="1"/>
        <v>0.87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E79" s="62">
        <v>0.09</v>
      </c>
      <c r="F79" s="62">
        <f t="shared" si="1"/>
        <v>0.91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E80" s="62">
        <v>0.03</v>
      </c>
      <c r="F80" s="62">
        <f t="shared" si="1"/>
        <v>0.97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7" x14ac:dyDescent="0.25">
      <c r="B81" s="56">
        <v>40391</v>
      </c>
      <c r="C81" s="3">
        <v>2095.25</v>
      </c>
      <c r="D81" s="62">
        <v>2000</v>
      </c>
      <c r="E81" s="62">
        <v>0.01</v>
      </c>
      <c r="F81" s="62">
        <f t="shared" si="1"/>
        <v>0.99</v>
      </c>
    </row>
    <row r="82" spans="2:17" x14ac:dyDescent="0.25">
      <c r="B82" s="56">
        <v>40422</v>
      </c>
      <c r="C82" s="3">
        <v>2103.25</v>
      </c>
      <c r="D82" s="62">
        <v>2000</v>
      </c>
      <c r="E82" s="62">
        <v>0.01</v>
      </c>
      <c r="F82" s="62">
        <f t="shared" si="1"/>
        <v>0.99</v>
      </c>
      <c r="H82" s="49" t="s">
        <v>35</v>
      </c>
    </row>
    <row r="83" spans="2:17" x14ac:dyDescent="0.25">
      <c r="B83" s="56">
        <v>40452</v>
      </c>
      <c r="C83" s="3">
        <v>2200.5</v>
      </c>
      <c r="D83" s="62">
        <v>2000</v>
      </c>
      <c r="E83" s="62">
        <v>0.02</v>
      </c>
      <c r="F83" s="62">
        <f t="shared" si="1"/>
        <v>0.98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7" x14ac:dyDescent="0.25">
      <c r="B84" s="56">
        <v>40483</v>
      </c>
      <c r="C84" s="3">
        <v>2422.5</v>
      </c>
      <c r="D84" s="62">
        <v>2500</v>
      </c>
      <c r="E84" s="62">
        <v>0.02</v>
      </c>
      <c r="F84" s="62">
        <f t="shared" si="1"/>
        <v>0.98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4"/>
    </row>
    <row r="85" spans="2:17" x14ac:dyDescent="0.25">
      <c r="B85" s="56">
        <v>40513</v>
      </c>
      <c r="C85" s="3">
        <v>2147.5</v>
      </c>
      <c r="D85" s="62">
        <v>2000</v>
      </c>
      <c r="E85" s="62">
        <v>0.01</v>
      </c>
      <c r="F85" s="62">
        <f t="shared" si="1"/>
        <v>0.99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7" x14ac:dyDescent="0.25">
      <c r="B86" s="56">
        <v>40544</v>
      </c>
      <c r="C86" s="3">
        <v>2444</v>
      </c>
      <c r="D86" s="62">
        <v>2500</v>
      </c>
      <c r="E86" s="62">
        <v>0.01</v>
      </c>
      <c r="F86" s="62">
        <f t="shared" si="1"/>
        <v>0.99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7" x14ac:dyDescent="0.25">
      <c r="B87" s="56">
        <v>40575</v>
      </c>
      <c r="C87" s="3">
        <v>2451.75</v>
      </c>
      <c r="D87" s="62">
        <v>2500</v>
      </c>
      <c r="E87" s="62">
        <v>0.04</v>
      </c>
      <c r="F87" s="62">
        <f t="shared" si="1"/>
        <v>0.96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7" x14ac:dyDescent="0.25">
      <c r="B88" s="56">
        <v>40603</v>
      </c>
      <c r="C88" s="3">
        <v>2488</v>
      </c>
      <c r="D88" s="62">
        <v>2500</v>
      </c>
      <c r="E88" s="62">
        <v>0.02</v>
      </c>
      <c r="F88" s="62">
        <f t="shared" si="1"/>
        <v>0.98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7" x14ac:dyDescent="0.25">
      <c r="B89" s="56">
        <v>40634</v>
      </c>
      <c r="C89" s="3">
        <v>2380.75</v>
      </c>
      <c r="D89" s="62">
        <v>2000</v>
      </c>
      <c r="E89" s="62">
        <v>0.01</v>
      </c>
      <c r="F89" s="62">
        <f t="shared" si="1"/>
        <v>0.99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7" x14ac:dyDescent="0.25">
      <c r="B90" s="56">
        <v>40664</v>
      </c>
      <c r="C90" s="3">
        <v>2234</v>
      </c>
      <c r="D90" s="62">
        <v>2000</v>
      </c>
      <c r="E90" s="62">
        <v>0.01</v>
      </c>
      <c r="F90" s="62">
        <f t="shared" si="1"/>
        <v>0.99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7" x14ac:dyDescent="0.25">
      <c r="B91" s="56">
        <v>40695</v>
      </c>
      <c r="C91" s="3">
        <v>2238.5</v>
      </c>
      <c r="D91" s="62">
        <v>2000</v>
      </c>
      <c r="E91" s="62">
        <v>0.02</v>
      </c>
      <c r="F91" s="62">
        <f t="shared" si="1"/>
        <v>0.98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7" x14ac:dyDescent="0.25">
      <c r="B92" s="56">
        <v>40725</v>
      </c>
      <c r="C92" s="3">
        <v>2342</v>
      </c>
      <c r="D92" s="62">
        <v>2500</v>
      </c>
      <c r="E92" s="62">
        <v>0.01</v>
      </c>
      <c r="F92" s="62">
        <f t="shared" si="1"/>
        <v>0.99</v>
      </c>
    </row>
    <row r="93" spans="2:17" x14ac:dyDescent="0.25">
      <c r="B93" s="56">
        <v>40756</v>
      </c>
      <c r="C93" s="3">
        <v>2435.75</v>
      </c>
      <c r="D93" s="62">
        <v>2500</v>
      </c>
      <c r="E93" s="62">
        <v>0.01</v>
      </c>
      <c r="F93" s="62">
        <f t="shared" si="1"/>
        <v>0.99</v>
      </c>
    </row>
    <row r="94" spans="2:17" x14ac:dyDescent="0.25">
      <c r="B94" s="56">
        <v>40787</v>
      </c>
      <c r="C94" s="3">
        <v>2212.5</v>
      </c>
      <c r="D94" s="62">
        <v>2000</v>
      </c>
      <c r="E94" s="62">
        <v>0.01</v>
      </c>
      <c r="F94" s="62">
        <f t="shared" si="1"/>
        <v>0.99</v>
      </c>
    </row>
    <row r="95" spans="2:17" x14ac:dyDescent="0.25">
      <c r="B95" s="56">
        <v>40817</v>
      </c>
      <c r="C95" s="3">
        <v>1869.75</v>
      </c>
      <c r="D95" s="62">
        <v>2000</v>
      </c>
      <c r="E95" s="62">
        <v>0.03</v>
      </c>
      <c r="F95" s="62">
        <f t="shared" si="1"/>
        <v>0.97</v>
      </c>
    </row>
    <row r="96" spans="2:17" x14ac:dyDescent="0.25">
      <c r="B96" s="56">
        <v>40848</v>
      </c>
      <c r="C96" s="3">
        <v>1899</v>
      </c>
      <c r="D96" s="62">
        <v>2000</v>
      </c>
      <c r="E96" s="62">
        <v>0.01</v>
      </c>
      <c r="F96" s="62">
        <f t="shared" si="1"/>
        <v>0.99</v>
      </c>
    </row>
    <row r="97" spans="2:6" x14ac:dyDescent="0.25">
      <c r="B97" s="56">
        <v>40878</v>
      </c>
      <c r="C97" s="3">
        <v>2049.5</v>
      </c>
      <c r="D97" s="62">
        <v>2000</v>
      </c>
      <c r="E97" s="62">
        <v>0.01</v>
      </c>
      <c r="F97" s="62">
        <f t="shared" si="1"/>
        <v>0.99</v>
      </c>
    </row>
    <row r="98" spans="2:6" x14ac:dyDescent="0.25">
      <c r="B98" s="56">
        <v>40909</v>
      </c>
      <c r="C98" s="3">
        <v>1827.25</v>
      </c>
      <c r="D98" s="62">
        <v>2000</v>
      </c>
      <c r="E98" s="62">
        <v>0.01</v>
      </c>
      <c r="F98" s="62">
        <f t="shared" si="1"/>
        <v>0.99</v>
      </c>
    </row>
    <row r="99" spans="2:6" x14ac:dyDescent="0.25">
      <c r="B99" s="56">
        <v>40940</v>
      </c>
      <c r="C99" s="3">
        <v>2113</v>
      </c>
      <c r="D99" s="62">
        <v>2000</v>
      </c>
      <c r="E99" s="62">
        <v>0.01</v>
      </c>
      <c r="F99" s="62">
        <f t="shared" si="1"/>
        <v>0.99</v>
      </c>
    </row>
    <row r="100" spans="2:6" x14ac:dyDescent="0.25">
      <c r="B100" s="56">
        <v>40969</v>
      </c>
      <c r="C100" s="3">
        <v>2082</v>
      </c>
      <c r="D100" s="62">
        <v>2000</v>
      </c>
      <c r="E100" s="62">
        <v>0.01</v>
      </c>
      <c r="F100" s="62">
        <f t="shared" si="1"/>
        <v>0.99</v>
      </c>
    </row>
    <row r="101" spans="2:6" x14ac:dyDescent="0.25">
      <c r="B101" s="56">
        <v>41000</v>
      </c>
      <c r="C101" s="3">
        <v>2003.25</v>
      </c>
      <c r="D101" s="62">
        <v>2000</v>
      </c>
      <c r="E101" s="62">
        <v>0.01</v>
      </c>
      <c r="F101" s="62">
        <f t="shared" si="1"/>
        <v>0.99</v>
      </c>
    </row>
    <row r="102" spans="2:6" x14ac:dyDescent="0.25">
      <c r="B102" s="56">
        <v>41030</v>
      </c>
      <c r="C102" s="3">
        <v>2046.5</v>
      </c>
      <c r="D102" s="62">
        <v>2000</v>
      </c>
      <c r="E102" s="62">
        <v>0.01</v>
      </c>
      <c r="F102" s="62">
        <f t="shared" si="1"/>
        <v>0.99</v>
      </c>
    </row>
    <row r="103" spans="2:6" x14ac:dyDescent="0.25">
      <c r="B103" s="56">
        <v>41061</v>
      </c>
      <c r="C103" s="3">
        <v>1885</v>
      </c>
      <c r="D103" s="62">
        <v>2000</v>
      </c>
      <c r="E103" s="62">
        <v>0.01</v>
      </c>
      <c r="F103" s="62">
        <f t="shared" si="1"/>
        <v>0.99</v>
      </c>
    </row>
    <row r="104" spans="2:6" x14ac:dyDescent="0.25">
      <c r="B104" s="56">
        <v>41091</v>
      </c>
      <c r="C104" s="3">
        <v>1873</v>
      </c>
      <c r="D104" s="62">
        <v>2000</v>
      </c>
      <c r="E104" s="62">
        <v>0.01</v>
      </c>
      <c r="F104" s="62">
        <f t="shared" si="1"/>
        <v>0.99</v>
      </c>
    </row>
    <row r="105" spans="2:6" x14ac:dyDescent="0.25">
      <c r="B105" s="56">
        <v>41122</v>
      </c>
      <c r="C105" s="3">
        <v>1811.75</v>
      </c>
      <c r="D105" s="62">
        <v>2000</v>
      </c>
      <c r="E105" s="62">
        <v>0.01</v>
      </c>
      <c r="F105" s="62">
        <f t="shared" si="1"/>
        <v>0.99</v>
      </c>
    </row>
    <row r="106" spans="2:6" x14ac:dyDescent="0.25">
      <c r="B106" s="56">
        <v>41153</v>
      </c>
      <c r="C106" s="3">
        <v>1849.75</v>
      </c>
      <c r="D106" s="62">
        <v>2000</v>
      </c>
      <c r="E106" s="62">
        <v>0.01</v>
      </c>
      <c r="F106" s="62">
        <f t="shared" si="1"/>
        <v>0.99</v>
      </c>
    </row>
    <row r="107" spans="2:6" x14ac:dyDescent="0.25">
      <c r="B107" s="56">
        <v>41183</v>
      </c>
      <c r="C107" s="3">
        <v>2074.25</v>
      </c>
      <c r="D107" s="62">
        <v>2000</v>
      </c>
      <c r="E107" s="62">
        <v>0.01</v>
      </c>
      <c r="F107" s="62">
        <f t="shared" si="1"/>
        <v>0.99</v>
      </c>
    </row>
    <row r="108" spans="2:6" x14ac:dyDescent="0.25">
      <c r="B108" s="56">
        <v>41214</v>
      </c>
      <c r="C108" s="3">
        <v>1849.25</v>
      </c>
      <c r="D108" s="62">
        <v>2000</v>
      </c>
      <c r="E108" s="62">
        <v>0.01</v>
      </c>
      <c r="F108" s="62">
        <f t="shared" si="1"/>
        <v>0.99</v>
      </c>
    </row>
    <row r="109" spans="2:6" x14ac:dyDescent="0.25">
      <c r="B109" s="56">
        <v>41244</v>
      </c>
      <c r="C109" s="3">
        <v>2021.25</v>
      </c>
      <c r="D109" s="62">
        <v>2000</v>
      </c>
      <c r="E109" s="62">
        <v>0.01</v>
      </c>
      <c r="F109" s="62">
        <f t="shared" si="1"/>
        <v>0.99</v>
      </c>
    </row>
    <row r="110" spans="2:6" x14ac:dyDescent="0.25">
      <c r="B110" s="56">
        <v>41275</v>
      </c>
      <c r="C110" s="3">
        <v>2049.5</v>
      </c>
      <c r="D110" s="62">
        <v>2000</v>
      </c>
      <c r="E110" s="62">
        <v>0.01</v>
      </c>
      <c r="F110" s="62">
        <f t="shared" si="1"/>
        <v>0.99</v>
      </c>
    </row>
    <row r="111" spans="2:6" x14ac:dyDescent="0.25">
      <c r="B111" s="56">
        <v>41306</v>
      </c>
      <c r="C111" s="3">
        <v>2155.75</v>
      </c>
      <c r="D111" s="62">
        <v>2000</v>
      </c>
      <c r="E111" s="62">
        <v>0.01</v>
      </c>
      <c r="F111" s="62">
        <f t="shared" si="1"/>
        <v>0.99</v>
      </c>
    </row>
    <row r="112" spans="2:6" x14ac:dyDescent="0.25">
      <c r="B112" s="56">
        <v>41334</v>
      </c>
      <c r="C112" s="3">
        <v>1997.5</v>
      </c>
      <c r="D112" s="62">
        <v>2000</v>
      </c>
      <c r="E112" s="62">
        <v>0.01</v>
      </c>
      <c r="F112" s="62">
        <f t="shared" si="1"/>
        <v>0.99</v>
      </c>
    </row>
    <row r="113" spans="2:6" x14ac:dyDescent="0.25">
      <c r="B113" s="56">
        <v>41365</v>
      </c>
      <c r="C113" s="3">
        <v>1864.5</v>
      </c>
      <c r="D113" s="62">
        <v>2000</v>
      </c>
      <c r="E113" s="62">
        <v>0.01</v>
      </c>
      <c r="F113" s="62">
        <f t="shared" si="1"/>
        <v>0.99</v>
      </c>
    </row>
    <row r="114" spans="2:6" x14ac:dyDescent="0.25">
      <c r="B114" s="56">
        <v>41395</v>
      </c>
      <c r="C114" s="3">
        <v>1805.75</v>
      </c>
      <c r="D114" s="62">
        <v>2000</v>
      </c>
      <c r="E114" s="62">
        <v>0.01</v>
      </c>
      <c r="F114" s="62">
        <f t="shared" si="1"/>
        <v>0.99</v>
      </c>
    </row>
    <row r="115" spans="2:6" x14ac:dyDescent="0.25">
      <c r="B115" s="56">
        <v>41426</v>
      </c>
      <c r="C115" s="3">
        <v>1919</v>
      </c>
      <c r="D115" s="62">
        <v>2000</v>
      </c>
      <c r="E115" s="62">
        <v>0.01</v>
      </c>
      <c r="F115" s="62">
        <f t="shared" si="1"/>
        <v>0.99</v>
      </c>
    </row>
    <row r="116" spans="2:6" x14ac:dyDescent="0.25">
      <c r="B116" s="56">
        <v>41456</v>
      </c>
      <c r="C116" s="3">
        <v>1858</v>
      </c>
      <c r="D116" s="62">
        <v>2000</v>
      </c>
      <c r="E116" s="62">
        <v>0.01</v>
      </c>
      <c r="F116" s="62">
        <f t="shared" si="1"/>
        <v>0.99</v>
      </c>
    </row>
    <row r="117" spans="2:6" x14ac:dyDescent="0.25">
      <c r="B117" s="56">
        <v>41487</v>
      </c>
      <c r="C117" s="3">
        <v>1816.75</v>
      </c>
      <c r="D117" s="62">
        <v>2000</v>
      </c>
      <c r="E117" s="62">
        <v>0.02</v>
      </c>
      <c r="F117" s="62">
        <f t="shared" si="1"/>
        <v>0.98</v>
      </c>
    </row>
    <row r="118" spans="2:6" x14ac:dyDescent="0.25">
      <c r="B118" s="56">
        <v>41518</v>
      </c>
      <c r="C118" s="3">
        <v>1870</v>
      </c>
      <c r="D118" s="62">
        <v>2000</v>
      </c>
      <c r="E118" s="62">
        <v>0.01</v>
      </c>
      <c r="F118" s="62">
        <f t="shared" si="1"/>
        <v>0.99</v>
      </c>
    </row>
    <row r="119" spans="2:6" x14ac:dyDescent="0.25">
      <c r="B119" s="56">
        <v>41548</v>
      </c>
      <c r="C119" s="3">
        <v>1840</v>
      </c>
      <c r="D119" s="62">
        <v>2000</v>
      </c>
      <c r="E119" s="62">
        <v>0.01</v>
      </c>
      <c r="F119" s="62">
        <f t="shared" si="1"/>
        <v>0.99</v>
      </c>
    </row>
    <row r="120" spans="2:6" x14ac:dyDescent="0.25">
      <c r="B120" s="56">
        <v>41579</v>
      </c>
      <c r="C120" s="3">
        <v>1906.25</v>
      </c>
      <c r="D120" s="62">
        <v>2000</v>
      </c>
      <c r="E120" s="62">
        <v>0.01</v>
      </c>
      <c r="F120" s="62">
        <f t="shared" si="1"/>
        <v>0.99</v>
      </c>
    </row>
    <row r="121" spans="2:6" x14ac:dyDescent="0.25">
      <c r="B121" s="56">
        <v>41609</v>
      </c>
      <c r="C121" s="3">
        <v>1857</v>
      </c>
      <c r="D121" s="62">
        <v>2000</v>
      </c>
      <c r="E121" s="62">
        <v>0.01</v>
      </c>
      <c r="F121" s="62">
        <f t="shared" si="1"/>
        <v>0.99</v>
      </c>
    </row>
    <row r="122" spans="2:6" x14ac:dyDescent="0.25">
      <c r="B122" s="56">
        <v>41640</v>
      </c>
      <c r="C122" s="3">
        <v>2053</v>
      </c>
      <c r="D122" s="62">
        <v>2000</v>
      </c>
      <c r="E122" s="62">
        <v>0.01</v>
      </c>
      <c r="F122" s="62">
        <f t="shared" si="1"/>
        <v>0.99</v>
      </c>
    </row>
    <row r="123" spans="2:6" x14ac:dyDescent="0.25">
      <c r="B123" s="56">
        <v>41671</v>
      </c>
      <c r="C123" s="3">
        <v>1954.75</v>
      </c>
      <c r="D123" s="62">
        <v>2000</v>
      </c>
      <c r="E123" s="62">
        <v>0.01</v>
      </c>
      <c r="F123" s="62">
        <f t="shared" si="1"/>
        <v>0.99</v>
      </c>
    </row>
    <row r="124" spans="2:6" x14ac:dyDescent="0.25">
      <c r="B124" s="56">
        <v>41699</v>
      </c>
      <c r="C124" s="3">
        <v>2107</v>
      </c>
      <c r="D124" s="62">
        <v>2000</v>
      </c>
      <c r="E124" s="62">
        <v>0.01</v>
      </c>
      <c r="F124" s="62">
        <f t="shared" si="1"/>
        <v>0.99</v>
      </c>
    </row>
    <row r="125" spans="2:6" x14ac:dyDescent="0.25">
      <c r="B125" s="56">
        <v>41730</v>
      </c>
      <c r="C125" s="3">
        <v>1962.25</v>
      </c>
      <c r="D125" s="62">
        <v>2000</v>
      </c>
      <c r="E125" s="62">
        <v>0.01</v>
      </c>
      <c r="F125" s="62">
        <f t="shared" si="1"/>
        <v>0.99</v>
      </c>
    </row>
    <row r="126" spans="2:6" x14ac:dyDescent="0.25">
      <c r="B126" s="56">
        <v>41760</v>
      </c>
      <c r="C126" s="3">
        <v>2021.5</v>
      </c>
      <c r="D126" s="62">
        <v>2000</v>
      </c>
      <c r="E126" s="62">
        <v>0.01</v>
      </c>
      <c r="F126" s="62">
        <f t="shared" si="1"/>
        <v>0.99</v>
      </c>
    </row>
    <row r="127" spans="2:6" x14ac:dyDescent="0.25">
      <c r="B127" s="56">
        <v>41791</v>
      </c>
      <c r="C127" s="3">
        <v>2088.25</v>
      </c>
      <c r="D127" s="62">
        <v>2000</v>
      </c>
      <c r="E127" s="62">
        <v>0.01</v>
      </c>
      <c r="F127" s="62">
        <f t="shared" si="1"/>
        <v>0.99</v>
      </c>
    </row>
    <row r="128" spans="2:6" x14ac:dyDescent="0.25">
      <c r="B128" s="56">
        <v>41821</v>
      </c>
      <c r="C128" s="3">
        <v>2179.5</v>
      </c>
      <c r="D128" s="62">
        <v>2000</v>
      </c>
      <c r="E128" s="62">
        <v>0.02</v>
      </c>
      <c r="F128" s="62">
        <f t="shared" si="1"/>
        <v>0.98</v>
      </c>
    </row>
    <row r="129" spans="2:6" x14ac:dyDescent="0.25">
      <c r="B129" s="56">
        <v>41852</v>
      </c>
      <c r="C129" s="3">
        <v>2343</v>
      </c>
      <c r="D129" s="62">
        <v>2500</v>
      </c>
      <c r="E129" s="62">
        <v>0.02</v>
      </c>
      <c r="F129" s="62">
        <f t="shared" si="1"/>
        <v>0.98</v>
      </c>
    </row>
    <row r="130" spans="2:6" x14ac:dyDescent="0.25">
      <c r="B130" s="56">
        <v>41883</v>
      </c>
      <c r="C130" s="3">
        <v>2358.75</v>
      </c>
      <c r="D130" s="62">
        <v>2500</v>
      </c>
      <c r="E130" s="62">
        <v>0.01</v>
      </c>
      <c r="F130" s="62">
        <f t="shared" si="1"/>
        <v>0.99</v>
      </c>
    </row>
    <row r="131" spans="2:6" x14ac:dyDescent="0.25">
      <c r="B131" s="56">
        <v>41913</v>
      </c>
      <c r="C131" s="3">
        <v>2261.5</v>
      </c>
      <c r="D131" s="62">
        <v>2500</v>
      </c>
      <c r="E131" s="62">
        <v>0.01</v>
      </c>
      <c r="F131" s="62">
        <f t="shared" ref="F131:F149" si="2">1-E131</f>
        <v>0.99</v>
      </c>
    </row>
    <row r="132" spans="2:6" x14ac:dyDescent="0.25">
      <c r="B132" s="56">
        <v>41944</v>
      </c>
      <c r="C132" s="3">
        <v>2308.25</v>
      </c>
      <c r="D132" s="62">
        <v>2500</v>
      </c>
      <c r="E132" s="62">
        <v>0.01</v>
      </c>
      <c r="F132" s="62">
        <f t="shared" si="2"/>
        <v>0.99</v>
      </c>
    </row>
    <row r="133" spans="2:6" x14ac:dyDescent="0.25">
      <c r="B133" s="56">
        <v>41974</v>
      </c>
      <c r="C133" s="3">
        <v>2232.5</v>
      </c>
      <c r="D133" s="62">
        <v>2000</v>
      </c>
      <c r="E133" s="62">
        <v>0.01</v>
      </c>
      <c r="F133" s="62">
        <f t="shared" si="2"/>
        <v>0.99</v>
      </c>
    </row>
    <row r="134" spans="2:6" x14ac:dyDescent="0.25">
      <c r="B134" s="56">
        <v>42005</v>
      </c>
      <c r="C134" s="3">
        <v>2167</v>
      </c>
      <c r="D134" s="62">
        <v>2000</v>
      </c>
      <c r="E134" s="62">
        <v>0.01</v>
      </c>
      <c r="F134" s="62">
        <f t="shared" si="2"/>
        <v>0.99</v>
      </c>
    </row>
    <row r="135" spans="2:6" x14ac:dyDescent="0.25">
      <c r="B135" s="56">
        <v>42036</v>
      </c>
      <c r="C135" s="3">
        <v>2124</v>
      </c>
      <c r="D135" s="62">
        <v>2000</v>
      </c>
      <c r="E135" s="62">
        <v>0.01</v>
      </c>
      <c r="F135" s="62">
        <f t="shared" si="2"/>
        <v>0.99</v>
      </c>
    </row>
    <row r="136" spans="2:6" x14ac:dyDescent="0.25">
      <c r="B136" s="56">
        <v>42064</v>
      </c>
      <c r="C136" s="3">
        <v>2038.5</v>
      </c>
      <c r="D136" s="62">
        <v>2000</v>
      </c>
      <c r="E136" s="62">
        <v>0.01</v>
      </c>
      <c r="F136" s="62">
        <f t="shared" si="2"/>
        <v>0.99</v>
      </c>
    </row>
    <row r="137" spans="2:6" x14ac:dyDescent="0.25">
      <c r="B137" s="56">
        <v>42095</v>
      </c>
      <c r="C137" s="3">
        <v>2094</v>
      </c>
      <c r="D137" s="62">
        <v>2000</v>
      </c>
      <c r="E137" s="62">
        <v>0.01</v>
      </c>
      <c r="F137" s="62">
        <f t="shared" si="2"/>
        <v>0.99</v>
      </c>
    </row>
    <row r="138" spans="2:6" x14ac:dyDescent="0.25">
      <c r="B138" s="56">
        <v>42125</v>
      </c>
      <c r="C138" s="3">
        <v>2364</v>
      </c>
      <c r="D138" s="62">
        <v>2500</v>
      </c>
      <c r="E138" s="62">
        <v>0.02</v>
      </c>
      <c r="F138" s="62">
        <f t="shared" si="2"/>
        <v>0.98</v>
      </c>
    </row>
    <row r="139" spans="2:6" x14ac:dyDescent="0.25">
      <c r="B139" s="56">
        <v>42156</v>
      </c>
      <c r="C139" s="3">
        <v>2147.5</v>
      </c>
      <c r="D139" s="62">
        <v>2000</v>
      </c>
      <c r="E139" s="62">
        <v>0.01</v>
      </c>
      <c r="F139" s="62">
        <f t="shared" si="2"/>
        <v>0.99</v>
      </c>
    </row>
    <row r="140" spans="2:6" x14ac:dyDescent="0.25">
      <c r="B140" s="56">
        <v>42186</v>
      </c>
      <c r="C140" s="3">
        <v>2041</v>
      </c>
      <c r="D140" s="62">
        <v>2000</v>
      </c>
      <c r="E140" s="62">
        <v>0.01</v>
      </c>
      <c r="F140" s="62">
        <f t="shared" si="2"/>
        <v>0.99</v>
      </c>
    </row>
    <row r="141" spans="2:6" x14ac:dyDescent="0.25">
      <c r="B141" s="56">
        <v>42217</v>
      </c>
      <c r="C141" s="3">
        <v>1900</v>
      </c>
      <c r="D141" s="62">
        <v>2000</v>
      </c>
      <c r="E141" s="62">
        <v>0.02</v>
      </c>
      <c r="F141" s="62">
        <f t="shared" si="2"/>
        <v>0.98</v>
      </c>
    </row>
    <row r="142" spans="2:6" x14ac:dyDescent="0.25">
      <c r="B142" s="56">
        <v>42248</v>
      </c>
      <c r="C142" s="3">
        <v>1804.5</v>
      </c>
      <c r="D142" s="62">
        <v>2000</v>
      </c>
      <c r="E142" s="62">
        <v>0.01</v>
      </c>
      <c r="F142" s="62">
        <f t="shared" si="2"/>
        <v>0.99</v>
      </c>
    </row>
    <row r="143" spans="2:6" x14ac:dyDescent="0.25">
      <c r="B143" s="56">
        <v>42278</v>
      </c>
      <c r="C143" s="3">
        <v>1669.25</v>
      </c>
      <c r="D143" s="62">
        <v>1500</v>
      </c>
      <c r="E143" s="62">
        <v>0.03</v>
      </c>
      <c r="F143" s="62">
        <f t="shared" si="2"/>
        <v>0.97</v>
      </c>
    </row>
    <row r="144" spans="2:6" x14ac:dyDescent="0.25">
      <c r="B144" s="56">
        <v>42309</v>
      </c>
      <c r="C144" s="3">
        <v>1659</v>
      </c>
      <c r="D144" s="62">
        <v>1500</v>
      </c>
      <c r="E144" s="62">
        <v>0.05</v>
      </c>
      <c r="F144" s="62">
        <f t="shared" si="2"/>
        <v>0.95</v>
      </c>
    </row>
    <row r="145" spans="2:6" x14ac:dyDescent="0.25">
      <c r="B145" s="56">
        <v>42339</v>
      </c>
      <c r="C145" s="3">
        <v>1557</v>
      </c>
      <c r="D145" s="62">
        <v>1500</v>
      </c>
      <c r="E145" s="62">
        <v>0.06</v>
      </c>
      <c r="F145" s="62">
        <f t="shared" si="2"/>
        <v>0.94</v>
      </c>
    </row>
    <row r="146" spans="2:6" x14ac:dyDescent="0.25">
      <c r="B146" s="56">
        <v>42370</v>
      </c>
      <c r="C146" s="3">
        <v>1592.75</v>
      </c>
      <c r="D146" s="62">
        <v>1500</v>
      </c>
      <c r="E146" s="62">
        <v>7.0000000000000007E-2</v>
      </c>
      <c r="F146" s="62">
        <f t="shared" si="2"/>
        <v>0.92999999999999994</v>
      </c>
    </row>
    <row r="147" spans="2:6" x14ac:dyDescent="0.25">
      <c r="B147" s="56">
        <v>42401</v>
      </c>
      <c r="C147" s="3">
        <v>1652</v>
      </c>
      <c r="D147" s="62">
        <v>1500</v>
      </c>
      <c r="E147" s="62">
        <v>7.0000000000000007E-2</v>
      </c>
      <c r="F147" s="62">
        <f t="shared" si="2"/>
        <v>0.92999999999999994</v>
      </c>
    </row>
    <row r="148" spans="2:6" x14ac:dyDescent="0.25">
      <c r="B148" s="56">
        <v>42430</v>
      </c>
      <c r="C148" s="3">
        <v>1778.75</v>
      </c>
      <c r="D148" s="62">
        <v>2000</v>
      </c>
      <c r="E148" s="62">
        <v>0.03</v>
      </c>
      <c r="F148" s="62">
        <f t="shared" si="2"/>
        <v>0.97</v>
      </c>
    </row>
    <row r="149" spans="2:6" x14ac:dyDescent="0.25">
      <c r="B149" s="56">
        <v>42461</v>
      </c>
      <c r="C149" s="3">
        <v>1864.25</v>
      </c>
      <c r="D149" s="62">
        <v>2000</v>
      </c>
      <c r="E149" s="62">
        <v>0.01</v>
      </c>
      <c r="F149" s="62">
        <f t="shared" si="2"/>
        <v>0.99</v>
      </c>
    </row>
  </sheetData>
  <pageMargins left="0.7" right="0.7" top="0.75" bottom="0.75" header="0.3" footer="0.3"/>
  <pageSetup paperSize="9" scale="3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3"/>
  <sheetViews>
    <sheetView showGridLines="0" zoomScale="70" zoomScaleNormal="70" workbookViewId="0">
      <selection activeCell="U32" sqref="U32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7.5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83" t="s">
        <v>16</v>
      </c>
      <c r="C20" s="84" t="s">
        <v>21</v>
      </c>
      <c r="D20" s="85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'Input_ch=7.5'!I51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'Input_ch=7.5'!I62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'Input_ch=7.5'!I73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'Input_ch=7.5'!I84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15</v>
      </c>
      <c r="K23" s="72">
        <f>'Input_ch=7.5'!I51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1159.75</v>
      </c>
      <c r="P23" s="71">
        <f>'Input_ch=7.5'!I62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1159.75</v>
      </c>
      <c r="U23" s="71">
        <f>'Input_ch=7.5'!I73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1159.75</v>
      </c>
      <c r="Z23" s="71">
        <f>'Input_ch=7.5'!I84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1159.75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7.5</v>
      </c>
      <c r="K24" s="71">
        <f>'Input_ch=7.5'!I51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1145</v>
      </c>
      <c r="P24" s="71">
        <f>'Input_ch=7.5'!I62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1145</v>
      </c>
      <c r="U24" s="71">
        <f>'Input_ch=7.5'!I73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1145</v>
      </c>
      <c r="Z24" s="71">
        <f>'Input_ch=7.5'!I84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1145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'Input_ch=7.5'!I51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1050.5</v>
      </c>
      <c r="P25" s="71">
        <f>'Input_ch=7.5'!I62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1050.5</v>
      </c>
      <c r="U25" s="71">
        <f>'Input_ch=7.5'!I73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1050.5</v>
      </c>
      <c r="Z25" s="71">
        <f>'Input_ch=7.5'!I84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1050.5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7.5</v>
      </c>
      <c r="K26" s="73">
        <f>'Input_ch=7.5'!I51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1119.25</v>
      </c>
      <c r="P26" s="73">
        <f>'Input_ch=7.5'!I62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1119.25</v>
      </c>
      <c r="U26" s="73">
        <f>'Input_ch=7.5'!I73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1119.25</v>
      </c>
      <c r="Z26" s="73">
        <f>'Input_ch=7.5'!I84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1119.25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'Input_ch=7.5'!I51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989.75</v>
      </c>
      <c r="P27" s="73">
        <f>'Input_ch=7.5'!I62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989.75</v>
      </c>
      <c r="U27" s="73">
        <f>'Input_ch=7.5'!I73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989.75</v>
      </c>
      <c r="Z27" s="73">
        <f>'Input_ch=7.5'!I84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989.75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7.5</v>
      </c>
      <c r="K28" s="73">
        <f>'Input_ch=7.5'!I51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1049</v>
      </c>
      <c r="P28" s="73">
        <f>'Input_ch=7.5'!I62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1049</v>
      </c>
      <c r="U28" s="73">
        <f>'Input_ch=7.5'!I73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1049</v>
      </c>
      <c r="Z28" s="73">
        <f>'Input_ch=7.5'!I84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1049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'Input_ch=7.5'!I51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979</v>
      </c>
      <c r="P29" s="73">
        <f>'Input_ch=7.5'!I62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979</v>
      </c>
      <c r="U29" s="73">
        <f>'Input_ch=7.5'!I73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979</v>
      </c>
      <c r="Z29" s="73">
        <f>'Input_ch=7.5'!I84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979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22.5</v>
      </c>
      <c r="K30" s="73">
        <f>'Input_ch=7.5'!I51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1112.5</v>
      </c>
      <c r="P30" s="73">
        <f>'Input_ch=7.5'!I62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1112.5</v>
      </c>
      <c r="U30" s="73">
        <f>'Input_ch=7.5'!I73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1112.5</v>
      </c>
      <c r="Z30" s="73">
        <f>'Input_ch=7.5'!I84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1112.5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2060.5</v>
      </c>
      <c r="K31" s="73">
        <f>'Input_ch=7.5'!I51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1045.25</v>
      </c>
      <c r="P31" s="73">
        <f>'Input_ch=7.5'!I62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1045.25</v>
      </c>
      <c r="U31" s="73">
        <f>'Input_ch=7.5'!I73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1045.25</v>
      </c>
      <c r="Z31" s="73">
        <f>'Input_ch=7.5'!I84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1045.25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1190</v>
      </c>
      <c r="K32" s="74">
        <f>'Input_ch=7.5'!I51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1190</v>
      </c>
      <c r="P32" s="73">
        <f>'Input_ch=7.5'!I62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1190</v>
      </c>
      <c r="U32" s="73">
        <f>'Input_ch=7.5'!I73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1190</v>
      </c>
      <c r="Z32" s="73">
        <f>'Input_ch=7.5'!I84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1190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1276</v>
      </c>
      <c r="K33" s="73">
        <f>'Input_ch=7.5'!J51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22.5</v>
      </c>
      <c r="P33" s="73">
        <f>'Input_ch=7.5'!J62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1276</v>
      </c>
      <c r="U33" s="73">
        <f>'Input_ch=7.5'!J73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22.5</v>
      </c>
      <c r="Z33" s="73">
        <f>'Input_ch=7.5'!J84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1276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22.5</v>
      </c>
      <c r="K34" s="74">
        <f>'Input_ch=7.5'!J52</f>
        <v>4</v>
      </c>
      <c r="L34" s="11">
        <f t="shared" si="19"/>
        <v>2</v>
      </c>
      <c r="M34" s="11">
        <f t="shared" si="4"/>
        <v>2</v>
      </c>
      <c r="N34" s="20">
        <f t="shared" si="5"/>
        <v>2</v>
      </c>
      <c r="O34" s="22">
        <f t="shared" si="6"/>
        <v>2590</v>
      </c>
      <c r="P34" s="73">
        <f>'Input_ch=7.5'!J63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1310</v>
      </c>
      <c r="U34" s="73">
        <f>'Input_ch=7.5'!J74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15</v>
      </c>
      <c r="Z34" s="73">
        <f>'Input_ch=7.5'!J85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1310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15</v>
      </c>
      <c r="K35" s="73">
        <f>'Input_ch=7.5'!J52</f>
        <v>4</v>
      </c>
      <c r="L35" s="11">
        <f t="shared" si="19"/>
        <v>3</v>
      </c>
      <c r="M35" s="11">
        <f t="shared" si="4"/>
        <v>1</v>
      </c>
      <c r="N35" s="20">
        <f t="shared" si="5"/>
        <v>1</v>
      </c>
      <c r="O35" s="22">
        <f t="shared" si="6"/>
        <v>1393.5</v>
      </c>
      <c r="P35" s="73">
        <f>'Input_ch=7.5'!J63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1393.5</v>
      </c>
      <c r="U35" s="73">
        <f>'Input_ch=7.5'!J74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7.5</v>
      </c>
      <c r="Z35" s="73">
        <f>'Input_ch=7.5'!J85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1393.5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7.5</v>
      </c>
      <c r="K36" s="71">
        <f>'Input_ch=7.5'!J52</f>
        <v>4</v>
      </c>
      <c r="L36" s="11">
        <f t="shared" si="19"/>
        <v>3</v>
      </c>
      <c r="M36" s="11">
        <f t="shared" si="4"/>
        <v>1</v>
      </c>
      <c r="N36" s="20">
        <f t="shared" si="5"/>
        <v>1</v>
      </c>
      <c r="O36" s="22">
        <f t="shared" si="6"/>
        <v>1347</v>
      </c>
      <c r="P36" s="71">
        <f>'Input_ch=7.5'!J63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1347</v>
      </c>
      <c r="U36" s="71">
        <f>'Input_ch=7.5'!J74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'Input_ch=7.5'!J85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1347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0</v>
      </c>
      <c r="F37" s="35">
        <f t="shared" si="0"/>
        <v>1</v>
      </c>
      <c r="G37" s="11">
        <f t="shared" si="18"/>
        <v>0</v>
      </c>
      <c r="H37" s="11">
        <f t="shared" si="1"/>
        <v>1</v>
      </c>
      <c r="I37" s="20">
        <f t="shared" si="2"/>
        <v>1</v>
      </c>
      <c r="J37" s="29">
        <f t="shared" si="3"/>
        <v>1286</v>
      </c>
      <c r="K37" s="73">
        <f>'Input_ch=7.5'!J52</f>
        <v>4</v>
      </c>
      <c r="L37" s="11">
        <f t="shared" si="19"/>
        <v>3</v>
      </c>
      <c r="M37" s="11">
        <f t="shared" si="4"/>
        <v>1</v>
      </c>
      <c r="N37" s="20">
        <f t="shared" si="5"/>
        <v>1</v>
      </c>
      <c r="O37" s="22">
        <f t="shared" si="6"/>
        <v>1308.5</v>
      </c>
      <c r="P37" s="73">
        <f>'Input_ch=7.5'!J63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1308.5</v>
      </c>
      <c r="U37" s="73">
        <f>'Input_ch=7.5'!J74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'Input_ch=7.5'!J85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1308.5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0</v>
      </c>
      <c r="H38" s="11">
        <f t="shared" si="1"/>
        <v>1</v>
      </c>
      <c r="I38" s="20">
        <f t="shared" si="2"/>
        <v>1</v>
      </c>
      <c r="J38" s="29">
        <f t="shared" si="3"/>
        <v>1288.5</v>
      </c>
      <c r="K38" s="73">
        <f>'Input_ch=7.5'!J52</f>
        <v>4</v>
      </c>
      <c r="L38" s="11">
        <f t="shared" si="19"/>
        <v>3</v>
      </c>
      <c r="M38" s="11">
        <f t="shared" si="4"/>
        <v>1</v>
      </c>
      <c r="N38" s="20">
        <f t="shared" si="5"/>
        <v>1</v>
      </c>
      <c r="O38" s="22">
        <f t="shared" si="6"/>
        <v>1311</v>
      </c>
      <c r="P38" s="73">
        <f>'Input_ch=7.5'!J63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1311</v>
      </c>
      <c r="U38" s="73">
        <f>'Input_ch=7.5'!J74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'Input_ch=7.5'!J85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1311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'Input_ch=7.5'!I52</f>
        <v>4</v>
      </c>
      <c r="L39" s="11">
        <f t="shared" si="19"/>
        <v>3</v>
      </c>
      <c r="M39" s="11">
        <f t="shared" si="4"/>
        <v>1</v>
      </c>
      <c r="N39" s="20">
        <f t="shared" si="5"/>
        <v>1</v>
      </c>
      <c r="O39" s="22">
        <f t="shared" si="6"/>
        <v>1202.5</v>
      </c>
      <c r="P39" s="73">
        <f>'Input_ch=7.5'!I63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1202.5</v>
      </c>
      <c r="U39" s="73">
        <f>'Input_ch=7.5'!I74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'Input_ch=7.5'!I85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1202.5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1283.25</v>
      </c>
      <c r="K40" s="73">
        <f>'Input_ch=7.5'!J51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22.5</v>
      </c>
      <c r="P40" s="73">
        <f>'Input_ch=7.5'!J62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1283.25</v>
      </c>
      <c r="U40" s="73">
        <f>'Input_ch=7.5'!J73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22.5</v>
      </c>
      <c r="Z40" s="73">
        <f>'Input_ch=7.5'!J84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1283.25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0</v>
      </c>
      <c r="F41" s="35">
        <f t="shared" si="0"/>
        <v>1</v>
      </c>
      <c r="G41" s="11">
        <f t="shared" si="18"/>
        <v>3</v>
      </c>
      <c r="H41" s="11">
        <f t="shared" si="1"/>
        <v>-2</v>
      </c>
      <c r="I41" s="20">
        <f t="shared" si="2"/>
        <v>0</v>
      </c>
      <c r="J41" s="29">
        <f t="shared" si="3"/>
        <v>22.5</v>
      </c>
      <c r="K41" s="73">
        <f>'Input_ch=7.5'!J52</f>
        <v>4</v>
      </c>
      <c r="L41" s="11">
        <f t="shared" si="19"/>
        <v>2</v>
      </c>
      <c r="M41" s="11">
        <f t="shared" si="4"/>
        <v>2</v>
      </c>
      <c r="N41" s="20">
        <f t="shared" si="5"/>
        <v>2</v>
      </c>
      <c r="O41" s="22">
        <f t="shared" si="6"/>
        <v>2819</v>
      </c>
      <c r="P41" s="73">
        <f>'Input_ch=7.5'!J63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1424.5</v>
      </c>
      <c r="U41" s="73">
        <f>'Input_ch=7.5'!J74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15</v>
      </c>
      <c r="Z41" s="73">
        <f>'Input_ch=7.5'!J85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1424.5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2</v>
      </c>
      <c r="H42" s="11">
        <f t="shared" si="1"/>
        <v>2</v>
      </c>
      <c r="I42" s="20">
        <f t="shared" si="2"/>
        <v>2</v>
      </c>
      <c r="J42" s="29">
        <f t="shared" si="3"/>
        <v>2825.5</v>
      </c>
      <c r="K42" s="73">
        <f>'Input_ch=7.5'!J52</f>
        <v>4</v>
      </c>
      <c r="L42" s="11">
        <f t="shared" si="19"/>
        <v>3</v>
      </c>
      <c r="M42" s="11">
        <f t="shared" si="4"/>
        <v>1</v>
      </c>
      <c r="N42" s="20">
        <f t="shared" si="5"/>
        <v>1</v>
      </c>
      <c r="O42" s="22">
        <f t="shared" si="6"/>
        <v>1427.75</v>
      </c>
      <c r="P42" s="73">
        <f>'Input_ch=7.5'!J63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1427.75</v>
      </c>
      <c r="U42" s="73">
        <f>'Input_ch=7.5'!J74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7.5</v>
      </c>
      <c r="Z42" s="73">
        <f>'Input_ch=7.5'!J85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1427.75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1543</v>
      </c>
      <c r="K43" s="73">
        <f>'Input_ch=7.5'!J52</f>
        <v>4</v>
      </c>
      <c r="L43" s="11">
        <f t="shared" si="19"/>
        <v>3</v>
      </c>
      <c r="M43" s="11">
        <f t="shared" si="4"/>
        <v>1</v>
      </c>
      <c r="N43" s="20">
        <f t="shared" si="5"/>
        <v>1</v>
      </c>
      <c r="O43" s="22">
        <f t="shared" si="6"/>
        <v>1543</v>
      </c>
      <c r="P43" s="73">
        <f>'Input_ch=7.5'!J63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1543</v>
      </c>
      <c r="U43" s="73">
        <f>'Input_ch=7.5'!J74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'Input_ch=7.5'!J85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1543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1777.75</v>
      </c>
      <c r="K44" s="73">
        <f>'Input_ch=7.5'!K52</f>
        <v>4</v>
      </c>
      <c r="L44" s="11">
        <f t="shared" si="19"/>
        <v>3</v>
      </c>
      <c r="M44" s="11">
        <f t="shared" si="4"/>
        <v>1</v>
      </c>
      <c r="N44" s="20">
        <f t="shared" si="5"/>
        <v>1</v>
      </c>
      <c r="O44" s="22">
        <f t="shared" si="6"/>
        <v>1777.75</v>
      </c>
      <c r="P44" s="73">
        <f>'Input_ch=7.5'!K63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1777.75</v>
      </c>
      <c r="U44" s="73">
        <f>'Input_ch=7.5'!K74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'Input_ch=7.5'!K85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1777.75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1923</v>
      </c>
      <c r="K45" s="71">
        <f>'Input_ch=7.5'!K53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1923</v>
      </c>
      <c r="P45" s="71">
        <f>'Input_ch=7.5'!K64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1923</v>
      </c>
      <c r="U45" s="71">
        <f>'Input_ch=7.5'!K75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1923</v>
      </c>
      <c r="Z45" s="71">
        <f>'Input_ch=7.5'!K86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1923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22.5</v>
      </c>
      <c r="K46" s="71">
        <f>'Input_ch=7.5'!L53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22.5</v>
      </c>
      <c r="P46" s="71">
        <f>'Input_ch=7.5'!L64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22.5</v>
      </c>
      <c r="U46" s="71">
        <f>'Input_ch=7.5'!L75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2356.5</v>
      </c>
      <c r="Z46" s="71">
        <f>'Input_ch=7.5'!L86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22.5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4683</v>
      </c>
      <c r="K47" s="71">
        <f>'Input_ch=7.5'!L54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15</v>
      </c>
      <c r="P47" s="71">
        <f>'Input_ch=7.5'!L65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15</v>
      </c>
      <c r="U47" s="71">
        <f>'Input_ch=7.5'!L76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2356.5</v>
      </c>
      <c r="Z47" s="71">
        <f>'Input_ch=7.5'!L87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15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2765</v>
      </c>
      <c r="K48" s="72">
        <f>'Input_ch=7.5'!M54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8235</v>
      </c>
      <c r="P48" s="72">
        <f>'Input_ch=7.5'!M65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7.5</v>
      </c>
      <c r="U48" s="72">
        <f>'Input_ch=7.5'!M76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2765</v>
      </c>
      <c r="Z48" s="72">
        <f>'Input_ch=7.5'!M87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7.5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3</v>
      </c>
      <c r="F49" s="35">
        <f t="shared" si="0"/>
        <v>4</v>
      </c>
      <c r="G49" s="11">
        <f t="shared" si="18"/>
        <v>3</v>
      </c>
      <c r="H49" s="11">
        <f t="shared" si="1"/>
        <v>1</v>
      </c>
      <c r="I49" s="20">
        <f t="shared" si="2"/>
        <v>1</v>
      </c>
      <c r="J49" s="29">
        <f t="shared" si="3"/>
        <v>3224.5</v>
      </c>
      <c r="K49" s="72">
        <f>'Input_ch=7.5'!M55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3224.5</v>
      </c>
      <c r="P49" s="72">
        <f>'Input_ch=7.5'!M66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'Input_ch=7.5'!M77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3224.5</v>
      </c>
      <c r="Z49" s="72">
        <f>'Input_ch=7.5'!M88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3</v>
      </c>
      <c r="H50" s="11">
        <f t="shared" si="1"/>
        <v>-2</v>
      </c>
      <c r="I50" s="20">
        <f t="shared" si="2"/>
        <v>0</v>
      </c>
      <c r="J50" s="29">
        <f t="shared" si="3"/>
        <v>22.5</v>
      </c>
      <c r="K50" s="71">
        <f>'Input_ch=7.5'!N55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22.5</v>
      </c>
      <c r="P50" s="71">
        <f>'Input_ch=7.5'!N66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'Input_ch=7.5'!N77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22.5</v>
      </c>
      <c r="Z50" s="71">
        <f>'Input_ch=7.5'!N88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2</v>
      </c>
      <c r="H51" s="11">
        <f t="shared" si="1"/>
        <v>2</v>
      </c>
      <c r="I51" s="20">
        <f t="shared" si="2"/>
        <v>2</v>
      </c>
      <c r="J51" s="29">
        <f t="shared" si="3"/>
        <v>6455</v>
      </c>
      <c r="K51" s="71">
        <f>'Input_ch=7.5'!M56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6455</v>
      </c>
      <c r="P51" s="71">
        <f>'Input_ch=7.5'!M67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'Input_ch=7.5'!M78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6455</v>
      </c>
      <c r="Z51" s="71">
        <f>'Input_ch=7.5'!M89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22.5</v>
      </c>
      <c r="K52" s="72">
        <f>'Input_ch=7.5'!N55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22.5</v>
      </c>
      <c r="P52" s="71">
        <f>'Input_ch=7.5'!N66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'Input_ch=7.5'!N77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22.5</v>
      </c>
      <c r="Z52" s="71">
        <f>'Input_ch=7.5'!N88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15</v>
      </c>
      <c r="K53" s="71">
        <f>'Input_ch=7.5'!N56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15</v>
      </c>
      <c r="P53" s="71">
        <f>'Input_ch=7.5'!N67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'Input_ch=7.5'!N78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15</v>
      </c>
      <c r="Z53" s="71">
        <f>'Input_ch=7.5'!N89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10059</v>
      </c>
      <c r="K54" s="71">
        <f>'Input_ch=7.5'!N56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7.5</v>
      </c>
      <c r="P54" s="71">
        <f>'Input_ch=7.5'!N67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'Input_ch=7.5'!N78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7.5</v>
      </c>
      <c r="Z54" s="71">
        <f>'Input_ch=7.5'!N89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22.5</v>
      </c>
      <c r="K55" s="71">
        <f>'Input_ch=7.5'!P56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'Input_ch=7.5'!P67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'Input_ch=7.5'!P78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'Input_ch=7.5'!P89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15</v>
      </c>
      <c r="K56" s="71">
        <f>'Input_ch=7.5'!P58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'Input_ch=7.5'!P69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'Input_ch=7.5'!P80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'Input_ch=7.5'!P91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7.5</v>
      </c>
      <c r="K57" s="71">
        <f>'Input_ch=7.5'!P58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'Input_ch=7.5'!P69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'Input_ch=7.5'!P80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'Input_ch=7.5'!P91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'Input_ch=7.5'!N58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'Input_ch=7.5'!N69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'Input_ch=7.5'!N80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'Input_ch=7.5'!N91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7.5</v>
      </c>
      <c r="K59" s="71">
        <f>'Input_ch=7.5'!N56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'Input_ch=7.5'!N67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'Input_ch=7.5'!N78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'Input_ch=7.5'!N89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'Input_ch=7.5'!M56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'Input_ch=7.5'!M67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'Input_ch=7.5'!M78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'Input_ch=7.5'!M89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22.5</v>
      </c>
      <c r="K61" s="71">
        <f>'Input_ch=7.5'!O55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22.5</v>
      </c>
      <c r="P61" s="71">
        <f>'Input_ch=7.5'!O66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'Input_ch=7.5'!O77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22.5</v>
      </c>
      <c r="Z61" s="71">
        <f>'Input_ch=7.5'!O88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15</v>
      </c>
      <c r="K62" s="71">
        <f>'Input_ch=7.5'!O57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15</v>
      </c>
      <c r="P62" s="71">
        <f>'Input_ch=7.5'!O68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'Input_ch=7.5'!O79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15</v>
      </c>
      <c r="Z62" s="71">
        <f>'Input_ch=7.5'!O90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3461.5</v>
      </c>
      <c r="K63" s="71">
        <f>'Input_ch=7.5'!N57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7.5</v>
      </c>
      <c r="P63" s="71">
        <f>'Input_ch=7.5'!N68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'Input_ch=7.5'!N79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7.5</v>
      </c>
      <c r="Z63" s="71">
        <f>'Input_ch=7.5'!N90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7.5</v>
      </c>
      <c r="K64" s="71">
        <f>'Input_ch=7.5'!N56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'Input_ch=7.5'!N67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'Input_ch=7.5'!N78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'Input_ch=7.5'!N89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'Input_ch=7.5'!M56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'Input_ch=7.5'!M67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'Input_ch=7.5'!M78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'Input_ch=7.5'!M89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7.5</v>
      </c>
      <c r="K66" s="71">
        <f>'Input_ch=7.5'!M55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3129.5</v>
      </c>
      <c r="P66" s="71">
        <f>'Input_ch=7.5'!M66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'Input_ch=7.5'!M77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3129.5</v>
      </c>
      <c r="Z66" s="71">
        <f>'Input_ch=7.5'!M88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'Input_ch=7.5'!M55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2752.5</v>
      </c>
      <c r="P67" s="71">
        <f>'Input_ch=7.5'!M66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'Input_ch=7.5'!M77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2752.5</v>
      </c>
      <c r="Z67" s="71">
        <f>'Input_ch=7.5'!M88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'Input_ch=7.5'!L55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2494</v>
      </c>
      <c r="P68" s="71">
        <f>'Input_ch=7.5'!L66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'Input_ch=7.5'!L77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2494</v>
      </c>
      <c r="Z68" s="71">
        <f>'Input_ch=7.5'!L88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'Input_ch=7.5'!L54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22.5</v>
      </c>
      <c r="P69" s="71">
        <f>'Input_ch=7.5'!L65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'Input_ch=7.5'!L76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2376</v>
      </c>
      <c r="Z69" s="71">
        <f>'Input_ch=7.5'!L87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15</v>
      </c>
      <c r="K70" s="71">
        <f>'Input_ch=7.5'!L54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15</v>
      </c>
      <c r="P70" s="71">
        <f>'Input_ch=7.5'!L65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'Input_ch=7.5'!L76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2483.5</v>
      </c>
      <c r="Z70" s="71">
        <f>'Input_ch=7.5'!L87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7.5</v>
      </c>
      <c r="K71" s="71">
        <f>'Input_ch=7.5'!M54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8439.75</v>
      </c>
      <c r="P71" s="71">
        <f>'Input_ch=7.5'!M65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'Input_ch=7.5'!M76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2833.25</v>
      </c>
      <c r="Z71" s="71">
        <f>'Input_ch=7.5'!M87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'Input_ch=7.5'!L55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2319.5</v>
      </c>
      <c r="P72" s="71">
        <f>'Input_ch=7.5'!L66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'Input_ch=7.5'!L77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2319.5</v>
      </c>
      <c r="Z72" s="71">
        <f>'Input_ch=7.5'!L88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'Input_ch=7.5'!K54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2186</v>
      </c>
      <c r="P73" s="71">
        <f>'Input_ch=7.5'!K65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'Input_ch=7.5'!K76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2186</v>
      </c>
      <c r="Z73" s="71">
        <f>'Input_ch=7.5'!K87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'Input_ch=7.5'!K53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1966</v>
      </c>
      <c r="P74" s="71">
        <f>'Input_ch=7.5'!K64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1966</v>
      </c>
      <c r="U74" s="71">
        <f>'Input_ch=7.5'!K75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1966</v>
      </c>
      <c r="Z74" s="71">
        <f>'Input_ch=7.5'!K86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1966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'Input_ch=7.5'!K53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1922.5</v>
      </c>
      <c r="P75" s="71">
        <f>'Input_ch=7.5'!K64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1922.5</v>
      </c>
      <c r="U75" s="71">
        <f>'Input_ch=7.5'!K75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1922.5</v>
      </c>
      <c r="Z75" s="71">
        <f>'Input_ch=7.5'!K86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1922.5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'Input_ch=7.5'!K53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1856</v>
      </c>
      <c r="P76" s="71">
        <f>'Input_ch=7.5'!K64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1856</v>
      </c>
      <c r="U76" s="71">
        <f>'Input_ch=7.5'!K75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1856</v>
      </c>
      <c r="Z76" s="71">
        <f>'Input_ch=7.5'!K86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1856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'Input_ch=7.5'!K53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1785</v>
      </c>
      <c r="P77" s="71">
        <f>'Input_ch=7.5'!K64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1785</v>
      </c>
      <c r="U77" s="71">
        <f>'Input_ch=7.5'!K75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1785</v>
      </c>
      <c r="Z77" s="71">
        <f>'Input_ch=7.5'!K86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1785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'Input_ch=7.5'!J53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22.5</v>
      </c>
      <c r="P78" s="71">
        <f>'Input_ch=7.5'!J64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1670.5</v>
      </c>
      <c r="U78" s="71">
        <f>'Input_ch=7.5'!J75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22.5</v>
      </c>
      <c r="Z78" s="71">
        <f>'Input_ch=7.5'!J86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1670.5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'Input_ch=7.5'!I52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2294</v>
      </c>
      <c r="P79" s="71">
        <f>'Input_ch=7.5'!I63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1162</v>
      </c>
      <c r="U79" s="71">
        <f>'Input_ch=7.5'!I74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2294</v>
      </c>
      <c r="Z79" s="71">
        <f>'Input_ch=7.5'!I85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1162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1</v>
      </c>
      <c r="F80" s="35">
        <f t="shared" si="0"/>
        <v>2</v>
      </c>
      <c r="G80" s="11">
        <f t="shared" si="18"/>
        <v>2</v>
      </c>
      <c r="H80" s="11">
        <f t="shared" si="1"/>
        <v>0</v>
      </c>
      <c r="I80" s="20">
        <f t="shared" si="2"/>
        <v>0</v>
      </c>
      <c r="J80" s="29">
        <f t="shared" si="3"/>
        <v>15</v>
      </c>
      <c r="K80" s="71">
        <f>'Input_ch=7.5'!I51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1184.5</v>
      </c>
      <c r="P80" s="71">
        <f>'Input_ch=7.5'!I62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1184.5</v>
      </c>
      <c r="U80" s="71">
        <f>'Input_ch=7.5'!I73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1184.5</v>
      </c>
      <c r="Z80" s="71">
        <f>'Input_ch=7.5'!I84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1184.5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7.5</v>
      </c>
      <c r="K81" s="71">
        <f>'Input_ch=7.5'!I51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1202.75</v>
      </c>
      <c r="P81" s="71">
        <f>'Input_ch=7.5'!I62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1202.75</v>
      </c>
      <c r="U81" s="71">
        <f>'Input_ch=7.5'!I73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1202.75</v>
      </c>
      <c r="Z81" s="71">
        <f>'Input_ch=7.5'!I84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1202.75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'Input_ch=7.5'!I51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1115</v>
      </c>
      <c r="P82" s="71">
        <f>'Input_ch=7.5'!I62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1115</v>
      </c>
      <c r="U82" s="71">
        <f>'Input_ch=7.5'!I73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1115</v>
      </c>
      <c r="Z82" s="71">
        <f>'Input_ch=7.5'!I84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1115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'Input_ch=7.5'!I51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1097</v>
      </c>
      <c r="P83" s="71">
        <f>'Input_ch=7.5'!I62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1097</v>
      </c>
      <c r="U83" s="71">
        <f>'Input_ch=7.5'!I73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1097</v>
      </c>
      <c r="Z83" s="71">
        <f>'Input_ch=7.5'!I84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1097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1306.75</v>
      </c>
      <c r="K84" s="71">
        <f>'Input_ch=7.5'!J51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22.5</v>
      </c>
      <c r="P84" s="71">
        <f>'Input_ch=7.5'!J62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1306.75</v>
      </c>
      <c r="U84" s="71">
        <f>'Input_ch=7.5'!J73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22.5</v>
      </c>
      <c r="Z84" s="71">
        <f>'Input_ch=7.5'!J84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1306.75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1514.5</v>
      </c>
      <c r="K85" s="71">
        <f>'Input_ch=7.5'!J52</f>
        <v>4</v>
      </c>
      <c r="L85" s="11">
        <f t="shared" si="19"/>
        <v>2</v>
      </c>
      <c r="M85" s="11">
        <f t="shared" si="4"/>
        <v>2</v>
      </c>
      <c r="N85" s="20">
        <f t="shared" si="5"/>
        <v>2</v>
      </c>
      <c r="O85" s="22">
        <f t="shared" si="6"/>
        <v>2999</v>
      </c>
      <c r="P85" s="71">
        <f>'Input_ch=7.5'!J63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1514.5</v>
      </c>
      <c r="U85" s="71">
        <f>'Input_ch=7.5'!J74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15</v>
      </c>
      <c r="Z85" s="71">
        <f>'Input_ch=7.5'!J85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1514.5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22.5</v>
      </c>
      <c r="K86" s="71">
        <f>'Input_ch=7.5'!J52</f>
        <v>4</v>
      </c>
      <c r="L86" s="11">
        <f t="shared" si="19"/>
        <v>3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1606.75</v>
      </c>
      <c r="P86" s="71">
        <f>'Input_ch=7.5'!J63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1606.75</v>
      </c>
      <c r="U86" s="71">
        <f>'Input_ch=7.5'!J74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7.5</v>
      </c>
      <c r="Z86" s="71">
        <f>'Input_ch=7.5'!J85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1606.75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3151</v>
      </c>
      <c r="K87" s="71">
        <f>'Input_ch=7.5'!J52</f>
        <v>4</v>
      </c>
      <c r="L87" s="11">
        <f t="shared" ref="L87:L150" si="42">L86+N86-1</f>
        <v>3</v>
      </c>
      <c r="M87" s="11">
        <f t="shared" si="27"/>
        <v>1</v>
      </c>
      <c r="N87" s="20">
        <f t="shared" si="28"/>
        <v>1</v>
      </c>
      <c r="O87" s="22">
        <f t="shared" si="29"/>
        <v>1590.5</v>
      </c>
      <c r="P87" s="71">
        <f>'Input_ch=7.5'!J63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1590.5</v>
      </c>
      <c r="U87" s="71">
        <f>'Input_ch=7.5'!J74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'Input_ch=7.5'!J85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1590.5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0</v>
      </c>
      <c r="F88" s="35">
        <f t="shared" si="23"/>
        <v>1</v>
      </c>
      <c r="G88" s="11">
        <f t="shared" si="41"/>
        <v>3</v>
      </c>
      <c r="H88" s="11">
        <f t="shared" si="24"/>
        <v>-2</v>
      </c>
      <c r="I88" s="20">
        <f t="shared" si="25"/>
        <v>0</v>
      </c>
      <c r="J88" s="29">
        <f t="shared" si="26"/>
        <v>22.5</v>
      </c>
      <c r="K88" s="71">
        <f>'Input_ch=7.5'!K52</f>
        <v>4</v>
      </c>
      <c r="L88" s="11">
        <f t="shared" si="42"/>
        <v>3</v>
      </c>
      <c r="M88" s="11">
        <f t="shared" si="27"/>
        <v>1</v>
      </c>
      <c r="N88" s="20">
        <f t="shared" si="28"/>
        <v>1</v>
      </c>
      <c r="O88" s="22">
        <f t="shared" si="29"/>
        <v>1843</v>
      </c>
      <c r="P88" s="71">
        <f>'Input_ch=7.5'!K63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1843</v>
      </c>
      <c r="U88" s="71">
        <f>'Input_ch=7.5'!K74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'Input_ch=7.5'!K85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1843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2</v>
      </c>
      <c r="H89" s="11">
        <f t="shared" si="24"/>
        <v>2</v>
      </c>
      <c r="I89" s="20">
        <f t="shared" si="25"/>
        <v>2</v>
      </c>
      <c r="J89" s="29">
        <f t="shared" si="26"/>
        <v>3671</v>
      </c>
      <c r="K89" s="71">
        <f>'Input_ch=7.5'!K53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1850.5</v>
      </c>
      <c r="P89" s="71">
        <f>'Input_ch=7.5'!K64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1850.5</v>
      </c>
      <c r="U89" s="71">
        <f>'Input_ch=7.5'!K75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1850.5</v>
      </c>
      <c r="Z89" s="71">
        <f>'Input_ch=7.5'!K86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1850.5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1908.5</v>
      </c>
      <c r="K90" s="71">
        <f>'Input_ch=7.5'!K53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1908.5</v>
      </c>
      <c r="P90" s="71">
        <f>'Input_ch=7.5'!K64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1908.5</v>
      </c>
      <c r="U90" s="71">
        <f>'Input_ch=7.5'!K75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1908.5</v>
      </c>
      <c r="Z90" s="71">
        <f>'Input_ch=7.5'!K86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1908.5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22.5</v>
      </c>
      <c r="K91" s="71">
        <f>'Input_ch=7.5'!K53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2191.5</v>
      </c>
      <c r="P91" s="71">
        <f>'Input_ch=7.5'!K64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2191.5</v>
      </c>
      <c r="U91" s="71">
        <f>'Input_ch=7.5'!K75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2191.5</v>
      </c>
      <c r="Z91" s="71">
        <f>'Input_ch=7.5'!K86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2191.5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15</v>
      </c>
      <c r="K92" s="71">
        <f>'Input_ch=7.5'!L53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22.5</v>
      </c>
      <c r="P92" s="71">
        <f>'Input_ch=7.5'!L64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22.5</v>
      </c>
      <c r="U92" s="71">
        <f>'Input_ch=7.5'!L75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2364.75</v>
      </c>
      <c r="Z92" s="71">
        <f>'Input_ch=7.5'!L86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22.5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7.5</v>
      </c>
      <c r="K93" s="71">
        <f>'Input_ch=7.5'!L54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15</v>
      </c>
      <c r="P93" s="71">
        <f>'Input_ch=7.5'!L65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15</v>
      </c>
      <c r="U93" s="71">
        <f>'Input_ch=7.5'!L76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2551.5</v>
      </c>
      <c r="Z93" s="71">
        <f>'Input_ch=7.5'!L87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15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'Input_ch=7.5'!K54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6411</v>
      </c>
      <c r="P94" s="71">
        <f>'Input_ch=7.5'!K65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6411</v>
      </c>
      <c r="U94" s="71">
        <f>'Input_ch=7.5'!K76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2157</v>
      </c>
      <c r="Z94" s="71">
        <f>'Input_ch=7.5'!K87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6411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22.5</v>
      </c>
      <c r="K95" s="71">
        <f>'Input_ch=7.5'!K53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2217.25</v>
      </c>
      <c r="P95" s="71">
        <f>'Input_ch=7.5'!K64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2217.25</v>
      </c>
      <c r="U95" s="71">
        <f>'Input_ch=7.5'!K75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2217.25</v>
      </c>
      <c r="Z95" s="71">
        <f>'Input_ch=7.5'!K86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2217.25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15</v>
      </c>
      <c r="K96" s="71">
        <f>'Input_ch=7.5'!L53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22.5</v>
      </c>
      <c r="P96" s="71">
        <f>'Input_ch=7.5'!L64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22.5</v>
      </c>
      <c r="U96" s="71">
        <f>'Input_ch=7.5'!L75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2395.25</v>
      </c>
      <c r="Z96" s="71">
        <f>'Input_ch=7.5'!L86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22.5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7.5</v>
      </c>
      <c r="K97" s="71">
        <f>'Input_ch=7.5'!L54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15</v>
      </c>
      <c r="P97" s="71">
        <f>'Input_ch=7.5'!L65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15</v>
      </c>
      <c r="U97" s="71">
        <f>'Input_ch=7.5'!L76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2275.75</v>
      </c>
      <c r="Z97" s="71">
        <f>'Input_ch=7.5'!L87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15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'Input_ch=7.5'!K54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5466.75</v>
      </c>
      <c r="P98" s="71">
        <f>'Input_ch=7.5'!K65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5466.75</v>
      </c>
      <c r="U98" s="71">
        <f>'Input_ch=7.5'!K76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1842.25</v>
      </c>
      <c r="Z98" s="71">
        <f>'Input_ch=7.5'!K87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5466.75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'Input_ch=7.5'!K53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1731</v>
      </c>
      <c r="P99" s="71">
        <f>'Input_ch=7.5'!K64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1731</v>
      </c>
      <c r="U99" s="71">
        <f>'Input_ch=7.5'!K75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1731</v>
      </c>
      <c r="Z99" s="71">
        <f>'Input_ch=7.5'!K86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1731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3</v>
      </c>
      <c r="F100" s="35">
        <f t="shared" si="23"/>
        <v>4</v>
      </c>
      <c r="G100" s="11">
        <f t="shared" si="41"/>
        <v>3</v>
      </c>
      <c r="H100" s="11">
        <f t="shared" si="24"/>
        <v>1</v>
      </c>
      <c r="I100" s="20">
        <f t="shared" si="25"/>
        <v>1</v>
      </c>
      <c r="J100" s="29">
        <f t="shared" si="26"/>
        <v>2117.75</v>
      </c>
      <c r="K100" s="71">
        <f>'Input_ch=7.5'!K53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2117.75</v>
      </c>
      <c r="P100" s="71">
        <f>'Input_ch=7.5'!K64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2117.75</v>
      </c>
      <c r="U100" s="71">
        <f>'Input_ch=7.5'!K75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2117.75</v>
      </c>
      <c r="Z100" s="71">
        <f>'Input_ch=7.5'!K86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2117.75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3</v>
      </c>
      <c r="H101" s="11">
        <f t="shared" si="24"/>
        <v>1</v>
      </c>
      <c r="I101" s="20">
        <f t="shared" si="25"/>
        <v>1</v>
      </c>
      <c r="J101" s="29">
        <f t="shared" si="26"/>
        <v>2125.75</v>
      </c>
      <c r="K101" s="71">
        <f>'Input_ch=7.5'!K53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2125.75</v>
      </c>
      <c r="P101" s="71">
        <f>'Input_ch=7.5'!K64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2125.75</v>
      </c>
      <c r="U101" s="71">
        <f>'Input_ch=7.5'!K75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2125.75</v>
      </c>
      <c r="Z101" s="71">
        <f>'Input_ch=7.5'!K86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2125.75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22.5</v>
      </c>
      <c r="K102" s="71">
        <f>'Input_ch=7.5'!K53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2223</v>
      </c>
      <c r="P102" s="71">
        <f>'Input_ch=7.5'!K64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2223</v>
      </c>
      <c r="U102" s="71">
        <f>'Input_ch=7.5'!K75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2223</v>
      </c>
      <c r="Z102" s="71">
        <f>'Input_ch=7.5'!K86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2223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15</v>
      </c>
      <c r="K103" s="71">
        <f>'Input_ch=7.5'!L53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22.5</v>
      </c>
      <c r="P103" s="71">
        <f>'Input_ch=7.5'!L64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22.5</v>
      </c>
      <c r="U103" s="71">
        <f>'Input_ch=7.5'!L75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2445</v>
      </c>
      <c r="Z103" s="71">
        <f>'Input_ch=7.5'!L86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22.5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6450</v>
      </c>
      <c r="K104" s="71">
        <f>'Input_ch=7.5'!K54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4310</v>
      </c>
      <c r="P104" s="71">
        <f>'Input_ch=7.5'!K65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4310</v>
      </c>
      <c r="U104" s="71">
        <f>'Input_ch=7.5'!K76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2170</v>
      </c>
      <c r="Z104" s="71">
        <f>'Input_ch=7.5'!K87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4310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2</v>
      </c>
      <c r="F105" s="35">
        <f t="shared" si="23"/>
        <v>3</v>
      </c>
      <c r="G105" s="11">
        <f t="shared" si="41"/>
        <v>3</v>
      </c>
      <c r="H105" s="11">
        <f t="shared" si="24"/>
        <v>0</v>
      </c>
      <c r="I105" s="20">
        <f t="shared" si="25"/>
        <v>0</v>
      </c>
      <c r="J105" s="29">
        <f t="shared" si="26"/>
        <v>22.5</v>
      </c>
      <c r="K105" s="71">
        <f>'Input_ch=7.5'!L53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22.5</v>
      </c>
      <c r="P105" s="71">
        <f>'Input_ch=7.5'!L64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22.5</v>
      </c>
      <c r="U105" s="71">
        <f>'Input_ch=7.5'!L75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2466.5</v>
      </c>
      <c r="Z105" s="71">
        <f>'Input_ch=7.5'!L86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22.5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15</v>
      </c>
      <c r="K106" s="71">
        <f>'Input_ch=7.5'!L54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15</v>
      </c>
      <c r="P106" s="71">
        <f>'Input_ch=7.5'!L65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15</v>
      </c>
      <c r="U106" s="71">
        <f>'Input_ch=7.5'!L76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2474.25</v>
      </c>
      <c r="Z106" s="71">
        <f>'Input_ch=7.5'!L87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15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7.5</v>
      </c>
      <c r="K107" s="71">
        <f>'Input_ch=7.5'!L54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7.5</v>
      </c>
      <c r="P107" s="71">
        <f>'Input_ch=7.5'!L65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7.5</v>
      </c>
      <c r="U107" s="71">
        <f>'Input_ch=7.5'!L76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2510.5</v>
      </c>
      <c r="Z107" s="71">
        <f>'Input_ch=7.5'!L87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7.5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'Input_ch=7.5'!K54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'Input_ch=7.5'!K65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'Input_ch=7.5'!K76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2403.25</v>
      </c>
      <c r="Z108" s="71">
        <f>'Input_ch=7.5'!K87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0</v>
      </c>
      <c r="F109" s="35">
        <f t="shared" si="23"/>
        <v>1</v>
      </c>
      <c r="G109" s="11">
        <f t="shared" si="41"/>
        <v>0</v>
      </c>
      <c r="H109" s="11">
        <f t="shared" si="24"/>
        <v>1</v>
      </c>
      <c r="I109" s="20">
        <f t="shared" si="25"/>
        <v>1</v>
      </c>
      <c r="J109" s="29">
        <f t="shared" si="26"/>
        <v>2234</v>
      </c>
      <c r="K109" s="71">
        <f>'Input_ch=7.5'!K53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2256.5</v>
      </c>
      <c r="P109" s="71">
        <f>'Input_ch=7.5'!K64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2256.5</v>
      </c>
      <c r="U109" s="71">
        <f>'Input_ch=7.5'!K75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2256.5</v>
      </c>
      <c r="Z109" s="71">
        <f>'Input_ch=7.5'!K86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2256.5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0</v>
      </c>
      <c r="H110" s="11">
        <f t="shared" si="24"/>
        <v>3</v>
      </c>
      <c r="I110" s="20">
        <f t="shared" si="25"/>
        <v>3</v>
      </c>
      <c r="J110" s="29">
        <f t="shared" si="26"/>
        <v>6715.5</v>
      </c>
      <c r="K110" s="71">
        <f>'Input_ch=7.5'!K53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2261</v>
      </c>
      <c r="P110" s="71">
        <f>'Input_ch=7.5'!K64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2261</v>
      </c>
      <c r="U110" s="71">
        <f>'Input_ch=7.5'!K75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2261</v>
      </c>
      <c r="Z110" s="71">
        <f>'Input_ch=7.5'!K86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2261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15</v>
      </c>
      <c r="K111" s="71">
        <f>'Input_ch=7.5'!L53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22.5</v>
      </c>
      <c r="P111" s="71">
        <f>'Input_ch=7.5'!L64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22.5</v>
      </c>
      <c r="U111" s="71">
        <f>'Input_ch=7.5'!L75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2364.5</v>
      </c>
      <c r="Z111" s="71">
        <f>'Input_ch=7.5'!L86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22.5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7.5</v>
      </c>
      <c r="K112" s="71">
        <f>'Input_ch=7.5'!L54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15</v>
      </c>
      <c r="P112" s="71">
        <f>'Input_ch=7.5'!L65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15</v>
      </c>
      <c r="U112" s="71">
        <f>'Input_ch=7.5'!L76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2458.25</v>
      </c>
      <c r="Z112" s="71">
        <f>'Input_ch=7.5'!L87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15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'Input_ch=7.5'!K54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6645</v>
      </c>
      <c r="P113" s="71">
        <f>'Input_ch=7.5'!K65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6645</v>
      </c>
      <c r="U113" s="71">
        <f>'Input_ch=7.5'!K76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2235</v>
      </c>
      <c r="Z113" s="71">
        <f>'Input_ch=7.5'!K87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6645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'Input_ch=7.5'!K53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1892.25</v>
      </c>
      <c r="P114" s="71">
        <f>'Input_ch=7.5'!K64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1892.25</v>
      </c>
      <c r="U114" s="71">
        <f>'Input_ch=7.5'!K75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1892.25</v>
      </c>
      <c r="Z114" s="71">
        <f>'Input_ch=7.5'!K86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1892.25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15</v>
      </c>
      <c r="K115" s="71">
        <f>'Input_ch=7.5'!K53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1921.5</v>
      </c>
      <c r="P115" s="71">
        <f>'Input_ch=7.5'!K64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1921.5</v>
      </c>
      <c r="U115" s="71">
        <f>'Input_ch=7.5'!K75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1921.5</v>
      </c>
      <c r="Z115" s="71">
        <f>'Input_ch=7.5'!K86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1921.5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7.5</v>
      </c>
      <c r="K116" s="71">
        <f>'Input_ch=7.5'!K53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2072</v>
      </c>
      <c r="P116" s="71">
        <f>'Input_ch=7.5'!K64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2072</v>
      </c>
      <c r="U116" s="71">
        <f>'Input_ch=7.5'!K75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2072</v>
      </c>
      <c r="Z116" s="71">
        <f>'Input_ch=7.5'!K86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2072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'Input_ch=7.5'!K53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1849.75</v>
      </c>
      <c r="P117" s="71">
        <f>'Input_ch=7.5'!K64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1849.75</v>
      </c>
      <c r="U117" s="71">
        <f>'Input_ch=7.5'!K75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1849.75</v>
      </c>
      <c r="Z117" s="71">
        <f>'Input_ch=7.5'!K86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1849.75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22.5</v>
      </c>
      <c r="K118" s="71">
        <f>'Input_ch=7.5'!K53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2135.5</v>
      </c>
      <c r="P118" s="71">
        <f>'Input_ch=7.5'!K64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2135.5</v>
      </c>
      <c r="U118" s="71">
        <f>'Input_ch=7.5'!K75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2135.5</v>
      </c>
      <c r="Z118" s="71">
        <f>'Input_ch=7.5'!K86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2135.5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15</v>
      </c>
      <c r="K119" s="71">
        <f>'Input_ch=7.5'!K53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2104.5</v>
      </c>
      <c r="P119" s="71">
        <f>'Input_ch=7.5'!K64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2104.5</v>
      </c>
      <c r="U119" s="71">
        <f>'Input_ch=7.5'!K75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2104.5</v>
      </c>
      <c r="Z119" s="71">
        <f>'Input_ch=7.5'!K86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2104.5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2010.75</v>
      </c>
      <c r="K120" s="71">
        <f>'Input_ch=7.5'!K53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2025.75</v>
      </c>
      <c r="P120" s="71">
        <f>'Input_ch=7.5'!K64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2025.75</v>
      </c>
      <c r="U120" s="71">
        <f>'Input_ch=7.5'!K75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2025.75</v>
      </c>
      <c r="Z120" s="71">
        <f>'Input_ch=7.5'!K86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2025.75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7.5</v>
      </c>
      <c r="K121" s="71">
        <f>'Input_ch=7.5'!K53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2069</v>
      </c>
      <c r="P121" s="71">
        <f>'Input_ch=7.5'!K64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2069</v>
      </c>
      <c r="U121" s="71">
        <f>'Input_ch=7.5'!K75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2069</v>
      </c>
      <c r="Z121" s="71">
        <f>'Input_ch=7.5'!K86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2069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'Input_ch=7.5'!K53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1907.5</v>
      </c>
      <c r="P122" s="71">
        <f>'Input_ch=7.5'!K64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1907.5</v>
      </c>
      <c r="U122" s="71">
        <f>'Input_ch=7.5'!K75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1907.5</v>
      </c>
      <c r="Z122" s="71">
        <f>'Input_ch=7.5'!K86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1907.5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'Input_ch=7.5'!K53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1895.5</v>
      </c>
      <c r="P123" s="71">
        <f>'Input_ch=7.5'!K64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1895.5</v>
      </c>
      <c r="U123" s="71">
        <f>'Input_ch=7.5'!K75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1895.5</v>
      </c>
      <c r="Z123" s="71">
        <f>'Input_ch=7.5'!K86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1895.5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'Input_ch=7.5'!K53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1834.25</v>
      </c>
      <c r="P124" s="71">
        <f>'Input_ch=7.5'!K64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1834.25</v>
      </c>
      <c r="U124" s="71">
        <f>'Input_ch=7.5'!K75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1834.25</v>
      </c>
      <c r="Z124" s="71">
        <f>'Input_ch=7.5'!K86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1834.25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22.5</v>
      </c>
      <c r="K125" s="71">
        <f>'Input_ch=7.5'!K53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1872.25</v>
      </c>
      <c r="P125" s="71">
        <f>'Input_ch=7.5'!K64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1872.25</v>
      </c>
      <c r="U125" s="71">
        <f>'Input_ch=7.5'!K75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1872.25</v>
      </c>
      <c r="Z125" s="71">
        <f>'Input_ch=7.5'!K86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1872.25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15</v>
      </c>
      <c r="K126" s="71">
        <f>'Input_ch=7.5'!K53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2096.75</v>
      </c>
      <c r="P126" s="71">
        <f>'Input_ch=7.5'!K64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2096.75</v>
      </c>
      <c r="U126" s="71">
        <f>'Input_ch=7.5'!K75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2096.75</v>
      </c>
      <c r="Z126" s="71">
        <f>'Input_ch=7.5'!K86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2096.75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5555.25</v>
      </c>
      <c r="K127" s="71">
        <f>'Input_ch=7.5'!K53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1871.75</v>
      </c>
      <c r="P127" s="71">
        <f>'Input_ch=7.5'!K64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1871.75</v>
      </c>
      <c r="U127" s="71">
        <f>'Input_ch=7.5'!K75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1871.75</v>
      </c>
      <c r="Z127" s="71">
        <f>'Input_ch=7.5'!K86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1871.75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22.5</v>
      </c>
      <c r="K128" s="71">
        <f>'Input_ch=7.5'!K53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2043.75</v>
      </c>
      <c r="P128" s="71">
        <f>'Input_ch=7.5'!K64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2043.75</v>
      </c>
      <c r="U128" s="71">
        <f>'Input_ch=7.5'!K75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2043.75</v>
      </c>
      <c r="Z128" s="71">
        <f>'Input_ch=7.5'!K86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2043.75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15</v>
      </c>
      <c r="K129" s="71">
        <f>'Input_ch=7.5'!K53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2072</v>
      </c>
      <c r="P129" s="71">
        <f>'Input_ch=7.5'!K64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2072</v>
      </c>
      <c r="U129" s="71">
        <f>'Input_ch=7.5'!K75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2072</v>
      </c>
      <c r="Z129" s="71">
        <f>'Input_ch=7.5'!K86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2072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7.5</v>
      </c>
      <c r="K130" s="71">
        <f>'Input_ch=7.5'!K53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2178.25</v>
      </c>
      <c r="P130" s="71">
        <f>'Input_ch=7.5'!K64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2178.25</v>
      </c>
      <c r="U130" s="71">
        <f>'Input_ch=7.5'!K75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2178.25</v>
      </c>
      <c r="Z130" s="71">
        <f>'Input_ch=7.5'!K86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2178.25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'Input_ch=7.5'!K53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2020</v>
      </c>
      <c r="P131" s="71">
        <f>'Input_ch=7.5'!K64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2020</v>
      </c>
      <c r="U131" s="71">
        <f>'Input_ch=7.5'!K75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2020</v>
      </c>
      <c r="Z131" s="71">
        <f>'Input_ch=7.5'!K86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2020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'Input_ch=7.5'!K53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1887</v>
      </c>
      <c r="P132" s="71">
        <f>'Input_ch=7.5'!K64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1887</v>
      </c>
      <c r="U132" s="71">
        <f>'Input_ch=7.5'!K75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1887</v>
      </c>
      <c r="Z132" s="71">
        <f>'Input_ch=7.5'!K86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1887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3</v>
      </c>
      <c r="F133" s="35">
        <f t="shared" si="23"/>
        <v>4</v>
      </c>
      <c r="G133" s="11">
        <f t="shared" si="41"/>
        <v>0</v>
      </c>
      <c r="H133" s="11">
        <f t="shared" si="24"/>
        <v>4</v>
      </c>
      <c r="I133" s="20">
        <f t="shared" si="25"/>
        <v>4</v>
      </c>
      <c r="J133" s="29">
        <f t="shared" si="26"/>
        <v>7223</v>
      </c>
      <c r="K133" s="71">
        <f>'Input_ch=7.5'!K53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1828.25</v>
      </c>
      <c r="P133" s="71">
        <f>'Input_ch=7.5'!K64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1828.25</v>
      </c>
      <c r="U133" s="71">
        <f>'Input_ch=7.5'!K75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1828.25</v>
      </c>
      <c r="Z133" s="71">
        <f>'Input_ch=7.5'!K86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1828.25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3</v>
      </c>
      <c r="H134" s="11">
        <f t="shared" si="24"/>
        <v>-2</v>
      </c>
      <c r="I134" s="20">
        <f t="shared" si="25"/>
        <v>0</v>
      </c>
      <c r="J134" s="29">
        <f t="shared" si="26"/>
        <v>22.5</v>
      </c>
      <c r="K134" s="71">
        <f>'Input_ch=7.5'!K53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1941.5</v>
      </c>
      <c r="P134" s="71">
        <f>'Input_ch=7.5'!K64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1941.5</v>
      </c>
      <c r="U134" s="71">
        <f>'Input_ch=7.5'!K75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1941.5</v>
      </c>
      <c r="Z134" s="71">
        <f>'Input_ch=7.5'!K86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1941.5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2</v>
      </c>
      <c r="H135" s="11">
        <f t="shared" si="24"/>
        <v>-1</v>
      </c>
      <c r="I135" s="20">
        <f t="shared" si="25"/>
        <v>0</v>
      </c>
      <c r="J135" s="29">
        <f t="shared" si="26"/>
        <v>15</v>
      </c>
      <c r="K135" s="71">
        <f>'Input_ch=7.5'!K53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1880.5</v>
      </c>
      <c r="P135" s="71">
        <f>'Input_ch=7.5'!K64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1880.5</v>
      </c>
      <c r="U135" s="71">
        <f>'Input_ch=7.5'!K75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1880.5</v>
      </c>
      <c r="Z135" s="71">
        <f>'Input_ch=7.5'!K86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1880.5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1</v>
      </c>
      <c r="H136" s="11">
        <f t="shared" si="24"/>
        <v>3</v>
      </c>
      <c r="I136" s="20">
        <f t="shared" si="25"/>
        <v>3</v>
      </c>
      <c r="J136" s="29">
        <f t="shared" si="26"/>
        <v>5457.75</v>
      </c>
      <c r="K136" s="71">
        <f>'Input_ch=7.5'!K53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1839.25</v>
      </c>
      <c r="P136" s="71">
        <f>'Input_ch=7.5'!K64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1839.25</v>
      </c>
      <c r="U136" s="71">
        <f>'Input_ch=7.5'!K75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1839.25</v>
      </c>
      <c r="Z136" s="71">
        <f>'Input_ch=7.5'!K86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1839.25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22.5</v>
      </c>
      <c r="K137" s="71">
        <f>'Input_ch=7.5'!K53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1892.5</v>
      </c>
      <c r="P137" s="71">
        <f>'Input_ch=7.5'!K64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1892.5</v>
      </c>
      <c r="U137" s="71">
        <f>'Input_ch=7.5'!K75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1892.5</v>
      </c>
      <c r="Z137" s="71">
        <f>'Input_ch=7.5'!K86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1892.5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3</v>
      </c>
      <c r="F138" s="35">
        <f t="shared" si="23"/>
        <v>4</v>
      </c>
      <c r="G138" s="11">
        <f t="shared" si="41"/>
        <v>2</v>
      </c>
      <c r="H138" s="11">
        <f t="shared" si="24"/>
        <v>2</v>
      </c>
      <c r="I138" s="20">
        <f t="shared" si="25"/>
        <v>2</v>
      </c>
      <c r="J138" s="29">
        <f t="shared" si="26"/>
        <v>3695</v>
      </c>
      <c r="K138" s="71">
        <f>'Input_ch=7.5'!K53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1862.5</v>
      </c>
      <c r="P138" s="71">
        <f>'Input_ch=7.5'!K64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1862.5</v>
      </c>
      <c r="U138" s="71">
        <f>'Input_ch=7.5'!K75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1862.5</v>
      </c>
      <c r="Z138" s="71">
        <f>'Input_ch=7.5'!K86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1862.5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3</v>
      </c>
      <c r="H139" s="11">
        <f t="shared" si="24"/>
        <v>-2</v>
      </c>
      <c r="I139" s="20">
        <f t="shared" si="25"/>
        <v>0</v>
      </c>
      <c r="J139" s="29">
        <f t="shared" si="26"/>
        <v>22.5</v>
      </c>
      <c r="K139" s="71">
        <f>'Input_ch=7.5'!K53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1928.75</v>
      </c>
      <c r="P139" s="71">
        <f>'Input_ch=7.5'!K64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1928.75</v>
      </c>
      <c r="U139" s="71">
        <f>'Input_ch=7.5'!K75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1928.75</v>
      </c>
      <c r="Z139" s="71">
        <f>'Input_ch=7.5'!K86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1928.75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2</v>
      </c>
      <c r="H140" s="11">
        <f t="shared" si="24"/>
        <v>2</v>
      </c>
      <c r="I140" s="20">
        <f t="shared" si="25"/>
        <v>2</v>
      </c>
      <c r="J140" s="29">
        <f t="shared" si="26"/>
        <v>3729</v>
      </c>
      <c r="K140" s="71">
        <f>'Input_ch=7.5'!K53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1879.5</v>
      </c>
      <c r="P140" s="71">
        <f>'Input_ch=7.5'!K64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1879.5</v>
      </c>
      <c r="U140" s="71">
        <f>'Input_ch=7.5'!K75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1879.5</v>
      </c>
      <c r="Z140" s="71">
        <f>'Input_ch=7.5'!K86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1879.5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22.5</v>
      </c>
      <c r="K141" s="71">
        <f>'Input_ch=7.5'!K53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2075.5</v>
      </c>
      <c r="P141" s="71">
        <f>'Input_ch=7.5'!K64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2075.5</v>
      </c>
      <c r="U141" s="71">
        <f>'Input_ch=7.5'!K75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2075.5</v>
      </c>
      <c r="Z141" s="71">
        <f>'Input_ch=7.5'!K86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2075.5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1</v>
      </c>
      <c r="F142" s="35">
        <f t="shared" si="23"/>
        <v>2</v>
      </c>
      <c r="G142" s="11">
        <f t="shared" si="41"/>
        <v>2</v>
      </c>
      <c r="H142" s="11">
        <f t="shared" si="24"/>
        <v>0</v>
      </c>
      <c r="I142" s="20">
        <f t="shared" si="25"/>
        <v>0</v>
      </c>
      <c r="J142" s="29">
        <f t="shared" si="26"/>
        <v>15</v>
      </c>
      <c r="K142" s="71">
        <f>'Input_ch=7.5'!K53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1977.25</v>
      </c>
      <c r="P142" s="71">
        <f>'Input_ch=7.5'!K64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1977.25</v>
      </c>
      <c r="U142" s="71">
        <f>'Input_ch=7.5'!K75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1977.25</v>
      </c>
      <c r="Z142" s="71">
        <f>'Input_ch=7.5'!K86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1977.25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1</v>
      </c>
      <c r="H143" s="11">
        <f t="shared" si="24"/>
        <v>0</v>
      </c>
      <c r="I143" s="20">
        <f t="shared" si="25"/>
        <v>0</v>
      </c>
      <c r="J143" s="29">
        <f t="shared" si="26"/>
        <v>7.5</v>
      </c>
      <c r="K143" s="71">
        <f>'Input_ch=7.5'!K53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2129.5</v>
      </c>
      <c r="P143" s="71">
        <f>'Input_ch=7.5'!K64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2129.5</v>
      </c>
      <c r="U143" s="71">
        <f>'Input_ch=7.5'!K75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2129.5</v>
      </c>
      <c r="Z143" s="71">
        <f>'Input_ch=7.5'!K86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2129.5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0</v>
      </c>
      <c r="H144" s="11">
        <f t="shared" si="24"/>
        <v>4</v>
      </c>
      <c r="I144" s="20">
        <f t="shared" si="25"/>
        <v>4</v>
      </c>
      <c r="J144" s="29">
        <f t="shared" si="26"/>
        <v>7849</v>
      </c>
      <c r="K144" s="71">
        <f>'Input_ch=7.5'!K53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1984.75</v>
      </c>
      <c r="P144" s="71">
        <f>'Input_ch=7.5'!K64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1984.75</v>
      </c>
      <c r="U144" s="71">
        <f>'Input_ch=7.5'!K75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1984.75</v>
      </c>
      <c r="Z144" s="71">
        <f>'Input_ch=7.5'!K86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1984.75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2044</v>
      </c>
      <c r="K145" s="71">
        <f>'Input_ch=7.5'!K53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2044</v>
      </c>
      <c r="P145" s="71">
        <f>'Input_ch=7.5'!K64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2044</v>
      </c>
      <c r="U145" s="71">
        <f>'Input_ch=7.5'!K75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2044</v>
      </c>
      <c r="Z145" s="71">
        <f>'Input_ch=7.5'!K86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2044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2110.75</v>
      </c>
      <c r="K146" s="71">
        <f>'Input_ch=7.5'!K53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2110.75</v>
      </c>
      <c r="P146" s="71">
        <f>'Input_ch=7.5'!K64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2110.75</v>
      </c>
      <c r="U146" s="71">
        <f>'Input_ch=7.5'!K75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2110.75</v>
      </c>
      <c r="Z146" s="71">
        <f>'Input_ch=7.5'!K86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2110.75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2202</v>
      </c>
      <c r="K147" s="71">
        <f>'Input_ch=7.5'!K53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2202</v>
      </c>
      <c r="P147" s="71">
        <f>'Input_ch=7.5'!K64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2202</v>
      </c>
      <c r="U147" s="71">
        <f>'Input_ch=7.5'!K75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2202</v>
      </c>
      <c r="Z147" s="71">
        <f>'Input_ch=7.5'!K86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2202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1</v>
      </c>
      <c r="F148" s="35">
        <f t="shared" si="23"/>
        <v>2</v>
      </c>
      <c r="G148" s="11">
        <f t="shared" si="41"/>
        <v>3</v>
      </c>
      <c r="H148" s="11">
        <f t="shared" si="24"/>
        <v>-1</v>
      </c>
      <c r="I148" s="20">
        <f t="shared" si="25"/>
        <v>0</v>
      </c>
      <c r="J148" s="29">
        <f t="shared" si="26"/>
        <v>22.5</v>
      </c>
      <c r="K148" s="71">
        <f>'Input_ch=7.5'!L53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22.5</v>
      </c>
      <c r="P148" s="71">
        <f>'Input_ch=7.5'!L64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22.5</v>
      </c>
      <c r="U148" s="71">
        <f>'Input_ch=7.5'!L75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2365.5</v>
      </c>
      <c r="Z148" s="71">
        <f>'Input_ch=7.5'!L86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22.5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15</v>
      </c>
      <c r="K149" s="71">
        <f>'Input_ch=7.5'!L54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15</v>
      </c>
      <c r="P149" s="71">
        <f>'Input_ch=7.5'!L65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15</v>
      </c>
      <c r="U149" s="71">
        <f>'Input_ch=7.5'!L76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2381.25</v>
      </c>
      <c r="Z149" s="71">
        <f>'Input_ch=7.5'!L87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15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2269</v>
      </c>
      <c r="K150" s="71">
        <f>'Input_ch=7.5'!L54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5" si="51">IF(M150&gt;0,M150,0)</f>
        <v>0</v>
      </c>
      <c r="O150" s="22">
        <f t="shared" ref="O150:O168" si="52">L150*$C$4+N150*C150</f>
        <v>7.5</v>
      </c>
      <c r="P150" s="71">
        <f>'Input_ch=7.5'!L65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7.5</v>
      </c>
      <c r="U150" s="71">
        <f>'Input_ch=7.5'!L76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2284</v>
      </c>
      <c r="Z150" s="71">
        <f>'Input_ch=7.5'!L87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7.5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7.5</v>
      </c>
      <c r="K151" s="71">
        <f>'Input_ch=7.5'!L54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'Input_ch=7.5'!L65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'Input_ch=7.5'!L76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2330.75</v>
      </c>
      <c r="Z151" s="71">
        <f>'Input_ch=7.5'!L87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'Input_ch=7.5'!K54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'Input_ch=7.5'!K65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'Input_ch=7.5'!K76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2255</v>
      </c>
      <c r="Z152" s="71">
        <f>'Input_ch=7.5'!K87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'Input_ch=7.5'!K53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2189.5</v>
      </c>
      <c r="P153" s="71">
        <f>'Input_ch=7.5'!K64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2189.5</v>
      </c>
      <c r="U153" s="71">
        <f>'Input_ch=7.5'!K75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2189.5</v>
      </c>
      <c r="Z153" s="71">
        <f>'Input_ch=7.5'!K86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2189.5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'Input_ch=7.5'!K53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2146.5</v>
      </c>
      <c r="P154" s="71">
        <f>'Input_ch=7.5'!K64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2146.5</v>
      </c>
      <c r="U154" s="71">
        <f>'Input_ch=7.5'!K75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2146.5</v>
      </c>
      <c r="Z154" s="71">
        <f>'Input_ch=7.5'!K86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2146.5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'Input_ch=7.5'!K53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2061</v>
      </c>
      <c r="P155" s="71">
        <f>'Input_ch=7.5'!K64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2061</v>
      </c>
      <c r="U155" s="71">
        <f>'Input_ch=7.5'!K75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2061</v>
      </c>
      <c r="Z155" s="71">
        <f>'Input_ch=7.5'!K86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2061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22.5</v>
      </c>
      <c r="K156" s="71">
        <f>'Input_ch=7.5'!K53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2116.5</v>
      </c>
      <c r="P156" s="71">
        <f>'Input_ch=7.5'!K64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2116.5</v>
      </c>
      <c r="U156" s="71">
        <f>'Input_ch=7.5'!K75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2116.5</v>
      </c>
      <c r="Z156" s="71">
        <f>'Input_ch=7.5'!K86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2116.5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15</v>
      </c>
      <c r="K157" s="71">
        <f>'Input_ch=7.5'!L53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22.5</v>
      </c>
      <c r="P157" s="71">
        <f>'Input_ch=7.5'!L64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22.5</v>
      </c>
      <c r="U157" s="71">
        <f>'Input_ch=7.5'!L75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2386.5</v>
      </c>
      <c r="Z157" s="71">
        <f>'Input_ch=7.5'!L86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22.5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7.5</v>
      </c>
      <c r="K158" s="71">
        <f>'Input_ch=7.5'!K54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4310</v>
      </c>
      <c r="P158" s="71">
        <f>'Input_ch=7.5'!K65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4310</v>
      </c>
      <c r="U158" s="71">
        <f>'Input_ch=7.5'!K76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2170</v>
      </c>
      <c r="Z158" s="71">
        <f>'Input_ch=7.5'!K87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4310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'Input_ch=7.5'!K53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2063.5</v>
      </c>
      <c r="P159" s="71">
        <f>'Input_ch=7.5'!K64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2063.5</v>
      </c>
      <c r="U159" s="71">
        <f>'Input_ch=7.5'!K75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2063.5</v>
      </c>
      <c r="Z159" s="71">
        <f>'Input_ch=7.5'!K86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2063.5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'Input_ch=7.5'!K53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1922.5</v>
      </c>
      <c r="P160" s="71">
        <f>'Input_ch=7.5'!K64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1922.5</v>
      </c>
      <c r="U160" s="71">
        <f>'Input_ch=7.5'!K75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1922.5</v>
      </c>
      <c r="Z160" s="71">
        <f>'Input_ch=7.5'!K86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1922.5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'Input_ch=7.5'!K53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1827</v>
      </c>
      <c r="P161" s="71">
        <f>'Input_ch=7.5'!K64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1827</v>
      </c>
      <c r="U161" s="71">
        <f>'Input_ch=7.5'!K75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1827</v>
      </c>
      <c r="Z161" s="71">
        <f>'Input_ch=7.5'!K86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1827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'Input_ch=7.5'!J53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22.5</v>
      </c>
      <c r="P162" s="71">
        <f>'Input_ch=7.5'!J64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1691.75</v>
      </c>
      <c r="U162" s="71">
        <f>'Input_ch=7.5'!J75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22.5</v>
      </c>
      <c r="Z162" s="71">
        <f>'Input_ch=7.5'!J86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1691.75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'Input_ch=7.5'!J52</f>
        <v>4</v>
      </c>
      <c r="L163" s="11">
        <f t="shared" si="65"/>
        <v>2</v>
      </c>
      <c r="M163" s="11">
        <f t="shared" si="50"/>
        <v>2</v>
      </c>
      <c r="N163" s="20">
        <f t="shared" si="51"/>
        <v>2</v>
      </c>
      <c r="O163" s="22">
        <f t="shared" si="52"/>
        <v>3333</v>
      </c>
      <c r="P163" s="71">
        <f>'Input_ch=7.5'!J63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1681.5</v>
      </c>
      <c r="U163" s="71">
        <f>'Input_ch=7.5'!J74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15</v>
      </c>
      <c r="Z163" s="71">
        <f>'Input_ch=7.5'!J85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1681.5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'Input_ch=7.5'!J52</f>
        <v>4</v>
      </c>
      <c r="L164" s="11">
        <f t="shared" si="65"/>
        <v>3</v>
      </c>
      <c r="M164" s="11">
        <f t="shared" si="50"/>
        <v>1</v>
      </c>
      <c r="N164" s="20">
        <f t="shared" si="51"/>
        <v>1</v>
      </c>
      <c r="O164" s="22">
        <f t="shared" si="52"/>
        <v>1579.5</v>
      </c>
      <c r="P164" s="71">
        <f>'Input_ch=7.5'!J63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1579.5</v>
      </c>
      <c r="U164" s="71">
        <f>'Input_ch=7.5'!J74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7.5</v>
      </c>
      <c r="Z164" s="71">
        <f>'Input_ch=7.5'!J85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1579.5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1615.25</v>
      </c>
      <c r="K165" s="71">
        <f>'Input_ch=7.5'!J52</f>
        <v>4</v>
      </c>
      <c r="L165" s="11">
        <f t="shared" si="65"/>
        <v>3</v>
      </c>
      <c r="M165" s="11">
        <f t="shared" si="50"/>
        <v>1</v>
      </c>
      <c r="N165" s="20">
        <f t="shared" si="51"/>
        <v>1</v>
      </c>
      <c r="O165" s="22">
        <f t="shared" si="52"/>
        <v>1615.25</v>
      </c>
      <c r="P165" s="71">
        <f>'Input_ch=7.5'!J63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1615.25</v>
      </c>
      <c r="U165" s="71">
        <f>'Input_ch=7.5'!J74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'Input_ch=7.5'!J85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1615.25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22.5</v>
      </c>
      <c r="K166" s="71">
        <f>'Input_ch=7.5'!J52</f>
        <v>4</v>
      </c>
      <c r="L166" s="11">
        <f t="shared" si="65"/>
        <v>3</v>
      </c>
      <c r="M166" s="11">
        <f t="shared" si="50"/>
        <v>1</v>
      </c>
      <c r="N166" s="20">
        <v>0</v>
      </c>
      <c r="O166" s="22">
        <f t="shared" si="52"/>
        <v>22.5</v>
      </c>
      <c r="P166" s="71">
        <f>'Input_ch=7.5'!J63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22.5</v>
      </c>
      <c r="U166" s="71">
        <f>'Input_ch=7.5'!J74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'Input_ch=7.5'!J85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22.5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15</v>
      </c>
      <c r="K167" s="71">
        <f>'Input_ch=7.5'!K52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15</v>
      </c>
      <c r="P167" s="71">
        <f>'Input_ch=7.5'!K63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15</v>
      </c>
      <c r="U167" s="71">
        <f>'Input_ch=7.5'!K74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'Input_ch=7.5'!K85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15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7.5</v>
      </c>
      <c r="K168" s="71">
        <f>'Input_ch=7.5'!K53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7.5</v>
      </c>
      <c r="P168" s="71">
        <f>'Input_ch=7.5'!K64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7.5</v>
      </c>
      <c r="U168" s="71">
        <f>'Input_ch=7.5'!K75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'Input_ch=7.5'!K86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7.5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1901</v>
      </c>
      <c r="K169" s="47"/>
      <c r="L169" s="23" t="s">
        <v>12</v>
      </c>
      <c r="M169" s="23"/>
      <c r="N169" s="23"/>
      <c r="O169" s="75">
        <f>AVERAGE(O21:O168)</f>
        <v>2041.1300675675675</v>
      </c>
      <c r="P169" s="47"/>
      <c r="Q169" s="23" t="s">
        <v>12</v>
      </c>
      <c r="R169" s="23"/>
      <c r="S169" s="23"/>
      <c r="T169" s="75">
        <f>AVERAGE(T21:T168)</f>
        <v>2043.7043918918919</v>
      </c>
      <c r="U169" s="47"/>
      <c r="V169" s="23" t="s">
        <v>12</v>
      </c>
      <c r="W169" s="23"/>
      <c r="X169" s="23"/>
      <c r="Y169" s="75">
        <f>AVERAGE(Y21:Y168)</f>
        <v>2062.8361486486488</v>
      </c>
      <c r="Z169" s="47"/>
      <c r="AA169" s="23" t="s">
        <v>12</v>
      </c>
      <c r="AB169" s="23"/>
      <c r="AC169" s="23"/>
      <c r="AD169" s="75">
        <f>AVERAGE(AD21:AD168)</f>
        <v>2043.7043918918919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281348</v>
      </c>
      <c r="K170" s="1"/>
      <c r="L170" s="1" t="s">
        <v>13</v>
      </c>
      <c r="M170" s="1"/>
      <c r="N170" s="1"/>
      <c r="O170" s="44">
        <f>SUM(O21:O168)</f>
        <v>302087.25</v>
      </c>
      <c r="P170" s="1"/>
      <c r="Q170" s="1" t="s">
        <v>13</v>
      </c>
      <c r="R170" s="1"/>
      <c r="S170" s="1"/>
      <c r="T170" s="44">
        <f>SUM(T21:T168)</f>
        <v>302468.25</v>
      </c>
      <c r="U170" s="1"/>
      <c r="V170" s="1" t="s">
        <v>13</v>
      </c>
      <c r="W170" s="1"/>
      <c r="X170" s="1"/>
      <c r="Y170" s="44">
        <f>SUM(Y21:Y168)</f>
        <v>305299.75</v>
      </c>
      <c r="Z170" s="1"/>
      <c r="AA170" s="1" t="s">
        <v>13</v>
      </c>
      <c r="AB170" s="1"/>
      <c r="AC170" s="1"/>
      <c r="AD170" s="44">
        <f>SUM(AD21:AD168)</f>
        <v>302468.25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1890.4087837837837</v>
      </c>
      <c r="K171" s="1"/>
      <c r="L171" s="1" t="s">
        <v>14</v>
      </c>
      <c r="M171" s="1"/>
      <c r="N171" s="1"/>
      <c r="O171" s="43">
        <f>SUMPRODUCT(N21:N168,$C$21:$C$168)/SUM(N21:N168)</f>
        <v>2022.5320945945946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1.4121621621621621</v>
      </c>
      <c r="K172" s="16"/>
      <c r="L172" s="46" t="s">
        <v>19</v>
      </c>
      <c r="M172" s="16"/>
      <c r="N172" s="16"/>
      <c r="O172" s="48">
        <f>AVERAGE(L21:L168)</f>
        <v>2.4797297297297298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7.3713870366947702</v>
      </c>
      <c r="Q173" s="12" t="s">
        <v>38</v>
      </c>
      <c r="T173" s="3">
        <f>100/$J$170*T170-100</f>
        <v>7.5068065171957983</v>
      </c>
      <c r="V173" s="12" t="s">
        <v>38</v>
      </c>
      <c r="Y173" s="3">
        <f>100/$J$170*Y170-100</f>
        <v>8.5132113965622693</v>
      </c>
      <c r="AA173" s="12" t="s">
        <v>38</v>
      </c>
      <c r="AD173" s="3">
        <f>100/$J$170*AD170-100</f>
        <v>7.5068065171957983</v>
      </c>
      <c r="AF173" s="12" t="s">
        <v>38</v>
      </c>
      <c r="AH173" s="3">
        <f>100/$J$170*AH170-100</f>
        <v>8.7746314173194833</v>
      </c>
    </row>
  </sheetData>
  <mergeCells count="10">
    <mergeCell ref="AE19:AH19"/>
    <mergeCell ref="K18:O18"/>
    <mergeCell ref="P18:T18"/>
    <mergeCell ref="U18:Y18"/>
    <mergeCell ref="Z18:AD18"/>
    <mergeCell ref="E19:J19"/>
    <mergeCell ref="K19:O19"/>
    <mergeCell ref="P19:T19"/>
    <mergeCell ref="U19:Y19"/>
    <mergeCell ref="Z19:AD19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9"/>
  <sheetViews>
    <sheetView showGridLines="0" topLeftCell="A34" workbookViewId="0">
      <selection activeCell="H50" sqref="H50:P58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16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</row>
    <row r="50" spans="2:16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</row>
    <row r="51" spans="2:16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</row>
    <row r="52" spans="2:16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43">
        <v>4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</row>
    <row r="53" spans="2:16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</row>
    <row r="54" spans="2:16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43">
        <v>4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</row>
    <row r="55" spans="2:16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</row>
    <row r="56" spans="2:16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43">
        <v>4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</row>
    <row r="57" spans="2:16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43">
        <v>4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</row>
    <row r="58" spans="2:16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60">
        <v>4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</row>
    <row r="59" spans="2:16" x14ac:dyDescent="0.25">
      <c r="B59" s="56">
        <v>39722</v>
      </c>
      <c r="C59" s="3">
        <v>1648</v>
      </c>
      <c r="D59" s="62">
        <v>1500</v>
      </c>
    </row>
    <row r="60" spans="2:16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16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16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16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16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6" x14ac:dyDescent="0.25">
      <c r="B81" s="56">
        <v>40391</v>
      </c>
      <c r="C81" s="3">
        <v>2095.25</v>
      </c>
      <c r="D81" s="62">
        <v>2000</v>
      </c>
    </row>
    <row r="82" spans="2:16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6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6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</row>
    <row r="85" spans="2:16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6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6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6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6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6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6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6" x14ac:dyDescent="0.25">
      <c r="B92" s="56">
        <v>40725</v>
      </c>
      <c r="C92" s="3">
        <v>2342</v>
      </c>
      <c r="D92" s="62">
        <v>2500</v>
      </c>
    </row>
    <row r="93" spans="2:16" x14ac:dyDescent="0.25">
      <c r="B93" s="56">
        <v>40756</v>
      </c>
      <c r="C93" s="3">
        <v>2435.75</v>
      </c>
      <c r="D93" s="62">
        <v>2500</v>
      </c>
    </row>
    <row r="94" spans="2:16" x14ac:dyDescent="0.25">
      <c r="B94" s="56">
        <v>40787</v>
      </c>
      <c r="C94" s="3">
        <v>2212.5</v>
      </c>
      <c r="D94" s="62">
        <v>2000</v>
      </c>
    </row>
    <row r="95" spans="2:16" x14ac:dyDescent="0.25">
      <c r="B95" s="56">
        <v>40817</v>
      </c>
      <c r="C95" s="3">
        <v>1869.75</v>
      </c>
      <c r="D95" s="62">
        <v>2000</v>
      </c>
    </row>
    <row r="96" spans="2:16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3"/>
  <sheetViews>
    <sheetView showGridLines="0" zoomScale="70" zoomScaleNormal="70" workbookViewId="0">
      <selection activeCell="K28" sqref="K28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10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80" t="s">
        <v>16</v>
      </c>
      <c r="C20" s="81" t="s">
        <v>21</v>
      </c>
      <c r="D20" s="82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'Input_ch=10'!I51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'Input_ch=10'!I62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'Input_ch=10'!I73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'Input_ch=10'!I84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20</v>
      </c>
      <c r="K23" s="72">
        <f>'Input_ch=10'!I51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1167.25</v>
      </c>
      <c r="P23" s="71">
        <f>'Input_ch=10'!I62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1167.25</v>
      </c>
      <c r="U23" s="71">
        <f>'Input_ch=10'!I73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1167.25</v>
      </c>
      <c r="Z23" s="71">
        <f>'Input_ch=10'!I84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1167.25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10</v>
      </c>
      <c r="K24" s="71">
        <f>'Input_ch=10'!I51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1152.5</v>
      </c>
      <c r="P24" s="71">
        <f>'Input_ch=10'!I62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1152.5</v>
      </c>
      <c r="U24" s="71">
        <f>'Input_ch=10'!I73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1152.5</v>
      </c>
      <c r="Z24" s="71">
        <f>'Input_ch=10'!I84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1152.5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'Input_ch=10'!I51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1058</v>
      </c>
      <c r="P25" s="71">
        <f>'Input_ch=10'!I62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1058</v>
      </c>
      <c r="U25" s="71">
        <f>'Input_ch=10'!I73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1058</v>
      </c>
      <c r="Z25" s="71">
        <f>'Input_ch=10'!I84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1058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10</v>
      </c>
      <c r="K26" s="73">
        <f>'Input_ch=10'!I51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1126.75</v>
      </c>
      <c r="P26" s="73">
        <f>'Input_ch=10'!I62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1126.75</v>
      </c>
      <c r="U26" s="73">
        <f>'Input_ch=10'!I73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1126.75</v>
      </c>
      <c r="Z26" s="73">
        <f>'Input_ch=10'!I84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1126.75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'Input_ch=10'!I51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997.25</v>
      </c>
      <c r="P27" s="73">
        <f>'Input_ch=10'!I62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997.25</v>
      </c>
      <c r="U27" s="73">
        <f>'Input_ch=10'!I73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997.25</v>
      </c>
      <c r="Z27" s="73">
        <f>'Input_ch=10'!I84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997.25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10</v>
      </c>
      <c r="K28" s="73">
        <f>'Input_ch=10'!I51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1056.5</v>
      </c>
      <c r="P28" s="73">
        <f>'Input_ch=10'!I62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1056.5</v>
      </c>
      <c r="U28" s="73">
        <f>'Input_ch=10'!I73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1056.5</v>
      </c>
      <c r="Z28" s="73">
        <f>'Input_ch=10'!I84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1056.5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'Input_ch=10'!I51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986.5</v>
      </c>
      <c r="P29" s="73">
        <f>'Input_ch=10'!I62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986.5</v>
      </c>
      <c r="U29" s="73">
        <f>'Input_ch=10'!I73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986.5</v>
      </c>
      <c r="Z29" s="73">
        <f>'Input_ch=10'!I84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986.5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30</v>
      </c>
      <c r="K30" s="73">
        <f>'Input_ch=10'!I51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1120</v>
      </c>
      <c r="P30" s="73">
        <f>'Input_ch=10'!I62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1120</v>
      </c>
      <c r="U30" s="73">
        <f>'Input_ch=10'!I73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1120</v>
      </c>
      <c r="Z30" s="73">
        <f>'Input_ch=10'!I84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1120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2065.5</v>
      </c>
      <c r="K31" s="73">
        <f>'Input_ch=10'!I51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1052.75</v>
      </c>
      <c r="P31" s="73">
        <f>'Input_ch=10'!I62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1052.75</v>
      </c>
      <c r="U31" s="73">
        <f>'Input_ch=10'!I73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1052.75</v>
      </c>
      <c r="Z31" s="73">
        <f>'Input_ch=10'!I84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1052.75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1197.5</v>
      </c>
      <c r="K32" s="74">
        <f>'Input_ch=10'!I51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1197.5</v>
      </c>
      <c r="P32" s="73">
        <f>'Input_ch=10'!I62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1197.5</v>
      </c>
      <c r="U32" s="73">
        <f>'Input_ch=10'!I73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1197.5</v>
      </c>
      <c r="Z32" s="73">
        <f>'Input_ch=10'!I84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1197.5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1283.5</v>
      </c>
      <c r="K33" s="73">
        <f>'Input_ch=10'!J51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30</v>
      </c>
      <c r="P33" s="73">
        <f>'Input_ch=10'!J62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1283.5</v>
      </c>
      <c r="U33" s="73">
        <f>'Input_ch=10'!J73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30</v>
      </c>
      <c r="Z33" s="73">
        <f>'Input_ch=10'!J84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1283.5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30</v>
      </c>
      <c r="K34" s="74">
        <f>'Input_ch=10'!J52</f>
        <v>4</v>
      </c>
      <c r="L34" s="11">
        <f t="shared" si="19"/>
        <v>2</v>
      </c>
      <c r="M34" s="11">
        <f t="shared" si="4"/>
        <v>2</v>
      </c>
      <c r="N34" s="20">
        <f t="shared" si="5"/>
        <v>2</v>
      </c>
      <c r="O34" s="22">
        <f t="shared" si="6"/>
        <v>2595</v>
      </c>
      <c r="P34" s="73">
        <f>'Input_ch=10'!J63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1317.5</v>
      </c>
      <c r="U34" s="73">
        <f>'Input_ch=10'!J74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20</v>
      </c>
      <c r="Z34" s="73">
        <f>'Input_ch=10'!J85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1317.5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20</v>
      </c>
      <c r="K35" s="73">
        <f>'Input_ch=10'!J52</f>
        <v>4</v>
      </c>
      <c r="L35" s="11">
        <f t="shared" si="19"/>
        <v>3</v>
      </c>
      <c r="M35" s="11">
        <f t="shared" si="4"/>
        <v>1</v>
      </c>
      <c r="N35" s="20">
        <f t="shared" si="5"/>
        <v>1</v>
      </c>
      <c r="O35" s="22">
        <f t="shared" si="6"/>
        <v>1401</v>
      </c>
      <c r="P35" s="73">
        <f>'Input_ch=10'!J63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1401</v>
      </c>
      <c r="U35" s="73">
        <f>'Input_ch=10'!J74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10</v>
      </c>
      <c r="Z35" s="73">
        <f>'Input_ch=10'!J85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1401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10</v>
      </c>
      <c r="K36" s="71">
        <f>'Input_ch=10'!J52</f>
        <v>4</v>
      </c>
      <c r="L36" s="11">
        <f t="shared" si="19"/>
        <v>3</v>
      </c>
      <c r="M36" s="11">
        <f t="shared" si="4"/>
        <v>1</v>
      </c>
      <c r="N36" s="20">
        <f t="shared" si="5"/>
        <v>1</v>
      </c>
      <c r="O36" s="22">
        <f t="shared" si="6"/>
        <v>1354.5</v>
      </c>
      <c r="P36" s="71">
        <f>'Input_ch=10'!J63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1354.5</v>
      </c>
      <c r="U36" s="71">
        <f>'Input_ch=10'!J74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'Input_ch=10'!J85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1354.5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0</v>
      </c>
      <c r="F37" s="35">
        <f t="shared" si="0"/>
        <v>1</v>
      </c>
      <c r="G37" s="11">
        <f t="shared" si="18"/>
        <v>0</v>
      </c>
      <c r="H37" s="11">
        <f t="shared" si="1"/>
        <v>1</v>
      </c>
      <c r="I37" s="20">
        <f t="shared" si="2"/>
        <v>1</v>
      </c>
      <c r="J37" s="29">
        <f t="shared" si="3"/>
        <v>1286</v>
      </c>
      <c r="K37" s="73">
        <f>'Input_ch=10'!J52</f>
        <v>4</v>
      </c>
      <c r="L37" s="11">
        <f t="shared" si="19"/>
        <v>3</v>
      </c>
      <c r="M37" s="11">
        <f t="shared" si="4"/>
        <v>1</v>
      </c>
      <c r="N37" s="20">
        <f t="shared" si="5"/>
        <v>1</v>
      </c>
      <c r="O37" s="22">
        <f t="shared" si="6"/>
        <v>1316</v>
      </c>
      <c r="P37" s="73">
        <f>'Input_ch=10'!J63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1316</v>
      </c>
      <c r="U37" s="73">
        <f>'Input_ch=10'!J74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'Input_ch=10'!J85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1316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0</v>
      </c>
      <c r="H38" s="11">
        <f t="shared" si="1"/>
        <v>1</v>
      </c>
      <c r="I38" s="20">
        <f t="shared" si="2"/>
        <v>1</v>
      </c>
      <c r="J38" s="29">
        <f t="shared" si="3"/>
        <v>1288.5</v>
      </c>
      <c r="K38" s="73">
        <f>'Input_ch=10'!J52</f>
        <v>4</v>
      </c>
      <c r="L38" s="11">
        <f t="shared" si="19"/>
        <v>3</v>
      </c>
      <c r="M38" s="11">
        <f t="shared" si="4"/>
        <v>1</v>
      </c>
      <c r="N38" s="20">
        <f t="shared" si="5"/>
        <v>1</v>
      </c>
      <c r="O38" s="22">
        <f t="shared" si="6"/>
        <v>1318.5</v>
      </c>
      <c r="P38" s="73">
        <f>'Input_ch=10'!J63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1318.5</v>
      </c>
      <c r="U38" s="73">
        <f>'Input_ch=10'!J74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'Input_ch=10'!J85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1318.5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'Input_ch=10'!I52</f>
        <v>4</v>
      </c>
      <c r="L39" s="11">
        <f t="shared" si="19"/>
        <v>3</v>
      </c>
      <c r="M39" s="11">
        <f t="shared" si="4"/>
        <v>1</v>
      </c>
      <c r="N39" s="20">
        <f t="shared" si="5"/>
        <v>1</v>
      </c>
      <c r="O39" s="22">
        <f t="shared" si="6"/>
        <v>1210</v>
      </c>
      <c r="P39" s="73">
        <f>'Input_ch=10'!I63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1210</v>
      </c>
      <c r="U39" s="73">
        <f>'Input_ch=10'!I74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'Input_ch=10'!I85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1210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1290.75</v>
      </c>
      <c r="K40" s="73">
        <f>'Input_ch=10'!J51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30</v>
      </c>
      <c r="P40" s="73">
        <f>'Input_ch=10'!J62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1290.75</v>
      </c>
      <c r="U40" s="73">
        <f>'Input_ch=10'!J73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30</v>
      </c>
      <c r="Z40" s="73">
        <f>'Input_ch=10'!J84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1290.75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0</v>
      </c>
      <c r="F41" s="35">
        <f t="shared" si="0"/>
        <v>1</v>
      </c>
      <c r="G41" s="11">
        <f t="shared" si="18"/>
        <v>3</v>
      </c>
      <c r="H41" s="11">
        <f t="shared" si="1"/>
        <v>-2</v>
      </c>
      <c r="I41" s="20">
        <f t="shared" si="2"/>
        <v>0</v>
      </c>
      <c r="J41" s="29">
        <f t="shared" si="3"/>
        <v>30</v>
      </c>
      <c r="K41" s="73">
        <f>'Input_ch=10'!J52</f>
        <v>4</v>
      </c>
      <c r="L41" s="11">
        <f t="shared" si="19"/>
        <v>2</v>
      </c>
      <c r="M41" s="11">
        <f t="shared" si="4"/>
        <v>2</v>
      </c>
      <c r="N41" s="20">
        <f t="shared" si="5"/>
        <v>2</v>
      </c>
      <c r="O41" s="22">
        <f t="shared" si="6"/>
        <v>2824</v>
      </c>
      <c r="P41" s="73">
        <f>'Input_ch=10'!J63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1432</v>
      </c>
      <c r="U41" s="73">
        <f>'Input_ch=10'!J74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20</v>
      </c>
      <c r="Z41" s="73">
        <f>'Input_ch=10'!J85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1432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2</v>
      </c>
      <c r="H42" s="11">
        <f t="shared" si="1"/>
        <v>2</v>
      </c>
      <c r="I42" s="20">
        <f t="shared" si="2"/>
        <v>2</v>
      </c>
      <c r="J42" s="29">
        <f t="shared" si="3"/>
        <v>2830.5</v>
      </c>
      <c r="K42" s="73">
        <f>'Input_ch=10'!J52</f>
        <v>4</v>
      </c>
      <c r="L42" s="11">
        <f t="shared" si="19"/>
        <v>3</v>
      </c>
      <c r="M42" s="11">
        <f t="shared" si="4"/>
        <v>1</v>
      </c>
      <c r="N42" s="20">
        <f t="shared" si="5"/>
        <v>1</v>
      </c>
      <c r="O42" s="22">
        <f t="shared" si="6"/>
        <v>1435.25</v>
      </c>
      <c r="P42" s="73">
        <f>'Input_ch=10'!J63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1435.25</v>
      </c>
      <c r="U42" s="73">
        <f>'Input_ch=10'!J74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10</v>
      </c>
      <c r="Z42" s="73">
        <f>'Input_ch=10'!J85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1435.25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1550.5</v>
      </c>
      <c r="K43" s="73">
        <f>'Input_ch=10'!J52</f>
        <v>4</v>
      </c>
      <c r="L43" s="11">
        <f t="shared" si="19"/>
        <v>3</v>
      </c>
      <c r="M43" s="11">
        <f t="shared" si="4"/>
        <v>1</v>
      </c>
      <c r="N43" s="20">
        <f t="shared" si="5"/>
        <v>1</v>
      </c>
      <c r="O43" s="22">
        <f t="shared" si="6"/>
        <v>1550.5</v>
      </c>
      <c r="P43" s="73">
        <f>'Input_ch=10'!J63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1550.5</v>
      </c>
      <c r="U43" s="73">
        <f>'Input_ch=10'!J74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'Input_ch=10'!J85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1550.5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1785.25</v>
      </c>
      <c r="K44" s="73">
        <f>'Input_ch=10'!K52</f>
        <v>4</v>
      </c>
      <c r="L44" s="11">
        <f t="shared" si="19"/>
        <v>3</v>
      </c>
      <c r="M44" s="11">
        <f t="shared" si="4"/>
        <v>1</v>
      </c>
      <c r="N44" s="20">
        <f t="shared" si="5"/>
        <v>1</v>
      </c>
      <c r="O44" s="22">
        <f t="shared" si="6"/>
        <v>1785.25</v>
      </c>
      <c r="P44" s="73">
        <f>'Input_ch=10'!K63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1785.25</v>
      </c>
      <c r="U44" s="73">
        <f>'Input_ch=10'!K74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'Input_ch=10'!K85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1785.25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1930.5</v>
      </c>
      <c r="K45" s="71">
        <f>'Input_ch=10'!K53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1930.5</v>
      </c>
      <c r="P45" s="71">
        <f>'Input_ch=10'!K64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1930.5</v>
      </c>
      <c r="U45" s="71">
        <f>'Input_ch=10'!K75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1930.5</v>
      </c>
      <c r="Z45" s="71">
        <f>'Input_ch=10'!K86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1930.5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30</v>
      </c>
      <c r="K46" s="71">
        <f>'Input_ch=10'!L53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30</v>
      </c>
      <c r="P46" s="71">
        <f>'Input_ch=10'!L64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30</v>
      </c>
      <c r="U46" s="71">
        <f>'Input_ch=10'!L75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2364</v>
      </c>
      <c r="Z46" s="71">
        <f>'Input_ch=10'!L86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30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4688</v>
      </c>
      <c r="K47" s="71">
        <f>'Input_ch=10'!L54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20</v>
      </c>
      <c r="P47" s="71">
        <f>'Input_ch=10'!L65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20</v>
      </c>
      <c r="U47" s="71">
        <f>'Input_ch=10'!L76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2364</v>
      </c>
      <c r="Z47" s="71">
        <f>'Input_ch=10'!L87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20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2772.5</v>
      </c>
      <c r="K48" s="72">
        <f>'Input_ch=10'!M54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8237.5</v>
      </c>
      <c r="P48" s="72">
        <f>'Input_ch=10'!M65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10</v>
      </c>
      <c r="U48" s="72">
        <f>'Input_ch=10'!M76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2772.5</v>
      </c>
      <c r="Z48" s="72">
        <f>'Input_ch=10'!M87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10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3</v>
      </c>
      <c r="F49" s="35">
        <f t="shared" si="0"/>
        <v>4</v>
      </c>
      <c r="G49" s="11">
        <f t="shared" si="18"/>
        <v>3</v>
      </c>
      <c r="H49" s="11">
        <f t="shared" si="1"/>
        <v>1</v>
      </c>
      <c r="I49" s="20">
        <f t="shared" si="2"/>
        <v>1</v>
      </c>
      <c r="J49" s="29">
        <f t="shared" si="3"/>
        <v>3232</v>
      </c>
      <c r="K49" s="72">
        <f>'Input_ch=10'!M55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3232</v>
      </c>
      <c r="P49" s="72">
        <f>'Input_ch=10'!M66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'Input_ch=10'!M77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3232</v>
      </c>
      <c r="Z49" s="72">
        <f>'Input_ch=10'!M88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3</v>
      </c>
      <c r="H50" s="11">
        <f t="shared" si="1"/>
        <v>-2</v>
      </c>
      <c r="I50" s="20">
        <f t="shared" si="2"/>
        <v>0</v>
      </c>
      <c r="J50" s="29">
        <f t="shared" si="3"/>
        <v>30</v>
      </c>
      <c r="K50" s="71">
        <f>'Input_ch=10'!N55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30</v>
      </c>
      <c r="P50" s="71">
        <f>'Input_ch=10'!N66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'Input_ch=10'!N77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30</v>
      </c>
      <c r="Z50" s="71">
        <f>'Input_ch=10'!N88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2</v>
      </c>
      <c r="H51" s="11">
        <f t="shared" si="1"/>
        <v>2</v>
      </c>
      <c r="I51" s="20">
        <f t="shared" si="2"/>
        <v>2</v>
      </c>
      <c r="J51" s="29">
        <f t="shared" si="3"/>
        <v>6460</v>
      </c>
      <c r="K51" s="71">
        <f>'Input_ch=10'!M56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6460</v>
      </c>
      <c r="P51" s="71">
        <f>'Input_ch=10'!M67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'Input_ch=10'!M78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6460</v>
      </c>
      <c r="Z51" s="71">
        <f>'Input_ch=10'!M89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30</v>
      </c>
      <c r="K52" s="72">
        <f>'Input_ch=10'!N55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30</v>
      </c>
      <c r="P52" s="71">
        <f>'Input_ch=10'!N66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'Input_ch=10'!N77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30</v>
      </c>
      <c r="Z52" s="71">
        <f>'Input_ch=10'!N88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20</v>
      </c>
      <c r="K53" s="71">
        <f>'Input_ch=10'!N56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20</v>
      </c>
      <c r="P53" s="71">
        <f>'Input_ch=10'!N67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'Input_ch=10'!N78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20</v>
      </c>
      <c r="Z53" s="71">
        <f>'Input_ch=10'!N89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10061.5</v>
      </c>
      <c r="K54" s="71">
        <f>'Input_ch=10'!N56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10</v>
      </c>
      <c r="P54" s="71">
        <f>'Input_ch=10'!N67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'Input_ch=10'!N78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10</v>
      </c>
      <c r="Z54" s="71">
        <f>'Input_ch=10'!N89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30</v>
      </c>
      <c r="K55" s="71">
        <f>'Input_ch=10'!P56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'Input_ch=10'!P67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'Input_ch=10'!P78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'Input_ch=10'!P89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20</v>
      </c>
      <c r="K56" s="71">
        <f>'Input_ch=10'!P58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'Input_ch=10'!P69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'Input_ch=10'!P80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'Input_ch=10'!P91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10</v>
      </c>
      <c r="K57" s="71">
        <f>'Input_ch=10'!P58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'Input_ch=10'!P69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'Input_ch=10'!P80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'Input_ch=10'!P91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'Input_ch=10'!N58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'Input_ch=10'!N69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'Input_ch=10'!N80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'Input_ch=10'!N91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10</v>
      </c>
      <c r="K59" s="71">
        <f>'Input_ch=10'!N56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'Input_ch=10'!N67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'Input_ch=10'!N78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'Input_ch=10'!N89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'Input_ch=10'!M56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'Input_ch=10'!M67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'Input_ch=10'!M78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'Input_ch=10'!M89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30</v>
      </c>
      <c r="K61" s="71">
        <f>'Input_ch=10'!O55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30</v>
      </c>
      <c r="P61" s="71">
        <f>'Input_ch=10'!O66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'Input_ch=10'!O77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30</v>
      </c>
      <c r="Z61" s="71">
        <f>'Input_ch=10'!O88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20</v>
      </c>
      <c r="K62" s="71">
        <f>'Input_ch=10'!O57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20</v>
      </c>
      <c r="P62" s="71">
        <f>'Input_ch=10'!O68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'Input_ch=10'!O79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20</v>
      </c>
      <c r="Z62" s="71">
        <f>'Input_ch=10'!O90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3464</v>
      </c>
      <c r="K63" s="71">
        <f>'Input_ch=10'!N57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10</v>
      </c>
      <c r="P63" s="71">
        <f>'Input_ch=10'!N68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'Input_ch=10'!N79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10</v>
      </c>
      <c r="Z63" s="71">
        <f>'Input_ch=10'!N90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10</v>
      </c>
      <c r="K64" s="71">
        <f>'Input_ch=10'!N56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'Input_ch=10'!N67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'Input_ch=10'!N78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'Input_ch=10'!N89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'Input_ch=10'!M56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'Input_ch=10'!M67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'Input_ch=10'!M78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'Input_ch=10'!M89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10</v>
      </c>
      <c r="K66" s="71">
        <f>'Input_ch=10'!M55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3137</v>
      </c>
      <c r="P66" s="71">
        <f>'Input_ch=10'!M66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'Input_ch=10'!M77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3137</v>
      </c>
      <c r="Z66" s="71">
        <f>'Input_ch=10'!M88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'Input_ch=10'!M55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2760</v>
      </c>
      <c r="P67" s="71">
        <f>'Input_ch=10'!M66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'Input_ch=10'!M77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2760</v>
      </c>
      <c r="Z67" s="71">
        <f>'Input_ch=10'!M88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'Input_ch=10'!L55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2501.5</v>
      </c>
      <c r="P68" s="71">
        <f>'Input_ch=10'!L66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'Input_ch=10'!L77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2501.5</v>
      </c>
      <c r="Z68" s="71">
        <f>'Input_ch=10'!L88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'Input_ch=10'!L54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30</v>
      </c>
      <c r="P69" s="71">
        <f>'Input_ch=10'!L65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'Input_ch=10'!L76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2383.5</v>
      </c>
      <c r="Z69" s="71">
        <f>'Input_ch=10'!L87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20</v>
      </c>
      <c r="K70" s="71">
        <f>'Input_ch=10'!L54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20</v>
      </c>
      <c r="P70" s="71">
        <f>'Input_ch=10'!L65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'Input_ch=10'!L76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2491</v>
      </c>
      <c r="Z70" s="71">
        <f>'Input_ch=10'!L87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10</v>
      </c>
      <c r="K71" s="71">
        <f>'Input_ch=10'!M54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8442.25</v>
      </c>
      <c r="P71" s="71">
        <f>'Input_ch=10'!M65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'Input_ch=10'!M76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2840.75</v>
      </c>
      <c r="Z71" s="71">
        <f>'Input_ch=10'!M87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'Input_ch=10'!L55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2327</v>
      </c>
      <c r="P72" s="71">
        <f>'Input_ch=10'!L66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'Input_ch=10'!L77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2327</v>
      </c>
      <c r="Z72" s="71">
        <f>'Input_ch=10'!L88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'Input_ch=10'!K54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2193.5</v>
      </c>
      <c r="P73" s="71">
        <f>'Input_ch=10'!K65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'Input_ch=10'!K76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2193.5</v>
      </c>
      <c r="Z73" s="71">
        <f>'Input_ch=10'!K87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'Input_ch=10'!K53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1973.5</v>
      </c>
      <c r="P74" s="71">
        <f>'Input_ch=10'!K64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1973.5</v>
      </c>
      <c r="U74" s="71">
        <f>'Input_ch=10'!K75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1973.5</v>
      </c>
      <c r="Z74" s="71">
        <f>'Input_ch=10'!K86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1973.5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'Input_ch=10'!K53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1930</v>
      </c>
      <c r="P75" s="71">
        <f>'Input_ch=10'!K64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1930</v>
      </c>
      <c r="U75" s="71">
        <f>'Input_ch=10'!K75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1930</v>
      </c>
      <c r="Z75" s="71">
        <f>'Input_ch=10'!K86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1930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'Input_ch=10'!K53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1863.5</v>
      </c>
      <c r="P76" s="71">
        <f>'Input_ch=10'!K64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1863.5</v>
      </c>
      <c r="U76" s="71">
        <f>'Input_ch=10'!K75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1863.5</v>
      </c>
      <c r="Z76" s="71">
        <f>'Input_ch=10'!K86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1863.5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'Input_ch=10'!K53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1792.5</v>
      </c>
      <c r="P77" s="71">
        <f>'Input_ch=10'!K64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1792.5</v>
      </c>
      <c r="U77" s="71">
        <f>'Input_ch=10'!K75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1792.5</v>
      </c>
      <c r="Z77" s="71">
        <f>'Input_ch=10'!K86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1792.5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'Input_ch=10'!J53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30</v>
      </c>
      <c r="P78" s="71">
        <f>'Input_ch=10'!J64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1678</v>
      </c>
      <c r="U78" s="71">
        <f>'Input_ch=10'!J75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30</v>
      </c>
      <c r="Z78" s="71">
        <f>'Input_ch=10'!J86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1678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'Input_ch=10'!I52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2299</v>
      </c>
      <c r="P79" s="71">
        <f>'Input_ch=10'!I63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1169.5</v>
      </c>
      <c r="U79" s="71">
        <f>'Input_ch=10'!I74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2299</v>
      </c>
      <c r="Z79" s="71">
        <f>'Input_ch=10'!I85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1169.5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1</v>
      </c>
      <c r="F80" s="35">
        <f t="shared" si="0"/>
        <v>2</v>
      </c>
      <c r="G80" s="11">
        <f t="shared" si="18"/>
        <v>2</v>
      </c>
      <c r="H80" s="11">
        <f t="shared" si="1"/>
        <v>0</v>
      </c>
      <c r="I80" s="20">
        <f t="shared" si="2"/>
        <v>0</v>
      </c>
      <c r="J80" s="29">
        <f t="shared" si="3"/>
        <v>20</v>
      </c>
      <c r="K80" s="71">
        <f>'Input_ch=10'!I51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1192</v>
      </c>
      <c r="P80" s="71">
        <f>'Input_ch=10'!I62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1192</v>
      </c>
      <c r="U80" s="71">
        <f>'Input_ch=10'!I73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1192</v>
      </c>
      <c r="Z80" s="71">
        <f>'Input_ch=10'!I84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1192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10</v>
      </c>
      <c r="K81" s="71">
        <f>'Input_ch=10'!I51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1210.25</v>
      </c>
      <c r="P81" s="71">
        <f>'Input_ch=10'!I62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1210.25</v>
      </c>
      <c r="U81" s="71">
        <f>'Input_ch=10'!I73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1210.25</v>
      </c>
      <c r="Z81" s="71">
        <f>'Input_ch=10'!I84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1210.25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'Input_ch=10'!I51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1122.5</v>
      </c>
      <c r="P82" s="71">
        <f>'Input_ch=10'!I62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1122.5</v>
      </c>
      <c r="U82" s="71">
        <f>'Input_ch=10'!I73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1122.5</v>
      </c>
      <c r="Z82" s="71">
        <f>'Input_ch=10'!I84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1122.5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'Input_ch=10'!I51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1104.5</v>
      </c>
      <c r="P83" s="71">
        <f>'Input_ch=10'!I62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1104.5</v>
      </c>
      <c r="U83" s="71">
        <f>'Input_ch=10'!I73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1104.5</v>
      </c>
      <c r="Z83" s="71">
        <f>'Input_ch=10'!I84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1104.5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1314.25</v>
      </c>
      <c r="K84" s="71">
        <f>'Input_ch=10'!J51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30</v>
      </c>
      <c r="P84" s="71">
        <f>'Input_ch=10'!J62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1314.25</v>
      </c>
      <c r="U84" s="71">
        <f>'Input_ch=10'!J73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30</v>
      </c>
      <c r="Z84" s="71">
        <f>'Input_ch=10'!J84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1314.25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1522</v>
      </c>
      <c r="K85" s="71">
        <f>'Input_ch=10'!J52</f>
        <v>4</v>
      </c>
      <c r="L85" s="11">
        <f t="shared" si="19"/>
        <v>2</v>
      </c>
      <c r="M85" s="11">
        <f t="shared" si="4"/>
        <v>2</v>
      </c>
      <c r="N85" s="20">
        <f t="shared" si="5"/>
        <v>2</v>
      </c>
      <c r="O85" s="22">
        <f t="shared" si="6"/>
        <v>3004</v>
      </c>
      <c r="P85" s="71">
        <f>'Input_ch=10'!J63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1522</v>
      </c>
      <c r="U85" s="71">
        <f>'Input_ch=10'!J74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20</v>
      </c>
      <c r="Z85" s="71">
        <f>'Input_ch=10'!J85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1522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30</v>
      </c>
      <c r="K86" s="71">
        <f>'Input_ch=10'!J52</f>
        <v>4</v>
      </c>
      <c r="L86" s="11">
        <f t="shared" si="19"/>
        <v>3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1614.25</v>
      </c>
      <c r="P86" s="71">
        <f>'Input_ch=10'!J63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1614.25</v>
      </c>
      <c r="U86" s="71">
        <f>'Input_ch=10'!J74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10</v>
      </c>
      <c r="Z86" s="71">
        <f>'Input_ch=10'!J85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1614.25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3156</v>
      </c>
      <c r="K87" s="71">
        <f>'Input_ch=10'!J52</f>
        <v>4</v>
      </c>
      <c r="L87" s="11">
        <f t="shared" ref="L87:L150" si="42">L86+N86-1</f>
        <v>3</v>
      </c>
      <c r="M87" s="11">
        <f t="shared" si="27"/>
        <v>1</v>
      </c>
      <c r="N87" s="20">
        <f t="shared" si="28"/>
        <v>1</v>
      </c>
      <c r="O87" s="22">
        <f t="shared" si="29"/>
        <v>1598</v>
      </c>
      <c r="P87" s="71">
        <f>'Input_ch=10'!J63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1598</v>
      </c>
      <c r="U87" s="71">
        <f>'Input_ch=10'!J74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'Input_ch=10'!J85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1598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0</v>
      </c>
      <c r="F88" s="35">
        <f t="shared" si="23"/>
        <v>1</v>
      </c>
      <c r="G88" s="11">
        <f t="shared" si="41"/>
        <v>3</v>
      </c>
      <c r="H88" s="11">
        <f t="shared" si="24"/>
        <v>-2</v>
      </c>
      <c r="I88" s="20">
        <f t="shared" si="25"/>
        <v>0</v>
      </c>
      <c r="J88" s="29">
        <f t="shared" si="26"/>
        <v>30</v>
      </c>
      <c r="K88" s="71">
        <f>'Input_ch=10'!K52</f>
        <v>4</v>
      </c>
      <c r="L88" s="11">
        <f t="shared" si="42"/>
        <v>3</v>
      </c>
      <c r="M88" s="11">
        <f t="shared" si="27"/>
        <v>1</v>
      </c>
      <c r="N88" s="20">
        <f t="shared" si="28"/>
        <v>1</v>
      </c>
      <c r="O88" s="22">
        <f t="shared" si="29"/>
        <v>1850.5</v>
      </c>
      <c r="P88" s="71">
        <f>'Input_ch=10'!K63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1850.5</v>
      </c>
      <c r="U88" s="71">
        <f>'Input_ch=10'!K74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'Input_ch=10'!K85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1850.5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2</v>
      </c>
      <c r="H89" s="11">
        <f t="shared" si="24"/>
        <v>2</v>
      </c>
      <c r="I89" s="20">
        <f t="shared" si="25"/>
        <v>2</v>
      </c>
      <c r="J89" s="29">
        <f t="shared" si="26"/>
        <v>3676</v>
      </c>
      <c r="K89" s="71">
        <f>'Input_ch=10'!K53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1858</v>
      </c>
      <c r="P89" s="71">
        <f>'Input_ch=10'!K64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1858</v>
      </c>
      <c r="U89" s="71">
        <f>'Input_ch=10'!K75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1858</v>
      </c>
      <c r="Z89" s="71">
        <f>'Input_ch=10'!K86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1858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1916</v>
      </c>
      <c r="K90" s="71">
        <f>'Input_ch=10'!K53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1916</v>
      </c>
      <c r="P90" s="71">
        <f>'Input_ch=10'!K64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1916</v>
      </c>
      <c r="U90" s="71">
        <f>'Input_ch=10'!K75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1916</v>
      </c>
      <c r="Z90" s="71">
        <f>'Input_ch=10'!K86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1916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30</v>
      </c>
      <c r="K91" s="71">
        <f>'Input_ch=10'!K53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2199</v>
      </c>
      <c r="P91" s="71">
        <f>'Input_ch=10'!K64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2199</v>
      </c>
      <c r="U91" s="71">
        <f>'Input_ch=10'!K75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2199</v>
      </c>
      <c r="Z91" s="71">
        <f>'Input_ch=10'!K86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2199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20</v>
      </c>
      <c r="K92" s="71">
        <f>'Input_ch=10'!L53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30</v>
      </c>
      <c r="P92" s="71">
        <f>'Input_ch=10'!L64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30</v>
      </c>
      <c r="U92" s="71">
        <f>'Input_ch=10'!L75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2372.25</v>
      </c>
      <c r="Z92" s="71">
        <f>'Input_ch=10'!L86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30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10</v>
      </c>
      <c r="K93" s="71">
        <f>'Input_ch=10'!L54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20</v>
      </c>
      <c r="P93" s="71">
        <f>'Input_ch=10'!L65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20</v>
      </c>
      <c r="U93" s="71">
        <f>'Input_ch=10'!L76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2559</v>
      </c>
      <c r="Z93" s="71">
        <f>'Input_ch=10'!L87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20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'Input_ch=10'!K54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6413.5</v>
      </c>
      <c r="P94" s="71">
        <f>'Input_ch=10'!K65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6413.5</v>
      </c>
      <c r="U94" s="71">
        <f>'Input_ch=10'!K76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2164.5</v>
      </c>
      <c r="Z94" s="71">
        <f>'Input_ch=10'!K87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6413.5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30</v>
      </c>
      <c r="K95" s="71">
        <f>'Input_ch=10'!K53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2224.75</v>
      </c>
      <c r="P95" s="71">
        <f>'Input_ch=10'!K64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2224.75</v>
      </c>
      <c r="U95" s="71">
        <f>'Input_ch=10'!K75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2224.75</v>
      </c>
      <c r="Z95" s="71">
        <f>'Input_ch=10'!K86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2224.75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20</v>
      </c>
      <c r="K96" s="71">
        <f>'Input_ch=10'!L53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30</v>
      </c>
      <c r="P96" s="71">
        <f>'Input_ch=10'!L64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30</v>
      </c>
      <c r="U96" s="71">
        <f>'Input_ch=10'!L75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2402.75</v>
      </c>
      <c r="Z96" s="71">
        <f>'Input_ch=10'!L86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30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10</v>
      </c>
      <c r="K97" s="71">
        <f>'Input_ch=10'!L54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20</v>
      </c>
      <c r="P97" s="71">
        <f>'Input_ch=10'!L65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20</v>
      </c>
      <c r="U97" s="71">
        <f>'Input_ch=10'!L76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2283.25</v>
      </c>
      <c r="Z97" s="71">
        <f>'Input_ch=10'!L87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20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'Input_ch=10'!K54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5469.25</v>
      </c>
      <c r="P98" s="71">
        <f>'Input_ch=10'!K65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5469.25</v>
      </c>
      <c r="U98" s="71">
        <f>'Input_ch=10'!K76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1849.75</v>
      </c>
      <c r="Z98" s="71">
        <f>'Input_ch=10'!K87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5469.25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'Input_ch=10'!K53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1738.5</v>
      </c>
      <c r="P99" s="71">
        <f>'Input_ch=10'!K64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1738.5</v>
      </c>
      <c r="U99" s="71">
        <f>'Input_ch=10'!K75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1738.5</v>
      </c>
      <c r="Z99" s="71">
        <f>'Input_ch=10'!K86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1738.5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0</v>
      </c>
      <c r="F100" s="35">
        <f t="shared" si="23"/>
        <v>1</v>
      </c>
      <c r="G100" s="11">
        <f t="shared" si="41"/>
        <v>3</v>
      </c>
      <c r="H100" s="11">
        <f t="shared" si="24"/>
        <v>-2</v>
      </c>
      <c r="I100" s="20">
        <f t="shared" si="25"/>
        <v>0</v>
      </c>
      <c r="J100" s="29">
        <f t="shared" si="26"/>
        <v>30</v>
      </c>
      <c r="K100" s="71">
        <f>'Input_ch=10'!K53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2125.25</v>
      </c>
      <c r="P100" s="71">
        <f>'Input_ch=10'!K64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2125.25</v>
      </c>
      <c r="U100" s="71">
        <f>'Input_ch=10'!K75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2125.25</v>
      </c>
      <c r="Z100" s="71">
        <f>'Input_ch=10'!K86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2125.25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2</v>
      </c>
      <c r="H101" s="11">
        <f t="shared" si="24"/>
        <v>2</v>
      </c>
      <c r="I101" s="20">
        <f t="shared" si="25"/>
        <v>2</v>
      </c>
      <c r="J101" s="29">
        <f t="shared" si="26"/>
        <v>4226.5</v>
      </c>
      <c r="K101" s="71">
        <f>'Input_ch=10'!K53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2133.25</v>
      </c>
      <c r="P101" s="71">
        <f>'Input_ch=10'!K64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2133.25</v>
      </c>
      <c r="U101" s="71">
        <f>'Input_ch=10'!K75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2133.25</v>
      </c>
      <c r="Z101" s="71">
        <f>'Input_ch=10'!K86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2133.25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30</v>
      </c>
      <c r="K102" s="71">
        <f>'Input_ch=10'!K53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2230.5</v>
      </c>
      <c r="P102" s="71">
        <f>'Input_ch=10'!K64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2230.5</v>
      </c>
      <c r="U102" s="71">
        <f>'Input_ch=10'!K75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2230.5</v>
      </c>
      <c r="Z102" s="71">
        <f>'Input_ch=10'!K86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2230.5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20</v>
      </c>
      <c r="K103" s="71">
        <f>'Input_ch=10'!L53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30</v>
      </c>
      <c r="P103" s="71">
        <f>'Input_ch=10'!L64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30</v>
      </c>
      <c r="U103" s="71">
        <f>'Input_ch=10'!L75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2452.5</v>
      </c>
      <c r="Z103" s="71">
        <f>'Input_ch=10'!L86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30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6452.5</v>
      </c>
      <c r="K104" s="71">
        <f>'Input_ch=10'!K54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4315</v>
      </c>
      <c r="P104" s="71">
        <f>'Input_ch=10'!K65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4315</v>
      </c>
      <c r="U104" s="71">
        <f>'Input_ch=10'!K76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2177.5</v>
      </c>
      <c r="Z104" s="71">
        <f>'Input_ch=10'!K87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4315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0</v>
      </c>
      <c r="F105" s="35">
        <f t="shared" si="23"/>
        <v>1</v>
      </c>
      <c r="G105" s="11">
        <f t="shared" si="41"/>
        <v>3</v>
      </c>
      <c r="H105" s="11">
        <f t="shared" si="24"/>
        <v>-2</v>
      </c>
      <c r="I105" s="20">
        <f t="shared" si="25"/>
        <v>0</v>
      </c>
      <c r="J105" s="29">
        <f t="shared" si="26"/>
        <v>30</v>
      </c>
      <c r="K105" s="71">
        <f>'Input_ch=10'!L53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30</v>
      </c>
      <c r="P105" s="71">
        <f>'Input_ch=10'!L64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30</v>
      </c>
      <c r="U105" s="71">
        <f>'Input_ch=10'!L75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2474</v>
      </c>
      <c r="Z105" s="71">
        <f>'Input_ch=10'!L86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30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20</v>
      </c>
      <c r="K106" s="71">
        <f>'Input_ch=10'!L54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20</v>
      </c>
      <c r="P106" s="71">
        <f>'Input_ch=10'!L65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20</v>
      </c>
      <c r="U106" s="71">
        <f>'Input_ch=10'!L76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2481.75</v>
      </c>
      <c r="Z106" s="71">
        <f>'Input_ch=10'!L87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20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10</v>
      </c>
      <c r="K107" s="71">
        <f>'Input_ch=10'!L54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10</v>
      </c>
      <c r="P107" s="71">
        <f>'Input_ch=10'!L65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10</v>
      </c>
      <c r="U107" s="71">
        <f>'Input_ch=10'!L76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2518</v>
      </c>
      <c r="Z107" s="71">
        <f>'Input_ch=10'!L87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10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'Input_ch=10'!K54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'Input_ch=10'!K65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'Input_ch=10'!K76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2410.75</v>
      </c>
      <c r="Z108" s="71">
        <f>'Input_ch=10'!K87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0</v>
      </c>
      <c r="F109" s="35">
        <f t="shared" si="23"/>
        <v>1</v>
      </c>
      <c r="G109" s="11">
        <f t="shared" si="41"/>
        <v>0</v>
      </c>
      <c r="H109" s="11">
        <f t="shared" si="24"/>
        <v>1</v>
      </c>
      <c r="I109" s="20">
        <f t="shared" si="25"/>
        <v>1</v>
      </c>
      <c r="J109" s="29">
        <f t="shared" si="26"/>
        <v>2234</v>
      </c>
      <c r="K109" s="71">
        <f>'Input_ch=10'!K53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2264</v>
      </c>
      <c r="P109" s="71">
        <f>'Input_ch=10'!K64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2264</v>
      </c>
      <c r="U109" s="71">
        <f>'Input_ch=10'!K75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2264</v>
      </c>
      <c r="Z109" s="71">
        <f>'Input_ch=10'!K86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2264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0</v>
      </c>
      <c r="H110" s="11">
        <f t="shared" si="24"/>
        <v>3</v>
      </c>
      <c r="I110" s="20">
        <f t="shared" si="25"/>
        <v>3</v>
      </c>
      <c r="J110" s="29">
        <f t="shared" si="26"/>
        <v>6715.5</v>
      </c>
      <c r="K110" s="71">
        <f>'Input_ch=10'!K53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2268.5</v>
      </c>
      <c r="P110" s="71">
        <f>'Input_ch=10'!K64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2268.5</v>
      </c>
      <c r="U110" s="71">
        <f>'Input_ch=10'!K75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2268.5</v>
      </c>
      <c r="Z110" s="71">
        <f>'Input_ch=10'!K86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2268.5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20</v>
      </c>
      <c r="K111" s="71">
        <f>'Input_ch=10'!L53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30</v>
      </c>
      <c r="P111" s="71">
        <f>'Input_ch=10'!L64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30</v>
      </c>
      <c r="U111" s="71">
        <f>'Input_ch=10'!L75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2372</v>
      </c>
      <c r="Z111" s="71">
        <f>'Input_ch=10'!L86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30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10</v>
      </c>
      <c r="K112" s="71">
        <f>'Input_ch=10'!L54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20</v>
      </c>
      <c r="P112" s="71">
        <f>'Input_ch=10'!L65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20</v>
      </c>
      <c r="U112" s="71">
        <f>'Input_ch=10'!L76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2465.75</v>
      </c>
      <c r="Z112" s="71">
        <f>'Input_ch=10'!L87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20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'Input_ch=10'!K54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6647.5</v>
      </c>
      <c r="P113" s="71">
        <f>'Input_ch=10'!K65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6647.5</v>
      </c>
      <c r="U113" s="71">
        <f>'Input_ch=10'!K76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2242.5</v>
      </c>
      <c r="Z113" s="71">
        <f>'Input_ch=10'!K87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6647.5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'Input_ch=10'!K53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1899.75</v>
      </c>
      <c r="P114" s="71">
        <f>'Input_ch=10'!K64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1899.75</v>
      </c>
      <c r="U114" s="71">
        <f>'Input_ch=10'!K75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1899.75</v>
      </c>
      <c r="Z114" s="71">
        <f>'Input_ch=10'!K86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1899.75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20</v>
      </c>
      <c r="K115" s="71">
        <f>'Input_ch=10'!K53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1929</v>
      </c>
      <c r="P115" s="71">
        <f>'Input_ch=10'!K64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1929</v>
      </c>
      <c r="U115" s="71">
        <f>'Input_ch=10'!K75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1929</v>
      </c>
      <c r="Z115" s="71">
        <f>'Input_ch=10'!K86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1929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10</v>
      </c>
      <c r="K116" s="71">
        <f>'Input_ch=10'!K53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2079.5</v>
      </c>
      <c r="P116" s="71">
        <f>'Input_ch=10'!K64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2079.5</v>
      </c>
      <c r="U116" s="71">
        <f>'Input_ch=10'!K75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2079.5</v>
      </c>
      <c r="Z116" s="71">
        <f>'Input_ch=10'!K86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2079.5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'Input_ch=10'!K53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1857.25</v>
      </c>
      <c r="P117" s="71">
        <f>'Input_ch=10'!K64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1857.25</v>
      </c>
      <c r="U117" s="71">
        <f>'Input_ch=10'!K75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1857.25</v>
      </c>
      <c r="Z117" s="71">
        <f>'Input_ch=10'!K86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1857.25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30</v>
      </c>
      <c r="K118" s="71">
        <f>'Input_ch=10'!K53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2143</v>
      </c>
      <c r="P118" s="71">
        <f>'Input_ch=10'!K64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2143</v>
      </c>
      <c r="U118" s="71">
        <f>'Input_ch=10'!K75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2143</v>
      </c>
      <c r="Z118" s="71">
        <f>'Input_ch=10'!K86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2143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20</v>
      </c>
      <c r="K119" s="71">
        <f>'Input_ch=10'!K53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2112</v>
      </c>
      <c r="P119" s="71">
        <f>'Input_ch=10'!K64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2112</v>
      </c>
      <c r="U119" s="71">
        <f>'Input_ch=10'!K75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2112</v>
      </c>
      <c r="Z119" s="71">
        <f>'Input_ch=10'!K86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2112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2013.25</v>
      </c>
      <c r="K120" s="71">
        <f>'Input_ch=10'!K53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2033.25</v>
      </c>
      <c r="P120" s="71">
        <f>'Input_ch=10'!K64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2033.25</v>
      </c>
      <c r="U120" s="71">
        <f>'Input_ch=10'!K75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2033.25</v>
      </c>
      <c r="Z120" s="71">
        <f>'Input_ch=10'!K86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2033.25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10</v>
      </c>
      <c r="K121" s="71">
        <f>'Input_ch=10'!K53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2076.5</v>
      </c>
      <c r="P121" s="71">
        <f>'Input_ch=10'!K64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2076.5</v>
      </c>
      <c r="U121" s="71">
        <f>'Input_ch=10'!K75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2076.5</v>
      </c>
      <c r="Z121" s="71">
        <f>'Input_ch=10'!K86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2076.5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'Input_ch=10'!K53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1915</v>
      </c>
      <c r="P122" s="71">
        <f>'Input_ch=10'!K64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1915</v>
      </c>
      <c r="U122" s="71">
        <f>'Input_ch=10'!K75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1915</v>
      </c>
      <c r="Z122" s="71">
        <f>'Input_ch=10'!K86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1915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'Input_ch=10'!K53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1903</v>
      </c>
      <c r="P123" s="71">
        <f>'Input_ch=10'!K64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1903</v>
      </c>
      <c r="U123" s="71">
        <f>'Input_ch=10'!K75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1903</v>
      </c>
      <c r="Z123" s="71">
        <f>'Input_ch=10'!K86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1903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'Input_ch=10'!K53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1841.75</v>
      </c>
      <c r="P124" s="71">
        <f>'Input_ch=10'!K64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1841.75</v>
      </c>
      <c r="U124" s="71">
        <f>'Input_ch=10'!K75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1841.75</v>
      </c>
      <c r="Z124" s="71">
        <f>'Input_ch=10'!K86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1841.75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30</v>
      </c>
      <c r="K125" s="71">
        <f>'Input_ch=10'!K53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1879.75</v>
      </c>
      <c r="P125" s="71">
        <f>'Input_ch=10'!K64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1879.75</v>
      </c>
      <c r="U125" s="71">
        <f>'Input_ch=10'!K75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1879.75</v>
      </c>
      <c r="Z125" s="71">
        <f>'Input_ch=10'!K86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1879.75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20</v>
      </c>
      <c r="K126" s="71">
        <f>'Input_ch=10'!K53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2104.25</v>
      </c>
      <c r="P126" s="71">
        <f>'Input_ch=10'!K64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2104.25</v>
      </c>
      <c r="U126" s="71">
        <f>'Input_ch=10'!K75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2104.25</v>
      </c>
      <c r="Z126" s="71">
        <f>'Input_ch=10'!K86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2104.25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5557.75</v>
      </c>
      <c r="K127" s="71">
        <f>'Input_ch=10'!K53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1879.25</v>
      </c>
      <c r="P127" s="71">
        <f>'Input_ch=10'!K64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1879.25</v>
      </c>
      <c r="U127" s="71">
        <f>'Input_ch=10'!K75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1879.25</v>
      </c>
      <c r="Z127" s="71">
        <f>'Input_ch=10'!K86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1879.25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30</v>
      </c>
      <c r="K128" s="71">
        <f>'Input_ch=10'!K53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2051.25</v>
      </c>
      <c r="P128" s="71">
        <f>'Input_ch=10'!K64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2051.25</v>
      </c>
      <c r="U128" s="71">
        <f>'Input_ch=10'!K75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2051.25</v>
      </c>
      <c r="Z128" s="71">
        <f>'Input_ch=10'!K86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2051.25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20</v>
      </c>
      <c r="K129" s="71">
        <f>'Input_ch=10'!K53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2079.5</v>
      </c>
      <c r="P129" s="71">
        <f>'Input_ch=10'!K64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2079.5</v>
      </c>
      <c r="U129" s="71">
        <f>'Input_ch=10'!K75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2079.5</v>
      </c>
      <c r="Z129" s="71">
        <f>'Input_ch=10'!K86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2079.5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10</v>
      </c>
      <c r="K130" s="71">
        <f>'Input_ch=10'!K53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2185.75</v>
      </c>
      <c r="P130" s="71">
        <f>'Input_ch=10'!K64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2185.75</v>
      </c>
      <c r="U130" s="71">
        <f>'Input_ch=10'!K75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2185.75</v>
      </c>
      <c r="Z130" s="71">
        <f>'Input_ch=10'!K86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2185.75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'Input_ch=10'!K53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2027.5</v>
      </c>
      <c r="P131" s="71">
        <f>'Input_ch=10'!K64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2027.5</v>
      </c>
      <c r="U131" s="71">
        <f>'Input_ch=10'!K75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2027.5</v>
      </c>
      <c r="Z131" s="71">
        <f>'Input_ch=10'!K86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2027.5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'Input_ch=10'!K53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1894.5</v>
      </c>
      <c r="P132" s="71">
        <f>'Input_ch=10'!K64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1894.5</v>
      </c>
      <c r="U132" s="71">
        <f>'Input_ch=10'!K75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1894.5</v>
      </c>
      <c r="Z132" s="71">
        <f>'Input_ch=10'!K86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1894.5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3</v>
      </c>
      <c r="F133" s="35">
        <f t="shared" si="23"/>
        <v>4</v>
      </c>
      <c r="G133" s="11">
        <f t="shared" si="41"/>
        <v>0</v>
      </c>
      <c r="H133" s="11">
        <f t="shared" si="24"/>
        <v>4</v>
      </c>
      <c r="I133" s="20">
        <f t="shared" si="25"/>
        <v>4</v>
      </c>
      <c r="J133" s="29">
        <f t="shared" si="26"/>
        <v>7223</v>
      </c>
      <c r="K133" s="71">
        <f>'Input_ch=10'!K53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1835.75</v>
      </c>
      <c r="P133" s="71">
        <f>'Input_ch=10'!K64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1835.75</v>
      </c>
      <c r="U133" s="71">
        <f>'Input_ch=10'!K75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1835.75</v>
      </c>
      <c r="Z133" s="71">
        <f>'Input_ch=10'!K86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1835.75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3</v>
      </c>
      <c r="H134" s="11">
        <f t="shared" si="24"/>
        <v>-2</v>
      </c>
      <c r="I134" s="20">
        <f t="shared" si="25"/>
        <v>0</v>
      </c>
      <c r="J134" s="29">
        <f t="shared" si="26"/>
        <v>30</v>
      </c>
      <c r="K134" s="71">
        <f>'Input_ch=10'!K53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1949</v>
      </c>
      <c r="P134" s="71">
        <f>'Input_ch=10'!K64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1949</v>
      </c>
      <c r="U134" s="71">
        <f>'Input_ch=10'!K75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1949</v>
      </c>
      <c r="Z134" s="71">
        <f>'Input_ch=10'!K86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1949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2</v>
      </c>
      <c r="H135" s="11">
        <f t="shared" si="24"/>
        <v>-1</v>
      </c>
      <c r="I135" s="20">
        <f t="shared" si="25"/>
        <v>0</v>
      </c>
      <c r="J135" s="29">
        <f t="shared" si="26"/>
        <v>20</v>
      </c>
      <c r="K135" s="71">
        <f>'Input_ch=10'!K53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1888</v>
      </c>
      <c r="P135" s="71">
        <f>'Input_ch=10'!K64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1888</v>
      </c>
      <c r="U135" s="71">
        <f>'Input_ch=10'!K75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1888</v>
      </c>
      <c r="Z135" s="71">
        <f>'Input_ch=10'!K86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1888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1</v>
      </c>
      <c r="H136" s="11">
        <f t="shared" si="24"/>
        <v>3</v>
      </c>
      <c r="I136" s="20">
        <f t="shared" si="25"/>
        <v>3</v>
      </c>
      <c r="J136" s="29">
        <f t="shared" si="26"/>
        <v>5460.25</v>
      </c>
      <c r="K136" s="71">
        <f>'Input_ch=10'!K53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1846.75</v>
      </c>
      <c r="P136" s="71">
        <f>'Input_ch=10'!K64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1846.75</v>
      </c>
      <c r="U136" s="71">
        <f>'Input_ch=10'!K75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1846.75</v>
      </c>
      <c r="Z136" s="71">
        <f>'Input_ch=10'!K86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1846.75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30</v>
      </c>
      <c r="K137" s="71">
        <f>'Input_ch=10'!K53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1900</v>
      </c>
      <c r="P137" s="71">
        <f>'Input_ch=10'!K64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1900</v>
      </c>
      <c r="U137" s="71">
        <f>'Input_ch=10'!K75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1900</v>
      </c>
      <c r="Z137" s="71">
        <f>'Input_ch=10'!K86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1900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3</v>
      </c>
      <c r="F138" s="35">
        <f t="shared" si="23"/>
        <v>4</v>
      </c>
      <c r="G138" s="11">
        <f t="shared" si="41"/>
        <v>2</v>
      </c>
      <c r="H138" s="11">
        <f t="shared" si="24"/>
        <v>2</v>
      </c>
      <c r="I138" s="20">
        <f t="shared" si="25"/>
        <v>2</v>
      </c>
      <c r="J138" s="29">
        <f t="shared" si="26"/>
        <v>3700</v>
      </c>
      <c r="K138" s="71">
        <f>'Input_ch=10'!K53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1870</v>
      </c>
      <c r="P138" s="71">
        <f>'Input_ch=10'!K64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1870</v>
      </c>
      <c r="U138" s="71">
        <f>'Input_ch=10'!K75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1870</v>
      </c>
      <c r="Z138" s="71">
        <f>'Input_ch=10'!K86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1870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3</v>
      </c>
      <c r="H139" s="11">
        <f t="shared" si="24"/>
        <v>-2</v>
      </c>
      <c r="I139" s="20">
        <f t="shared" si="25"/>
        <v>0</v>
      </c>
      <c r="J139" s="29">
        <f t="shared" si="26"/>
        <v>30</v>
      </c>
      <c r="K139" s="71">
        <f>'Input_ch=10'!K53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1936.25</v>
      </c>
      <c r="P139" s="71">
        <f>'Input_ch=10'!K64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1936.25</v>
      </c>
      <c r="U139" s="71">
        <f>'Input_ch=10'!K75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1936.25</v>
      </c>
      <c r="Z139" s="71">
        <f>'Input_ch=10'!K86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1936.25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2</v>
      </c>
      <c r="H140" s="11">
        <f t="shared" si="24"/>
        <v>2</v>
      </c>
      <c r="I140" s="20">
        <f t="shared" si="25"/>
        <v>2</v>
      </c>
      <c r="J140" s="29">
        <f t="shared" si="26"/>
        <v>3734</v>
      </c>
      <c r="K140" s="71">
        <f>'Input_ch=10'!K53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1887</v>
      </c>
      <c r="P140" s="71">
        <f>'Input_ch=10'!K64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1887</v>
      </c>
      <c r="U140" s="71">
        <f>'Input_ch=10'!K75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1887</v>
      </c>
      <c r="Z140" s="71">
        <f>'Input_ch=10'!K86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1887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30</v>
      </c>
      <c r="K141" s="71">
        <f>'Input_ch=10'!K53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2083</v>
      </c>
      <c r="P141" s="71">
        <f>'Input_ch=10'!K64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2083</v>
      </c>
      <c r="U141" s="71">
        <f>'Input_ch=10'!K75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2083</v>
      </c>
      <c r="Z141" s="71">
        <f>'Input_ch=10'!K86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2083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1</v>
      </c>
      <c r="F142" s="35">
        <f t="shared" si="23"/>
        <v>2</v>
      </c>
      <c r="G142" s="11">
        <f t="shared" si="41"/>
        <v>2</v>
      </c>
      <c r="H142" s="11">
        <f t="shared" si="24"/>
        <v>0</v>
      </c>
      <c r="I142" s="20">
        <f t="shared" si="25"/>
        <v>0</v>
      </c>
      <c r="J142" s="29">
        <f t="shared" si="26"/>
        <v>20</v>
      </c>
      <c r="K142" s="71">
        <f>'Input_ch=10'!K53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1984.75</v>
      </c>
      <c r="P142" s="71">
        <f>'Input_ch=10'!K64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1984.75</v>
      </c>
      <c r="U142" s="71">
        <f>'Input_ch=10'!K75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1984.75</v>
      </c>
      <c r="Z142" s="71">
        <f>'Input_ch=10'!K86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1984.75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1</v>
      </c>
      <c r="H143" s="11">
        <f t="shared" si="24"/>
        <v>0</v>
      </c>
      <c r="I143" s="20">
        <f t="shared" si="25"/>
        <v>0</v>
      </c>
      <c r="J143" s="29">
        <f t="shared" si="26"/>
        <v>10</v>
      </c>
      <c r="K143" s="71">
        <f>'Input_ch=10'!K53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2137</v>
      </c>
      <c r="P143" s="71">
        <f>'Input_ch=10'!K64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2137</v>
      </c>
      <c r="U143" s="71">
        <f>'Input_ch=10'!K75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2137</v>
      </c>
      <c r="Z143" s="71">
        <f>'Input_ch=10'!K86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2137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0</v>
      </c>
      <c r="H144" s="11">
        <f t="shared" si="24"/>
        <v>4</v>
      </c>
      <c r="I144" s="20">
        <f t="shared" si="25"/>
        <v>4</v>
      </c>
      <c r="J144" s="29">
        <f t="shared" si="26"/>
        <v>7849</v>
      </c>
      <c r="K144" s="71">
        <f>'Input_ch=10'!K53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1992.25</v>
      </c>
      <c r="P144" s="71">
        <f>'Input_ch=10'!K64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1992.25</v>
      </c>
      <c r="U144" s="71">
        <f>'Input_ch=10'!K75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1992.25</v>
      </c>
      <c r="Z144" s="71">
        <f>'Input_ch=10'!K86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1992.25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2051.5</v>
      </c>
      <c r="K145" s="71">
        <f>'Input_ch=10'!K53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2051.5</v>
      </c>
      <c r="P145" s="71">
        <f>'Input_ch=10'!K64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2051.5</v>
      </c>
      <c r="U145" s="71">
        <f>'Input_ch=10'!K75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2051.5</v>
      </c>
      <c r="Z145" s="71">
        <f>'Input_ch=10'!K86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2051.5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2118.25</v>
      </c>
      <c r="K146" s="71">
        <f>'Input_ch=10'!K53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2118.25</v>
      </c>
      <c r="P146" s="71">
        <f>'Input_ch=10'!K64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2118.25</v>
      </c>
      <c r="U146" s="71">
        <f>'Input_ch=10'!K75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2118.25</v>
      </c>
      <c r="Z146" s="71">
        <f>'Input_ch=10'!K86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2118.25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2209.5</v>
      </c>
      <c r="K147" s="71">
        <f>'Input_ch=10'!K53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2209.5</v>
      </c>
      <c r="P147" s="71">
        <f>'Input_ch=10'!K64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2209.5</v>
      </c>
      <c r="U147" s="71">
        <f>'Input_ch=10'!K75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2209.5</v>
      </c>
      <c r="Z147" s="71">
        <f>'Input_ch=10'!K86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2209.5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1</v>
      </c>
      <c r="F148" s="35">
        <f t="shared" si="23"/>
        <v>2</v>
      </c>
      <c r="G148" s="11">
        <f t="shared" si="41"/>
        <v>3</v>
      </c>
      <c r="H148" s="11">
        <f t="shared" si="24"/>
        <v>-1</v>
      </c>
      <c r="I148" s="20">
        <f t="shared" si="25"/>
        <v>0</v>
      </c>
      <c r="J148" s="29">
        <f t="shared" si="26"/>
        <v>30</v>
      </c>
      <c r="K148" s="71">
        <f>'Input_ch=10'!L53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30</v>
      </c>
      <c r="P148" s="71">
        <f>'Input_ch=10'!L64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30</v>
      </c>
      <c r="U148" s="71">
        <f>'Input_ch=10'!L75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2373</v>
      </c>
      <c r="Z148" s="71">
        <f>'Input_ch=10'!L86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30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20</v>
      </c>
      <c r="K149" s="71">
        <f>'Input_ch=10'!L54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20</v>
      </c>
      <c r="P149" s="71">
        <f>'Input_ch=10'!L65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20</v>
      </c>
      <c r="U149" s="71">
        <f>'Input_ch=10'!L76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2388.75</v>
      </c>
      <c r="Z149" s="71">
        <f>'Input_ch=10'!L87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20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2271.5</v>
      </c>
      <c r="K150" s="71">
        <f>'Input_ch=10'!L54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5" si="51">IF(M150&gt;0,M150,0)</f>
        <v>0</v>
      </c>
      <c r="O150" s="22">
        <f t="shared" ref="O150:O168" si="52">L150*$C$4+N150*C150</f>
        <v>10</v>
      </c>
      <c r="P150" s="71">
        <f>'Input_ch=10'!L65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10</v>
      </c>
      <c r="U150" s="71">
        <f>'Input_ch=10'!L76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2291.5</v>
      </c>
      <c r="Z150" s="71">
        <f>'Input_ch=10'!L87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10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10</v>
      </c>
      <c r="K151" s="71">
        <f>'Input_ch=10'!L54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'Input_ch=10'!L65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'Input_ch=10'!L76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2338.25</v>
      </c>
      <c r="Z151" s="71">
        <f>'Input_ch=10'!L87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'Input_ch=10'!K54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'Input_ch=10'!K65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'Input_ch=10'!K76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2262.5</v>
      </c>
      <c r="Z152" s="71">
        <f>'Input_ch=10'!K87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'Input_ch=10'!K53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2197</v>
      </c>
      <c r="P153" s="71">
        <f>'Input_ch=10'!K64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2197</v>
      </c>
      <c r="U153" s="71">
        <f>'Input_ch=10'!K75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2197</v>
      </c>
      <c r="Z153" s="71">
        <f>'Input_ch=10'!K86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2197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'Input_ch=10'!K53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2154</v>
      </c>
      <c r="P154" s="71">
        <f>'Input_ch=10'!K64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2154</v>
      </c>
      <c r="U154" s="71">
        <f>'Input_ch=10'!K75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2154</v>
      </c>
      <c r="Z154" s="71">
        <f>'Input_ch=10'!K86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2154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'Input_ch=10'!K53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2068.5</v>
      </c>
      <c r="P155" s="71">
        <f>'Input_ch=10'!K64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2068.5</v>
      </c>
      <c r="U155" s="71">
        <f>'Input_ch=10'!K75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2068.5</v>
      </c>
      <c r="Z155" s="71">
        <f>'Input_ch=10'!K86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2068.5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30</v>
      </c>
      <c r="K156" s="71">
        <f>'Input_ch=10'!K53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2124</v>
      </c>
      <c r="P156" s="71">
        <f>'Input_ch=10'!K64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2124</v>
      </c>
      <c r="U156" s="71">
        <f>'Input_ch=10'!K75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2124</v>
      </c>
      <c r="Z156" s="71">
        <f>'Input_ch=10'!K86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2124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20</v>
      </c>
      <c r="K157" s="71">
        <f>'Input_ch=10'!L53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30</v>
      </c>
      <c r="P157" s="71">
        <f>'Input_ch=10'!L64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30</v>
      </c>
      <c r="U157" s="71">
        <f>'Input_ch=10'!L75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2394</v>
      </c>
      <c r="Z157" s="71">
        <f>'Input_ch=10'!L86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30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10</v>
      </c>
      <c r="K158" s="71">
        <f>'Input_ch=10'!K54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4315</v>
      </c>
      <c r="P158" s="71">
        <f>'Input_ch=10'!K65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4315</v>
      </c>
      <c r="U158" s="71">
        <f>'Input_ch=10'!K76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2177.5</v>
      </c>
      <c r="Z158" s="71">
        <f>'Input_ch=10'!K87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4315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'Input_ch=10'!K53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2071</v>
      </c>
      <c r="P159" s="71">
        <f>'Input_ch=10'!K64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2071</v>
      </c>
      <c r="U159" s="71">
        <f>'Input_ch=10'!K75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2071</v>
      </c>
      <c r="Z159" s="71">
        <f>'Input_ch=10'!K86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2071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'Input_ch=10'!K53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1930</v>
      </c>
      <c r="P160" s="71">
        <f>'Input_ch=10'!K64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1930</v>
      </c>
      <c r="U160" s="71">
        <f>'Input_ch=10'!K75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1930</v>
      </c>
      <c r="Z160" s="71">
        <f>'Input_ch=10'!K86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1930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'Input_ch=10'!K53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1834.5</v>
      </c>
      <c r="P161" s="71">
        <f>'Input_ch=10'!K64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1834.5</v>
      </c>
      <c r="U161" s="71">
        <f>'Input_ch=10'!K75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1834.5</v>
      </c>
      <c r="Z161" s="71">
        <f>'Input_ch=10'!K86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1834.5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'Input_ch=10'!J53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30</v>
      </c>
      <c r="P162" s="71">
        <f>'Input_ch=10'!J64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1699.25</v>
      </c>
      <c r="U162" s="71">
        <f>'Input_ch=10'!J75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30</v>
      </c>
      <c r="Z162" s="71">
        <f>'Input_ch=10'!J86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1699.25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'Input_ch=10'!J52</f>
        <v>4</v>
      </c>
      <c r="L163" s="11">
        <f t="shared" si="65"/>
        <v>2</v>
      </c>
      <c r="M163" s="11">
        <f t="shared" si="50"/>
        <v>2</v>
      </c>
      <c r="N163" s="20">
        <f t="shared" si="51"/>
        <v>2</v>
      </c>
      <c r="O163" s="22">
        <f t="shared" si="52"/>
        <v>3338</v>
      </c>
      <c r="P163" s="71">
        <f>'Input_ch=10'!J63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1689</v>
      </c>
      <c r="U163" s="71">
        <f>'Input_ch=10'!J74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20</v>
      </c>
      <c r="Z163" s="71">
        <f>'Input_ch=10'!J85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1689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'Input_ch=10'!J52</f>
        <v>4</v>
      </c>
      <c r="L164" s="11">
        <f t="shared" si="65"/>
        <v>3</v>
      </c>
      <c r="M164" s="11">
        <f t="shared" si="50"/>
        <v>1</v>
      </c>
      <c r="N164" s="20">
        <f t="shared" si="51"/>
        <v>1</v>
      </c>
      <c r="O164" s="22">
        <f t="shared" si="52"/>
        <v>1587</v>
      </c>
      <c r="P164" s="71">
        <f>'Input_ch=10'!J63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1587</v>
      </c>
      <c r="U164" s="71">
        <f>'Input_ch=10'!J74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10</v>
      </c>
      <c r="Z164" s="71">
        <f>'Input_ch=10'!J85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1587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1622.75</v>
      </c>
      <c r="K165" s="71">
        <f>'Input_ch=10'!J52</f>
        <v>4</v>
      </c>
      <c r="L165" s="11">
        <f t="shared" si="65"/>
        <v>3</v>
      </c>
      <c r="M165" s="11">
        <f t="shared" si="50"/>
        <v>1</v>
      </c>
      <c r="N165" s="20">
        <f t="shared" si="51"/>
        <v>1</v>
      </c>
      <c r="O165" s="22">
        <f t="shared" si="52"/>
        <v>1622.75</v>
      </c>
      <c r="P165" s="71">
        <f>'Input_ch=10'!J63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1622.75</v>
      </c>
      <c r="U165" s="71">
        <f>'Input_ch=10'!J74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'Input_ch=10'!J85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1622.75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30</v>
      </c>
      <c r="K166" s="71">
        <f>'Input_ch=10'!J52</f>
        <v>4</v>
      </c>
      <c r="L166" s="11">
        <f t="shared" si="65"/>
        <v>3</v>
      </c>
      <c r="M166" s="11">
        <f t="shared" si="50"/>
        <v>1</v>
      </c>
      <c r="N166" s="20">
        <v>0</v>
      </c>
      <c r="O166" s="22">
        <f t="shared" si="52"/>
        <v>30</v>
      </c>
      <c r="P166" s="71">
        <f>'Input_ch=10'!J63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30</v>
      </c>
      <c r="U166" s="71">
        <f>'Input_ch=10'!J74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'Input_ch=10'!J85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30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20</v>
      </c>
      <c r="K167" s="71">
        <f>'Input_ch=10'!K52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20</v>
      </c>
      <c r="P167" s="71">
        <f>'Input_ch=10'!K63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20</v>
      </c>
      <c r="U167" s="71">
        <f>'Input_ch=10'!K74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'Input_ch=10'!K85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20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10</v>
      </c>
      <c r="K168" s="71">
        <f>'Input_ch=10'!K53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10</v>
      </c>
      <c r="P168" s="71">
        <f>'Input_ch=10'!K64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10</v>
      </c>
      <c r="U168" s="71">
        <f>'Input_ch=10'!K75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'Input_ch=10'!K86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10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1904.5168918918919</v>
      </c>
      <c r="K169" s="47"/>
      <c r="L169" s="23" t="s">
        <v>12</v>
      </c>
      <c r="M169" s="23"/>
      <c r="N169" s="23"/>
      <c r="O169" s="75">
        <f>AVERAGE(O21:O168)</f>
        <v>2047.3293918918919</v>
      </c>
      <c r="P169" s="47"/>
      <c r="Q169" s="23" t="s">
        <v>12</v>
      </c>
      <c r="R169" s="23"/>
      <c r="S169" s="23"/>
      <c r="T169" s="75">
        <f>AVERAGE(T21:T168)</f>
        <v>2049.2956081081079</v>
      </c>
      <c r="U169" s="47"/>
      <c r="V169" s="23" t="s">
        <v>12</v>
      </c>
      <c r="W169" s="23"/>
      <c r="X169" s="23"/>
      <c r="Y169" s="75">
        <f>AVERAGE(Y21:Y168)</f>
        <v>2068.8834459459458</v>
      </c>
      <c r="Z169" s="47"/>
      <c r="AA169" s="23" t="s">
        <v>12</v>
      </c>
      <c r="AB169" s="23"/>
      <c r="AC169" s="23"/>
      <c r="AD169" s="75">
        <f>AVERAGE(AD21:AD168)</f>
        <v>2049.2956081081079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281868.5</v>
      </c>
      <c r="K170" s="1"/>
      <c r="L170" s="1" t="s">
        <v>13</v>
      </c>
      <c r="M170" s="1"/>
      <c r="N170" s="1"/>
      <c r="O170" s="44">
        <f>SUM(O21:O168)</f>
        <v>303004.75</v>
      </c>
      <c r="P170" s="1"/>
      <c r="Q170" s="1" t="s">
        <v>13</v>
      </c>
      <c r="R170" s="1"/>
      <c r="S170" s="1"/>
      <c r="T170" s="44">
        <f>SUM(T21:T168)</f>
        <v>303295.75</v>
      </c>
      <c r="U170" s="1"/>
      <c r="V170" s="1" t="s">
        <v>13</v>
      </c>
      <c r="W170" s="1"/>
      <c r="X170" s="1"/>
      <c r="Y170" s="44">
        <f>SUM(Y21:Y168)</f>
        <v>306194.75</v>
      </c>
      <c r="Z170" s="1"/>
      <c r="AA170" s="1" t="s">
        <v>13</v>
      </c>
      <c r="AB170" s="1"/>
      <c r="AC170" s="1"/>
      <c r="AD170" s="44">
        <f>SUM(AD21:AD168)</f>
        <v>303295.75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1890.4628378378379</v>
      </c>
      <c r="K171" s="1"/>
      <c r="L171" s="1" t="s">
        <v>14</v>
      </c>
      <c r="M171" s="1"/>
      <c r="N171" s="1"/>
      <c r="O171" s="43">
        <f>SUMPRODUCT(N21:N168,$C$21:$C$168)/SUM(N21:N168)</f>
        <v>2022.5320945945946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1.4054054054054055</v>
      </c>
      <c r="K172" s="16"/>
      <c r="L172" s="46" t="s">
        <v>19</v>
      </c>
      <c r="M172" s="16"/>
      <c r="N172" s="16"/>
      <c r="O172" s="48">
        <f>AVERAGE(L21:L168)</f>
        <v>2.4797297297297298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7.4986208107681449</v>
      </c>
      <c r="Q173" s="12" t="s">
        <v>38</v>
      </c>
      <c r="T173" s="3">
        <f>100/$J$170*T170-100</f>
        <v>7.6018604420146261</v>
      </c>
      <c r="V173" s="12" t="s">
        <v>38</v>
      </c>
      <c r="Y173" s="3">
        <f>100/$J$170*Y170-100</f>
        <v>8.630354225463293</v>
      </c>
      <c r="AA173" s="12" t="s">
        <v>38</v>
      </c>
      <c r="AD173" s="3">
        <f>100/$J$170*AD170-100</f>
        <v>7.6018604420146261</v>
      </c>
      <c r="AF173" s="12" t="s">
        <v>38</v>
      </c>
      <c r="AH173" s="3">
        <f>100/$J$170*AH170-100</f>
        <v>8.5737675547285335</v>
      </c>
    </row>
  </sheetData>
  <mergeCells count="10">
    <mergeCell ref="E19:J19"/>
    <mergeCell ref="K19:O19"/>
    <mergeCell ref="P19:T19"/>
    <mergeCell ref="U19:Y19"/>
    <mergeCell ref="Z19:AD19"/>
    <mergeCell ref="AE19:AH19"/>
    <mergeCell ref="K18:O18"/>
    <mergeCell ref="P18:T18"/>
    <mergeCell ref="U18:Y18"/>
    <mergeCell ref="Z18:AD18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9"/>
  <sheetViews>
    <sheetView showGridLines="0" topLeftCell="B34" workbookViewId="0">
      <selection activeCell="U66" sqref="U66:U67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26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  <c r="S49" t="s">
        <v>52</v>
      </c>
    </row>
    <row r="50" spans="2:26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  <c r="R50" s="7"/>
      <c r="S50" s="61">
        <v>1000</v>
      </c>
      <c r="T50" s="61">
        <v>1500</v>
      </c>
      <c r="U50" s="61">
        <v>2000</v>
      </c>
      <c r="V50" s="61">
        <v>2500</v>
      </c>
      <c r="W50" s="61">
        <v>3000</v>
      </c>
      <c r="X50" s="61">
        <v>3500</v>
      </c>
      <c r="Y50" s="61">
        <v>4000</v>
      </c>
      <c r="Z50" s="61">
        <v>4500</v>
      </c>
    </row>
    <row r="51" spans="2:26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  <c r="R51" s="58">
        <v>1000</v>
      </c>
      <c r="S51" s="59">
        <v>4</v>
      </c>
      <c r="T51" s="40">
        <v>1</v>
      </c>
      <c r="U51" s="40">
        <v>4</v>
      </c>
      <c r="V51" s="40">
        <v>1</v>
      </c>
      <c r="W51" s="40">
        <v>1</v>
      </c>
      <c r="X51" s="40">
        <v>1</v>
      </c>
      <c r="Y51" s="40">
        <v>1</v>
      </c>
      <c r="Z51" s="40">
        <v>1</v>
      </c>
    </row>
    <row r="52" spans="2:26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89">
        <v>3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  <c r="R52" s="6">
        <v>1500</v>
      </c>
      <c r="S52" s="43">
        <v>4</v>
      </c>
      <c r="T52" s="89">
        <v>4</v>
      </c>
      <c r="U52" s="43">
        <v>4</v>
      </c>
      <c r="V52" s="43">
        <v>1</v>
      </c>
      <c r="W52" s="43">
        <v>1</v>
      </c>
      <c r="X52" s="43">
        <v>1</v>
      </c>
      <c r="Y52" s="43">
        <v>1</v>
      </c>
      <c r="Z52" s="43">
        <v>1</v>
      </c>
    </row>
    <row r="53" spans="2:26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  <c r="R53" s="6">
        <v>2000</v>
      </c>
      <c r="S53" s="43">
        <v>4</v>
      </c>
      <c r="T53" s="43">
        <v>1</v>
      </c>
      <c r="U53" s="43">
        <v>4</v>
      </c>
      <c r="V53" s="43">
        <v>1</v>
      </c>
      <c r="W53" s="43">
        <v>4</v>
      </c>
      <c r="X53" s="43">
        <v>1</v>
      </c>
      <c r="Y53" s="43">
        <v>1</v>
      </c>
      <c r="Z53" s="43">
        <v>1</v>
      </c>
    </row>
    <row r="54" spans="2:26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89">
        <v>3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  <c r="R54" s="6">
        <v>2500</v>
      </c>
      <c r="S54" s="43">
        <v>4</v>
      </c>
      <c r="T54" s="89">
        <v>4</v>
      </c>
      <c r="U54" s="43">
        <v>4</v>
      </c>
      <c r="V54" s="43">
        <v>1</v>
      </c>
      <c r="W54" s="43">
        <v>4</v>
      </c>
      <c r="X54" s="43">
        <v>1</v>
      </c>
      <c r="Y54" s="43">
        <v>1</v>
      </c>
      <c r="Z54" s="43">
        <v>1</v>
      </c>
    </row>
    <row r="55" spans="2:26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89">
        <v>3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  <c r="R55" s="6">
        <v>3000</v>
      </c>
      <c r="S55" s="43">
        <v>4</v>
      </c>
      <c r="T55" s="89">
        <v>4</v>
      </c>
      <c r="U55" s="43">
        <v>4</v>
      </c>
      <c r="V55" s="43">
        <v>4</v>
      </c>
      <c r="W55" s="43">
        <v>4</v>
      </c>
      <c r="X55" s="43">
        <v>1</v>
      </c>
      <c r="Y55" s="43">
        <v>1</v>
      </c>
      <c r="Z55" s="43">
        <v>1</v>
      </c>
    </row>
    <row r="56" spans="2:26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89">
        <v>3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  <c r="R56" s="6">
        <v>3500</v>
      </c>
      <c r="S56" s="43">
        <v>4</v>
      </c>
      <c r="T56" s="89">
        <v>4</v>
      </c>
      <c r="U56" s="43">
        <v>4</v>
      </c>
      <c r="V56" s="43">
        <v>1</v>
      </c>
      <c r="W56" s="43">
        <v>4</v>
      </c>
      <c r="X56" s="43">
        <v>1</v>
      </c>
      <c r="Y56" s="43">
        <v>1</v>
      </c>
      <c r="Z56" s="43">
        <v>1</v>
      </c>
    </row>
    <row r="57" spans="2:26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89">
        <v>3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  <c r="R57" s="6">
        <v>4000</v>
      </c>
      <c r="S57" s="44">
        <v>4</v>
      </c>
      <c r="T57" s="89">
        <v>4</v>
      </c>
      <c r="U57" s="44">
        <v>4</v>
      </c>
      <c r="V57" s="43">
        <v>1</v>
      </c>
      <c r="W57" s="43">
        <v>1</v>
      </c>
      <c r="X57" s="43">
        <v>1</v>
      </c>
      <c r="Y57" s="43">
        <v>1</v>
      </c>
      <c r="Z57" s="43">
        <v>1</v>
      </c>
    </row>
    <row r="58" spans="2:26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90">
        <v>3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  <c r="R58" s="7">
        <v>4500</v>
      </c>
      <c r="S58" s="5">
        <v>4</v>
      </c>
      <c r="T58" s="90">
        <v>4</v>
      </c>
      <c r="U58" s="60">
        <v>4</v>
      </c>
      <c r="V58" s="60">
        <v>1</v>
      </c>
      <c r="W58" s="60">
        <v>1</v>
      </c>
      <c r="X58" s="60">
        <v>1</v>
      </c>
      <c r="Y58" s="60">
        <v>1</v>
      </c>
      <c r="Z58" s="60">
        <v>1</v>
      </c>
    </row>
    <row r="59" spans="2:26" x14ac:dyDescent="0.25">
      <c r="B59" s="56">
        <v>39722</v>
      </c>
      <c r="C59" s="3">
        <v>1648</v>
      </c>
      <c r="D59" s="62">
        <v>1500</v>
      </c>
    </row>
    <row r="60" spans="2:26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26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26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26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26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6" x14ac:dyDescent="0.25">
      <c r="B81" s="56">
        <v>40391</v>
      </c>
      <c r="C81" s="3">
        <v>2095.25</v>
      </c>
      <c r="D81" s="62">
        <v>2000</v>
      </c>
    </row>
    <row r="82" spans="2:16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6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6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</row>
    <row r="85" spans="2:16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6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6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6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6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6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6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6" x14ac:dyDescent="0.25">
      <c r="B92" s="56">
        <v>40725</v>
      </c>
      <c r="C92" s="3">
        <v>2342</v>
      </c>
      <c r="D92" s="62">
        <v>2500</v>
      </c>
    </row>
    <row r="93" spans="2:16" x14ac:dyDescent="0.25">
      <c r="B93" s="56">
        <v>40756</v>
      </c>
      <c r="C93" s="3">
        <v>2435.75</v>
      </c>
      <c r="D93" s="62">
        <v>2500</v>
      </c>
    </row>
    <row r="94" spans="2:16" x14ac:dyDescent="0.25">
      <c r="B94" s="56">
        <v>40787</v>
      </c>
      <c r="C94" s="3">
        <v>2212.5</v>
      </c>
      <c r="D94" s="62">
        <v>2000</v>
      </c>
    </row>
    <row r="95" spans="2:16" x14ac:dyDescent="0.25">
      <c r="B95" s="56">
        <v>40817</v>
      </c>
      <c r="C95" s="3">
        <v>1869.75</v>
      </c>
      <c r="D95" s="62">
        <v>2000</v>
      </c>
    </row>
    <row r="96" spans="2:16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3"/>
  <sheetViews>
    <sheetView showGridLines="0" topLeftCell="A165" zoomScale="70" zoomScaleNormal="70" workbookViewId="0">
      <selection activeCell="N21" sqref="N21:N168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12.5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83" t="s">
        <v>16</v>
      </c>
      <c r="C20" s="84" t="s">
        <v>21</v>
      </c>
      <c r="D20" s="85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'Input_ch=12.5'!I51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'Input_ch=12.5'!I62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'Input_ch=12.5'!I73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'Input_ch=12.5'!I84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25</v>
      </c>
      <c r="K23" s="72">
        <f>'Input_ch=12.5'!I51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1174.75</v>
      </c>
      <c r="P23" s="71">
        <f>'Input_ch=12.5'!I62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1174.75</v>
      </c>
      <c r="U23" s="71">
        <f>'Input_ch=12.5'!I73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1174.75</v>
      </c>
      <c r="Z23" s="71">
        <f>'Input_ch=12.5'!I84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1174.75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12.5</v>
      </c>
      <c r="K24" s="71">
        <f>'Input_ch=12.5'!I51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1160</v>
      </c>
      <c r="P24" s="71">
        <f>'Input_ch=12.5'!I62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1160</v>
      </c>
      <c r="U24" s="71">
        <f>'Input_ch=12.5'!I73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1160</v>
      </c>
      <c r="Z24" s="71">
        <f>'Input_ch=12.5'!I84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1160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'Input_ch=12.5'!I51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1065.5</v>
      </c>
      <c r="P25" s="71">
        <f>'Input_ch=12.5'!I62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1065.5</v>
      </c>
      <c r="U25" s="71">
        <f>'Input_ch=12.5'!I73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1065.5</v>
      </c>
      <c r="Z25" s="71">
        <f>'Input_ch=12.5'!I84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1065.5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12.5</v>
      </c>
      <c r="K26" s="73">
        <f>'Input_ch=12.5'!I51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1134.25</v>
      </c>
      <c r="P26" s="73">
        <f>'Input_ch=12.5'!I62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1134.25</v>
      </c>
      <c r="U26" s="73">
        <f>'Input_ch=12.5'!I73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1134.25</v>
      </c>
      <c r="Z26" s="73">
        <f>'Input_ch=12.5'!I84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1134.25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'Input_ch=12.5'!I51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1004.75</v>
      </c>
      <c r="P27" s="73">
        <f>'Input_ch=12.5'!I62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1004.75</v>
      </c>
      <c r="U27" s="73">
        <f>'Input_ch=12.5'!I73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1004.75</v>
      </c>
      <c r="Z27" s="73">
        <f>'Input_ch=12.5'!I84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1004.75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12.5</v>
      </c>
      <c r="K28" s="73">
        <f>'Input_ch=12.5'!I51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1064</v>
      </c>
      <c r="P28" s="73">
        <f>'Input_ch=12.5'!I62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1064</v>
      </c>
      <c r="U28" s="73">
        <f>'Input_ch=12.5'!I73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1064</v>
      </c>
      <c r="Z28" s="73">
        <f>'Input_ch=12.5'!I84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1064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'Input_ch=12.5'!I51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994</v>
      </c>
      <c r="P29" s="73">
        <f>'Input_ch=12.5'!I62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994</v>
      </c>
      <c r="U29" s="73">
        <f>'Input_ch=12.5'!I73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994</v>
      </c>
      <c r="Z29" s="73">
        <f>'Input_ch=12.5'!I84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994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37.5</v>
      </c>
      <c r="K30" s="73">
        <f>'Input_ch=12.5'!I51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1127.5</v>
      </c>
      <c r="P30" s="73">
        <f>'Input_ch=12.5'!I62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1127.5</v>
      </c>
      <c r="U30" s="73">
        <f>'Input_ch=12.5'!I73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1127.5</v>
      </c>
      <c r="Z30" s="73">
        <f>'Input_ch=12.5'!I84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1127.5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2070.5</v>
      </c>
      <c r="K31" s="73">
        <f>'Input_ch=12.5'!I51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1060.25</v>
      </c>
      <c r="P31" s="73">
        <f>'Input_ch=12.5'!I62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1060.25</v>
      </c>
      <c r="U31" s="73">
        <f>'Input_ch=12.5'!I73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1060.25</v>
      </c>
      <c r="Z31" s="73">
        <f>'Input_ch=12.5'!I84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1060.25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1205</v>
      </c>
      <c r="K32" s="74">
        <f>'Input_ch=12.5'!I51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1205</v>
      </c>
      <c r="P32" s="73">
        <f>'Input_ch=12.5'!I62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1205</v>
      </c>
      <c r="U32" s="73">
        <f>'Input_ch=12.5'!I73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1205</v>
      </c>
      <c r="Z32" s="73">
        <f>'Input_ch=12.5'!I84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1205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1291</v>
      </c>
      <c r="K33" s="73">
        <f>'Input_ch=12.5'!J51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37.5</v>
      </c>
      <c r="P33" s="73">
        <f>'Input_ch=12.5'!J62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1291</v>
      </c>
      <c r="U33" s="73">
        <f>'Input_ch=12.5'!J73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37.5</v>
      </c>
      <c r="Z33" s="73">
        <f>'Input_ch=12.5'!J84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1291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37.5</v>
      </c>
      <c r="K34" s="74">
        <f>'Input_ch=12.5'!J52</f>
        <v>3</v>
      </c>
      <c r="L34" s="11">
        <f t="shared" si="19"/>
        <v>2</v>
      </c>
      <c r="M34" s="11">
        <f t="shared" si="4"/>
        <v>1</v>
      </c>
      <c r="N34" s="20">
        <f t="shared" si="5"/>
        <v>1</v>
      </c>
      <c r="O34" s="22">
        <f t="shared" si="6"/>
        <v>1312.5</v>
      </c>
      <c r="P34" s="73">
        <f>'Input_ch=12.5'!J63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1325</v>
      </c>
      <c r="U34" s="73">
        <f>'Input_ch=12.5'!J74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25</v>
      </c>
      <c r="Z34" s="73">
        <f>'Input_ch=12.5'!J85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1325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25</v>
      </c>
      <c r="K35" s="73">
        <f>'Input_ch=12.5'!J52</f>
        <v>3</v>
      </c>
      <c r="L35" s="11">
        <f t="shared" si="19"/>
        <v>2</v>
      </c>
      <c r="M35" s="11">
        <f t="shared" si="4"/>
        <v>1</v>
      </c>
      <c r="N35" s="20">
        <f t="shared" si="5"/>
        <v>1</v>
      </c>
      <c r="O35" s="22">
        <f t="shared" si="6"/>
        <v>1396</v>
      </c>
      <c r="P35" s="73">
        <f>'Input_ch=12.5'!J63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1408.5</v>
      </c>
      <c r="U35" s="73">
        <f>'Input_ch=12.5'!J74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12.5</v>
      </c>
      <c r="Z35" s="73">
        <f>'Input_ch=12.5'!J85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1408.5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12.5</v>
      </c>
      <c r="K36" s="71">
        <f>'Input_ch=12.5'!J52</f>
        <v>3</v>
      </c>
      <c r="L36" s="11">
        <f t="shared" si="19"/>
        <v>2</v>
      </c>
      <c r="M36" s="11">
        <f t="shared" si="4"/>
        <v>1</v>
      </c>
      <c r="N36" s="20">
        <f t="shared" si="5"/>
        <v>1</v>
      </c>
      <c r="O36" s="22">
        <f t="shared" si="6"/>
        <v>1349.5</v>
      </c>
      <c r="P36" s="71">
        <f>'Input_ch=12.5'!J63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1362</v>
      </c>
      <c r="U36" s="71">
        <f>'Input_ch=12.5'!J74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'Input_ch=12.5'!J85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1362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0</v>
      </c>
      <c r="F37" s="35">
        <f t="shared" si="0"/>
        <v>1</v>
      </c>
      <c r="G37" s="11">
        <f t="shared" si="18"/>
        <v>0</v>
      </c>
      <c r="H37" s="11">
        <f t="shared" si="1"/>
        <v>1</v>
      </c>
      <c r="I37" s="20">
        <f t="shared" si="2"/>
        <v>1</v>
      </c>
      <c r="J37" s="29">
        <f t="shared" si="3"/>
        <v>1286</v>
      </c>
      <c r="K37" s="73">
        <f>'Input_ch=12.5'!J52</f>
        <v>3</v>
      </c>
      <c r="L37" s="11">
        <f t="shared" si="19"/>
        <v>2</v>
      </c>
      <c r="M37" s="11">
        <f t="shared" si="4"/>
        <v>1</v>
      </c>
      <c r="N37" s="20">
        <f t="shared" si="5"/>
        <v>1</v>
      </c>
      <c r="O37" s="22">
        <f t="shared" si="6"/>
        <v>1311</v>
      </c>
      <c r="P37" s="73">
        <f>'Input_ch=12.5'!J63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1323.5</v>
      </c>
      <c r="U37" s="73">
        <f>'Input_ch=12.5'!J74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'Input_ch=12.5'!J85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1323.5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0</v>
      </c>
      <c r="H38" s="11">
        <f t="shared" si="1"/>
        <v>1</v>
      </c>
      <c r="I38" s="20">
        <f t="shared" si="2"/>
        <v>1</v>
      </c>
      <c r="J38" s="29">
        <f t="shared" si="3"/>
        <v>1288.5</v>
      </c>
      <c r="K38" s="73">
        <f>'Input_ch=12.5'!J52</f>
        <v>3</v>
      </c>
      <c r="L38" s="11">
        <f t="shared" si="19"/>
        <v>2</v>
      </c>
      <c r="M38" s="11">
        <f t="shared" si="4"/>
        <v>1</v>
      </c>
      <c r="N38" s="20">
        <f t="shared" si="5"/>
        <v>1</v>
      </c>
      <c r="O38" s="22">
        <f t="shared" si="6"/>
        <v>1313.5</v>
      </c>
      <c r="P38" s="73">
        <f>'Input_ch=12.5'!J63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1326</v>
      </c>
      <c r="U38" s="73">
        <f>'Input_ch=12.5'!J74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'Input_ch=12.5'!J85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1326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'Input_ch=12.5'!I52</f>
        <v>4</v>
      </c>
      <c r="L39" s="11">
        <f t="shared" si="19"/>
        <v>2</v>
      </c>
      <c r="M39" s="11">
        <f t="shared" si="4"/>
        <v>2</v>
      </c>
      <c r="N39" s="20">
        <f t="shared" si="5"/>
        <v>2</v>
      </c>
      <c r="O39" s="22">
        <f t="shared" si="6"/>
        <v>2385</v>
      </c>
      <c r="P39" s="73">
        <f>'Input_ch=12.5'!I63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1217.5</v>
      </c>
      <c r="U39" s="73">
        <f>'Input_ch=12.5'!I74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'Input_ch=12.5'!I85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1217.5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1298.25</v>
      </c>
      <c r="K40" s="73">
        <f>'Input_ch=12.5'!J51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37.5</v>
      </c>
      <c r="P40" s="73">
        <f>'Input_ch=12.5'!J62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1298.25</v>
      </c>
      <c r="U40" s="73">
        <f>'Input_ch=12.5'!J73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37.5</v>
      </c>
      <c r="Z40" s="73">
        <f>'Input_ch=12.5'!J84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1298.25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0</v>
      </c>
      <c r="F41" s="35">
        <f t="shared" si="0"/>
        <v>1</v>
      </c>
      <c r="G41" s="11">
        <f t="shared" si="18"/>
        <v>3</v>
      </c>
      <c r="H41" s="11">
        <f t="shared" si="1"/>
        <v>-2</v>
      </c>
      <c r="I41" s="20">
        <f t="shared" si="2"/>
        <v>0</v>
      </c>
      <c r="J41" s="29">
        <f t="shared" si="3"/>
        <v>37.5</v>
      </c>
      <c r="K41" s="73">
        <f>'Input_ch=12.5'!J52</f>
        <v>3</v>
      </c>
      <c r="L41" s="11">
        <f t="shared" si="19"/>
        <v>2</v>
      </c>
      <c r="M41" s="11">
        <f t="shared" si="4"/>
        <v>1</v>
      </c>
      <c r="N41" s="20">
        <f t="shared" si="5"/>
        <v>1</v>
      </c>
      <c r="O41" s="22">
        <f t="shared" si="6"/>
        <v>1427</v>
      </c>
      <c r="P41" s="73">
        <f>'Input_ch=12.5'!J63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1439.5</v>
      </c>
      <c r="U41" s="73">
        <f>'Input_ch=12.5'!J74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25</v>
      </c>
      <c r="Z41" s="73">
        <f>'Input_ch=12.5'!J85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1439.5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2</v>
      </c>
      <c r="H42" s="11">
        <f t="shared" si="1"/>
        <v>2</v>
      </c>
      <c r="I42" s="20">
        <f t="shared" si="2"/>
        <v>2</v>
      </c>
      <c r="J42" s="29">
        <f t="shared" si="3"/>
        <v>2835.5</v>
      </c>
      <c r="K42" s="73">
        <f>'Input_ch=12.5'!J52</f>
        <v>3</v>
      </c>
      <c r="L42" s="11">
        <f t="shared" si="19"/>
        <v>2</v>
      </c>
      <c r="M42" s="11">
        <f t="shared" si="4"/>
        <v>1</v>
      </c>
      <c r="N42" s="20">
        <f t="shared" si="5"/>
        <v>1</v>
      </c>
      <c r="O42" s="22">
        <f t="shared" si="6"/>
        <v>1430.25</v>
      </c>
      <c r="P42" s="73">
        <f>'Input_ch=12.5'!J63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1442.75</v>
      </c>
      <c r="U42" s="73">
        <f>'Input_ch=12.5'!J74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12.5</v>
      </c>
      <c r="Z42" s="73">
        <f>'Input_ch=12.5'!J85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1442.75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1558</v>
      </c>
      <c r="K43" s="73">
        <f>'Input_ch=12.5'!J52</f>
        <v>3</v>
      </c>
      <c r="L43" s="11">
        <f t="shared" si="19"/>
        <v>2</v>
      </c>
      <c r="M43" s="11">
        <f t="shared" si="4"/>
        <v>1</v>
      </c>
      <c r="N43" s="20">
        <f t="shared" si="5"/>
        <v>1</v>
      </c>
      <c r="O43" s="22">
        <f t="shared" si="6"/>
        <v>1545.5</v>
      </c>
      <c r="P43" s="73">
        <f>'Input_ch=12.5'!J63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1558</v>
      </c>
      <c r="U43" s="73">
        <f>'Input_ch=12.5'!J74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'Input_ch=12.5'!J85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1558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1792.75</v>
      </c>
      <c r="K44" s="73">
        <f>'Input_ch=12.5'!K52</f>
        <v>4</v>
      </c>
      <c r="L44" s="11">
        <f t="shared" si="19"/>
        <v>2</v>
      </c>
      <c r="M44" s="11">
        <f t="shared" si="4"/>
        <v>2</v>
      </c>
      <c r="N44" s="20">
        <f t="shared" si="5"/>
        <v>2</v>
      </c>
      <c r="O44" s="22">
        <f t="shared" si="6"/>
        <v>3535.5</v>
      </c>
      <c r="P44" s="73">
        <f>'Input_ch=12.5'!K63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1792.75</v>
      </c>
      <c r="U44" s="73">
        <f>'Input_ch=12.5'!K74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'Input_ch=12.5'!K85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1792.75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1938</v>
      </c>
      <c r="K45" s="71">
        <f>'Input_ch=12.5'!K53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1938</v>
      </c>
      <c r="P45" s="71">
        <f>'Input_ch=12.5'!K64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1938</v>
      </c>
      <c r="U45" s="71">
        <f>'Input_ch=12.5'!K75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1938</v>
      </c>
      <c r="Z45" s="71">
        <f>'Input_ch=12.5'!K86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1938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37.5</v>
      </c>
      <c r="K46" s="71">
        <f>'Input_ch=12.5'!L53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37.5</v>
      </c>
      <c r="P46" s="71">
        <f>'Input_ch=12.5'!L64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37.5</v>
      </c>
      <c r="U46" s="71">
        <f>'Input_ch=12.5'!L75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2371.5</v>
      </c>
      <c r="Z46" s="71">
        <f>'Input_ch=12.5'!L86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37.5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4693</v>
      </c>
      <c r="K47" s="71">
        <f>'Input_ch=12.5'!L54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25</v>
      </c>
      <c r="P47" s="71">
        <f>'Input_ch=12.5'!L65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25</v>
      </c>
      <c r="U47" s="71">
        <f>'Input_ch=12.5'!L76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2371.5</v>
      </c>
      <c r="Z47" s="71">
        <f>'Input_ch=12.5'!L87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25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2780</v>
      </c>
      <c r="K48" s="72">
        <f>'Input_ch=12.5'!M54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8240</v>
      </c>
      <c r="P48" s="72">
        <f>'Input_ch=12.5'!M65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12.5</v>
      </c>
      <c r="U48" s="72">
        <f>'Input_ch=12.5'!M76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2780</v>
      </c>
      <c r="Z48" s="72">
        <f>'Input_ch=12.5'!M87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12.5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3</v>
      </c>
      <c r="F49" s="35">
        <f t="shared" si="0"/>
        <v>4</v>
      </c>
      <c r="G49" s="11">
        <f t="shared" si="18"/>
        <v>3</v>
      </c>
      <c r="H49" s="11">
        <f t="shared" si="1"/>
        <v>1</v>
      </c>
      <c r="I49" s="20">
        <f t="shared" si="2"/>
        <v>1</v>
      </c>
      <c r="J49" s="29">
        <f t="shared" si="3"/>
        <v>3239.5</v>
      </c>
      <c r="K49" s="72">
        <f>'Input_ch=12.5'!M55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3239.5</v>
      </c>
      <c r="P49" s="72">
        <f>'Input_ch=12.5'!M66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'Input_ch=12.5'!M77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3239.5</v>
      </c>
      <c r="Z49" s="72">
        <f>'Input_ch=12.5'!M88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3</v>
      </c>
      <c r="H50" s="11">
        <f t="shared" si="1"/>
        <v>-2</v>
      </c>
      <c r="I50" s="20">
        <f t="shared" si="2"/>
        <v>0</v>
      </c>
      <c r="J50" s="29">
        <f t="shared" si="3"/>
        <v>37.5</v>
      </c>
      <c r="K50" s="71">
        <f>'Input_ch=12.5'!N55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37.5</v>
      </c>
      <c r="P50" s="71">
        <f>'Input_ch=12.5'!N66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'Input_ch=12.5'!N77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37.5</v>
      </c>
      <c r="Z50" s="71">
        <f>'Input_ch=12.5'!N88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2</v>
      </c>
      <c r="H51" s="11">
        <f t="shared" si="1"/>
        <v>2</v>
      </c>
      <c r="I51" s="20">
        <f t="shared" si="2"/>
        <v>2</v>
      </c>
      <c r="J51" s="29">
        <f t="shared" si="3"/>
        <v>6465</v>
      </c>
      <c r="K51" s="71">
        <f>'Input_ch=12.5'!M56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6465</v>
      </c>
      <c r="P51" s="71">
        <f>'Input_ch=12.5'!M67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'Input_ch=12.5'!M78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6465</v>
      </c>
      <c r="Z51" s="71">
        <f>'Input_ch=12.5'!M89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37.5</v>
      </c>
      <c r="K52" s="72">
        <f>'Input_ch=12.5'!N55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37.5</v>
      </c>
      <c r="P52" s="71">
        <f>'Input_ch=12.5'!N66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'Input_ch=12.5'!N77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37.5</v>
      </c>
      <c r="Z52" s="71">
        <f>'Input_ch=12.5'!N88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25</v>
      </c>
      <c r="K53" s="71">
        <f>'Input_ch=12.5'!N56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25</v>
      </c>
      <c r="P53" s="71">
        <f>'Input_ch=12.5'!N67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'Input_ch=12.5'!N78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25</v>
      </c>
      <c r="Z53" s="71">
        <f>'Input_ch=12.5'!N89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10064</v>
      </c>
      <c r="K54" s="71">
        <f>'Input_ch=12.5'!N56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12.5</v>
      </c>
      <c r="P54" s="71">
        <f>'Input_ch=12.5'!N67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'Input_ch=12.5'!N78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12.5</v>
      </c>
      <c r="Z54" s="71">
        <f>'Input_ch=12.5'!N89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37.5</v>
      </c>
      <c r="K55" s="71">
        <f>'Input_ch=12.5'!P56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'Input_ch=12.5'!P67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'Input_ch=12.5'!P78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'Input_ch=12.5'!P89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25</v>
      </c>
      <c r="K56" s="71">
        <f>'Input_ch=12.5'!P58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'Input_ch=12.5'!P69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'Input_ch=12.5'!P80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'Input_ch=12.5'!P91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12.5</v>
      </c>
      <c r="K57" s="71">
        <f>'Input_ch=12.5'!P58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'Input_ch=12.5'!P69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'Input_ch=12.5'!P80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'Input_ch=12.5'!P91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'Input_ch=12.5'!N58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'Input_ch=12.5'!N69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'Input_ch=12.5'!N80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'Input_ch=12.5'!N91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12.5</v>
      </c>
      <c r="K59" s="71">
        <f>'Input_ch=12.5'!N56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'Input_ch=12.5'!N67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'Input_ch=12.5'!N78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'Input_ch=12.5'!N89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'Input_ch=12.5'!M56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'Input_ch=12.5'!M67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'Input_ch=12.5'!M78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'Input_ch=12.5'!M89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37.5</v>
      </c>
      <c r="K61" s="71">
        <f>'Input_ch=12.5'!O55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37.5</v>
      </c>
      <c r="P61" s="71">
        <f>'Input_ch=12.5'!O66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'Input_ch=12.5'!O77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37.5</v>
      </c>
      <c r="Z61" s="71">
        <f>'Input_ch=12.5'!O88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25</v>
      </c>
      <c r="K62" s="71">
        <f>'Input_ch=12.5'!O57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25</v>
      </c>
      <c r="P62" s="71">
        <f>'Input_ch=12.5'!O68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'Input_ch=12.5'!O79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25</v>
      </c>
      <c r="Z62" s="71">
        <f>'Input_ch=12.5'!O90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3466.5</v>
      </c>
      <c r="K63" s="71">
        <f>'Input_ch=12.5'!N57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12.5</v>
      </c>
      <c r="P63" s="71">
        <f>'Input_ch=12.5'!N68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'Input_ch=12.5'!N79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12.5</v>
      </c>
      <c r="Z63" s="71">
        <f>'Input_ch=12.5'!N90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12.5</v>
      </c>
      <c r="K64" s="71">
        <f>'Input_ch=12.5'!N56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'Input_ch=12.5'!N67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'Input_ch=12.5'!N78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'Input_ch=12.5'!N89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'Input_ch=12.5'!M56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'Input_ch=12.5'!M67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'Input_ch=12.5'!M78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'Input_ch=12.5'!M89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12.5</v>
      </c>
      <c r="K66" s="71">
        <f>'Input_ch=12.5'!M55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3144.5</v>
      </c>
      <c r="P66" s="71">
        <f>'Input_ch=12.5'!M66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'Input_ch=12.5'!M77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3144.5</v>
      </c>
      <c r="Z66" s="71">
        <f>'Input_ch=12.5'!M88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'Input_ch=12.5'!M55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2767.5</v>
      </c>
      <c r="P67" s="71">
        <f>'Input_ch=12.5'!M66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'Input_ch=12.5'!M77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2767.5</v>
      </c>
      <c r="Z67" s="71">
        <f>'Input_ch=12.5'!M88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'Input_ch=12.5'!L55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2509</v>
      </c>
      <c r="P68" s="71">
        <f>'Input_ch=12.5'!L66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'Input_ch=12.5'!L77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2509</v>
      </c>
      <c r="Z68" s="71">
        <f>'Input_ch=12.5'!L88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'Input_ch=12.5'!L54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37.5</v>
      </c>
      <c r="P69" s="71">
        <f>'Input_ch=12.5'!L65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'Input_ch=12.5'!L76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2391</v>
      </c>
      <c r="Z69" s="71">
        <f>'Input_ch=12.5'!L87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25</v>
      </c>
      <c r="K70" s="71">
        <f>'Input_ch=12.5'!L54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25</v>
      </c>
      <c r="P70" s="71">
        <f>'Input_ch=12.5'!L65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'Input_ch=12.5'!L76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2498.5</v>
      </c>
      <c r="Z70" s="71">
        <f>'Input_ch=12.5'!L87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12.5</v>
      </c>
      <c r="K71" s="71">
        <f>'Input_ch=12.5'!M54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8444.75</v>
      </c>
      <c r="P71" s="71">
        <f>'Input_ch=12.5'!M65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'Input_ch=12.5'!M76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2848.25</v>
      </c>
      <c r="Z71" s="71">
        <f>'Input_ch=12.5'!M87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'Input_ch=12.5'!L55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2334.5</v>
      </c>
      <c r="P72" s="71">
        <f>'Input_ch=12.5'!L66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'Input_ch=12.5'!L77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2334.5</v>
      </c>
      <c r="Z72" s="71">
        <f>'Input_ch=12.5'!L88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'Input_ch=12.5'!K54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2201</v>
      </c>
      <c r="P73" s="71">
        <f>'Input_ch=12.5'!K65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'Input_ch=12.5'!K76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2201</v>
      </c>
      <c r="Z73" s="71">
        <f>'Input_ch=12.5'!K87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'Input_ch=12.5'!K53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1981</v>
      </c>
      <c r="P74" s="71">
        <f>'Input_ch=12.5'!K64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1981</v>
      </c>
      <c r="U74" s="71">
        <f>'Input_ch=12.5'!K75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1981</v>
      </c>
      <c r="Z74" s="71">
        <f>'Input_ch=12.5'!K86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1981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'Input_ch=12.5'!K53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1937.5</v>
      </c>
      <c r="P75" s="71">
        <f>'Input_ch=12.5'!K64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1937.5</v>
      </c>
      <c r="U75" s="71">
        <f>'Input_ch=12.5'!K75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1937.5</v>
      </c>
      <c r="Z75" s="71">
        <f>'Input_ch=12.5'!K86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1937.5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'Input_ch=12.5'!K53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1871</v>
      </c>
      <c r="P76" s="71">
        <f>'Input_ch=12.5'!K64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1871</v>
      </c>
      <c r="U76" s="71">
        <f>'Input_ch=12.5'!K75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1871</v>
      </c>
      <c r="Z76" s="71">
        <f>'Input_ch=12.5'!K86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1871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'Input_ch=12.5'!K53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1800</v>
      </c>
      <c r="P77" s="71">
        <f>'Input_ch=12.5'!K64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1800</v>
      </c>
      <c r="U77" s="71">
        <f>'Input_ch=12.5'!K75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1800</v>
      </c>
      <c r="Z77" s="71">
        <f>'Input_ch=12.5'!K86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1800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'Input_ch=12.5'!J53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37.5</v>
      </c>
      <c r="P78" s="71">
        <f>'Input_ch=12.5'!J64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1685.5</v>
      </c>
      <c r="U78" s="71">
        <f>'Input_ch=12.5'!J75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37.5</v>
      </c>
      <c r="Z78" s="71">
        <f>'Input_ch=12.5'!J86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1685.5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'Input_ch=12.5'!I52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2304</v>
      </c>
      <c r="P79" s="71">
        <f>'Input_ch=12.5'!I63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1177</v>
      </c>
      <c r="U79" s="71">
        <f>'Input_ch=12.5'!I74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2304</v>
      </c>
      <c r="Z79" s="71">
        <f>'Input_ch=12.5'!I85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1177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1</v>
      </c>
      <c r="F80" s="35">
        <f t="shared" si="0"/>
        <v>2</v>
      </c>
      <c r="G80" s="11">
        <f t="shared" si="18"/>
        <v>2</v>
      </c>
      <c r="H80" s="11">
        <f t="shared" si="1"/>
        <v>0</v>
      </c>
      <c r="I80" s="20">
        <f t="shared" si="2"/>
        <v>0</v>
      </c>
      <c r="J80" s="29">
        <f t="shared" si="3"/>
        <v>25</v>
      </c>
      <c r="K80" s="71">
        <f>'Input_ch=12.5'!I51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1199.5</v>
      </c>
      <c r="P80" s="71">
        <f>'Input_ch=12.5'!I62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1199.5</v>
      </c>
      <c r="U80" s="71">
        <f>'Input_ch=12.5'!I73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1199.5</v>
      </c>
      <c r="Z80" s="71">
        <f>'Input_ch=12.5'!I84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1199.5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12.5</v>
      </c>
      <c r="K81" s="71">
        <f>'Input_ch=12.5'!I51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1217.75</v>
      </c>
      <c r="P81" s="71">
        <f>'Input_ch=12.5'!I62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1217.75</v>
      </c>
      <c r="U81" s="71">
        <f>'Input_ch=12.5'!I73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1217.75</v>
      </c>
      <c r="Z81" s="71">
        <f>'Input_ch=12.5'!I84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1217.75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'Input_ch=12.5'!I51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1130</v>
      </c>
      <c r="P82" s="71">
        <f>'Input_ch=12.5'!I62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1130</v>
      </c>
      <c r="U82" s="71">
        <f>'Input_ch=12.5'!I73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1130</v>
      </c>
      <c r="Z82" s="71">
        <f>'Input_ch=12.5'!I84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1130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'Input_ch=12.5'!I51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1112</v>
      </c>
      <c r="P83" s="71">
        <f>'Input_ch=12.5'!I62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1112</v>
      </c>
      <c r="U83" s="71">
        <f>'Input_ch=12.5'!I73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1112</v>
      </c>
      <c r="Z83" s="71">
        <f>'Input_ch=12.5'!I84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1112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1321.75</v>
      </c>
      <c r="K84" s="71">
        <f>'Input_ch=12.5'!J51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37.5</v>
      </c>
      <c r="P84" s="71">
        <f>'Input_ch=12.5'!J62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1321.75</v>
      </c>
      <c r="U84" s="71">
        <f>'Input_ch=12.5'!J73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37.5</v>
      </c>
      <c r="Z84" s="71">
        <f>'Input_ch=12.5'!J84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1321.75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1529.5</v>
      </c>
      <c r="K85" s="71">
        <f>'Input_ch=12.5'!J52</f>
        <v>3</v>
      </c>
      <c r="L85" s="11">
        <f t="shared" si="19"/>
        <v>2</v>
      </c>
      <c r="M85" s="11">
        <f t="shared" si="4"/>
        <v>1</v>
      </c>
      <c r="N85" s="20">
        <f t="shared" si="5"/>
        <v>1</v>
      </c>
      <c r="O85" s="22">
        <f t="shared" si="6"/>
        <v>1517</v>
      </c>
      <c r="P85" s="71">
        <f>'Input_ch=12.5'!J63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1529.5</v>
      </c>
      <c r="U85" s="71">
        <f>'Input_ch=12.5'!J74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25</v>
      </c>
      <c r="Z85" s="71">
        <f>'Input_ch=12.5'!J85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1529.5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37.5</v>
      </c>
      <c r="K86" s="71">
        <f>'Input_ch=12.5'!J52</f>
        <v>3</v>
      </c>
      <c r="L86" s="11">
        <f t="shared" si="19"/>
        <v>2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1609.25</v>
      </c>
      <c r="P86" s="71">
        <f>'Input_ch=12.5'!J63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1621.75</v>
      </c>
      <c r="U86" s="71">
        <f>'Input_ch=12.5'!J74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12.5</v>
      </c>
      <c r="Z86" s="71">
        <f>'Input_ch=12.5'!J85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1621.75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3161</v>
      </c>
      <c r="K87" s="71">
        <f>'Input_ch=12.5'!J52</f>
        <v>3</v>
      </c>
      <c r="L87" s="11">
        <f t="shared" ref="L87:L150" si="42">L86+N86-1</f>
        <v>2</v>
      </c>
      <c r="M87" s="11">
        <f t="shared" si="27"/>
        <v>1</v>
      </c>
      <c r="N87" s="20">
        <f t="shared" si="28"/>
        <v>1</v>
      </c>
      <c r="O87" s="22">
        <f t="shared" si="29"/>
        <v>1593</v>
      </c>
      <c r="P87" s="71">
        <f>'Input_ch=12.5'!J63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1605.5</v>
      </c>
      <c r="U87" s="71">
        <f>'Input_ch=12.5'!J74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'Input_ch=12.5'!J85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1605.5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0</v>
      </c>
      <c r="F88" s="35">
        <f t="shared" si="23"/>
        <v>1</v>
      </c>
      <c r="G88" s="11">
        <f t="shared" si="41"/>
        <v>3</v>
      </c>
      <c r="H88" s="11">
        <f t="shared" si="24"/>
        <v>-2</v>
      </c>
      <c r="I88" s="20">
        <f t="shared" si="25"/>
        <v>0</v>
      </c>
      <c r="J88" s="29">
        <f t="shared" si="26"/>
        <v>37.5</v>
      </c>
      <c r="K88" s="71">
        <f>'Input_ch=12.5'!K52</f>
        <v>4</v>
      </c>
      <c r="L88" s="11">
        <f t="shared" si="42"/>
        <v>2</v>
      </c>
      <c r="M88" s="11">
        <f t="shared" si="27"/>
        <v>2</v>
      </c>
      <c r="N88" s="20">
        <f t="shared" si="28"/>
        <v>2</v>
      </c>
      <c r="O88" s="22">
        <f t="shared" si="29"/>
        <v>3666</v>
      </c>
      <c r="P88" s="71">
        <f>'Input_ch=12.5'!K63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1858</v>
      </c>
      <c r="U88" s="71">
        <f>'Input_ch=12.5'!K74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'Input_ch=12.5'!K85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1858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2</v>
      </c>
      <c r="H89" s="11">
        <f t="shared" si="24"/>
        <v>2</v>
      </c>
      <c r="I89" s="20">
        <f t="shared" si="25"/>
        <v>2</v>
      </c>
      <c r="J89" s="29">
        <f t="shared" si="26"/>
        <v>3681</v>
      </c>
      <c r="K89" s="71">
        <f>'Input_ch=12.5'!K53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1865.5</v>
      </c>
      <c r="P89" s="71">
        <f>'Input_ch=12.5'!K64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1865.5</v>
      </c>
      <c r="U89" s="71">
        <f>'Input_ch=12.5'!K75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1865.5</v>
      </c>
      <c r="Z89" s="71">
        <f>'Input_ch=12.5'!K86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1865.5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1923.5</v>
      </c>
      <c r="K90" s="71">
        <f>'Input_ch=12.5'!K53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1923.5</v>
      </c>
      <c r="P90" s="71">
        <f>'Input_ch=12.5'!K64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1923.5</v>
      </c>
      <c r="U90" s="71">
        <f>'Input_ch=12.5'!K75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1923.5</v>
      </c>
      <c r="Z90" s="71">
        <f>'Input_ch=12.5'!K86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1923.5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37.5</v>
      </c>
      <c r="K91" s="71">
        <f>'Input_ch=12.5'!K53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2206.5</v>
      </c>
      <c r="P91" s="71">
        <f>'Input_ch=12.5'!K64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2206.5</v>
      </c>
      <c r="U91" s="71">
        <f>'Input_ch=12.5'!K75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2206.5</v>
      </c>
      <c r="Z91" s="71">
        <f>'Input_ch=12.5'!K86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2206.5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25</v>
      </c>
      <c r="K92" s="71">
        <f>'Input_ch=12.5'!L53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37.5</v>
      </c>
      <c r="P92" s="71">
        <f>'Input_ch=12.5'!L64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37.5</v>
      </c>
      <c r="U92" s="71">
        <f>'Input_ch=12.5'!L75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2379.75</v>
      </c>
      <c r="Z92" s="71">
        <f>'Input_ch=12.5'!L86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37.5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12.5</v>
      </c>
      <c r="K93" s="71">
        <f>'Input_ch=12.5'!L54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25</v>
      </c>
      <c r="P93" s="71">
        <f>'Input_ch=12.5'!L65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25</v>
      </c>
      <c r="U93" s="71">
        <f>'Input_ch=12.5'!L76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2566.5</v>
      </c>
      <c r="Z93" s="71">
        <f>'Input_ch=12.5'!L87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25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'Input_ch=12.5'!K54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6416</v>
      </c>
      <c r="P94" s="71">
        <f>'Input_ch=12.5'!K65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6416</v>
      </c>
      <c r="U94" s="71">
        <f>'Input_ch=12.5'!K76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2172</v>
      </c>
      <c r="Z94" s="71">
        <f>'Input_ch=12.5'!K87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6416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37.5</v>
      </c>
      <c r="K95" s="71">
        <f>'Input_ch=12.5'!K53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2232.25</v>
      </c>
      <c r="P95" s="71">
        <f>'Input_ch=12.5'!K64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2232.25</v>
      </c>
      <c r="U95" s="71">
        <f>'Input_ch=12.5'!K75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2232.25</v>
      </c>
      <c r="Z95" s="71">
        <f>'Input_ch=12.5'!K86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2232.25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25</v>
      </c>
      <c r="K96" s="71">
        <f>'Input_ch=12.5'!L53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37.5</v>
      </c>
      <c r="P96" s="71">
        <f>'Input_ch=12.5'!L64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37.5</v>
      </c>
      <c r="U96" s="71">
        <f>'Input_ch=12.5'!L75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2410.25</v>
      </c>
      <c r="Z96" s="71">
        <f>'Input_ch=12.5'!L86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37.5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12.5</v>
      </c>
      <c r="K97" s="71">
        <f>'Input_ch=12.5'!L54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25</v>
      </c>
      <c r="P97" s="71">
        <f>'Input_ch=12.5'!L65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25</v>
      </c>
      <c r="U97" s="71">
        <f>'Input_ch=12.5'!L76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2290.75</v>
      </c>
      <c r="Z97" s="71">
        <f>'Input_ch=12.5'!L87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25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'Input_ch=12.5'!K54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5471.75</v>
      </c>
      <c r="P98" s="71">
        <f>'Input_ch=12.5'!K65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5471.75</v>
      </c>
      <c r="U98" s="71">
        <f>'Input_ch=12.5'!K76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1857.25</v>
      </c>
      <c r="Z98" s="71">
        <f>'Input_ch=12.5'!K87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5471.75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'Input_ch=12.5'!K53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1746</v>
      </c>
      <c r="P99" s="71">
        <f>'Input_ch=12.5'!K64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1746</v>
      </c>
      <c r="U99" s="71">
        <f>'Input_ch=12.5'!K75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1746</v>
      </c>
      <c r="Z99" s="71">
        <f>'Input_ch=12.5'!K86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1746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0</v>
      </c>
      <c r="F100" s="35">
        <f t="shared" si="23"/>
        <v>1</v>
      </c>
      <c r="G100" s="11">
        <f t="shared" si="41"/>
        <v>3</v>
      </c>
      <c r="H100" s="11">
        <f t="shared" si="24"/>
        <v>-2</v>
      </c>
      <c r="I100" s="20">
        <f t="shared" si="25"/>
        <v>0</v>
      </c>
      <c r="J100" s="29">
        <f t="shared" si="26"/>
        <v>37.5</v>
      </c>
      <c r="K100" s="71">
        <f>'Input_ch=12.5'!K53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2132.75</v>
      </c>
      <c r="P100" s="71">
        <f>'Input_ch=12.5'!K64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2132.75</v>
      </c>
      <c r="U100" s="71">
        <f>'Input_ch=12.5'!K75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2132.75</v>
      </c>
      <c r="Z100" s="71">
        <f>'Input_ch=12.5'!K86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2132.75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2</v>
      </c>
      <c r="H101" s="11">
        <f t="shared" si="24"/>
        <v>2</v>
      </c>
      <c r="I101" s="20">
        <f t="shared" si="25"/>
        <v>2</v>
      </c>
      <c r="J101" s="29">
        <f t="shared" si="26"/>
        <v>4231.5</v>
      </c>
      <c r="K101" s="71">
        <f>'Input_ch=12.5'!K53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2140.75</v>
      </c>
      <c r="P101" s="71">
        <f>'Input_ch=12.5'!K64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2140.75</v>
      </c>
      <c r="U101" s="71">
        <f>'Input_ch=12.5'!K75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2140.75</v>
      </c>
      <c r="Z101" s="71">
        <f>'Input_ch=12.5'!K86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2140.75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37.5</v>
      </c>
      <c r="K102" s="71">
        <f>'Input_ch=12.5'!K53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2238</v>
      </c>
      <c r="P102" s="71">
        <f>'Input_ch=12.5'!K64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2238</v>
      </c>
      <c r="U102" s="71">
        <f>'Input_ch=12.5'!K75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2238</v>
      </c>
      <c r="Z102" s="71">
        <f>'Input_ch=12.5'!K86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2238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25</v>
      </c>
      <c r="K103" s="71">
        <f>'Input_ch=12.5'!L53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37.5</v>
      </c>
      <c r="P103" s="71">
        <f>'Input_ch=12.5'!L64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37.5</v>
      </c>
      <c r="U103" s="71">
        <f>'Input_ch=12.5'!L75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2460</v>
      </c>
      <c r="Z103" s="71">
        <f>'Input_ch=12.5'!L86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37.5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6455</v>
      </c>
      <c r="K104" s="71">
        <f>'Input_ch=12.5'!K54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4320</v>
      </c>
      <c r="P104" s="71">
        <f>'Input_ch=12.5'!K65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4320</v>
      </c>
      <c r="U104" s="71">
        <f>'Input_ch=12.5'!K76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2185</v>
      </c>
      <c r="Z104" s="71">
        <f>'Input_ch=12.5'!K87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4320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0</v>
      </c>
      <c r="F105" s="35">
        <f t="shared" si="23"/>
        <v>1</v>
      </c>
      <c r="G105" s="11">
        <f t="shared" si="41"/>
        <v>3</v>
      </c>
      <c r="H105" s="11">
        <f t="shared" si="24"/>
        <v>-2</v>
      </c>
      <c r="I105" s="20">
        <f t="shared" si="25"/>
        <v>0</v>
      </c>
      <c r="J105" s="29">
        <f t="shared" si="26"/>
        <v>37.5</v>
      </c>
      <c r="K105" s="71">
        <f>'Input_ch=12.5'!L53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37.5</v>
      </c>
      <c r="P105" s="71">
        <f>'Input_ch=12.5'!L64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37.5</v>
      </c>
      <c r="U105" s="71">
        <f>'Input_ch=12.5'!L75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2481.5</v>
      </c>
      <c r="Z105" s="71">
        <f>'Input_ch=12.5'!L86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37.5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25</v>
      </c>
      <c r="K106" s="71">
        <f>'Input_ch=12.5'!L54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25</v>
      </c>
      <c r="P106" s="71">
        <f>'Input_ch=12.5'!L65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25</v>
      </c>
      <c r="U106" s="71">
        <f>'Input_ch=12.5'!L76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2489.25</v>
      </c>
      <c r="Z106" s="71">
        <f>'Input_ch=12.5'!L87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25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12.5</v>
      </c>
      <c r="K107" s="71">
        <f>'Input_ch=12.5'!L54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12.5</v>
      </c>
      <c r="P107" s="71">
        <f>'Input_ch=12.5'!L65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12.5</v>
      </c>
      <c r="U107" s="71">
        <f>'Input_ch=12.5'!L76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2525.5</v>
      </c>
      <c r="Z107" s="71">
        <f>'Input_ch=12.5'!L87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12.5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'Input_ch=12.5'!K54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'Input_ch=12.5'!K65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'Input_ch=12.5'!K76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2418.25</v>
      </c>
      <c r="Z108" s="71">
        <f>'Input_ch=12.5'!K87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0</v>
      </c>
      <c r="F109" s="35">
        <f t="shared" si="23"/>
        <v>1</v>
      </c>
      <c r="G109" s="11">
        <f t="shared" si="41"/>
        <v>0</v>
      </c>
      <c r="H109" s="11">
        <f t="shared" si="24"/>
        <v>1</v>
      </c>
      <c r="I109" s="20">
        <f t="shared" si="25"/>
        <v>1</v>
      </c>
      <c r="J109" s="29">
        <f t="shared" si="26"/>
        <v>2234</v>
      </c>
      <c r="K109" s="71">
        <f>'Input_ch=12.5'!K53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2271.5</v>
      </c>
      <c r="P109" s="71">
        <f>'Input_ch=12.5'!K64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2271.5</v>
      </c>
      <c r="U109" s="71">
        <f>'Input_ch=12.5'!K75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2271.5</v>
      </c>
      <c r="Z109" s="71">
        <f>'Input_ch=12.5'!K86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2271.5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0</v>
      </c>
      <c r="H110" s="11">
        <f t="shared" si="24"/>
        <v>3</v>
      </c>
      <c r="I110" s="20">
        <f t="shared" si="25"/>
        <v>3</v>
      </c>
      <c r="J110" s="29">
        <f t="shared" si="26"/>
        <v>6715.5</v>
      </c>
      <c r="K110" s="71">
        <f>'Input_ch=12.5'!K53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2276</v>
      </c>
      <c r="P110" s="71">
        <f>'Input_ch=12.5'!K64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2276</v>
      </c>
      <c r="U110" s="71">
        <f>'Input_ch=12.5'!K75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2276</v>
      </c>
      <c r="Z110" s="71">
        <f>'Input_ch=12.5'!K86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2276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25</v>
      </c>
      <c r="K111" s="71">
        <f>'Input_ch=12.5'!L53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37.5</v>
      </c>
      <c r="P111" s="71">
        <f>'Input_ch=12.5'!L64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37.5</v>
      </c>
      <c r="U111" s="71">
        <f>'Input_ch=12.5'!L75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2379.5</v>
      </c>
      <c r="Z111" s="71">
        <f>'Input_ch=12.5'!L86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37.5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12.5</v>
      </c>
      <c r="K112" s="71">
        <f>'Input_ch=12.5'!L54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25</v>
      </c>
      <c r="P112" s="71">
        <f>'Input_ch=12.5'!L65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25</v>
      </c>
      <c r="U112" s="71">
        <f>'Input_ch=12.5'!L76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2473.25</v>
      </c>
      <c r="Z112" s="71">
        <f>'Input_ch=12.5'!L87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25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'Input_ch=12.5'!K54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6650</v>
      </c>
      <c r="P113" s="71">
        <f>'Input_ch=12.5'!K65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6650</v>
      </c>
      <c r="U113" s="71">
        <f>'Input_ch=12.5'!K76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2250</v>
      </c>
      <c r="Z113" s="71">
        <f>'Input_ch=12.5'!K87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6650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'Input_ch=12.5'!K53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1907.25</v>
      </c>
      <c r="P114" s="71">
        <f>'Input_ch=12.5'!K64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1907.25</v>
      </c>
      <c r="U114" s="71">
        <f>'Input_ch=12.5'!K75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1907.25</v>
      </c>
      <c r="Z114" s="71">
        <f>'Input_ch=12.5'!K86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1907.25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25</v>
      </c>
      <c r="K115" s="71">
        <f>'Input_ch=12.5'!K53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1936.5</v>
      </c>
      <c r="P115" s="71">
        <f>'Input_ch=12.5'!K64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1936.5</v>
      </c>
      <c r="U115" s="71">
        <f>'Input_ch=12.5'!K75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1936.5</v>
      </c>
      <c r="Z115" s="71">
        <f>'Input_ch=12.5'!K86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1936.5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12.5</v>
      </c>
      <c r="K116" s="71">
        <f>'Input_ch=12.5'!K53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2087</v>
      </c>
      <c r="P116" s="71">
        <f>'Input_ch=12.5'!K64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2087</v>
      </c>
      <c r="U116" s="71">
        <f>'Input_ch=12.5'!K75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2087</v>
      </c>
      <c r="Z116" s="71">
        <f>'Input_ch=12.5'!K86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2087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'Input_ch=12.5'!K53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1864.75</v>
      </c>
      <c r="P117" s="71">
        <f>'Input_ch=12.5'!K64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1864.75</v>
      </c>
      <c r="U117" s="71">
        <f>'Input_ch=12.5'!K75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1864.75</v>
      </c>
      <c r="Z117" s="71">
        <f>'Input_ch=12.5'!K86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1864.75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37.5</v>
      </c>
      <c r="K118" s="71">
        <f>'Input_ch=12.5'!K53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2150.5</v>
      </c>
      <c r="P118" s="71">
        <f>'Input_ch=12.5'!K64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2150.5</v>
      </c>
      <c r="U118" s="71">
        <f>'Input_ch=12.5'!K75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2150.5</v>
      </c>
      <c r="Z118" s="71">
        <f>'Input_ch=12.5'!K86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2150.5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25</v>
      </c>
      <c r="K119" s="71">
        <f>'Input_ch=12.5'!K53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2119.5</v>
      </c>
      <c r="P119" s="71">
        <f>'Input_ch=12.5'!K64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2119.5</v>
      </c>
      <c r="U119" s="71">
        <f>'Input_ch=12.5'!K75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2119.5</v>
      </c>
      <c r="Z119" s="71">
        <f>'Input_ch=12.5'!K86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2119.5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2015.75</v>
      </c>
      <c r="K120" s="71">
        <f>'Input_ch=12.5'!K53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2040.75</v>
      </c>
      <c r="P120" s="71">
        <f>'Input_ch=12.5'!K64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2040.75</v>
      </c>
      <c r="U120" s="71">
        <f>'Input_ch=12.5'!K75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2040.75</v>
      </c>
      <c r="Z120" s="71">
        <f>'Input_ch=12.5'!K86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2040.75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12.5</v>
      </c>
      <c r="K121" s="71">
        <f>'Input_ch=12.5'!K53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2084</v>
      </c>
      <c r="P121" s="71">
        <f>'Input_ch=12.5'!K64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2084</v>
      </c>
      <c r="U121" s="71">
        <f>'Input_ch=12.5'!K75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2084</v>
      </c>
      <c r="Z121" s="71">
        <f>'Input_ch=12.5'!K86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2084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'Input_ch=12.5'!K53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1922.5</v>
      </c>
      <c r="P122" s="71">
        <f>'Input_ch=12.5'!K64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1922.5</v>
      </c>
      <c r="U122" s="71">
        <f>'Input_ch=12.5'!K75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1922.5</v>
      </c>
      <c r="Z122" s="71">
        <f>'Input_ch=12.5'!K86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1922.5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'Input_ch=12.5'!K53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1910.5</v>
      </c>
      <c r="P123" s="71">
        <f>'Input_ch=12.5'!K64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1910.5</v>
      </c>
      <c r="U123" s="71">
        <f>'Input_ch=12.5'!K75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1910.5</v>
      </c>
      <c r="Z123" s="71">
        <f>'Input_ch=12.5'!K86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1910.5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'Input_ch=12.5'!K53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1849.25</v>
      </c>
      <c r="P124" s="71">
        <f>'Input_ch=12.5'!K64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1849.25</v>
      </c>
      <c r="U124" s="71">
        <f>'Input_ch=12.5'!K75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1849.25</v>
      </c>
      <c r="Z124" s="71">
        <f>'Input_ch=12.5'!K86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1849.25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37.5</v>
      </c>
      <c r="K125" s="71">
        <f>'Input_ch=12.5'!K53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1887.25</v>
      </c>
      <c r="P125" s="71">
        <f>'Input_ch=12.5'!K64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1887.25</v>
      </c>
      <c r="U125" s="71">
        <f>'Input_ch=12.5'!K75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1887.25</v>
      </c>
      <c r="Z125" s="71">
        <f>'Input_ch=12.5'!K86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1887.25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25</v>
      </c>
      <c r="K126" s="71">
        <f>'Input_ch=12.5'!K53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2111.75</v>
      </c>
      <c r="P126" s="71">
        <f>'Input_ch=12.5'!K64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2111.75</v>
      </c>
      <c r="U126" s="71">
        <f>'Input_ch=12.5'!K75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2111.75</v>
      </c>
      <c r="Z126" s="71">
        <f>'Input_ch=12.5'!K86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2111.75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5560.25</v>
      </c>
      <c r="K127" s="71">
        <f>'Input_ch=12.5'!K53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1886.75</v>
      </c>
      <c r="P127" s="71">
        <f>'Input_ch=12.5'!K64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1886.75</v>
      </c>
      <c r="U127" s="71">
        <f>'Input_ch=12.5'!K75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1886.75</v>
      </c>
      <c r="Z127" s="71">
        <f>'Input_ch=12.5'!K86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1886.75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37.5</v>
      </c>
      <c r="K128" s="71">
        <f>'Input_ch=12.5'!K53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2058.75</v>
      </c>
      <c r="P128" s="71">
        <f>'Input_ch=12.5'!K64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2058.75</v>
      </c>
      <c r="U128" s="71">
        <f>'Input_ch=12.5'!K75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2058.75</v>
      </c>
      <c r="Z128" s="71">
        <f>'Input_ch=12.5'!K86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2058.75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25</v>
      </c>
      <c r="K129" s="71">
        <f>'Input_ch=12.5'!K53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2087</v>
      </c>
      <c r="P129" s="71">
        <f>'Input_ch=12.5'!K64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2087</v>
      </c>
      <c r="U129" s="71">
        <f>'Input_ch=12.5'!K75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2087</v>
      </c>
      <c r="Z129" s="71">
        <f>'Input_ch=12.5'!K86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2087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12.5</v>
      </c>
      <c r="K130" s="71">
        <f>'Input_ch=12.5'!K53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2193.25</v>
      </c>
      <c r="P130" s="71">
        <f>'Input_ch=12.5'!K64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2193.25</v>
      </c>
      <c r="U130" s="71">
        <f>'Input_ch=12.5'!K75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2193.25</v>
      </c>
      <c r="Z130" s="71">
        <f>'Input_ch=12.5'!K86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2193.25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'Input_ch=12.5'!K53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2035</v>
      </c>
      <c r="P131" s="71">
        <f>'Input_ch=12.5'!K64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2035</v>
      </c>
      <c r="U131" s="71">
        <f>'Input_ch=12.5'!K75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2035</v>
      </c>
      <c r="Z131" s="71">
        <f>'Input_ch=12.5'!K86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2035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'Input_ch=12.5'!K53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1902</v>
      </c>
      <c r="P132" s="71">
        <f>'Input_ch=12.5'!K64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1902</v>
      </c>
      <c r="U132" s="71">
        <f>'Input_ch=12.5'!K75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1902</v>
      </c>
      <c r="Z132" s="71">
        <f>'Input_ch=12.5'!K86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1902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2</v>
      </c>
      <c r="F133" s="35">
        <f t="shared" si="23"/>
        <v>3</v>
      </c>
      <c r="G133" s="11">
        <f t="shared" si="41"/>
        <v>0</v>
      </c>
      <c r="H133" s="11">
        <f t="shared" si="24"/>
        <v>3</v>
      </c>
      <c r="I133" s="20">
        <f t="shared" si="25"/>
        <v>3</v>
      </c>
      <c r="J133" s="29">
        <f t="shared" si="26"/>
        <v>5417.25</v>
      </c>
      <c r="K133" s="71">
        <f>'Input_ch=12.5'!K53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1843.25</v>
      </c>
      <c r="P133" s="71">
        <f>'Input_ch=12.5'!K64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1843.25</v>
      </c>
      <c r="U133" s="71">
        <f>'Input_ch=12.5'!K75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1843.25</v>
      </c>
      <c r="Z133" s="71">
        <f>'Input_ch=12.5'!K86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1843.25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2</v>
      </c>
      <c r="H134" s="11">
        <f t="shared" si="24"/>
        <v>-1</v>
      </c>
      <c r="I134" s="20">
        <f t="shared" si="25"/>
        <v>0</v>
      </c>
      <c r="J134" s="29">
        <f t="shared" si="26"/>
        <v>25</v>
      </c>
      <c r="K134" s="71">
        <f>'Input_ch=12.5'!K53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1956.5</v>
      </c>
      <c r="P134" s="71">
        <f>'Input_ch=12.5'!K64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1956.5</v>
      </c>
      <c r="U134" s="71">
        <f>'Input_ch=12.5'!K75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1956.5</v>
      </c>
      <c r="Z134" s="71">
        <f>'Input_ch=12.5'!K86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1956.5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1</v>
      </c>
      <c r="H135" s="11">
        <f t="shared" si="24"/>
        <v>0</v>
      </c>
      <c r="I135" s="20">
        <f t="shared" si="25"/>
        <v>0</v>
      </c>
      <c r="J135" s="29">
        <f t="shared" si="26"/>
        <v>12.5</v>
      </c>
      <c r="K135" s="71">
        <f>'Input_ch=12.5'!K53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1895.5</v>
      </c>
      <c r="P135" s="71">
        <f>'Input_ch=12.5'!K64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1895.5</v>
      </c>
      <c r="U135" s="71">
        <f>'Input_ch=12.5'!K75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1895.5</v>
      </c>
      <c r="Z135" s="71">
        <f>'Input_ch=12.5'!K86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1895.5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0</v>
      </c>
      <c r="H136" s="11">
        <f t="shared" si="24"/>
        <v>4</v>
      </c>
      <c r="I136" s="20">
        <f t="shared" si="25"/>
        <v>4</v>
      </c>
      <c r="J136" s="29">
        <f t="shared" si="26"/>
        <v>7267</v>
      </c>
      <c r="K136" s="71">
        <f>'Input_ch=12.5'!K53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1854.25</v>
      </c>
      <c r="P136" s="71">
        <f>'Input_ch=12.5'!K64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1854.25</v>
      </c>
      <c r="U136" s="71">
        <f>'Input_ch=12.5'!K75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1854.25</v>
      </c>
      <c r="Z136" s="71">
        <f>'Input_ch=12.5'!K86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1854.25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37.5</v>
      </c>
      <c r="K137" s="71">
        <f>'Input_ch=12.5'!K53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1907.5</v>
      </c>
      <c r="P137" s="71">
        <f>'Input_ch=12.5'!K64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1907.5</v>
      </c>
      <c r="U137" s="71">
        <f>'Input_ch=12.5'!K75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1907.5</v>
      </c>
      <c r="Z137" s="71">
        <f>'Input_ch=12.5'!K86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1907.5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3</v>
      </c>
      <c r="F138" s="35">
        <f t="shared" si="23"/>
        <v>4</v>
      </c>
      <c r="G138" s="11">
        <f t="shared" si="41"/>
        <v>2</v>
      </c>
      <c r="H138" s="11">
        <f t="shared" si="24"/>
        <v>2</v>
      </c>
      <c r="I138" s="20">
        <f t="shared" si="25"/>
        <v>2</v>
      </c>
      <c r="J138" s="29">
        <f t="shared" si="26"/>
        <v>3705</v>
      </c>
      <c r="K138" s="71">
        <f>'Input_ch=12.5'!K53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1877.5</v>
      </c>
      <c r="P138" s="71">
        <f>'Input_ch=12.5'!K64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1877.5</v>
      </c>
      <c r="U138" s="71">
        <f>'Input_ch=12.5'!K75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1877.5</v>
      </c>
      <c r="Z138" s="71">
        <f>'Input_ch=12.5'!K86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1877.5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3</v>
      </c>
      <c r="H139" s="11">
        <f t="shared" si="24"/>
        <v>-2</v>
      </c>
      <c r="I139" s="20">
        <f t="shared" si="25"/>
        <v>0</v>
      </c>
      <c r="J139" s="29">
        <f t="shared" si="26"/>
        <v>37.5</v>
      </c>
      <c r="K139" s="71">
        <f>'Input_ch=12.5'!K53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1943.75</v>
      </c>
      <c r="P139" s="71">
        <f>'Input_ch=12.5'!K64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1943.75</v>
      </c>
      <c r="U139" s="71">
        <f>'Input_ch=12.5'!K75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1943.75</v>
      </c>
      <c r="Z139" s="71">
        <f>'Input_ch=12.5'!K86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1943.75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2</v>
      </c>
      <c r="H140" s="11">
        <f t="shared" si="24"/>
        <v>2</v>
      </c>
      <c r="I140" s="20">
        <f t="shared" si="25"/>
        <v>2</v>
      </c>
      <c r="J140" s="29">
        <f t="shared" si="26"/>
        <v>3739</v>
      </c>
      <c r="K140" s="71">
        <f>'Input_ch=12.5'!K53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1894.5</v>
      </c>
      <c r="P140" s="71">
        <f>'Input_ch=12.5'!K64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1894.5</v>
      </c>
      <c r="U140" s="71">
        <f>'Input_ch=12.5'!K75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1894.5</v>
      </c>
      <c r="Z140" s="71">
        <f>'Input_ch=12.5'!K86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1894.5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37.5</v>
      </c>
      <c r="K141" s="71">
        <f>'Input_ch=12.5'!K53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2090.5</v>
      </c>
      <c r="P141" s="71">
        <f>'Input_ch=12.5'!K64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2090.5</v>
      </c>
      <c r="U141" s="71">
        <f>'Input_ch=12.5'!K75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2090.5</v>
      </c>
      <c r="Z141" s="71">
        <f>'Input_ch=12.5'!K86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2090.5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1</v>
      </c>
      <c r="F142" s="35">
        <f t="shared" si="23"/>
        <v>2</v>
      </c>
      <c r="G142" s="11">
        <f t="shared" si="41"/>
        <v>2</v>
      </c>
      <c r="H142" s="11">
        <f t="shared" si="24"/>
        <v>0</v>
      </c>
      <c r="I142" s="20">
        <f t="shared" si="25"/>
        <v>0</v>
      </c>
      <c r="J142" s="29">
        <f t="shared" si="26"/>
        <v>25</v>
      </c>
      <c r="K142" s="71">
        <f>'Input_ch=12.5'!K53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1992.25</v>
      </c>
      <c r="P142" s="71">
        <f>'Input_ch=12.5'!K64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1992.25</v>
      </c>
      <c r="U142" s="71">
        <f>'Input_ch=12.5'!K75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1992.25</v>
      </c>
      <c r="Z142" s="71">
        <f>'Input_ch=12.5'!K86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1992.25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1</v>
      </c>
      <c r="H143" s="11">
        <f t="shared" si="24"/>
        <v>0</v>
      </c>
      <c r="I143" s="20">
        <f t="shared" si="25"/>
        <v>0</v>
      </c>
      <c r="J143" s="29">
        <f t="shared" si="26"/>
        <v>12.5</v>
      </c>
      <c r="K143" s="71">
        <f>'Input_ch=12.5'!K53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2144.5</v>
      </c>
      <c r="P143" s="71">
        <f>'Input_ch=12.5'!K64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2144.5</v>
      </c>
      <c r="U143" s="71">
        <f>'Input_ch=12.5'!K75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2144.5</v>
      </c>
      <c r="Z143" s="71">
        <f>'Input_ch=12.5'!K86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2144.5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0</v>
      </c>
      <c r="H144" s="11">
        <f t="shared" si="24"/>
        <v>4</v>
      </c>
      <c r="I144" s="20">
        <f t="shared" si="25"/>
        <v>4</v>
      </c>
      <c r="J144" s="29">
        <f t="shared" si="26"/>
        <v>7849</v>
      </c>
      <c r="K144" s="71">
        <f>'Input_ch=12.5'!K53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1999.75</v>
      </c>
      <c r="P144" s="71">
        <f>'Input_ch=12.5'!K64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1999.75</v>
      </c>
      <c r="U144" s="71">
        <f>'Input_ch=12.5'!K75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1999.75</v>
      </c>
      <c r="Z144" s="71">
        <f>'Input_ch=12.5'!K86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1999.75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2059</v>
      </c>
      <c r="K145" s="71">
        <f>'Input_ch=12.5'!K53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2059</v>
      </c>
      <c r="P145" s="71">
        <f>'Input_ch=12.5'!K64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2059</v>
      </c>
      <c r="U145" s="71">
        <f>'Input_ch=12.5'!K75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2059</v>
      </c>
      <c r="Z145" s="71">
        <f>'Input_ch=12.5'!K86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2059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2125.75</v>
      </c>
      <c r="K146" s="71">
        <f>'Input_ch=12.5'!K53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2125.75</v>
      </c>
      <c r="P146" s="71">
        <f>'Input_ch=12.5'!K64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2125.75</v>
      </c>
      <c r="U146" s="71">
        <f>'Input_ch=12.5'!K75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2125.75</v>
      </c>
      <c r="Z146" s="71">
        <f>'Input_ch=12.5'!K86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2125.75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2217</v>
      </c>
      <c r="K147" s="71">
        <f>'Input_ch=12.5'!K53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2217</v>
      </c>
      <c r="P147" s="71">
        <f>'Input_ch=12.5'!K64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2217</v>
      </c>
      <c r="U147" s="71">
        <f>'Input_ch=12.5'!K75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2217</v>
      </c>
      <c r="Z147" s="71">
        <f>'Input_ch=12.5'!K86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2217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1</v>
      </c>
      <c r="F148" s="35">
        <f t="shared" si="23"/>
        <v>2</v>
      </c>
      <c r="G148" s="11">
        <f t="shared" si="41"/>
        <v>3</v>
      </c>
      <c r="H148" s="11">
        <f t="shared" si="24"/>
        <v>-1</v>
      </c>
      <c r="I148" s="20">
        <f t="shared" si="25"/>
        <v>0</v>
      </c>
      <c r="J148" s="29">
        <f t="shared" si="26"/>
        <v>37.5</v>
      </c>
      <c r="K148" s="71">
        <f>'Input_ch=12.5'!L53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37.5</v>
      </c>
      <c r="P148" s="71">
        <f>'Input_ch=12.5'!L64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37.5</v>
      </c>
      <c r="U148" s="71">
        <f>'Input_ch=12.5'!L75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2380.5</v>
      </c>
      <c r="Z148" s="71">
        <f>'Input_ch=12.5'!L86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37.5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25</v>
      </c>
      <c r="K149" s="71">
        <f>'Input_ch=12.5'!L54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25</v>
      </c>
      <c r="P149" s="71">
        <f>'Input_ch=12.5'!L65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25</v>
      </c>
      <c r="U149" s="71">
        <f>'Input_ch=12.5'!L76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2396.25</v>
      </c>
      <c r="Z149" s="71">
        <f>'Input_ch=12.5'!L87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25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2274</v>
      </c>
      <c r="K150" s="71">
        <f>'Input_ch=12.5'!L54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6" si="51">IF(M150&gt;0,M150,0)</f>
        <v>0</v>
      </c>
      <c r="O150" s="22">
        <f t="shared" ref="O150:O168" si="52">L150*$C$4+N150*C150</f>
        <v>12.5</v>
      </c>
      <c r="P150" s="71">
        <f>'Input_ch=12.5'!L65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12.5</v>
      </c>
      <c r="U150" s="71">
        <f>'Input_ch=12.5'!L76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2299</v>
      </c>
      <c r="Z150" s="71">
        <f>'Input_ch=12.5'!L87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12.5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12.5</v>
      </c>
      <c r="K151" s="71">
        <f>'Input_ch=12.5'!L54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'Input_ch=12.5'!L65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'Input_ch=12.5'!L76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2345.75</v>
      </c>
      <c r="Z151" s="71">
        <f>'Input_ch=12.5'!L87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'Input_ch=12.5'!K54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'Input_ch=12.5'!K65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'Input_ch=12.5'!K76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2270</v>
      </c>
      <c r="Z152" s="71">
        <f>'Input_ch=12.5'!K87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'Input_ch=12.5'!K53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2204.5</v>
      </c>
      <c r="P153" s="71">
        <f>'Input_ch=12.5'!K64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2204.5</v>
      </c>
      <c r="U153" s="71">
        <f>'Input_ch=12.5'!K75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2204.5</v>
      </c>
      <c r="Z153" s="71">
        <f>'Input_ch=12.5'!K86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2204.5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'Input_ch=12.5'!K53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2161.5</v>
      </c>
      <c r="P154" s="71">
        <f>'Input_ch=12.5'!K64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2161.5</v>
      </c>
      <c r="U154" s="71">
        <f>'Input_ch=12.5'!K75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2161.5</v>
      </c>
      <c r="Z154" s="71">
        <f>'Input_ch=12.5'!K86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2161.5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'Input_ch=12.5'!K53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2076</v>
      </c>
      <c r="P155" s="71">
        <f>'Input_ch=12.5'!K64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2076</v>
      </c>
      <c r="U155" s="71">
        <f>'Input_ch=12.5'!K75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2076</v>
      </c>
      <c r="Z155" s="71">
        <f>'Input_ch=12.5'!K86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2076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37.5</v>
      </c>
      <c r="K156" s="71">
        <f>'Input_ch=12.5'!K53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2131.5</v>
      </c>
      <c r="P156" s="71">
        <f>'Input_ch=12.5'!K64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2131.5</v>
      </c>
      <c r="U156" s="71">
        <f>'Input_ch=12.5'!K75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2131.5</v>
      </c>
      <c r="Z156" s="71">
        <f>'Input_ch=12.5'!K86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2131.5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25</v>
      </c>
      <c r="K157" s="71">
        <f>'Input_ch=12.5'!L53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37.5</v>
      </c>
      <c r="P157" s="71">
        <f>'Input_ch=12.5'!L64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37.5</v>
      </c>
      <c r="U157" s="71">
        <f>'Input_ch=12.5'!L75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2401.5</v>
      </c>
      <c r="Z157" s="71">
        <f>'Input_ch=12.5'!L86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37.5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12.5</v>
      </c>
      <c r="K158" s="71">
        <f>'Input_ch=12.5'!K54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4320</v>
      </c>
      <c r="P158" s="71">
        <f>'Input_ch=12.5'!K65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4320</v>
      </c>
      <c r="U158" s="71">
        <f>'Input_ch=12.5'!K76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2185</v>
      </c>
      <c r="Z158" s="71">
        <f>'Input_ch=12.5'!K87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4320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'Input_ch=12.5'!K53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2078.5</v>
      </c>
      <c r="P159" s="71">
        <f>'Input_ch=12.5'!K64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2078.5</v>
      </c>
      <c r="U159" s="71">
        <f>'Input_ch=12.5'!K75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2078.5</v>
      </c>
      <c r="Z159" s="71">
        <f>'Input_ch=12.5'!K86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2078.5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'Input_ch=12.5'!K53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1937.5</v>
      </c>
      <c r="P160" s="71">
        <f>'Input_ch=12.5'!K64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1937.5</v>
      </c>
      <c r="U160" s="71">
        <f>'Input_ch=12.5'!K75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1937.5</v>
      </c>
      <c r="Z160" s="71">
        <f>'Input_ch=12.5'!K86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1937.5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'Input_ch=12.5'!K53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1842</v>
      </c>
      <c r="P161" s="71">
        <f>'Input_ch=12.5'!K64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1842</v>
      </c>
      <c r="U161" s="71">
        <f>'Input_ch=12.5'!K75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1842</v>
      </c>
      <c r="Z161" s="71">
        <f>'Input_ch=12.5'!K86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1842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'Input_ch=12.5'!J53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37.5</v>
      </c>
      <c r="P162" s="71">
        <f>'Input_ch=12.5'!J64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1706.75</v>
      </c>
      <c r="U162" s="71">
        <f>'Input_ch=12.5'!J75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37.5</v>
      </c>
      <c r="Z162" s="71">
        <f>'Input_ch=12.5'!J86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1706.75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'Input_ch=12.5'!J52</f>
        <v>3</v>
      </c>
      <c r="L163" s="11">
        <f t="shared" si="65"/>
        <v>2</v>
      </c>
      <c r="M163" s="11">
        <f t="shared" si="50"/>
        <v>1</v>
      </c>
      <c r="N163" s="20">
        <f t="shared" si="51"/>
        <v>1</v>
      </c>
      <c r="O163" s="22">
        <f t="shared" si="52"/>
        <v>1684</v>
      </c>
      <c r="P163" s="71">
        <f>'Input_ch=12.5'!J63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1696.5</v>
      </c>
      <c r="U163" s="71">
        <f>'Input_ch=12.5'!J74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25</v>
      </c>
      <c r="Z163" s="71">
        <f>'Input_ch=12.5'!J85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1696.5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'Input_ch=12.5'!J52</f>
        <v>3</v>
      </c>
      <c r="L164" s="11">
        <f t="shared" si="65"/>
        <v>2</v>
      </c>
      <c r="M164" s="11">
        <f t="shared" si="50"/>
        <v>1</v>
      </c>
      <c r="N164" s="20">
        <f t="shared" si="51"/>
        <v>1</v>
      </c>
      <c r="O164" s="22">
        <f t="shared" si="52"/>
        <v>1582</v>
      </c>
      <c r="P164" s="71">
        <f>'Input_ch=12.5'!J63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1594.5</v>
      </c>
      <c r="U164" s="71">
        <f>'Input_ch=12.5'!J74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12.5</v>
      </c>
      <c r="Z164" s="71">
        <f>'Input_ch=12.5'!J85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1594.5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1630.25</v>
      </c>
      <c r="K165" s="71">
        <f>'Input_ch=12.5'!J52</f>
        <v>3</v>
      </c>
      <c r="L165" s="11">
        <f t="shared" si="65"/>
        <v>2</v>
      </c>
      <c r="M165" s="11">
        <f t="shared" si="50"/>
        <v>1</v>
      </c>
      <c r="N165" s="20">
        <f t="shared" si="51"/>
        <v>1</v>
      </c>
      <c r="O165" s="22">
        <f t="shared" si="52"/>
        <v>1617.75</v>
      </c>
      <c r="P165" s="71">
        <f>'Input_ch=12.5'!J63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1630.25</v>
      </c>
      <c r="U165" s="71">
        <f>'Input_ch=12.5'!J74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'Input_ch=12.5'!J85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1630.25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37.5</v>
      </c>
      <c r="K166" s="71">
        <f>'Input_ch=12.5'!J52</f>
        <v>3</v>
      </c>
      <c r="L166" s="11">
        <f t="shared" si="65"/>
        <v>2</v>
      </c>
      <c r="M166" s="11">
        <f t="shared" si="50"/>
        <v>1</v>
      </c>
      <c r="N166" s="20">
        <f t="shared" si="51"/>
        <v>1</v>
      </c>
      <c r="O166" s="22">
        <f t="shared" si="52"/>
        <v>1677</v>
      </c>
      <c r="P166" s="71">
        <f>'Input_ch=12.5'!J63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37.5</v>
      </c>
      <c r="U166" s="71">
        <f>'Input_ch=12.5'!J74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'Input_ch=12.5'!J85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37.5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25</v>
      </c>
      <c r="K167" s="71">
        <f>'Input_ch=12.5'!K52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25</v>
      </c>
      <c r="P167" s="71">
        <f>'Input_ch=12.5'!K63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25</v>
      </c>
      <c r="U167" s="71">
        <f>'Input_ch=12.5'!K74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'Input_ch=12.5'!K85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25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12.5</v>
      </c>
      <c r="K168" s="71">
        <f>'Input_ch=12.5'!K53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12.5</v>
      </c>
      <c r="P168" s="71">
        <f>'Input_ch=12.5'!K64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12.5</v>
      </c>
      <c r="U168" s="71">
        <f>'Input_ch=12.5'!K75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'Input_ch=12.5'!K86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12.5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1907.8513513513512</v>
      </c>
      <c r="K169" s="47"/>
      <c r="L169" s="23" t="s">
        <v>12</v>
      </c>
      <c r="M169" s="23"/>
      <c r="N169" s="23"/>
      <c r="O169" s="75">
        <f>AVERAGE(O21:O168)</f>
        <v>2056.1790540540542</v>
      </c>
      <c r="P169" s="47"/>
      <c r="Q169" s="23" t="s">
        <v>12</v>
      </c>
      <c r="R169" s="23"/>
      <c r="S169" s="23"/>
      <c r="T169" s="75">
        <f>AVERAGE(T21:T168)</f>
        <v>2054.8868243243242</v>
      </c>
      <c r="U169" s="47"/>
      <c r="V169" s="23" t="s">
        <v>12</v>
      </c>
      <c r="W169" s="23"/>
      <c r="X169" s="23"/>
      <c r="Y169" s="75">
        <f>AVERAGE(Y21:Y168)</f>
        <v>2074.9307432432433</v>
      </c>
      <c r="Z169" s="47"/>
      <c r="AA169" s="23" t="s">
        <v>12</v>
      </c>
      <c r="AB169" s="23"/>
      <c r="AC169" s="23"/>
      <c r="AD169" s="75">
        <f>AVERAGE(AD21:AD168)</f>
        <v>2054.8868243243242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282362</v>
      </c>
      <c r="K170" s="1"/>
      <c r="L170" s="1" t="s">
        <v>13</v>
      </c>
      <c r="M170" s="1"/>
      <c r="N170" s="1"/>
      <c r="O170" s="44">
        <f>SUM(O21:O168)</f>
        <v>304314.5</v>
      </c>
      <c r="P170" s="1"/>
      <c r="Q170" s="1" t="s">
        <v>13</v>
      </c>
      <c r="R170" s="1"/>
      <c r="S170" s="1"/>
      <c r="T170" s="44">
        <f>SUM(T21:T168)</f>
        <v>304123.25</v>
      </c>
      <c r="U170" s="1"/>
      <c r="V170" s="1" t="s">
        <v>13</v>
      </c>
      <c r="W170" s="1"/>
      <c r="X170" s="1"/>
      <c r="Y170" s="44">
        <f>SUM(Y21:Y168)</f>
        <v>307089.75</v>
      </c>
      <c r="Z170" s="1"/>
      <c r="AA170" s="1" t="s">
        <v>13</v>
      </c>
      <c r="AB170" s="1"/>
      <c r="AC170" s="1"/>
      <c r="AD170" s="44">
        <f>SUM(AD21:AD168)</f>
        <v>304123.25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1890.5371621621621</v>
      </c>
      <c r="K171" s="1"/>
      <c r="L171" s="1" t="s">
        <v>14</v>
      </c>
      <c r="M171" s="1"/>
      <c r="N171" s="1"/>
      <c r="O171" s="43">
        <f>SUMPRODUCT(N21:N168,$C$21:$C$168)/SUM(N21:N168)</f>
        <v>2026.3648648648648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1.3851351351351351</v>
      </c>
      <c r="K172" s="16"/>
      <c r="L172" s="46" t="s">
        <v>19</v>
      </c>
      <c r="M172" s="16"/>
      <c r="N172" s="16"/>
      <c r="O172" s="48">
        <f>AVERAGE(L21:L168)</f>
        <v>2.3851351351351351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7.7745943150990513</v>
      </c>
      <c r="Q173" s="12" t="s">
        <v>38</v>
      </c>
      <c r="T173" s="3">
        <f>100/$J$170*T170-100</f>
        <v>7.7068621131738695</v>
      </c>
      <c r="V173" s="12" t="s">
        <v>38</v>
      </c>
      <c r="Y173" s="3">
        <f>100/$J$170*Y170-100</f>
        <v>8.7574638230356783</v>
      </c>
      <c r="AA173" s="12" t="s">
        <v>38</v>
      </c>
      <c r="AD173" s="3">
        <f>100/$J$170*AD170-100</f>
        <v>7.7068621131738695</v>
      </c>
      <c r="AF173" s="12" t="s">
        <v>38</v>
      </c>
      <c r="AH173" s="3">
        <f>100/$J$170*AH170-100</f>
        <v>8.3840070547736616</v>
      </c>
    </row>
  </sheetData>
  <mergeCells count="10">
    <mergeCell ref="AE19:AH19"/>
    <mergeCell ref="K18:O18"/>
    <mergeCell ref="P18:T18"/>
    <mergeCell ref="U18:Y18"/>
    <mergeCell ref="Z18:AD18"/>
    <mergeCell ref="E19:J19"/>
    <mergeCell ref="K19:O19"/>
    <mergeCell ref="P19:T19"/>
    <mergeCell ref="U19:Y19"/>
    <mergeCell ref="Z19:AD19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9"/>
  <sheetViews>
    <sheetView showGridLines="0" topLeftCell="E32" workbookViewId="0">
      <selection activeCell="R49" sqref="R49:Z58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26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  <c r="S49" t="s">
        <v>52</v>
      </c>
    </row>
    <row r="50" spans="2:26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  <c r="R50" s="7"/>
      <c r="S50" s="61">
        <v>1000</v>
      </c>
      <c r="T50" s="61">
        <v>1500</v>
      </c>
      <c r="U50" s="61">
        <v>2000</v>
      </c>
      <c r="V50" s="61">
        <v>2500</v>
      </c>
      <c r="W50" s="61">
        <v>3000</v>
      </c>
      <c r="X50" s="61">
        <v>3500</v>
      </c>
      <c r="Y50" s="61">
        <v>4000</v>
      </c>
      <c r="Z50" s="61">
        <v>4500</v>
      </c>
    </row>
    <row r="51" spans="2:26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  <c r="R51" s="58">
        <v>1000</v>
      </c>
      <c r="S51" s="59">
        <v>4</v>
      </c>
      <c r="T51" s="40">
        <v>1</v>
      </c>
      <c r="U51" s="40">
        <v>4</v>
      </c>
      <c r="V51" s="40">
        <v>1</v>
      </c>
      <c r="W51" s="40">
        <v>1</v>
      </c>
      <c r="X51" s="40">
        <v>1</v>
      </c>
      <c r="Y51" s="40">
        <v>1</v>
      </c>
      <c r="Z51" s="40">
        <v>1</v>
      </c>
    </row>
    <row r="52" spans="2:26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89">
        <v>3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  <c r="R52" s="6">
        <v>1500</v>
      </c>
      <c r="S52" s="43">
        <v>4</v>
      </c>
      <c r="T52" s="89">
        <v>4</v>
      </c>
      <c r="U52" s="43">
        <v>4</v>
      </c>
      <c r="V52" s="43">
        <v>1</v>
      </c>
      <c r="W52" s="43">
        <v>1</v>
      </c>
      <c r="X52" s="43">
        <v>1</v>
      </c>
      <c r="Y52" s="43">
        <v>1</v>
      </c>
      <c r="Z52" s="43">
        <v>1</v>
      </c>
    </row>
    <row r="53" spans="2:26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  <c r="R53" s="6">
        <v>2000</v>
      </c>
      <c r="S53" s="43">
        <v>4</v>
      </c>
      <c r="T53" s="43">
        <v>1</v>
      </c>
      <c r="U53" s="43">
        <v>4</v>
      </c>
      <c r="V53" s="43">
        <v>1</v>
      </c>
      <c r="W53" s="43">
        <v>4</v>
      </c>
      <c r="X53" s="43">
        <v>1</v>
      </c>
      <c r="Y53" s="43">
        <v>1</v>
      </c>
      <c r="Z53" s="43">
        <v>1</v>
      </c>
    </row>
    <row r="54" spans="2:26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89">
        <v>3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  <c r="R54" s="6">
        <v>2500</v>
      </c>
      <c r="S54" s="43">
        <v>4</v>
      </c>
      <c r="T54" s="89">
        <v>4</v>
      </c>
      <c r="U54" s="43">
        <v>4</v>
      </c>
      <c r="V54" s="43">
        <v>1</v>
      </c>
      <c r="W54" s="43">
        <v>4</v>
      </c>
      <c r="X54" s="43">
        <v>1</v>
      </c>
      <c r="Y54" s="43">
        <v>1</v>
      </c>
      <c r="Z54" s="43">
        <v>1</v>
      </c>
    </row>
    <row r="55" spans="2:26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89">
        <v>3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  <c r="R55" s="6">
        <v>3000</v>
      </c>
      <c r="S55" s="43">
        <v>4</v>
      </c>
      <c r="T55" s="89">
        <v>4</v>
      </c>
      <c r="U55" s="43">
        <v>4</v>
      </c>
      <c r="V55" s="43">
        <v>4</v>
      </c>
      <c r="W55" s="43">
        <v>4</v>
      </c>
      <c r="X55" s="43">
        <v>1</v>
      </c>
      <c r="Y55" s="43">
        <v>1</v>
      </c>
      <c r="Z55" s="43">
        <v>1</v>
      </c>
    </row>
    <row r="56" spans="2:26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89">
        <v>3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  <c r="R56" s="6">
        <v>3500</v>
      </c>
      <c r="S56" s="43">
        <v>4</v>
      </c>
      <c r="T56" s="89">
        <v>4</v>
      </c>
      <c r="U56" s="43">
        <v>4</v>
      </c>
      <c r="V56" s="43">
        <v>1</v>
      </c>
      <c r="W56" s="43">
        <v>4</v>
      </c>
      <c r="X56" s="43">
        <v>1</v>
      </c>
      <c r="Y56" s="43">
        <v>1</v>
      </c>
      <c r="Z56" s="43">
        <v>1</v>
      </c>
    </row>
    <row r="57" spans="2:26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89">
        <v>3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  <c r="R57" s="6">
        <v>4000</v>
      </c>
      <c r="S57" s="44">
        <v>4</v>
      </c>
      <c r="T57" s="89">
        <v>4</v>
      </c>
      <c r="U57" s="44">
        <v>4</v>
      </c>
      <c r="V57" s="43">
        <v>1</v>
      </c>
      <c r="W57" s="43">
        <v>1</v>
      </c>
      <c r="X57" s="43">
        <v>1</v>
      </c>
      <c r="Y57" s="43">
        <v>1</v>
      </c>
      <c r="Z57" s="43">
        <v>1</v>
      </c>
    </row>
    <row r="58" spans="2:26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90">
        <v>3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  <c r="R58" s="7">
        <v>4500</v>
      </c>
      <c r="S58" s="5">
        <v>4</v>
      </c>
      <c r="T58" s="90">
        <v>4</v>
      </c>
      <c r="U58" s="60">
        <v>4</v>
      </c>
      <c r="V58" s="60">
        <v>1</v>
      </c>
      <c r="W58" s="60">
        <v>1</v>
      </c>
      <c r="X58" s="60">
        <v>1</v>
      </c>
      <c r="Y58" s="60">
        <v>1</v>
      </c>
      <c r="Z58" s="60">
        <v>1</v>
      </c>
    </row>
    <row r="59" spans="2:26" x14ac:dyDescent="0.25">
      <c r="B59" s="56">
        <v>39722</v>
      </c>
      <c r="C59" s="3">
        <v>1648</v>
      </c>
      <c r="D59" s="62">
        <v>1500</v>
      </c>
    </row>
    <row r="60" spans="2:26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26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26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26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26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7" x14ac:dyDescent="0.25">
      <c r="B81" s="56">
        <v>40391</v>
      </c>
      <c r="C81" s="3">
        <v>2095.25</v>
      </c>
      <c r="D81" s="62">
        <v>2000</v>
      </c>
    </row>
    <row r="82" spans="2:17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7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7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4"/>
    </row>
    <row r="85" spans="2:17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7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7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7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7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7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7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7" x14ac:dyDescent="0.25">
      <c r="B92" s="56">
        <v>40725</v>
      </c>
      <c r="C92" s="3">
        <v>2342</v>
      </c>
      <c r="D92" s="62">
        <v>2500</v>
      </c>
    </row>
    <row r="93" spans="2:17" x14ac:dyDescent="0.25">
      <c r="B93" s="56">
        <v>40756</v>
      </c>
      <c r="C93" s="3">
        <v>2435.75</v>
      </c>
      <c r="D93" s="62">
        <v>2500</v>
      </c>
    </row>
    <row r="94" spans="2:17" x14ac:dyDescent="0.25">
      <c r="B94" s="56">
        <v>40787</v>
      </c>
      <c r="C94" s="3">
        <v>2212.5</v>
      </c>
      <c r="D94" s="62">
        <v>2000</v>
      </c>
    </row>
    <row r="95" spans="2:17" x14ac:dyDescent="0.25">
      <c r="B95" s="56">
        <v>40817</v>
      </c>
      <c r="C95" s="3">
        <v>1869.75</v>
      </c>
      <c r="D95" s="62">
        <v>2000</v>
      </c>
    </row>
    <row r="96" spans="2:17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3"/>
  <sheetViews>
    <sheetView showGridLines="0" zoomScale="70" zoomScaleNormal="70" workbookViewId="0">
      <selection activeCell="D11" sqref="D11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15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80" t="s">
        <v>16</v>
      </c>
      <c r="C20" s="81" t="s">
        <v>21</v>
      </c>
      <c r="D20" s="82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'Input_ch=15'!I51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'Input_ch=15'!I62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'Input_ch=15'!I73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'Input_ch=15'!I84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30</v>
      </c>
      <c r="K23" s="72">
        <f>'Input_ch=15'!I51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1182.25</v>
      </c>
      <c r="P23" s="71">
        <f>'Input_ch=15'!I62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1182.25</v>
      </c>
      <c r="U23" s="71">
        <f>'Input_ch=15'!I73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1182.25</v>
      </c>
      <c r="Z23" s="71">
        <f>'Input_ch=15'!I84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1182.25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15</v>
      </c>
      <c r="K24" s="71">
        <f>'Input_ch=15'!I51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1167.5</v>
      </c>
      <c r="P24" s="71">
        <f>'Input_ch=15'!I62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1167.5</v>
      </c>
      <c r="U24" s="71">
        <f>'Input_ch=15'!I73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1167.5</v>
      </c>
      <c r="Z24" s="71">
        <f>'Input_ch=15'!I84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1167.5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'Input_ch=15'!I51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1073</v>
      </c>
      <c r="P25" s="71">
        <f>'Input_ch=15'!I62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1073</v>
      </c>
      <c r="U25" s="71">
        <f>'Input_ch=15'!I73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1073</v>
      </c>
      <c r="Z25" s="71">
        <f>'Input_ch=15'!I84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1073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15</v>
      </c>
      <c r="K26" s="73">
        <f>'Input_ch=15'!I51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1141.75</v>
      </c>
      <c r="P26" s="73">
        <f>'Input_ch=15'!I62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1141.75</v>
      </c>
      <c r="U26" s="73">
        <f>'Input_ch=15'!I73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1141.75</v>
      </c>
      <c r="Z26" s="73">
        <f>'Input_ch=15'!I84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1141.75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'Input_ch=15'!I51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1012.25</v>
      </c>
      <c r="P27" s="73">
        <f>'Input_ch=15'!I62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1012.25</v>
      </c>
      <c r="U27" s="73">
        <f>'Input_ch=15'!I73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1012.25</v>
      </c>
      <c r="Z27" s="73">
        <f>'Input_ch=15'!I84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1012.25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15</v>
      </c>
      <c r="K28" s="73">
        <f>'Input_ch=15'!I51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1071.5</v>
      </c>
      <c r="P28" s="73">
        <f>'Input_ch=15'!I62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1071.5</v>
      </c>
      <c r="U28" s="73">
        <f>'Input_ch=15'!I73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1071.5</v>
      </c>
      <c r="Z28" s="73">
        <f>'Input_ch=15'!I84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1071.5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'Input_ch=15'!I51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1001.5</v>
      </c>
      <c r="P29" s="73">
        <f>'Input_ch=15'!I62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1001.5</v>
      </c>
      <c r="U29" s="73">
        <f>'Input_ch=15'!I73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1001.5</v>
      </c>
      <c r="Z29" s="73">
        <f>'Input_ch=15'!I84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1001.5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45</v>
      </c>
      <c r="K30" s="73">
        <f>'Input_ch=15'!I51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1135</v>
      </c>
      <c r="P30" s="73">
        <f>'Input_ch=15'!I62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1135</v>
      </c>
      <c r="U30" s="73">
        <f>'Input_ch=15'!I73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1135</v>
      </c>
      <c r="Z30" s="73">
        <f>'Input_ch=15'!I84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1135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2075.5</v>
      </c>
      <c r="K31" s="73">
        <f>'Input_ch=15'!I51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1067.75</v>
      </c>
      <c r="P31" s="73">
        <f>'Input_ch=15'!I62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1067.75</v>
      </c>
      <c r="U31" s="73">
        <f>'Input_ch=15'!I73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1067.75</v>
      </c>
      <c r="Z31" s="73">
        <f>'Input_ch=15'!I84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1067.75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1212.5</v>
      </c>
      <c r="K32" s="74">
        <f>'Input_ch=15'!I51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1212.5</v>
      </c>
      <c r="P32" s="73">
        <f>'Input_ch=15'!I62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1212.5</v>
      </c>
      <c r="U32" s="73">
        <f>'Input_ch=15'!I73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1212.5</v>
      </c>
      <c r="Z32" s="73">
        <f>'Input_ch=15'!I84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1212.5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1298.5</v>
      </c>
      <c r="K33" s="73">
        <f>'Input_ch=15'!J51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45</v>
      </c>
      <c r="P33" s="73">
        <f>'Input_ch=15'!J62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1298.5</v>
      </c>
      <c r="U33" s="73">
        <f>'Input_ch=15'!J73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45</v>
      </c>
      <c r="Z33" s="73">
        <f>'Input_ch=15'!J84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1298.5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45</v>
      </c>
      <c r="K34" s="74">
        <f>'Input_ch=15'!J52</f>
        <v>3</v>
      </c>
      <c r="L34" s="11">
        <f t="shared" si="19"/>
        <v>2</v>
      </c>
      <c r="M34" s="11">
        <f t="shared" si="4"/>
        <v>1</v>
      </c>
      <c r="N34" s="20">
        <f t="shared" si="5"/>
        <v>1</v>
      </c>
      <c r="O34" s="22">
        <f t="shared" si="6"/>
        <v>1317.5</v>
      </c>
      <c r="P34" s="73">
        <f>'Input_ch=15'!J63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1332.5</v>
      </c>
      <c r="U34" s="73">
        <f>'Input_ch=15'!J74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30</v>
      </c>
      <c r="Z34" s="73">
        <f>'Input_ch=15'!J85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1332.5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30</v>
      </c>
      <c r="K35" s="73">
        <f>'Input_ch=15'!J52</f>
        <v>3</v>
      </c>
      <c r="L35" s="11">
        <f t="shared" si="19"/>
        <v>2</v>
      </c>
      <c r="M35" s="11">
        <f t="shared" si="4"/>
        <v>1</v>
      </c>
      <c r="N35" s="20">
        <f t="shared" si="5"/>
        <v>1</v>
      </c>
      <c r="O35" s="22">
        <f t="shared" si="6"/>
        <v>1401</v>
      </c>
      <c r="P35" s="73">
        <f>'Input_ch=15'!J63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1416</v>
      </c>
      <c r="U35" s="73">
        <f>'Input_ch=15'!J74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15</v>
      </c>
      <c r="Z35" s="73">
        <f>'Input_ch=15'!J85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1416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15</v>
      </c>
      <c r="K36" s="71">
        <f>'Input_ch=15'!J52</f>
        <v>3</v>
      </c>
      <c r="L36" s="11">
        <f t="shared" si="19"/>
        <v>2</v>
      </c>
      <c r="M36" s="11">
        <f t="shared" si="4"/>
        <v>1</v>
      </c>
      <c r="N36" s="20">
        <f t="shared" si="5"/>
        <v>1</v>
      </c>
      <c r="O36" s="22">
        <f t="shared" si="6"/>
        <v>1354.5</v>
      </c>
      <c r="P36" s="71">
        <f>'Input_ch=15'!J63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1369.5</v>
      </c>
      <c r="U36" s="71">
        <f>'Input_ch=15'!J74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'Input_ch=15'!J85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1369.5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0</v>
      </c>
      <c r="F37" s="35">
        <f t="shared" si="0"/>
        <v>1</v>
      </c>
      <c r="G37" s="11">
        <f t="shared" si="18"/>
        <v>0</v>
      </c>
      <c r="H37" s="11">
        <f t="shared" si="1"/>
        <v>1</v>
      </c>
      <c r="I37" s="20">
        <f t="shared" si="2"/>
        <v>1</v>
      </c>
      <c r="J37" s="29">
        <f t="shared" si="3"/>
        <v>1286</v>
      </c>
      <c r="K37" s="73">
        <f>'Input_ch=15'!J52</f>
        <v>3</v>
      </c>
      <c r="L37" s="11">
        <f t="shared" si="19"/>
        <v>2</v>
      </c>
      <c r="M37" s="11">
        <f t="shared" si="4"/>
        <v>1</v>
      </c>
      <c r="N37" s="20">
        <f t="shared" si="5"/>
        <v>1</v>
      </c>
      <c r="O37" s="22">
        <f t="shared" si="6"/>
        <v>1316</v>
      </c>
      <c r="P37" s="73">
        <f>'Input_ch=15'!J63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1331</v>
      </c>
      <c r="U37" s="73">
        <f>'Input_ch=15'!J74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'Input_ch=15'!J85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1331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0</v>
      </c>
      <c r="H38" s="11">
        <f t="shared" si="1"/>
        <v>1</v>
      </c>
      <c r="I38" s="20">
        <f t="shared" si="2"/>
        <v>1</v>
      </c>
      <c r="J38" s="29">
        <f t="shared" si="3"/>
        <v>1288.5</v>
      </c>
      <c r="K38" s="73">
        <f>'Input_ch=15'!J52</f>
        <v>3</v>
      </c>
      <c r="L38" s="11">
        <f t="shared" si="19"/>
        <v>2</v>
      </c>
      <c r="M38" s="11">
        <f t="shared" si="4"/>
        <v>1</v>
      </c>
      <c r="N38" s="20">
        <f t="shared" si="5"/>
        <v>1</v>
      </c>
      <c r="O38" s="22">
        <f t="shared" si="6"/>
        <v>1318.5</v>
      </c>
      <c r="P38" s="73">
        <f>'Input_ch=15'!J63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1333.5</v>
      </c>
      <c r="U38" s="73">
        <f>'Input_ch=15'!J74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'Input_ch=15'!J85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1333.5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'Input_ch=15'!I52</f>
        <v>4</v>
      </c>
      <c r="L39" s="11">
        <f t="shared" si="19"/>
        <v>2</v>
      </c>
      <c r="M39" s="11">
        <f t="shared" si="4"/>
        <v>2</v>
      </c>
      <c r="N39" s="20">
        <f t="shared" si="5"/>
        <v>2</v>
      </c>
      <c r="O39" s="22">
        <f t="shared" si="6"/>
        <v>2390</v>
      </c>
      <c r="P39" s="73">
        <f>'Input_ch=15'!I63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1225</v>
      </c>
      <c r="U39" s="73">
        <f>'Input_ch=15'!I74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'Input_ch=15'!I85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1225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1305.75</v>
      </c>
      <c r="K40" s="73">
        <f>'Input_ch=15'!J51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45</v>
      </c>
      <c r="P40" s="73">
        <f>'Input_ch=15'!J62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1305.75</v>
      </c>
      <c r="U40" s="73">
        <f>'Input_ch=15'!J73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45</v>
      </c>
      <c r="Z40" s="73">
        <f>'Input_ch=15'!J84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1305.75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0</v>
      </c>
      <c r="F41" s="35">
        <f t="shared" si="0"/>
        <v>1</v>
      </c>
      <c r="G41" s="11">
        <f t="shared" si="18"/>
        <v>3</v>
      </c>
      <c r="H41" s="11">
        <f t="shared" si="1"/>
        <v>-2</v>
      </c>
      <c r="I41" s="20">
        <f t="shared" si="2"/>
        <v>0</v>
      </c>
      <c r="J41" s="29">
        <f t="shared" si="3"/>
        <v>45</v>
      </c>
      <c r="K41" s="73">
        <f>'Input_ch=15'!J52</f>
        <v>3</v>
      </c>
      <c r="L41" s="11">
        <f t="shared" si="19"/>
        <v>2</v>
      </c>
      <c r="M41" s="11">
        <f t="shared" si="4"/>
        <v>1</v>
      </c>
      <c r="N41" s="20">
        <f t="shared" si="5"/>
        <v>1</v>
      </c>
      <c r="O41" s="22">
        <f t="shared" si="6"/>
        <v>1432</v>
      </c>
      <c r="P41" s="73">
        <f>'Input_ch=15'!J63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1447</v>
      </c>
      <c r="U41" s="73">
        <f>'Input_ch=15'!J74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30</v>
      </c>
      <c r="Z41" s="73">
        <f>'Input_ch=15'!J85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1447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2</v>
      </c>
      <c r="H42" s="11">
        <f t="shared" si="1"/>
        <v>2</v>
      </c>
      <c r="I42" s="20">
        <f t="shared" si="2"/>
        <v>2</v>
      </c>
      <c r="J42" s="29">
        <f t="shared" si="3"/>
        <v>2840.5</v>
      </c>
      <c r="K42" s="73">
        <f>'Input_ch=15'!J52</f>
        <v>3</v>
      </c>
      <c r="L42" s="11">
        <f t="shared" si="19"/>
        <v>2</v>
      </c>
      <c r="M42" s="11">
        <f t="shared" si="4"/>
        <v>1</v>
      </c>
      <c r="N42" s="20">
        <f t="shared" si="5"/>
        <v>1</v>
      </c>
      <c r="O42" s="22">
        <f t="shared" si="6"/>
        <v>1435.25</v>
      </c>
      <c r="P42" s="73">
        <f>'Input_ch=15'!J63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1450.25</v>
      </c>
      <c r="U42" s="73">
        <f>'Input_ch=15'!J74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15</v>
      </c>
      <c r="Z42" s="73">
        <f>'Input_ch=15'!J85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1450.25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1565.5</v>
      </c>
      <c r="K43" s="73">
        <f>'Input_ch=15'!J52</f>
        <v>3</v>
      </c>
      <c r="L43" s="11">
        <f t="shared" si="19"/>
        <v>2</v>
      </c>
      <c r="M43" s="11">
        <f t="shared" si="4"/>
        <v>1</v>
      </c>
      <c r="N43" s="20">
        <f t="shared" si="5"/>
        <v>1</v>
      </c>
      <c r="O43" s="22">
        <f t="shared" si="6"/>
        <v>1550.5</v>
      </c>
      <c r="P43" s="73">
        <f>'Input_ch=15'!J63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1565.5</v>
      </c>
      <c r="U43" s="73">
        <f>'Input_ch=15'!J74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'Input_ch=15'!J85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1565.5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1800.25</v>
      </c>
      <c r="K44" s="73">
        <f>'Input_ch=15'!K52</f>
        <v>4</v>
      </c>
      <c r="L44" s="11">
        <f t="shared" si="19"/>
        <v>2</v>
      </c>
      <c r="M44" s="11">
        <f t="shared" si="4"/>
        <v>2</v>
      </c>
      <c r="N44" s="20">
        <f t="shared" si="5"/>
        <v>2</v>
      </c>
      <c r="O44" s="22">
        <f t="shared" si="6"/>
        <v>3540.5</v>
      </c>
      <c r="P44" s="73">
        <f>'Input_ch=15'!K63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1800.25</v>
      </c>
      <c r="U44" s="73">
        <f>'Input_ch=15'!K74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'Input_ch=15'!K85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1800.25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1945.5</v>
      </c>
      <c r="K45" s="71">
        <f>'Input_ch=15'!K53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1945.5</v>
      </c>
      <c r="P45" s="71">
        <f>'Input_ch=15'!K64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1945.5</v>
      </c>
      <c r="U45" s="71">
        <f>'Input_ch=15'!K75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1945.5</v>
      </c>
      <c r="Z45" s="71">
        <f>'Input_ch=15'!K86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1945.5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45</v>
      </c>
      <c r="K46" s="71">
        <f>'Input_ch=15'!L53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45</v>
      </c>
      <c r="P46" s="71">
        <f>'Input_ch=15'!L64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45</v>
      </c>
      <c r="U46" s="71">
        <f>'Input_ch=15'!L75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2379</v>
      </c>
      <c r="Z46" s="71">
        <f>'Input_ch=15'!L86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45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4698</v>
      </c>
      <c r="K47" s="71">
        <f>'Input_ch=15'!L54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30</v>
      </c>
      <c r="P47" s="71">
        <f>'Input_ch=15'!L65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30</v>
      </c>
      <c r="U47" s="71">
        <f>'Input_ch=15'!L76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2379</v>
      </c>
      <c r="Z47" s="71">
        <f>'Input_ch=15'!L87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30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2787.5</v>
      </c>
      <c r="K48" s="72">
        <f>'Input_ch=15'!M54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8242.5</v>
      </c>
      <c r="P48" s="72">
        <f>'Input_ch=15'!M65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15</v>
      </c>
      <c r="U48" s="72">
        <f>'Input_ch=15'!M76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2787.5</v>
      </c>
      <c r="Z48" s="72">
        <f>'Input_ch=15'!M87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15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3</v>
      </c>
      <c r="F49" s="35">
        <f t="shared" si="0"/>
        <v>4</v>
      </c>
      <c r="G49" s="11">
        <f t="shared" si="18"/>
        <v>3</v>
      </c>
      <c r="H49" s="11">
        <f t="shared" si="1"/>
        <v>1</v>
      </c>
      <c r="I49" s="20">
        <f t="shared" si="2"/>
        <v>1</v>
      </c>
      <c r="J49" s="29">
        <f t="shared" si="3"/>
        <v>3247</v>
      </c>
      <c r="K49" s="72">
        <f>'Input_ch=15'!M55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3247</v>
      </c>
      <c r="P49" s="72">
        <f>'Input_ch=15'!M66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'Input_ch=15'!M77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3247</v>
      </c>
      <c r="Z49" s="72">
        <f>'Input_ch=15'!M88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3</v>
      </c>
      <c r="H50" s="11">
        <f t="shared" si="1"/>
        <v>-2</v>
      </c>
      <c r="I50" s="20">
        <f t="shared" si="2"/>
        <v>0</v>
      </c>
      <c r="J50" s="29">
        <f t="shared" si="3"/>
        <v>45</v>
      </c>
      <c r="K50" s="71">
        <f>'Input_ch=15'!N55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45</v>
      </c>
      <c r="P50" s="71">
        <f>'Input_ch=15'!N66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'Input_ch=15'!N77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45</v>
      </c>
      <c r="Z50" s="71">
        <f>'Input_ch=15'!N88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2</v>
      </c>
      <c r="H51" s="11">
        <f t="shared" si="1"/>
        <v>2</v>
      </c>
      <c r="I51" s="20">
        <f t="shared" si="2"/>
        <v>2</v>
      </c>
      <c r="J51" s="29">
        <f t="shared" si="3"/>
        <v>6470</v>
      </c>
      <c r="K51" s="71">
        <f>'Input_ch=15'!M56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6470</v>
      </c>
      <c r="P51" s="71">
        <f>'Input_ch=15'!M67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'Input_ch=15'!M78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6470</v>
      </c>
      <c r="Z51" s="71">
        <f>'Input_ch=15'!M89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45</v>
      </c>
      <c r="K52" s="72">
        <f>'Input_ch=15'!N55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45</v>
      </c>
      <c r="P52" s="71">
        <f>'Input_ch=15'!N66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'Input_ch=15'!N77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45</v>
      </c>
      <c r="Z52" s="71">
        <f>'Input_ch=15'!N88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30</v>
      </c>
      <c r="K53" s="71">
        <f>'Input_ch=15'!N56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30</v>
      </c>
      <c r="P53" s="71">
        <f>'Input_ch=15'!N67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'Input_ch=15'!N78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30</v>
      </c>
      <c r="Z53" s="71">
        <f>'Input_ch=15'!N89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10066.5</v>
      </c>
      <c r="K54" s="71">
        <f>'Input_ch=15'!N56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15</v>
      </c>
      <c r="P54" s="71">
        <f>'Input_ch=15'!N67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'Input_ch=15'!N78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15</v>
      </c>
      <c r="Z54" s="71">
        <f>'Input_ch=15'!N89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45</v>
      </c>
      <c r="K55" s="71">
        <f>'Input_ch=15'!P56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'Input_ch=15'!P67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'Input_ch=15'!P78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'Input_ch=15'!P89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30</v>
      </c>
      <c r="K56" s="71">
        <f>'Input_ch=15'!P58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'Input_ch=15'!P69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'Input_ch=15'!P80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'Input_ch=15'!P91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15</v>
      </c>
      <c r="K57" s="71">
        <f>'Input_ch=15'!P58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'Input_ch=15'!P69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'Input_ch=15'!P80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'Input_ch=15'!P91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'Input_ch=15'!N58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'Input_ch=15'!N69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'Input_ch=15'!N80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'Input_ch=15'!N91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15</v>
      </c>
      <c r="K59" s="71">
        <f>'Input_ch=15'!N56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'Input_ch=15'!N67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'Input_ch=15'!N78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'Input_ch=15'!N89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'Input_ch=15'!M56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'Input_ch=15'!M67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'Input_ch=15'!M78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'Input_ch=15'!M89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45</v>
      </c>
      <c r="K61" s="71">
        <f>'Input_ch=15'!O55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45</v>
      </c>
      <c r="P61" s="71">
        <f>'Input_ch=15'!O66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'Input_ch=15'!O77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45</v>
      </c>
      <c r="Z61" s="71">
        <f>'Input_ch=15'!O88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30</v>
      </c>
      <c r="K62" s="71">
        <f>'Input_ch=15'!O57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30</v>
      </c>
      <c r="P62" s="71">
        <f>'Input_ch=15'!O68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'Input_ch=15'!O79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30</v>
      </c>
      <c r="Z62" s="71">
        <f>'Input_ch=15'!O90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3469</v>
      </c>
      <c r="K63" s="71">
        <f>'Input_ch=15'!N57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15</v>
      </c>
      <c r="P63" s="71">
        <f>'Input_ch=15'!N68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'Input_ch=15'!N79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15</v>
      </c>
      <c r="Z63" s="71">
        <f>'Input_ch=15'!N90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15</v>
      </c>
      <c r="K64" s="71">
        <f>'Input_ch=15'!N56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'Input_ch=15'!N67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'Input_ch=15'!N78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'Input_ch=15'!N89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'Input_ch=15'!M56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'Input_ch=15'!M67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'Input_ch=15'!M78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'Input_ch=15'!M89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15</v>
      </c>
      <c r="K66" s="71">
        <f>'Input_ch=15'!M55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3152</v>
      </c>
      <c r="P66" s="71">
        <f>'Input_ch=15'!M66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'Input_ch=15'!M77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3152</v>
      </c>
      <c r="Z66" s="71">
        <f>'Input_ch=15'!M88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'Input_ch=15'!M55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2775</v>
      </c>
      <c r="P67" s="71">
        <f>'Input_ch=15'!M66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'Input_ch=15'!M77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2775</v>
      </c>
      <c r="Z67" s="71">
        <f>'Input_ch=15'!M88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'Input_ch=15'!L55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2516.5</v>
      </c>
      <c r="P68" s="71">
        <f>'Input_ch=15'!L66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'Input_ch=15'!L77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2516.5</v>
      </c>
      <c r="Z68" s="71">
        <f>'Input_ch=15'!L88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'Input_ch=15'!L54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45</v>
      </c>
      <c r="P69" s="71">
        <f>'Input_ch=15'!L65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'Input_ch=15'!L76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2398.5</v>
      </c>
      <c r="Z69" s="71">
        <f>'Input_ch=15'!L87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30</v>
      </c>
      <c r="K70" s="71">
        <f>'Input_ch=15'!L54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30</v>
      </c>
      <c r="P70" s="71">
        <f>'Input_ch=15'!L65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'Input_ch=15'!L76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2506</v>
      </c>
      <c r="Z70" s="71">
        <f>'Input_ch=15'!L87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15</v>
      </c>
      <c r="K71" s="71">
        <f>'Input_ch=15'!M54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8447.25</v>
      </c>
      <c r="P71" s="71">
        <f>'Input_ch=15'!M65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'Input_ch=15'!M76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2855.75</v>
      </c>
      <c r="Z71" s="71">
        <f>'Input_ch=15'!M87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'Input_ch=15'!L55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2342</v>
      </c>
      <c r="P72" s="71">
        <f>'Input_ch=15'!L66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'Input_ch=15'!L77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2342</v>
      </c>
      <c r="Z72" s="71">
        <f>'Input_ch=15'!L88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'Input_ch=15'!K54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2208.5</v>
      </c>
      <c r="P73" s="71">
        <f>'Input_ch=15'!K65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'Input_ch=15'!K76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2208.5</v>
      </c>
      <c r="Z73" s="71">
        <f>'Input_ch=15'!K87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'Input_ch=15'!K53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1988.5</v>
      </c>
      <c r="P74" s="71">
        <f>'Input_ch=15'!K64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1988.5</v>
      </c>
      <c r="U74" s="71">
        <f>'Input_ch=15'!K75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1988.5</v>
      </c>
      <c r="Z74" s="71">
        <f>'Input_ch=15'!K86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1988.5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'Input_ch=15'!K53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1945</v>
      </c>
      <c r="P75" s="71">
        <f>'Input_ch=15'!K64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1945</v>
      </c>
      <c r="U75" s="71">
        <f>'Input_ch=15'!K75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1945</v>
      </c>
      <c r="Z75" s="71">
        <f>'Input_ch=15'!K86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1945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'Input_ch=15'!K53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1878.5</v>
      </c>
      <c r="P76" s="71">
        <f>'Input_ch=15'!K64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1878.5</v>
      </c>
      <c r="U76" s="71">
        <f>'Input_ch=15'!K75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1878.5</v>
      </c>
      <c r="Z76" s="71">
        <f>'Input_ch=15'!K86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1878.5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'Input_ch=15'!K53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1807.5</v>
      </c>
      <c r="P77" s="71">
        <f>'Input_ch=15'!K64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1807.5</v>
      </c>
      <c r="U77" s="71">
        <f>'Input_ch=15'!K75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1807.5</v>
      </c>
      <c r="Z77" s="71">
        <f>'Input_ch=15'!K86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1807.5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'Input_ch=15'!J53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45</v>
      </c>
      <c r="P78" s="71">
        <f>'Input_ch=15'!J64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1693</v>
      </c>
      <c r="U78" s="71">
        <f>'Input_ch=15'!J75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45</v>
      </c>
      <c r="Z78" s="71">
        <f>'Input_ch=15'!J86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1693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'Input_ch=15'!I52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2309</v>
      </c>
      <c r="P79" s="71">
        <f>'Input_ch=15'!I63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1184.5</v>
      </c>
      <c r="U79" s="71">
        <f>'Input_ch=15'!I74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2309</v>
      </c>
      <c r="Z79" s="71">
        <f>'Input_ch=15'!I85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1184.5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1</v>
      </c>
      <c r="F80" s="35">
        <f t="shared" si="0"/>
        <v>2</v>
      </c>
      <c r="G80" s="11">
        <f t="shared" si="18"/>
        <v>2</v>
      </c>
      <c r="H80" s="11">
        <f t="shared" si="1"/>
        <v>0</v>
      </c>
      <c r="I80" s="20">
        <f t="shared" si="2"/>
        <v>0</v>
      </c>
      <c r="J80" s="29">
        <f t="shared" si="3"/>
        <v>30</v>
      </c>
      <c r="K80" s="71">
        <f>'Input_ch=15'!I51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1207</v>
      </c>
      <c r="P80" s="71">
        <f>'Input_ch=15'!I62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1207</v>
      </c>
      <c r="U80" s="71">
        <f>'Input_ch=15'!I73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1207</v>
      </c>
      <c r="Z80" s="71">
        <f>'Input_ch=15'!I84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1207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15</v>
      </c>
      <c r="K81" s="71">
        <f>'Input_ch=15'!I51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1225.25</v>
      </c>
      <c r="P81" s="71">
        <f>'Input_ch=15'!I62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1225.25</v>
      </c>
      <c r="U81" s="71">
        <f>'Input_ch=15'!I73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1225.25</v>
      </c>
      <c r="Z81" s="71">
        <f>'Input_ch=15'!I84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1225.25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'Input_ch=15'!I51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1137.5</v>
      </c>
      <c r="P82" s="71">
        <f>'Input_ch=15'!I62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1137.5</v>
      </c>
      <c r="U82" s="71">
        <f>'Input_ch=15'!I73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1137.5</v>
      </c>
      <c r="Z82" s="71">
        <f>'Input_ch=15'!I84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1137.5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'Input_ch=15'!I51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1119.5</v>
      </c>
      <c r="P83" s="71">
        <f>'Input_ch=15'!I62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1119.5</v>
      </c>
      <c r="U83" s="71">
        <f>'Input_ch=15'!I73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1119.5</v>
      </c>
      <c r="Z83" s="71">
        <f>'Input_ch=15'!I84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1119.5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1329.25</v>
      </c>
      <c r="K84" s="71">
        <f>'Input_ch=15'!J51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45</v>
      </c>
      <c r="P84" s="71">
        <f>'Input_ch=15'!J62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1329.25</v>
      </c>
      <c r="U84" s="71">
        <f>'Input_ch=15'!J73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45</v>
      </c>
      <c r="Z84" s="71">
        <f>'Input_ch=15'!J84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1329.25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1537</v>
      </c>
      <c r="K85" s="71">
        <f>'Input_ch=15'!J52</f>
        <v>3</v>
      </c>
      <c r="L85" s="11">
        <f t="shared" si="19"/>
        <v>2</v>
      </c>
      <c r="M85" s="11">
        <f t="shared" si="4"/>
        <v>1</v>
      </c>
      <c r="N85" s="20">
        <f t="shared" si="5"/>
        <v>1</v>
      </c>
      <c r="O85" s="22">
        <f t="shared" si="6"/>
        <v>1522</v>
      </c>
      <c r="P85" s="71">
        <f>'Input_ch=15'!J63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1537</v>
      </c>
      <c r="U85" s="71">
        <f>'Input_ch=15'!J74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30</v>
      </c>
      <c r="Z85" s="71">
        <f>'Input_ch=15'!J85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1537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45</v>
      </c>
      <c r="K86" s="71">
        <f>'Input_ch=15'!J52</f>
        <v>3</v>
      </c>
      <c r="L86" s="11">
        <f t="shared" si="19"/>
        <v>2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1614.25</v>
      </c>
      <c r="P86" s="71">
        <f>'Input_ch=15'!J63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1629.25</v>
      </c>
      <c r="U86" s="71">
        <f>'Input_ch=15'!J74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15</v>
      </c>
      <c r="Z86" s="71">
        <f>'Input_ch=15'!J85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1629.25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3166</v>
      </c>
      <c r="K87" s="71">
        <f>'Input_ch=15'!J52</f>
        <v>3</v>
      </c>
      <c r="L87" s="11">
        <f t="shared" ref="L87:L150" si="42">L86+N86-1</f>
        <v>2</v>
      </c>
      <c r="M87" s="11">
        <f t="shared" si="27"/>
        <v>1</v>
      </c>
      <c r="N87" s="20">
        <f t="shared" si="28"/>
        <v>1</v>
      </c>
      <c r="O87" s="22">
        <f t="shared" si="29"/>
        <v>1598</v>
      </c>
      <c r="P87" s="71">
        <f>'Input_ch=15'!J63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1613</v>
      </c>
      <c r="U87" s="71">
        <f>'Input_ch=15'!J74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'Input_ch=15'!J85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1613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0</v>
      </c>
      <c r="F88" s="35">
        <f t="shared" si="23"/>
        <v>1</v>
      </c>
      <c r="G88" s="11">
        <f t="shared" si="41"/>
        <v>3</v>
      </c>
      <c r="H88" s="11">
        <f t="shared" si="24"/>
        <v>-2</v>
      </c>
      <c r="I88" s="20">
        <f t="shared" si="25"/>
        <v>0</v>
      </c>
      <c r="J88" s="29">
        <f t="shared" si="26"/>
        <v>45</v>
      </c>
      <c r="K88" s="71">
        <f>'Input_ch=15'!K52</f>
        <v>4</v>
      </c>
      <c r="L88" s="11">
        <f t="shared" si="42"/>
        <v>2</v>
      </c>
      <c r="M88" s="11">
        <f t="shared" si="27"/>
        <v>2</v>
      </c>
      <c r="N88" s="20">
        <f t="shared" si="28"/>
        <v>2</v>
      </c>
      <c r="O88" s="22">
        <f t="shared" si="29"/>
        <v>3671</v>
      </c>
      <c r="P88" s="71">
        <f>'Input_ch=15'!K63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1865.5</v>
      </c>
      <c r="U88" s="71">
        <f>'Input_ch=15'!K74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'Input_ch=15'!K85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1865.5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2</v>
      </c>
      <c r="H89" s="11">
        <f t="shared" si="24"/>
        <v>2</v>
      </c>
      <c r="I89" s="20">
        <f t="shared" si="25"/>
        <v>2</v>
      </c>
      <c r="J89" s="29">
        <f t="shared" si="26"/>
        <v>3686</v>
      </c>
      <c r="K89" s="71">
        <f>'Input_ch=15'!K53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1873</v>
      </c>
      <c r="P89" s="71">
        <f>'Input_ch=15'!K64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1873</v>
      </c>
      <c r="U89" s="71">
        <f>'Input_ch=15'!K75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1873</v>
      </c>
      <c r="Z89" s="71">
        <f>'Input_ch=15'!K86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1873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1931</v>
      </c>
      <c r="K90" s="71">
        <f>'Input_ch=15'!K53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1931</v>
      </c>
      <c r="P90" s="71">
        <f>'Input_ch=15'!K64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1931</v>
      </c>
      <c r="U90" s="71">
        <f>'Input_ch=15'!K75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1931</v>
      </c>
      <c r="Z90" s="71">
        <f>'Input_ch=15'!K86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1931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45</v>
      </c>
      <c r="K91" s="71">
        <f>'Input_ch=15'!K53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2214</v>
      </c>
      <c r="P91" s="71">
        <f>'Input_ch=15'!K64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2214</v>
      </c>
      <c r="U91" s="71">
        <f>'Input_ch=15'!K75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2214</v>
      </c>
      <c r="Z91" s="71">
        <f>'Input_ch=15'!K86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2214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30</v>
      </c>
      <c r="K92" s="71">
        <f>'Input_ch=15'!L53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45</v>
      </c>
      <c r="P92" s="71">
        <f>'Input_ch=15'!L64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45</v>
      </c>
      <c r="U92" s="71">
        <f>'Input_ch=15'!L75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2387.25</v>
      </c>
      <c r="Z92" s="71">
        <f>'Input_ch=15'!L86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45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15</v>
      </c>
      <c r="K93" s="71">
        <f>'Input_ch=15'!L54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30</v>
      </c>
      <c r="P93" s="71">
        <f>'Input_ch=15'!L65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30</v>
      </c>
      <c r="U93" s="71">
        <f>'Input_ch=15'!L76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2574</v>
      </c>
      <c r="Z93" s="71">
        <f>'Input_ch=15'!L87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30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'Input_ch=15'!K54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6418.5</v>
      </c>
      <c r="P94" s="71">
        <f>'Input_ch=15'!K65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6418.5</v>
      </c>
      <c r="U94" s="71">
        <f>'Input_ch=15'!K76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2179.5</v>
      </c>
      <c r="Z94" s="71">
        <f>'Input_ch=15'!K87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6418.5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45</v>
      </c>
      <c r="K95" s="71">
        <f>'Input_ch=15'!K53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2239.75</v>
      </c>
      <c r="P95" s="71">
        <f>'Input_ch=15'!K64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2239.75</v>
      </c>
      <c r="U95" s="71">
        <f>'Input_ch=15'!K75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2239.75</v>
      </c>
      <c r="Z95" s="71">
        <f>'Input_ch=15'!K86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2239.75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30</v>
      </c>
      <c r="K96" s="71">
        <f>'Input_ch=15'!L53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45</v>
      </c>
      <c r="P96" s="71">
        <f>'Input_ch=15'!L64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45</v>
      </c>
      <c r="U96" s="71">
        <f>'Input_ch=15'!L75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2417.75</v>
      </c>
      <c r="Z96" s="71">
        <f>'Input_ch=15'!L86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45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15</v>
      </c>
      <c r="K97" s="71">
        <f>'Input_ch=15'!L54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30</v>
      </c>
      <c r="P97" s="71">
        <f>'Input_ch=15'!L65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30</v>
      </c>
      <c r="U97" s="71">
        <f>'Input_ch=15'!L76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2298.25</v>
      </c>
      <c r="Z97" s="71">
        <f>'Input_ch=15'!L87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30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'Input_ch=15'!K54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5474.25</v>
      </c>
      <c r="P98" s="71">
        <f>'Input_ch=15'!K65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5474.25</v>
      </c>
      <c r="U98" s="71">
        <f>'Input_ch=15'!K76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1864.75</v>
      </c>
      <c r="Z98" s="71">
        <f>'Input_ch=15'!K87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5474.25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'Input_ch=15'!K53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1753.5</v>
      </c>
      <c r="P99" s="71">
        <f>'Input_ch=15'!K64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1753.5</v>
      </c>
      <c r="U99" s="71">
        <f>'Input_ch=15'!K75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1753.5</v>
      </c>
      <c r="Z99" s="71">
        <f>'Input_ch=15'!K86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1753.5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0</v>
      </c>
      <c r="F100" s="35">
        <f t="shared" si="23"/>
        <v>1</v>
      </c>
      <c r="G100" s="11">
        <f t="shared" si="41"/>
        <v>3</v>
      </c>
      <c r="H100" s="11">
        <f t="shared" si="24"/>
        <v>-2</v>
      </c>
      <c r="I100" s="20">
        <f t="shared" si="25"/>
        <v>0</v>
      </c>
      <c r="J100" s="29">
        <f t="shared" si="26"/>
        <v>45</v>
      </c>
      <c r="K100" s="71">
        <f>'Input_ch=15'!K53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2140.25</v>
      </c>
      <c r="P100" s="71">
        <f>'Input_ch=15'!K64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2140.25</v>
      </c>
      <c r="U100" s="71">
        <f>'Input_ch=15'!K75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2140.25</v>
      </c>
      <c r="Z100" s="71">
        <f>'Input_ch=15'!K86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2140.25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2</v>
      </c>
      <c r="H101" s="11">
        <f t="shared" si="24"/>
        <v>2</v>
      </c>
      <c r="I101" s="20">
        <f t="shared" si="25"/>
        <v>2</v>
      </c>
      <c r="J101" s="29">
        <f t="shared" si="26"/>
        <v>4236.5</v>
      </c>
      <c r="K101" s="71">
        <f>'Input_ch=15'!K53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2148.25</v>
      </c>
      <c r="P101" s="71">
        <f>'Input_ch=15'!K64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2148.25</v>
      </c>
      <c r="U101" s="71">
        <f>'Input_ch=15'!K75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2148.25</v>
      </c>
      <c r="Z101" s="71">
        <f>'Input_ch=15'!K86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2148.25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45</v>
      </c>
      <c r="K102" s="71">
        <f>'Input_ch=15'!K53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2245.5</v>
      </c>
      <c r="P102" s="71">
        <f>'Input_ch=15'!K64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2245.5</v>
      </c>
      <c r="U102" s="71">
        <f>'Input_ch=15'!K75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2245.5</v>
      </c>
      <c r="Z102" s="71">
        <f>'Input_ch=15'!K86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2245.5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30</v>
      </c>
      <c r="K103" s="71">
        <f>'Input_ch=15'!L53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45</v>
      </c>
      <c r="P103" s="71">
        <f>'Input_ch=15'!L64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45</v>
      </c>
      <c r="U103" s="71">
        <f>'Input_ch=15'!L75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2467.5</v>
      </c>
      <c r="Z103" s="71">
        <f>'Input_ch=15'!L86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45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6457.5</v>
      </c>
      <c r="K104" s="71">
        <f>'Input_ch=15'!K54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4325</v>
      </c>
      <c r="P104" s="71">
        <f>'Input_ch=15'!K65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4325</v>
      </c>
      <c r="U104" s="71">
        <f>'Input_ch=15'!K76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2192.5</v>
      </c>
      <c r="Z104" s="71">
        <f>'Input_ch=15'!K87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4325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0</v>
      </c>
      <c r="F105" s="35">
        <f t="shared" si="23"/>
        <v>1</v>
      </c>
      <c r="G105" s="11">
        <f t="shared" si="41"/>
        <v>3</v>
      </c>
      <c r="H105" s="11">
        <f t="shared" si="24"/>
        <v>-2</v>
      </c>
      <c r="I105" s="20">
        <f t="shared" si="25"/>
        <v>0</v>
      </c>
      <c r="J105" s="29">
        <f t="shared" si="26"/>
        <v>45</v>
      </c>
      <c r="K105" s="71">
        <f>'Input_ch=15'!L53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45</v>
      </c>
      <c r="P105" s="71">
        <f>'Input_ch=15'!L64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45</v>
      </c>
      <c r="U105" s="71">
        <f>'Input_ch=15'!L75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2489</v>
      </c>
      <c r="Z105" s="71">
        <f>'Input_ch=15'!L86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45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30</v>
      </c>
      <c r="K106" s="71">
        <f>'Input_ch=15'!L54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30</v>
      </c>
      <c r="P106" s="71">
        <f>'Input_ch=15'!L65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30</v>
      </c>
      <c r="U106" s="71">
        <f>'Input_ch=15'!L76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2496.75</v>
      </c>
      <c r="Z106" s="71">
        <f>'Input_ch=15'!L87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30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15</v>
      </c>
      <c r="K107" s="71">
        <f>'Input_ch=15'!L54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15</v>
      </c>
      <c r="P107" s="71">
        <f>'Input_ch=15'!L65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15</v>
      </c>
      <c r="U107" s="71">
        <f>'Input_ch=15'!L76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2533</v>
      </c>
      <c r="Z107" s="71">
        <f>'Input_ch=15'!L87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15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'Input_ch=15'!K54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'Input_ch=15'!K65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'Input_ch=15'!K76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2425.75</v>
      </c>
      <c r="Z108" s="71">
        <f>'Input_ch=15'!K87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0</v>
      </c>
      <c r="F109" s="35">
        <f t="shared" si="23"/>
        <v>1</v>
      </c>
      <c r="G109" s="11">
        <f t="shared" si="41"/>
        <v>0</v>
      </c>
      <c r="H109" s="11">
        <f t="shared" si="24"/>
        <v>1</v>
      </c>
      <c r="I109" s="20">
        <f t="shared" si="25"/>
        <v>1</v>
      </c>
      <c r="J109" s="29">
        <f t="shared" si="26"/>
        <v>2234</v>
      </c>
      <c r="K109" s="71">
        <f>'Input_ch=15'!K53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2279</v>
      </c>
      <c r="P109" s="71">
        <f>'Input_ch=15'!K64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2279</v>
      </c>
      <c r="U109" s="71">
        <f>'Input_ch=15'!K75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2279</v>
      </c>
      <c r="Z109" s="71">
        <f>'Input_ch=15'!K86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2279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0</v>
      </c>
      <c r="H110" s="11">
        <f t="shared" si="24"/>
        <v>3</v>
      </c>
      <c r="I110" s="20">
        <f t="shared" si="25"/>
        <v>3</v>
      </c>
      <c r="J110" s="29">
        <f t="shared" si="26"/>
        <v>6715.5</v>
      </c>
      <c r="K110" s="71">
        <f>'Input_ch=15'!K53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2283.5</v>
      </c>
      <c r="P110" s="71">
        <f>'Input_ch=15'!K64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2283.5</v>
      </c>
      <c r="U110" s="71">
        <f>'Input_ch=15'!K75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2283.5</v>
      </c>
      <c r="Z110" s="71">
        <f>'Input_ch=15'!K86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2283.5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30</v>
      </c>
      <c r="K111" s="71">
        <f>'Input_ch=15'!L53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45</v>
      </c>
      <c r="P111" s="71">
        <f>'Input_ch=15'!L64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45</v>
      </c>
      <c r="U111" s="71">
        <f>'Input_ch=15'!L75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2387</v>
      </c>
      <c r="Z111" s="71">
        <f>'Input_ch=15'!L86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45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15</v>
      </c>
      <c r="K112" s="71">
        <f>'Input_ch=15'!L54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30</v>
      </c>
      <c r="P112" s="71">
        <f>'Input_ch=15'!L65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30</v>
      </c>
      <c r="U112" s="71">
        <f>'Input_ch=15'!L76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2480.75</v>
      </c>
      <c r="Z112" s="71">
        <f>'Input_ch=15'!L87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30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'Input_ch=15'!K54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6652.5</v>
      </c>
      <c r="P113" s="71">
        <f>'Input_ch=15'!K65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6652.5</v>
      </c>
      <c r="U113" s="71">
        <f>'Input_ch=15'!K76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2257.5</v>
      </c>
      <c r="Z113" s="71">
        <f>'Input_ch=15'!K87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6652.5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'Input_ch=15'!K53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1914.75</v>
      </c>
      <c r="P114" s="71">
        <f>'Input_ch=15'!K64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1914.75</v>
      </c>
      <c r="U114" s="71">
        <f>'Input_ch=15'!K75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1914.75</v>
      </c>
      <c r="Z114" s="71">
        <f>'Input_ch=15'!K86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1914.75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30</v>
      </c>
      <c r="K115" s="71">
        <f>'Input_ch=15'!K53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1944</v>
      </c>
      <c r="P115" s="71">
        <f>'Input_ch=15'!K64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1944</v>
      </c>
      <c r="U115" s="71">
        <f>'Input_ch=15'!K75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1944</v>
      </c>
      <c r="Z115" s="71">
        <f>'Input_ch=15'!K86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1944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15</v>
      </c>
      <c r="K116" s="71">
        <f>'Input_ch=15'!K53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2094.5</v>
      </c>
      <c r="P116" s="71">
        <f>'Input_ch=15'!K64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2094.5</v>
      </c>
      <c r="U116" s="71">
        <f>'Input_ch=15'!K75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2094.5</v>
      </c>
      <c r="Z116" s="71">
        <f>'Input_ch=15'!K86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2094.5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'Input_ch=15'!K53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1872.25</v>
      </c>
      <c r="P117" s="71">
        <f>'Input_ch=15'!K64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1872.25</v>
      </c>
      <c r="U117" s="71">
        <f>'Input_ch=15'!K75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1872.25</v>
      </c>
      <c r="Z117" s="71">
        <f>'Input_ch=15'!K86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1872.25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45</v>
      </c>
      <c r="K118" s="71">
        <f>'Input_ch=15'!K53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2158</v>
      </c>
      <c r="P118" s="71">
        <f>'Input_ch=15'!K64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2158</v>
      </c>
      <c r="U118" s="71">
        <f>'Input_ch=15'!K75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2158</v>
      </c>
      <c r="Z118" s="71">
        <f>'Input_ch=15'!K86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2158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30</v>
      </c>
      <c r="K119" s="71">
        <f>'Input_ch=15'!K53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2127</v>
      </c>
      <c r="P119" s="71">
        <f>'Input_ch=15'!K64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2127</v>
      </c>
      <c r="U119" s="71">
        <f>'Input_ch=15'!K75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2127</v>
      </c>
      <c r="Z119" s="71">
        <f>'Input_ch=15'!K86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2127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2018.25</v>
      </c>
      <c r="K120" s="71">
        <f>'Input_ch=15'!K53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2048.25</v>
      </c>
      <c r="P120" s="71">
        <f>'Input_ch=15'!K64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2048.25</v>
      </c>
      <c r="U120" s="71">
        <f>'Input_ch=15'!K75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2048.25</v>
      </c>
      <c r="Z120" s="71">
        <f>'Input_ch=15'!K86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2048.25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15</v>
      </c>
      <c r="K121" s="71">
        <f>'Input_ch=15'!K53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2091.5</v>
      </c>
      <c r="P121" s="71">
        <f>'Input_ch=15'!K64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2091.5</v>
      </c>
      <c r="U121" s="71">
        <f>'Input_ch=15'!K75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2091.5</v>
      </c>
      <c r="Z121" s="71">
        <f>'Input_ch=15'!K86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2091.5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'Input_ch=15'!K53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1930</v>
      </c>
      <c r="P122" s="71">
        <f>'Input_ch=15'!K64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1930</v>
      </c>
      <c r="U122" s="71">
        <f>'Input_ch=15'!K75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1930</v>
      </c>
      <c r="Z122" s="71">
        <f>'Input_ch=15'!K86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1930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'Input_ch=15'!K53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1918</v>
      </c>
      <c r="P123" s="71">
        <f>'Input_ch=15'!K64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1918</v>
      </c>
      <c r="U123" s="71">
        <f>'Input_ch=15'!K75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1918</v>
      </c>
      <c r="Z123" s="71">
        <f>'Input_ch=15'!K86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1918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'Input_ch=15'!K53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1856.75</v>
      </c>
      <c r="P124" s="71">
        <f>'Input_ch=15'!K64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1856.75</v>
      </c>
      <c r="U124" s="71">
        <f>'Input_ch=15'!K75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1856.75</v>
      </c>
      <c r="Z124" s="71">
        <f>'Input_ch=15'!K86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1856.75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45</v>
      </c>
      <c r="K125" s="71">
        <f>'Input_ch=15'!K53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1894.75</v>
      </c>
      <c r="P125" s="71">
        <f>'Input_ch=15'!K64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1894.75</v>
      </c>
      <c r="U125" s="71">
        <f>'Input_ch=15'!K75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1894.75</v>
      </c>
      <c r="Z125" s="71">
        <f>'Input_ch=15'!K86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1894.75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30</v>
      </c>
      <c r="K126" s="71">
        <f>'Input_ch=15'!K53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2119.25</v>
      </c>
      <c r="P126" s="71">
        <f>'Input_ch=15'!K64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2119.25</v>
      </c>
      <c r="U126" s="71">
        <f>'Input_ch=15'!K75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2119.25</v>
      </c>
      <c r="Z126" s="71">
        <f>'Input_ch=15'!K86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2119.25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5562.75</v>
      </c>
      <c r="K127" s="71">
        <f>'Input_ch=15'!K53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1894.25</v>
      </c>
      <c r="P127" s="71">
        <f>'Input_ch=15'!K64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1894.25</v>
      </c>
      <c r="U127" s="71">
        <f>'Input_ch=15'!K75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1894.25</v>
      </c>
      <c r="Z127" s="71">
        <f>'Input_ch=15'!K86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1894.25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45</v>
      </c>
      <c r="K128" s="71">
        <f>'Input_ch=15'!K53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2066.25</v>
      </c>
      <c r="P128" s="71">
        <f>'Input_ch=15'!K64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2066.25</v>
      </c>
      <c r="U128" s="71">
        <f>'Input_ch=15'!K75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2066.25</v>
      </c>
      <c r="Z128" s="71">
        <f>'Input_ch=15'!K86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2066.25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30</v>
      </c>
      <c r="K129" s="71">
        <f>'Input_ch=15'!K53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2094.5</v>
      </c>
      <c r="P129" s="71">
        <f>'Input_ch=15'!K64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2094.5</v>
      </c>
      <c r="U129" s="71">
        <f>'Input_ch=15'!K75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2094.5</v>
      </c>
      <c r="Z129" s="71">
        <f>'Input_ch=15'!K86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2094.5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15</v>
      </c>
      <c r="K130" s="71">
        <f>'Input_ch=15'!K53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2200.75</v>
      </c>
      <c r="P130" s="71">
        <f>'Input_ch=15'!K64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2200.75</v>
      </c>
      <c r="U130" s="71">
        <f>'Input_ch=15'!K75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2200.75</v>
      </c>
      <c r="Z130" s="71">
        <f>'Input_ch=15'!K86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2200.75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'Input_ch=15'!K53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2042.5</v>
      </c>
      <c r="P131" s="71">
        <f>'Input_ch=15'!K64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2042.5</v>
      </c>
      <c r="U131" s="71">
        <f>'Input_ch=15'!K75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2042.5</v>
      </c>
      <c r="Z131" s="71">
        <f>'Input_ch=15'!K86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2042.5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'Input_ch=15'!K53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1909.5</v>
      </c>
      <c r="P132" s="71">
        <f>'Input_ch=15'!K64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1909.5</v>
      </c>
      <c r="U132" s="71">
        <f>'Input_ch=15'!K75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1909.5</v>
      </c>
      <c r="Z132" s="71">
        <f>'Input_ch=15'!K86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1909.5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2</v>
      </c>
      <c r="F133" s="35">
        <f t="shared" si="23"/>
        <v>3</v>
      </c>
      <c r="G133" s="11">
        <f t="shared" si="41"/>
        <v>0</v>
      </c>
      <c r="H133" s="11">
        <f t="shared" si="24"/>
        <v>3</v>
      </c>
      <c r="I133" s="20">
        <f t="shared" si="25"/>
        <v>3</v>
      </c>
      <c r="J133" s="29">
        <f t="shared" si="26"/>
        <v>5417.25</v>
      </c>
      <c r="K133" s="71">
        <f>'Input_ch=15'!K53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1850.75</v>
      </c>
      <c r="P133" s="71">
        <f>'Input_ch=15'!K64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1850.75</v>
      </c>
      <c r="U133" s="71">
        <f>'Input_ch=15'!K75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1850.75</v>
      </c>
      <c r="Z133" s="71">
        <f>'Input_ch=15'!K86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1850.75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2</v>
      </c>
      <c r="H134" s="11">
        <f t="shared" si="24"/>
        <v>-1</v>
      </c>
      <c r="I134" s="20">
        <f t="shared" si="25"/>
        <v>0</v>
      </c>
      <c r="J134" s="29">
        <f t="shared" si="26"/>
        <v>30</v>
      </c>
      <c r="K134" s="71">
        <f>'Input_ch=15'!K53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1964</v>
      </c>
      <c r="P134" s="71">
        <f>'Input_ch=15'!K64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1964</v>
      </c>
      <c r="U134" s="71">
        <f>'Input_ch=15'!K75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1964</v>
      </c>
      <c r="Z134" s="71">
        <f>'Input_ch=15'!K86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1964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1</v>
      </c>
      <c r="H135" s="11">
        <f t="shared" si="24"/>
        <v>0</v>
      </c>
      <c r="I135" s="20">
        <f t="shared" si="25"/>
        <v>0</v>
      </c>
      <c r="J135" s="29">
        <f t="shared" si="26"/>
        <v>15</v>
      </c>
      <c r="K135" s="71">
        <f>'Input_ch=15'!K53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1903</v>
      </c>
      <c r="P135" s="71">
        <f>'Input_ch=15'!K64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1903</v>
      </c>
      <c r="U135" s="71">
        <f>'Input_ch=15'!K75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1903</v>
      </c>
      <c r="Z135" s="71">
        <f>'Input_ch=15'!K86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1903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0</v>
      </c>
      <c r="H136" s="11">
        <f t="shared" si="24"/>
        <v>4</v>
      </c>
      <c r="I136" s="20">
        <f t="shared" si="25"/>
        <v>4</v>
      </c>
      <c r="J136" s="29">
        <f t="shared" si="26"/>
        <v>7267</v>
      </c>
      <c r="K136" s="71">
        <f>'Input_ch=15'!K53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1861.75</v>
      </c>
      <c r="P136" s="71">
        <f>'Input_ch=15'!K64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1861.75</v>
      </c>
      <c r="U136" s="71">
        <f>'Input_ch=15'!K75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1861.75</v>
      </c>
      <c r="Z136" s="71">
        <f>'Input_ch=15'!K86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1861.75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45</v>
      </c>
      <c r="K137" s="71">
        <f>'Input_ch=15'!K53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1915</v>
      </c>
      <c r="P137" s="71">
        <f>'Input_ch=15'!K64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1915</v>
      </c>
      <c r="U137" s="71">
        <f>'Input_ch=15'!K75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1915</v>
      </c>
      <c r="Z137" s="71">
        <f>'Input_ch=15'!K86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1915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3</v>
      </c>
      <c r="F138" s="35">
        <f t="shared" si="23"/>
        <v>4</v>
      </c>
      <c r="G138" s="11">
        <f t="shared" si="41"/>
        <v>2</v>
      </c>
      <c r="H138" s="11">
        <f t="shared" si="24"/>
        <v>2</v>
      </c>
      <c r="I138" s="20">
        <f t="shared" si="25"/>
        <v>2</v>
      </c>
      <c r="J138" s="29">
        <f t="shared" si="26"/>
        <v>3710</v>
      </c>
      <c r="K138" s="71">
        <f>'Input_ch=15'!K53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1885</v>
      </c>
      <c r="P138" s="71">
        <f>'Input_ch=15'!K64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1885</v>
      </c>
      <c r="U138" s="71">
        <f>'Input_ch=15'!K75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1885</v>
      </c>
      <c r="Z138" s="71">
        <f>'Input_ch=15'!K86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1885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3</v>
      </c>
      <c r="H139" s="11">
        <f t="shared" si="24"/>
        <v>-2</v>
      </c>
      <c r="I139" s="20">
        <f t="shared" si="25"/>
        <v>0</v>
      </c>
      <c r="J139" s="29">
        <f t="shared" si="26"/>
        <v>45</v>
      </c>
      <c r="K139" s="71">
        <f>'Input_ch=15'!K53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1951.25</v>
      </c>
      <c r="P139" s="71">
        <f>'Input_ch=15'!K64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1951.25</v>
      </c>
      <c r="U139" s="71">
        <f>'Input_ch=15'!K75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1951.25</v>
      </c>
      <c r="Z139" s="71">
        <f>'Input_ch=15'!K86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1951.25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2</v>
      </c>
      <c r="H140" s="11">
        <f t="shared" si="24"/>
        <v>2</v>
      </c>
      <c r="I140" s="20">
        <f t="shared" si="25"/>
        <v>2</v>
      </c>
      <c r="J140" s="29">
        <f t="shared" si="26"/>
        <v>3744</v>
      </c>
      <c r="K140" s="71">
        <f>'Input_ch=15'!K53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1902</v>
      </c>
      <c r="P140" s="71">
        <f>'Input_ch=15'!K64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1902</v>
      </c>
      <c r="U140" s="71">
        <f>'Input_ch=15'!K75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1902</v>
      </c>
      <c r="Z140" s="71">
        <f>'Input_ch=15'!K86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1902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45</v>
      </c>
      <c r="K141" s="71">
        <f>'Input_ch=15'!K53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2098</v>
      </c>
      <c r="P141" s="71">
        <f>'Input_ch=15'!K64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2098</v>
      </c>
      <c r="U141" s="71">
        <f>'Input_ch=15'!K75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2098</v>
      </c>
      <c r="Z141" s="71">
        <f>'Input_ch=15'!K86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2098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1</v>
      </c>
      <c r="F142" s="35">
        <f t="shared" si="23"/>
        <v>2</v>
      </c>
      <c r="G142" s="11">
        <f t="shared" si="41"/>
        <v>2</v>
      </c>
      <c r="H142" s="11">
        <f t="shared" si="24"/>
        <v>0</v>
      </c>
      <c r="I142" s="20">
        <f t="shared" si="25"/>
        <v>0</v>
      </c>
      <c r="J142" s="29">
        <f t="shared" si="26"/>
        <v>30</v>
      </c>
      <c r="K142" s="71">
        <f>'Input_ch=15'!K53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1999.75</v>
      </c>
      <c r="P142" s="71">
        <f>'Input_ch=15'!K64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1999.75</v>
      </c>
      <c r="U142" s="71">
        <f>'Input_ch=15'!K75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1999.75</v>
      </c>
      <c r="Z142" s="71">
        <f>'Input_ch=15'!K86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1999.75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1</v>
      </c>
      <c r="H143" s="11">
        <f t="shared" si="24"/>
        <v>0</v>
      </c>
      <c r="I143" s="20">
        <f t="shared" si="25"/>
        <v>0</v>
      </c>
      <c r="J143" s="29">
        <f t="shared" si="26"/>
        <v>15</v>
      </c>
      <c r="K143" s="71">
        <f>'Input_ch=15'!K53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2152</v>
      </c>
      <c r="P143" s="71">
        <f>'Input_ch=15'!K64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2152</v>
      </c>
      <c r="U143" s="71">
        <f>'Input_ch=15'!K75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2152</v>
      </c>
      <c r="Z143" s="71">
        <f>'Input_ch=15'!K86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2152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0</v>
      </c>
      <c r="H144" s="11">
        <f t="shared" si="24"/>
        <v>4</v>
      </c>
      <c r="I144" s="20">
        <f t="shared" si="25"/>
        <v>4</v>
      </c>
      <c r="J144" s="29">
        <f t="shared" si="26"/>
        <v>7849</v>
      </c>
      <c r="K144" s="71">
        <f>'Input_ch=15'!K53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2007.25</v>
      </c>
      <c r="P144" s="71">
        <f>'Input_ch=15'!K64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2007.25</v>
      </c>
      <c r="U144" s="71">
        <f>'Input_ch=15'!K75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2007.25</v>
      </c>
      <c r="Z144" s="71">
        <f>'Input_ch=15'!K86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2007.25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2066.5</v>
      </c>
      <c r="K145" s="71">
        <f>'Input_ch=15'!K53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2066.5</v>
      </c>
      <c r="P145" s="71">
        <f>'Input_ch=15'!K64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2066.5</v>
      </c>
      <c r="U145" s="71">
        <f>'Input_ch=15'!K75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2066.5</v>
      </c>
      <c r="Z145" s="71">
        <f>'Input_ch=15'!K86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2066.5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2133.25</v>
      </c>
      <c r="K146" s="71">
        <f>'Input_ch=15'!K53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2133.25</v>
      </c>
      <c r="P146" s="71">
        <f>'Input_ch=15'!K64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2133.25</v>
      </c>
      <c r="U146" s="71">
        <f>'Input_ch=15'!K75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2133.25</v>
      </c>
      <c r="Z146" s="71">
        <f>'Input_ch=15'!K86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2133.25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2224.5</v>
      </c>
      <c r="K147" s="71">
        <f>'Input_ch=15'!K53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2224.5</v>
      </c>
      <c r="P147" s="71">
        <f>'Input_ch=15'!K64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2224.5</v>
      </c>
      <c r="U147" s="71">
        <f>'Input_ch=15'!K75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2224.5</v>
      </c>
      <c r="Z147" s="71">
        <f>'Input_ch=15'!K86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2224.5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1</v>
      </c>
      <c r="F148" s="35">
        <f t="shared" si="23"/>
        <v>2</v>
      </c>
      <c r="G148" s="11">
        <f t="shared" si="41"/>
        <v>3</v>
      </c>
      <c r="H148" s="11">
        <f t="shared" si="24"/>
        <v>-1</v>
      </c>
      <c r="I148" s="20">
        <f t="shared" si="25"/>
        <v>0</v>
      </c>
      <c r="J148" s="29">
        <f t="shared" si="26"/>
        <v>45</v>
      </c>
      <c r="K148" s="71">
        <f>'Input_ch=15'!L53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45</v>
      </c>
      <c r="P148" s="71">
        <f>'Input_ch=15'!L64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45</v>
      </c>
      <c r="U148" s="71">
        <f>'Input_ch=15'!L75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2388</v>
      </c>
      <c r="Z148" s="71">
        <f>'Input_ch=15'!L86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45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30</v>
      </c>
      <c r="K149" s="71">
        <f>'Input_ch=15'!L54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30</v>
      </c>
      <c r="P149" s="71">
        <f>'Input_ch=15'!L65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30</v>
      </c>
      <c r="U149" s="71">
        <f>'Input_ch=15'!L76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2403.75</v>
      </c>
      <c r="Z149" s="71">
        <f>'Input_ch=15'!L87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30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2276.5</v>
      </c>
      <c r="K150" s="71">
        <f>'Input_ch=15'!L54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6" si="51">IF(M150&gt;0,M150,0)</f>
        <v>0</v>
      </c>
      <c r="O150" s="22">
        <f t="shared" ref="O150:O168" si="52">L150*$C$4+N150*C150</f>
        <v>15</v>
      </c>
      <c r="P150" s="71">
        <f>'Input_ch=15'!L65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15</v>
      </c>
      <c r="U150" s="71">
        <f>'Input_ch=15'!L76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2306.5</v>
      </c>
      <c r="Z150" s="71">
        <f>'Input_ch=15'!L87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15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15</v>
      </c>
      <c r="K151" s="71">
        <f>'Input_ch=15'!L54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'Input_ch=15'!L65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'Input_ch=15'!L76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2353.25</v>
      </c>
      <c r="Z151" s="71">
        <f>'Input_ch=15'!L87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'Input_ch=15'!K54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'Input_ch=15'!K65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'Input_ch=15'!K76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2277.5</v>
      </c>
      <c r="Z152" s="71">
        <f>'Input_ch=15'!K87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'Input_ch=15'!K53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2212</v>
      </c>
      <c r="P153" s="71">
        <f>'Input_ch=15'!K64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2212</v>
      </c>
      <c r="U153" s="71">
        <f>'Input_ch=15'!K75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2212</v>
      </c>
      <c r="Z153" s="71">
        <f>'Input_ch=15'!K86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2212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'Input_ch=15'!K53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2169</v>
      </c>
      <c r="P154" s="71">
        <f>'Input_ch=15'!K64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2169</v>
      </c>
      <c r="U154" s="71">
        <f>'Input_ch=15'!K75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2169</v>
      </c>
      <c r="Z154" s="71">
        <f>'Input_ch=15'!K86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2169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'Input_ch=15'!K53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2083.5</v>
      </c>
      <c r="P155" s="71">
        <f>'Input_ch=15'!K64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2083.5</v>
      </c>
      <c r="U155" s="71">
        <f>'Input_ch=15'!K75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2083.5</v>
      </c>
      <c r="Z155" s="71">
        <f>'Input_ch=15'!K86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2083.5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45</v>
      </c>
      <c r="K156" s="71">
        <f>'Input_ch=15'!K53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2139</v>
      </c>
      <c r="P156" s="71">
        <f>'Input_ch=15'!K64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2139</v>
      </c>
      <c r="U156" s="71">
        <f>'Input_ch=15'!K75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2139</v>
      </c>
      <c r="Z156" s="71">
        <f>'Input_ch=15'!K86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2139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30</v>
      </c>
      <c r="K157" s="71">
        <f>'Input_ch=15'!L53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45</v>
      </c>
      <c r="P157" s="71">
        <f>'Input_ch=15'!L64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45</v>
      </c>
      <c r="U157" s="71">
        <f>'Input_ch=15'!L75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2409</v>
      </c>
      <c r="Z157" s="71">
        <f>'Input_ch=15'!L86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45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15</v>
      </c>
      <c r="K158" s="71">
        <f>'Input_ch=15'!K54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4325</v>
      </c>
      <c r="P158" s="71">
        <f>'Input_ch=15'!K65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4325</v>
      </c>
      <c r="U158" s="71">
        <f>'Input_ch=15'!K76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2192.5</v>
      </c>
      <c r="Z158" s="71">
        <f>'Input_ch=15'!K87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4325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'Input_ch=15'!K53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2086</v>
      </c>
      <c r="P159" s="71">
        <f>'Input_ch=15'!K64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2086</v>
      </c>
      <c r="U159" s="71">
        <f>'Input_ch=15'!K75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2086</v>
      </c>
      <c r="Z159" s="71">
        <f>'Input_ch=15'!K86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2086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'Input_ch=15'!K53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1945</v>
      </c>
      <c r="P160" s="71">
        <f>'Input_ch=15'!K64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1945</v>
      </c>
      <c r="U160" s="71">
        <f>'Input_ch=15'!K75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1945</v>
      </c>
      <c r="Z160" s="71">
        <f>'Input_ch=15'!K86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1945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'Input_ch=15'!K53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1849.5</v>
      </c>
      <c r="P161" s="71">
        <f>'Input_ch=15'!K64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1849.5</v>
      </c>
      <c r="U161" s="71">
        <f>'Input_ch=15'!K75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1849.5</v>
      </c>
      <c r="Z161" s="71">
        <f>'Input_ch=15'!K86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1849.5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'Input_ch=15'!J53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45</v>
      </c>
      <c r="P162" s="71">
        <f>'Input_ch=15'!J64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1714.25</v>
      </c>
      <c r="U162" s="71">
        <f>'Input_ch=15'!J75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45</v>
      </c>
      <c r="Z162" s="71">
        <f>'Input_ch=15'!J86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1714.25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'Input_ch=15'!J52</f>
        <v>3</v>
      </c>
      <c r="L163" s="11">
        <f t="shared" si="65"/>
        <v>2</v>
      </c>
      <c r="M163" s="11">
        <f t="shared" si="50"/>
        <v>1</v>
      </c>
      <c r="N163" s="20">
        <f t="shared" si="51"/>
        <v>1</v>
      </c>
      <c r="O163" s="22">
        <f t="shared" si="52"/>
        <v>1689</v>
      </c>
      <c r="P163" s="71">
        <f>'Input_ch=15'!J63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1704</v>
      </c>
      <c r="U163" s="71">
        <f>'Input_ch=15'!J74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30</v>
      </c>
      <c r="Z163" s="71">
        <f>'Input_ch=15'!J85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1704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'Input_ch=15'!J52</f>
        <v>3</v>
      </c>
      <c r="L164" s="11">
        <f t="shared" si="65"/>
        <v>2</v>
      </c>
      <c r="M164" s="11">
        <f t="shared" si="50"/>
        <v>1</v>
      </c>
      <c r="N164" s="20">
        <f t="shared" si="51"/>
        <v>1</v>
      </c>
      <c r="O164" s="22">
        <f t="shared" si="52"/>
        <v>1587</v>
      </c>
      <c r="P164" s="71">
        <f>'Input_ch=15'!J63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1602</v>
      </c>
      <c r="U164" s="71">
        <f>'Input_ch=15'!J74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15</v>
      </c>
      <c r="Z164" s="71">
        <f>'Input_ch=15'!J85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1602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1637.75</v>
      </c>
      <c r="K165" s="71">
        <f>'Input_ch=15'!J52</f>
        <v>3</v>
      </c>
      <c r="L165" s="11">
        <f t="shared" si="65"/>
        <v>2</v>
      </c>
      <c r="M165" s="11">
        <f t="shared" si="50"/>
        <v>1</v>
      </c>
      <c r="N165" s="20">
        <f t="shared" si="51"/>
        <v>1</v>
      </c>
      <c r="O165" s="22">
        <f t="shared" si="52"/>
        <v>1622.75</v>
      </c>
      <c r="P165" s="71">
        <f>'Input_ch=15'!J63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1637.75</v>
      </c>
      <c r="U165" s="71">
        <f>'Input_ch=15'!J74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'Input_ch=15'!J85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1637.75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45</v>
      </c>
      <c r="K166" s="71">
        <f>'Input_ch=15'!J52</f>
        <v>3</v>
      </c>
      <c r="L166" s="11">
        <f t="shared" si="65"/>
        <v>2</v>
      </c>
      <c r="M166" s="11">
        <f t="shared" si="50"/>
        <v>1</v>
      </c>
      <c r="N166" s="20">
        <f t="shared" si="51"/>
        <v>1</v>
      </c>
      <c r="O166" s="22">
        <f t="shared" si="52"/>
        <v>1682</v>
      </c>
      <c r="P166" s="71">
        <f>'Input_ch=15'!J63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45</v>
      </c>
      <c r="U166" s="71">
        <f>'Input_ch=15'!J74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'Input_ch=15'!J85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45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30</v>
      </c>
      <c r="K167" s="71">
        <f>'Input_ch=15'!K52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30</v>
      </c>
      <c r="P167" s="71">
        <f>'Input_ch=15'!K63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30</v>
      </c>
      <c r="U167" s="71">
        <f>'Input_ch=15'!K74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'Input_ch=15'!K85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30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15</v>
      </c>
      <c r="K168" s="71">
        <f>'Input_ch=15'!K53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15</v>
      </c>
      <c r="P168" s="71">
        <f>'Input_ch=15'!K64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15</v>
      </c>
      <c r="U168" s="71">
        <f>'Input_ch=15'!K75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'Input_ch=15'!K86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15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1911.3141891891892</v>
      </c>
      <c r="K169" s="47"/>
      <c r="L169" s="23" t="s">
        <v>12</v>
      </c>
      <c r="M169" s="23"/>
      <c r="N169" s="23"/>
      <c r="O169" s="75">
        <f>AVERAGE(O21:O168)</f>
        <v>2062.1418918918921</v>
      </c>
      <c r="P169" s="47"/>
      <c r="Q169" s="23" t="s">
        <v>12</v>
      </c>
      <c r="R169" s="23"/>
      <c r="S169" s="23"/>
      <c r="T169" s="75">
        <f>AVERAGE(T21:T168)</f>
        <v>2060.4780405405404</v>
      </c>
      <c r="U169" s="47"/>
      <c r="V169" s="23" t="s">
        <v>12</v>
      </c>
      <c r="W169" s="23"/>
      <c r="X169" s="23"/>
      <c r="Y169" s="75">
        <f>AVERAGE(Y21:Y168)</f>
        <v>2080.9780405405404</v>
      </c>
      <c r="Z169" s="47"/>
      <c r="AA169" s="23" t="s">
        <v>12</v>
      </c>
      <c r="AB169" s="23"/>
      <c r="AC169" s="23"/>
      <c r="AD169" s="75">
        <f>AVERAGE(AD21:AD168)</f>
        <v>2060.4780405405404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282874.5</v>
      </c>
      <c r="K170" s="1"/>
      <c r="L170" s="1" t="s">
        <v>13</v>
      </c>
      <c r="M170" s="1"/>
      <c r="N170" s="1"/>
      <c r="O170" s="44">
        <f>SUM(O21:O168)</f>
        <v>305197</v>
      </c>
      <c r="P170" s="1"/>
      <c r="Q170" s="1" t="s">
        <v>13</v>
      </c>
      <c r="R170" s="1"/>
      <c r="S170" s="1"/>
      <c r="T170" s="44">
        <f>SUM(T21:T168)</f>
        <v>304950.75</v>
      </c>
      <c r="U170" s="1"/>
      <c r="V170" s="1" t="s">
        <v>13</v>
      </c>
      <c r="W170" s="1"/>
      <c r="X170" s="1"/>
      <c r="Y170" s="44">
        <f>SUM(Y21:Y168)</f>
        <v>307984.75</v>
      </c>
      <c r="Z170" s="1"/>
      <c r="AA170" s="1" t="s">
        <v>13</v>
      </c>
      <c r="AB170" s="1"/>
      <c r="AC170" s="1"/>
      <c r="AD170" s="44">
        <f>SUM(AD21:AD168)</f>
        <v>304950.75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1890.5371621621621</v>
      </c>
      <c r="K171" s="1"/>
      <c r="L171" s="1" t="s">
        <v>14</v>
      </c>
      <c r="M171" s="1"/>
      <c r="N171" s="1"/>
      <c r="O171" s="43">
        <f>SUMPRODUCT(N21:N168,$C$21:$C$168)/SUM(N21:N168)</f>
        <v>2026.3648648648648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1.3851351351351351</v>
      </c>
      <c r="K172" s="16"/>
      <c r="L172" s="46" t="s">
        <v>19</v>
      </c>
      <c r="M172" s="16"/>
      <c r="N172" s="16"/>
      <c r="O172" s="48">
        <f>AVERAGE(L21:L168)</f>
        <v>2.3851351351351351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7.8913086898960501</v>
      </c>
      <c r="Q173" s="12" t="s">
        <v>38</v>
      </c>
      <c r="T173" s="3">
        <f>100/$J$170*T170-100</f>
        <v>7.8042559509605809</v>
      </c>
      <c r="V173" s="12" t="s">
        <v>38</v>
      </c>
      <c r="Y173" s="3">
        <f>100/$J$170*Y170-100</f>
        <v>8.8768163973776382</v>
      </c>
      <c r="AA173" s="12" t="s">
        <v>38</v>
      </c>
      <c r="AD173" s="3">
        <f>100/$J$170*AD170-100</f>
        <v>7.8042559509605809</v>
      </c>
      <c r="AF173" s="12" t="s">
        <v>38</v>
      </c>
      <c r="AH173" s="3">
        <f>100/$J$170*AH170-100</f>
        <v>8.1876415159372726</v>
      </c>
    </row>
  </sheetData>
  <mergeCells count="10">
    <mergeCell ref="E19:J19"/>
    <mergeCell ref="K19:O19"/>
    <mergeCell ref="P19:T19"/>
    <mergeCell ref="U19:Y19"/>
    <mergeCell ref="Z19:AD19"/>
    <mergeCell ref="AE19:AH19"/>
    <mergeCell ref="K18:O18"/>
    <mergeCell ref="P18:T18"/>
    <mergeCell ref="U18:Y18"/>
    <mergeCell ref="Z18:AD18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49"/>
  <sheetViews>
    <sheetView showGridLines="0" topLeftCell="E31" workbookViewId="0">
      <selection activeCell="S49" sqref="S49:AA58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27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  <c r="T49" t="s">
        <v>52</v>
      </c>
    </row>
    <row r="50" spans="2:27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  <c r="S50" s="7"/>
      <c r="T50" s="61">
        <v>1000</v>
      </c>
      <c r="U50" s="61">
        <v>1500</v>
      </c>
      <c r="V50" s="61">
        <v>2000</v>
      </c>
      <c r="W50" s="61">
        <v>2500</v>
      </c>
      <c r="X50" s="61">
        <v>3000</v>
      </c>
      <c r="Y50" s="61">
        <v>3500</v>
      </c>
      <c r="Z50" s="61">
        <v>4000</v>
      </c>
      <c r="AA50" s="61">
        <v>4500</v>
      </c>
    </row>
    <row r="51" spans="2:27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  <c r="S51" s="58">
        <v>1000</v>
      </c>
      <c r="T51" s="59">
        <v>4</v>
      </c>
      <c r="U51" s="40">
        <v>1</v>
      </c>
      <c r="V51" s="40">
        <v>4</v>
      </c>
      <c r="W51" s="40">
        <v>1</v>
      </c>
      <c r="X51" s="40">
        <v>1</v>
      </c>
      <c r="Y51" s="40">
        <v>1</v>
      </c>
      <c r="Z51" s="40">
        <v>1</v>
      </c>
      <c r="AA51" s="40">
        <v>1</v>
      </c>
    </row>
    <row r="52" spans="2:27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89">
        <v>3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  <c r="S52" s="6">
        <v>1500</v>
      </c>
      <c r="T52" s="43">
        <v>4</v>
      </c>
      <c r="U52" s="89">
        <v>4</v>
      </c>
      <c r="V52" s="43">
        <v>4</v>
      </c>
      <c r="W52" s="43">
        <v>1</v>
      </c>
      <c r="X52" s="43">
        <v>1</v>
      </c>
      <c r="Y52" s="43">
        <v>1</v>
      </c>
      <c r="Z52" s="43">
        <v>1</v>
      </c>
      <c r="AA52" s="43">
        <v>1</v>
      </c>
    </row>
    <row r="53" spans="2:27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  <c r="S53" s="6">
        <v>2000</v>
      </c>
      <c r="T53" s="43">
        <v>4</v>
      </c>
      <c r="U53" s="43">
        <v>1</v>
      </c>
      <c r="V53" s="43">
        <v>4</v>
      </c>
      <c r="W53" s="43">
        <v>1</v>
      </c>
      <c r="X53" s="43">
        <v>4</v>
      </c>
      <c r="Y53" s="43">
        <v>1</v>
      </c>
      <c r="Z53" s="43">
        <v>1</v>
      </c>
      <c r="AA53" s="43">
        <v>1</v>
      </c>
    </row>
    <row r="54" spans="2:27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89">
        <v>3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  <c r="S54" s="6">
        <v>2500</v>
      </c>
      <c r="T54" s="43">
        <v>4</v>
      </c>
      <c r="U54" s="89">
        <v>4</v>
      </c>
      <c r="V54" s="43">
        <v>4</v>
      </c>
      <c r="W54" s="43">
        <v>1</v>
      </c>
      <c r="X54" s="43">
        <v>4</v>
      </c>
      <c r="Y54" s="43">
        <v>1</v>
      </c>
      <c r="Z54" s="43">
        <v>1</v>
      </c>
      <c r="AA54" s="43">
        <v>1</v>
      </c>
    </row>
    <row r="55" spans="2:27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89">
        <v>3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  <c r="S55" s="6">
        <v>3000</v>
      </c>
      <c r="T55" s="43">
        <v>4</v>
      </c>
      <c r="U55" s="89">
        <v>4</v>
      </c>
      <c r="V55" s="43">
        <v>4</v>
      </c>
      <c r="W55" s="43">
        <v>4</v>
      </c>
      <c r="X55" s="43">
        <v>4</v>
      </c>
      <c r="Y55" s="43">
        <v>1</v>
      </c>
      <c r="Z55" s="43">
        <v>1</v>
      </c>
      <c r="AA55" s="43">
        <v>1</v>
      </c>
    </row>
    <row r="56" spans="2:27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89">
        <v>3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  <c r="S56" s="6">
        <v>3500</v>
      </c>
      <c r="T56" s="43">
        <v>4</v>
      </c>
      <c r="U56" s="89">
        <v>4</v>
      </c>
      <c r="V56" s="43">
        <v>4</v>
      </c>
      <c r="W56" s="43">
        <v>1</v>
      </c>
      <c r="X56" s="43">
        <v>4</v>
      </c>
      <c r="Y56" s="43">
        <v>1</v>
      </c>
      <c r="Z56" s="43">
        <v>1</v>
      </c>
      <c r="AA56" s="43">
        <v>1</v>
      </c>
    </row>
    <row r="57" spans="2:27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89">
        <v>3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  <c r="S57" s="6">
        <v>4000</v>
      </c>
      <c r="T57" s="44">
        <v>4</v>
      </c>
      <c r="U57" s="89">
        <v>4</v>
      </c>
      <c r="V57" s="44">
        <v>4</v>
      </c>
      <c r="W57" s="43">
        <v>1</v>
      </c>
      <c r="X57" s="43">
        <v>1</v>
      </c>
      <c r="Y57" s="43">
        <v>1</v>
      </c>
      <c r="Z57" s="43">
        <v>1</v>
      </c>
      <c r="AA57" s="43">
        <v>1</v>
      </c>
    </row>
    <row r="58" spans="2:27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90">
        <v>3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  <c r="S58" s="7">
        <v>4500</v>
      </c>
      <c r="T58" s="5">
        <v>4</v>
      </c>
      <c r="U58" s="90">
        <v>4</v>
      </c>
      <c r="V58" s="60">
        <v>4</v>
      </c>
      <c r="W58" s="60">
        <v>1</v>
      </c>
      <c r="X58" s="60">
        <v>1</v>
      </c>
      <c r="Y58" s="60">
        <v>1</v>
      </c>
      <c r="Z58" s="60">
        <v>1</v>
      </c>
      <c r="AA58" s="60">
        <v>1</v>
      </c>
    </row>
    <row r="59" spans="2:27" x14ac:dyDescent="0.25">
      <c r="B59" s="56">
        <v>39722</v>
      </c>
      <c r="C59" s="3">
        <v>1648</v>
      </c>
      <c r="D59" s="62">
        <v>1500</v>
      </c>
    </row>
    <row r="60" spans="2:27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27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27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27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27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7" x14ac:dyDescent="0.25">
      <c r="B81" s="56">
        <v>40391</v>
      </c>
      <c r="C81" s="3">
        <v>2095.25</v>
      </c>
      <c r="D81" s="62">
        <v>2000</v>
      </c>
    </row>
    <row r="82" spans="2:17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7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7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4"/>
    </row>
    <row r="85" spans="2:17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7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7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7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7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7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7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7" x14ac:dyDescent="0.25">
      <c r="B92" s="56">
        <v>40725</v>
      </c>
      <c r="C92" s="3">
        <v>2342</v>
      </c>
      <c r="D92" s="62">
        <v>2500</v>
      </c>
    </row>
    <row r="93" spans="2:17" x14ac:dyDescent="0.25">
      <c r="B93" s="56">
        <v>40756</v>
      </c>
      <c r="C93" s="3">
        <v>2435.75</v>
      </c>
      <c r="D93" s="62">
        <v>2500</v>
      </c>
    </row>
    <row r="94" spans="2:17" x14ac:dyDescent="0.25">
      <c r="B94" s="56">
        <v>40787</v>
      </c>
      <c r="C94" s="3">
        <v>2212.5</v>
      </c>
      <c r="D94" s="62">
        <v>2000</v>
      </c>
    </row>
    <row r="95" spans="2:17" x14ac:dyDescent="0.25">
      <c r="B95" s="56">
        <v>40817</v>
      </c>
      <c r="C95" s="3">
        <v>1869.75</v>
      </c>
      <c r="D95" s="62">
        <v>2000</v>
      </c>
    </row>
    <row r="96" spans="2:17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3"/>
  <sheetViews>
    <sheetView showGridLines="0" topLeftCell="I126" zoomScale="70" zoomScaleNormal="70" workbookViewId="0">
      <selection activeCell="AC21" sqref="AC21:AC168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17.5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83" t="s">
        <v>16</v>
      </c>
      <c r="C20" s="84" t="s">
        <v>21</v>
      </c>
      <c r="D20" s="85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'Input_ch=17.5'!I51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'Input_ch=17.5'!I62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'Input_ch=17.5'!I73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'Input_ch=17.5'!I84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35</v>
      </c>
      <c r="K23" s="72">
        <f>'Input_ch=17.5'!I51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1189.75</v>
      </c>
      <c r="P23" s="71">
        <f>'Input_ch=17.5'!I62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1189.75</v>
      </c>
      <c r="U23" s="71">
        <f>'Input_ch=17.5'!I73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1189.75</v>
      </c>
      <c r="Z23" s="71">
        <f>'Input_ch=17.5'!I84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1189.75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17.5</v>
      </c>
      <c r="K24" s="71">
        <f>'Input_ch=17.5'!I51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1175</v>
      </c>
      <c r="P24" s="71">
        <f>'Input_ch=17.5'!I62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1175</v>
      </c>
      <c r="U24" s="71">
        <f>'Input_ch=17.5'!I73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1175</v>
      </c>
      <c r="Z24" s="71">
        <f>'Input_ch=17.5'!I84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1175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'Input_ch=17.5'!I51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1080.5</v>
      </c>
      <c r="P25" s="71">
        <f>'Input_ch=17.5'!I62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1080.5</v>
      </c>
      <c r="U25" s="71">
        <f>'Input_ch=17.5'!I73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1080.5</v>
      </c>
      <c r="Z25" s="71">
        <f>'Input_ch=17.5'!I84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1080.5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17.5</v>
      </c>
      <c r="K26" s="73">
        <f>'Input_ch=17.5'!I51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1149.25</v>
      </c>
      <c r="P26" s="73">
        <f>'Input_ch=17.5'!I62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1149.25</v>
      </c>
      <c r="U26" s="73">
        <f>'Input_ch=17.5'!I73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1149.25</v>
      </c>
      <c r="Z26" s="73">
        <f>'Input_ch=17.5'!I84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1149.25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'Input_ch=17.5'!I51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1019.75</v>
      </c>
      <c r="P27" s="73">
        <f>'Input_ch=17.5'!I62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1019.75</v>
      </c>
      <c r="U27" s="73">
        <f>'Input_ch=17.5'!I73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1019.75</v>
      </c>
      <c r="Z27" s="73">
        <f>'Input_ch=17.5'!I84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1019.75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17.5</v>
      </c>
      <c r="K28" s="73">
        <f>'Input_ch=17.5'!I51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1079</v>
      </c>
      <c r="P28" s="73">
        <f>'Input_ch=17.5'!I62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1079</v>
      </c>
      <c r="U28" s="73">
        <f>'Input_ch=17.5'!I73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1079</v>
      </c>
      <c r="Z28" s="73">
        <f>'Input_ch=17.5'!I84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1079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'Input_ch=17.5'!I51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1009</v>
      </c>
      <c r="P29" s="73">
        <f>'Input_ch=17.5'!I62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1009</v>
      </c>
      <c r="U29" s="73">
        <f>'Input_ch=17.5'!I73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1009</v>
      </c>
      <c r="Z29" s="73">
        <f>'Input_ch=17.5'!I84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1009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52.5</v>
      </c>
      <c r="K30" s="73">
        <f>'Input_ch=17.5'!I51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1142.5</v>
      </c>
      <c r="P30" s="73">
        <f>'Input_ch=17.5'!I62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1142.5</v>
      </c>
      <c r="U30" s="73">
        <f>'Input_ch=17.5'!I73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1142.5</v>
      </c>
      <c r="Z30" s="73">
        <f>'Input_ch=17.5'!I84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1142.5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2080.5</v>
      </c>
      <c r="K31" s="73">
        <f>'Input_ch=17.5'!I51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1075.25</v>
      </c>
      <c r="P31" s="73">
        <f>'Input_ch=17.5'!I62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1075.25</v>
      </c>
      <c r="U31" s="73">
        <f>'Input_ch=17.5'!I73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1075.25</v>
      </c>
      <c r="Z31" s="73">
        <f>'Input_ch=17.5'!I84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1075.25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1220</v>
      </c>
      <c r="K32" s="74">
        <f>'Input_ch=17.5'!I51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1220</v>
      </c>
      <c r="P32" s="73">
        <f>'Input_ch=17.5'!I62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1220</v>
      </c>
      <c r="U32" s="73">
        <f>'Input_ch=17.5'!I73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1220</v>
      </c>
      <c r="Z32" s="73">
        <f>'Input_ch=17.5'!I84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1220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1306</v>
      </c>
      <c r="K33" s="73">
        <f>'Input_ch=17.5'!J51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52.5</v>
      </c>
      <c r="P33" s="73">
        <f>'Input_ch=17.5'!J62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1306</v>
      </c>
      <c r="U33" s="73">
        <f>'Input_ch=17.5'!J73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52.5</v>
      </c>
      <c r="Z33" s="73">
        <f>'Input_ch=17.5'!J84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1306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52.5</v>
      </c>
      <c r="K34" s="74">
        <f>'Input_ch=17.5'!J52</f>
        <v>3</v>
      </c>
      <c r="L34" s="11">
        <f t="shared" si="19"/>
        <v>2</v>
      </c>
      <c r="M34" s="11">
        <f t="shared" si="4"/>
        <v>1</v>
      </c>
      <c r="N34" s="20">
        <f t="shared" si="5"/>
        <v>1</v>
      </c>
      <c r="O34" s="22">
        <f t="shared" si="6"/>
        <v>1322.5</v>
      </c>
      <c r="P34" s="73">
        <f>'Input_ch=17.5'!J63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1340</v>
      </c>
      <c r="U34" s="73">
        <f>'Input_ch=17.5'!J74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35</v>
      </c>
      <c r="Z34" s="73">
        <f>'Input_ch=17.5'!J85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1340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35</v>
      </c>
      <c r="K35" s="73">
        <f>'Input_ch=17.5'!J52</f>
        <v>3</v>
      </c>
      <c r="L35" s="11">
        <f t="shared" si="19"/>
        <v>2</v>
      </c>
      <c r="M35" s="11">
        <f t="shared" si="4"/>
        <v>1</v>
      </c>
      <c r="N35" s="20">
        <f t="shared" si="5"/>
        <v>1</v>
      </c>
      <c r="O35" s="22">
        <f t="shared" si="6"/>
        <v>1406</v>
      </c>
      <c r="P35" s="73">
        <f>'Input_ch=17.5'!J63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1423.5</v>
      </c>
      <c r="U35" s="73">
        <f>'Input_ch=17.5'!J74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17.5</v>
      </c>
      <c r="Z35" s="73">
        <f>'Input_ch=17.5'!J85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1423.5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17.5</v>
      </c>
      <c r="K36" s="71">
        <f>'Input_ch=17.5'!J52</f>
        <v>3</v>
      </c>
      <c r="L36" s="11">
        <f t="shared" si="19"/>
        <v>2</v>
      </c>
      <c r="M36" s="11">
        <f t="shared" si="4"/>
        <v>1</v>
      </c>
      <c r="N36" s="20">
        <f t="shared" si="5"/>
        <v>1</v>
      </c>
      <c r="O36" s="22">
        <f t="shared" si="6"/>
        <v>1359.5</v>
      </c>
      <c r="P36" s="71">
        <f>'Input_ch=17.5'!J63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1377</v>
      </c>
      <c r="U36" s="71">
        <f>'Input_ch=17.5'!J74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'Input_ch=17.5'!J85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1377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0</v>
      </c>
      <c r="F37" s="35">
        <f t="shared" si="0"/>
        <v>1</v>
      </c>
      <c r="G37" s="11">
        <f t="shared" si="18"/>
        <v>0</v>
      </c>
      <c r="H37" s="11">
        <f t="shared" si="1"/>
        <v>1</v>
      </c>
      <c r="I37" s="20">
        <f t="shared" si="2"/>
        <v>1</v>
      </c>
      <c r="J37" s="29">
        <f t="shared" si="3"/>
        <v>1286</v>
      </c>
      <c r="K37" s="73">
        <f>'Input_ch=17.5'!J52</f>
        <v>3</v>
      </c>
      <c r="L37" s="11">
        <f t="shared" si="19"/>
        <v>2</v>
      </c>
      <c r="M37" s="11">
        <f t="shared" si="4"/>
        <v>1</v>
      </c>
      <c r="N37" s="20">
        <f t="shared" si="5"/>
        <v>1</v>
      </c>
      <c r="O37" s="22">
        <f t="shared" si="6"/>
        <v>1321</v>
      </c>
      <c r="P37" s="73">
        <f>'Input_ch=17.5'!J63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1338.5</v>
      </c>
      <c r="U37" s="73">
        <f>'Input_ch=17.5'!J74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'Input_ch=17.5'!J85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1338.5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0</v>
      </c>
      <c r="H38" s="11">
        <f t="shared" si="1"/>
        <v>1</v>
      </c>
      <c r="I38" s="20">
        <f t="shared" si="2"/>
        <v>1</v>
      </c>
      <c r="J38" s="29">
        <f t="shared" si="3"/>
        <v>1288.5</v>
      </c>
      <c r="K38" s="73">
        <f>'Input_ch=17.5'!J52</f>
        <v>3</v>
      </c>
      <c r="L38" s="11">
        <f t="shared" si="19"/>
        <v>2</v>
      </c>
      <c r="M38" s="11">
        <f t="shared" si="4"/>
        <v>1</v>
      </c>
      <c r="N38" s="20">
        <f t="shared" si="5"/>
        <v>1</v>
      </c>
      <c r="O38" s="22">
        <f t="shared" si="6"/>
        <v>1323.5</v>
      </c>
      <c r="P38" s="73">
        <f>'Input_ch=17.5'!J63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1341</v>
      </c>
      <c r="U38" s="73">
        <f>'Input_ch=17.5'!J74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'Input_ch=17.5'!J85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1341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'Input_ch=17.5'!I52</f>
        <v>4</v>
      </c>
      <c r="L39" s="11">
        <f t="shared" si="19"/>
        <v>2</v>
      </c>
      <c r="M39" s="11">
        <f t="shared" si="4"/>
        <v>2</v>
      </c>
      <c r="N39" s="20">
        <f t="shared" si="5"/>
        <v>2</v>
      </c>
      <c r="O39" s="22">
        <f t="shared" si="6"/>
        <v>2395</v>
      </c>
      <c r="P39" s="73">
        <f>'Input_ch=17.5'!I63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1232.5</v>
      </c>
      <c r="U39" s="73">
        <f>'Input_ch=17.5'!I74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'Input_ch=17.5'!I85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1232.5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1313.25</v>
      </c>
      <c r="K40" s="73">
        <f>'Input_ch=17.5'!J51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52.5</v>
      </c>
      <c r="P40" s="73">
        <f>'Input_ch=17.5'!J62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1313.25</v>
      </c>
      <c r="U40" s="73">
        <f>'Input_ch=17.5'!J73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52.5</v>
      </c>
      <c r="Z40" s="73">
        <f>'Input_ch=17.5'!J84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1313.25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0</v>
      </c>
      <c r="F41" s="35">
        <f t="shared" si="0"/>
        <v>1</v>
      </c>
      <c r="G41" s="11">
        <f t="shared" si="18"/>
        <v>3</v>
      </c>
      <c r="H41" s="11">
        <f t="shared" si="1"/>
        <v>-2</v>
      </c>
      <c r="I41" s="20">
        <f t="shared" si="2"/>
        <v>0</v>
      </c>
      <c r="J41" s="29">
        <f t="shared" si="3"/>
        <v>52.5</v>
      </c>
      <c r="K41" s="73">
        <f>'Input_ch=17.5'!J52</f>
        <v>3</v>
      </c>
      <c r="L41" s="11">
        <f t="shared" si="19"/>
        <v>2</v>
      </c>
      <c r="M41" s="11">
        <f t="shared" si="4"/>
        <v>1</v>
      </c>
      <c r="N41" s="20">
        <f t="shared" si="5"/>
        <v>1</v>
      </c>
      <c r="O41" s="22">
        <f t="shared" si="6"/>
        <v>1437</v>
      </c>
      <c r="P41" s="73">
        <f>'Input_ch=17.5'!J63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1454.5</v>
      </c>
      <c r="U41" s="73">
        <f>'Input_ch=17.5'!J74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35</v>
      </c>
      <c r="Z41" s="73">
        <f>'Input_ch=17.5'!J85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1454.5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2</v>
      </c>
      <c r="H42" s="11">
        <f t="shared" si="1"/>
        <v>2</v>
      </c>
      <c r="I42" s="20">
        <f t="shared" si="2"/>
        <v>2</v>
      </c>
      <c r="J42" s="29">
        <f t="shared" si="3"/>
        <v>2845.5</v>
      </c>
      <c r="K42" s="73">
        <f>'Input_ch=17.5'!J52</f>
        <v>3</v>
      </c>
      <c r="L42" s="11">
        <f t="shared" si="19"/>
        <v>2</v>
      </c>
      <c r="M42" s="11">
        <f t="shared" si="4"/>
        <v>1</v>
      </c>
      <c r="N42" s="20">
        <f t="shared" si="5"/>
        <v>1</v>
      </c>
      <c r="O42" s="22">
        <f t="shared" si="6"/>
        <v>1440.25</v>
      </c>
      <c r="P42" s="73">
        <f>'Input_ch=17.5'!J63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1457.75</v>
      </c>
      <c r="U42" s="73">
        <f>'Input_ch=17.5'!J74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17.5</v>
      </c>
      <c r="Z42" s="73">
        <f>'Input_ch=17.5'!J85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1457.75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1573</v>
      </c>
      <c r="K43" s="73">
        <f>'Input_ch=17.5'!J52</f>
        <v>3</v>
      </c>
      <c r="L43" s="11">
        <f t="shared" si="19"/>
        <v>2</v>
      </c>
      <c r="M43" s="11">
        <f t="shared" si="4"/>
        <v>1</v>
      </c>
      <c r="N43" s="20">
        <f t="shared" si="5"/>
        <v>1</v>
      </c>
      <c r="O43" s="22">
        <f t="shared" si="6"/>
        <v>1555.5</v>
      </c>
      <c r="P43" s="73">
        <f>'Input_ch=17.5'!J63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1573</v>
      </c>
      <c r="U43" s="73">
        <f>'Input_ch=17.5'!J74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'Input_ch=17.5'!J85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1573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1807.75</v>
      </c>
      <c r="K44" s="73">
        <f>'Input_ch=17.5'!K52</f>
        <v>4</v>
      </c>
      <c r="L44" s="11">
        <f t="shared" si="19"/>
        <v>2</v>
      </c>
      <c r="M44" s="11">
        <f t="shared" si="4"/>
        <v>2</v>
      </c>
      <c r="N44" s="20">
        <f t="shared" si="5"/>
        <v>2</v>
      </c>
      <c r="O44" s="22">
        <f t="shared" si="6"/>
        <v>3545.5</v>
      </c>
      <c r="P44" s="73">
        <f>'Input_ch=17.5'!K63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1807.75</v>
      </c>
      <c r="U44" s="73">
        <f>'Input_ch=17.5'!K74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'Input_ch=17.5'!K85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1807.75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1953</v>
      </c>
      <c r="K45" s="71">
        <f>'Input_ch=17.5'!K53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1953</v>
      </c>
      <c r="P45" s="71">
        <f>'Input_ch=17.5'!K64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1953</v>
      </c>
      <c r="U45" s="71">
        <f>'Input_ch=17.5'!K75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1953</v>
      </c>
      <c r="Z45" s="71">
        <f>'Input_ch=17.5'!K86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1953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52.5</v>
      </c>
      <c r="K46" s="71">
        <f>'Input_ch=17.5'!L53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52.5</v>
      </c>
      <c r="P46" s="71">
        <f>'Input_ch=17.5'!L64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52.5</v>
      </c>
      <c r="U46" s="71">
        <f>'Input_ch=17.5'!L75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2386.5</v>
      </c>
      <c r="Z46" s="71">
        <f>'Input_ch=17.5'!L86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52.5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4703</v>
      </c>
      <c r="K47" s="71">
        <f>'Input_ch=17.5'!L54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35</v>
      </c>
      <c r="P47" s="71">
        <f>'Input_ch=17.5'!L65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35</v>
      </c>
      <c r="U47" s="71">
        <f>'Input_ch=17.5'!L76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2386.5</v>
      </c>
      <c r="Z47" s="71">
        <f>'Input_ch=17.5'!L87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35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2795</v>
      </c>
      <c r="K48" s="72">
        <f>'Input_ch=17.5'!M54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8245</v>
      </c>
      <c r="P48" s="72">
        <f>'Input_ch=17.5'!M65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17.5</v>
      </c>
      <c r="U48" s="72">
        <f>'Input_ch=17.5'!M76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2795</v>
      </c>
      <c r="Z48" s="72">
        <f>'Input_ch=17.5'!M87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17.5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3</v>
      </c>
      <c r="F49" s="35">
        <f t="shared" si="0"/>
        <v>4</v>
      </c>
      <c r="G49" s="11">
        <f t="shared" si="18"/>
        <v>3</v>
      </c>
      <c r="H49" s="11">
        <f t="shared" si="1"/>
        <v>1</v>
      </c>
      <c r="I49" s="20">
        <f t="shared" si="2"/>
        <v>1</v>
      </c>
      <c r="J49" s="29">
        <f t="shared" si="3"/>
        <v>3254.5</v>
      </c>
      <c r="K49" s="72">
        <f>'Input_ch=17.5'!M55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3254.5</v>
      </c>
      <c r="P49" s="72">
        <f>'Input_ch=17.5'!M66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'Input_ch=17.5'!M77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3254.5</v>
      </c>
      <c r="Z49" s="72">
        <f>'Input_ch=17.5'!M88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3</v>
      </c>
      <c r="H50" s="11">
        <f t="shared" si="1"/>
        <v>-2</v>
      </c>
      <c r="I50" s="20">
        <f t="shared" si="2"/>
        <v>0</v>
      </c>
      <c r="J50" s="29">
        <f t="shared" si="3"/>
        <v>52.5</v>
      </c>
      <c r="K50" s="71">
        <f>'Input_ch=17.5'!N55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52.5</v>
      </c>
      <c r="P50" s="71">
        <f>'Input_ch=17.5'!N66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'Input_ch=17.5'!N77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52.5</v>
      </c>
      <c r="Z50" s="71">
        <f>'Input_ch=17.5'!N88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2</v>
      </c>
      <c r="H51" s="11">
        <f t="shared" si="1"/>
        <v>2</v>
      </c>
      <c r="I51" s="20">
        <f t="shared" si="2"/>
        <v>2</v>
      </c>
      <c r="J51" s="29">
        <f t="shared" si="3"/>
        <v>6475</v>
      </c>
      <c r="K51" s="71">
        <f>'Input_ch=17.5'!M56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6475</v>
      </c>
      <c r="P51" s="71">
        <f>'Input_ch=17.5'!M67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'Input_ch=17.5'!M78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6475</v>
      </c>
      <c r="Z51" s="71">
        <f>'Input_ch=17.5'!M89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52.5</v>
      </c>
      <c r="K52" s="72">
        <f>'Input_ch=17.5'!N55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52.5</v>
      </c>
      <c r="P52" s="71">
        <f>'Input_ch=17.5'!N66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'Input_ch=17.5'!N77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52.5</v>
      </c>
      <c r="Z52" s="71">
        <f>'Input_ch=17.5'!N88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35</v>
      </c>
      <c r="K53" s="71">
        <f>'Input_ch=17.5'!N56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35</v>
      </c>
      <c r="P53" s="71">
        <f>'Input_ch=17.5'!N67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'Input_ch=17.5'!N78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35</v>
      </c>
      <c r="Z53" s="71">
        <f>'Input_ch=17.5'!N89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10069</v>
      </c>
      <c r="K54" s="71">
        <f>'Input_ch=17.5'!N56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17.5</v>
      </c>
      <c r="P54" s="71">
        <f>'Input_ch=17.5'!N67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'Input_ch=17.5'!N78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17.5</v>
      </c>
      <c r="Z54" s="71">
        <f>'Input_ch=17.5'!N89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52.5</v>
      </c>
      <c r="K55" s="71">
        <f>'Input_ch=17.5'!P56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'Input_ch=17.5'!P67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'Input_ch=17.5'!P78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'Input_ch=17.5'!P89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35</v>
      </c>
      <c r="K56" s="71">
        <f>'Input_ch=17.5'!P58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'Input_ch=17.5'!P69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'Input_ch=17.5'!P80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'Input_ch=17.5'!P91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17.5</v>
      </c>
      <c r="K57" s="71">
        <f>'Input_ch=17.5'!P58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'Input_ch=17.5'!P69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'Input_ch=17.5'!P80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'Input_ch=17.5'!P91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'Input_ch=17.5'!N58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'Input_ch=17.5'!N69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'Input_ch=17.5'!N80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'Input_ch=17.5'!N91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17.5</v>
      </c>
      <c r="K59" s="71">
        <f>'Input_ch=17.5'!N56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'Input_ch=17.5'!N67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'Input_ch=17.5'!N78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'Input_ch=17.5'!N89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'Input_ch=17.5'!M56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'Input_ch=17.5'!M67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'Input_ch=17.5'!M78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'Input_ch=17.5'!M89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52.5</v>
      </c>
      <c r="K61" s="71">
        <f>'Input_ch=17.5'!O55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52.5</v>
      </c>
      <c r="P61" s="71">
        <f>'Input_ch=17.5'!O66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'Input_ch=17.5'!O77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52.5</v>
      </c>
      <c r="Z61" s="71">
        <f>'Input_ch=17.5'!O88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35</v>
      </c>
      <c r="K62" s="71">
        <f>'Input_ch=17.5'!O57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35</v>
      </c>
      <c r="P62" s="71">
        <f>'Input_ch=17.5'!O68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'Input_ch=17.5'!O79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35</v>
      </c>
      <c r="Z62" s="71">
        <f>'Input_ch=17.5'!O90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3471.5</v>
      </c>
      <c r="K63" s="71">
        <f>'Input_ch=17.5'!N57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17.5</v>
      </c>
      <c r="P63" s="71">
        <f>'Input_ch=17.5'!N68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'Input_ch=17.5'!N79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17.5</v>
      </c>
      <c r="Z63" s="71">
        <f>'Input_ch=17.5'!N90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17.5</v>
      </c>
      <c r="K64" s="71">
        <f>'Input_ch=17.5'!N56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'Input_ch=17.5'!N67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'Input_ch=17.5'!N78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'Input_ch=17.5'!N89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'Input_ch=17.5'!M56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'Input_ch=17.5'!M67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'Input_ch=17.5'!M78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'Input_ch=17.5'!M89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17.5</v>
      </c>
      <c r="K66" s="71">
        <f>'Input_ch=17.5'!M55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3159.5</v>
      </c>
      <c r="P66" s="71">
        <f>'Input_ch=17.5'!M66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'Input_ch=17.5'!M77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3159.5</v>
      </c>
      <c r="Z66" s="71">
        <f>'Input_ch=17.5'!M88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'Input_ch=17.5'!M55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2782.5</v>
      </c>
      <c r="P67" s="71">
        <f>'Input_ch=17.5'!M66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'Input_ch=17.5'!M77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2782.5</v>
      </c>
      <c r="Z67" s="71">
        <f>'Input_ch=17.5'!M88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'Input_ch=17.5'!L55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2524</v>
      </c>
      <c r="P68" s="71">
        <f>'Input_ch=17.5'!L66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'Input_ch=17.5'!L77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2524</v>
      </c>
      <c r="Z68" s="71">
        <f>'Input_ch=17.5'!L88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'Input_ch=17.5'!L54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52.5</v>
      </c>
      <c r="P69" s="71">
        <f>'Input_ch=17.5'!L65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'Input_ch=17.5'!L76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2406</v>
      </c>
      <c r="Z69" s="71">
        <f>'Input_ch=17.5'!L87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35</v>
      </c>
      <c r="K70" s="71">
        <f>'Input_ch=17.5'!L54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35</v>
      </c>
      <c r="P70" s="71">
        <f>'Input_ch=17.5'!L65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'Input_ch=17.5'!L76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2513.5</v>
      </c>
      <c r="Z70" s="71">
        <f>'Input_ch=17.5'!L87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17.5</v>
      </c>
      <c r="K71" s="71">
        <f>'Input_ch=17.5'!M54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8449.75</v>
      </c>
      <c r="P71" s="71">
        <f>'Input_ch=17.5'!M65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'Input_ch=17.5'!M76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2863.25</v>
      </c>
      <c r="Z71" s="71">
        <f>'Input_ch=17.5'!M87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'Input_ch=17.5'!L55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2349.5</v>
      </c>
      <c r="P72" s="71">
        <f>'Input_ch=17.5'!L66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'Input_ch=17.5'!L77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2349.5</v>
      </c>
      <c r="Z72" s="71">
        <f>'Input_ch=17.5'!L88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'Input_ch=17.5'!K54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2216</v>
      </c>
      <c r="P73" s="71">
        <f>'Input_ch=17.5'!K65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'Input_ch=17.5'!K76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2216</v>
      </c>
      <c r="Z73" s="71">
        <f>'Input_ch=17.5'!K87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'Input_ch=17.5'!K53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1996</v>
      </c>
      <c r="P74" s="71">
        <f>'Input_ch=17.5'!K64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1996</v>
      </c>
      <c r="U74" s="71">
        <f>'Input_ch=17.5'!K75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1996</v>
      </c>
      <c r="Z74" s="71">
        <f>'Input_ch=17.5'!K86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1996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'Input_ch=17.5'!K53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1952.5</v>
      </c>
      <c r="P75" s="71">
        <f>'Input_ch=17.5'!K64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1952.5</v>
      </c>
      <c r="U75" s="71">
        <f>'Input_ch=17.5'!K75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1952.5</v>
      </c>
      <c r="Z75" s="71">
        <f>'Input_ch=17.5'!K86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1952.5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'Input_ch=17.5'!K53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1886</v>
      </c>
      <c r="P76" s="71">
        <f>'Input_ch=17.5'!K64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1886</v>
      </c>
      <c r="U76" s="71">
        <f>'Input_ch=17.5'!K75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1886</v>
      </c>
      <c r="Z76" s="71">
        <f>'Input_ch=17.5'!K86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1886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'Input_ch=17.5'!K53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1815</v>
      </c>
      <c r="P77" s="71">
        <f>'Input_ch=17.5'!K64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1815</v>
      </c>
      <c r="U77" s="71">
        <f>'Input_ch=17.5'!K75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1815</v>
      </c>
      <c r="Z77" s="71">
        <f>'Input_ch=17.5'!K86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1815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'Input_ch=17.5'!J53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52.5</v>
      </c>
      <c r="P78" s="71">
        <f>'Input_ch=17.5'!J64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1700.5</v>
      </c>
      <c r="U78" s="71">
        <f>'Input_ch=17.5'!J75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52.5</v>
      </c>
      <c r="Z78" s="71">
        <f>'Input_ch=17.5'!J86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1700.5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'Input_ch=17.5'!I52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2314</v>
      </c>
      <c r="P79" s="71">
        <f>'Input_ch=17.5'!I63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1192</v>
      </c>
      <c r="U79" s="71">
        <f>'Input_ch=17.5'!I74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2314</v>
      </c>
      <c r="Z79" s="71">
        <f>'Input_ch=17.5'!I85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1192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1</v>
      </c>
      <c r="F80" s="35">
        <f t="shared" si="0"/>
        <v>2</v>
      </c>
      <c r="G80" s="11">
        <f t="shared" si="18"/>
        <v>2</v>
      </c>
      <c r="H80" s="11">
        <f t="shared" si="1"/>
        <v>0</v>
      </c>
      <c r="I80" s="20">
        <f t="shared" si="2"/>
        <v>0</v>
      </c>
      <c r="J80" s="29">
        <f t="shared" si="3"/>
        <v>35</v>
      </c>
      <c r="K80" s="71">
        <f>'Input_ch=17.5'!I51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1214.5</v>
      </c>
      <c r="P80" s="71">
        <f>'Input_ch=17.5'!I62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1214.5</v>
      </c>
      <c r="U80" s="71">
        <f>'Input_ch=17.5'!I73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1214.5</v>
      </c>
      <c r="Z80" s="71">
        <f>'Input_ch=17.5'!I84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1214.5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17.5</v>
      </c>
      <c r="K81" s="71">
        <f>'Input_ch=17.5'!I51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1232.75</v>
      </c>
      <c r="P81" s="71">
        <f>'Input_ch=17.5'!I62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1232.75</v>
      </c>
      <c r="U81" s="71">
        <f>'Input_ch=17.5'!I73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1232.75</v>
      </c>
      <c r="Z81" s="71">
        <f>'Input_ch=17.5'!I84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1232.75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'Input_ch=17.5'!I51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1145</v>
      </c>
      <c r="P82" s="71">
        <f>'Input_ch=17.5'!I62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1145</v>
      </c>
      <c r="U82" s="71">
        <f>'Input_ch=17.5'!I73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1145</v>
      </c>
      <c r="Z82" s="71">
        <f>'Input_ch=17.5'!I84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1145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'Input_ch=17.5'!I51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1127</v>
      </c>
      <c r="P83" s="71">
        <f>'Input_ch=17.5'!I62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1127</v>
      </c>
      <c r="U83" s="71">
        <f>'Input_ch=17.5'!I73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1127</v>
      </c>
      <c r="Z83" s="71">
        <f>'Input_ch=17.5'!I84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1127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1336.75</v>
      </c>
      <c r="K84" s="71">
        <f>'Input_ch=17.5'!J51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52.5</v>
      </c>
      <c r="P84" s="71">
        <f>'Input_ch=17.5'!J62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1336.75</v>
      </c>
      <c r="U84" s="71">
        <f>'Input_ch=17.5'!J73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52.5</v>
      </c>
      <c r="Z84" s="71">
        <f>'Input_ch=17.5'!J84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1336.75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1544.5</v>
      </c>
      <c r="K85" s="71">
        <f>'Input_ch=17.5'!J52</f>
        <v>3</v>
      </c>
      <c r="L85" s="11">
        <f t="shared" si="19"/>
        <v>2</v>
      </c>
      <c r="M85" s="11">
        <f t="shared" si="4"/>
        <v>1</v>
      </c>
      <c r="N85" s="20">
        <f t="shared" si="5"/>
        <v>1</v>
      </c>
      <c r="O85" s="22">
        <f t="shared" si="6"/>
        <v>1527</v>
      </c>
      <c r="P85" s="71">
        <f>'Input_ch=17.5'!J63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1544.5</v>
      </c>
      <c r="U85" s="71">
        <f>'Input_ch=17.5'!J74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35</v>
      </c>
      <c r="Z85" s="71">
        <f>'Input_ch=17.5'!J85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1544.5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52.5</v>
      </c>
      <c r="K86" s="71">
        <f>'Input_ch=17.5'!J52</f>
        <v>3</v>
      </c>
      <c r="L86" s="11">
        <f t="shared" si="19"/>
        <v>2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1619.25</v>
      </c>
      <c r="P86" s="71">
        <f>'Input_ch=17.5'!J63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1636.75</v>
      </c>
      <c r="U86" s="71">
        <f>'Input_ch=17.5'!J74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17.5</v>
      </c>
      <c r="Z86" s="71">
        <f>'Input_ch=17.5'!J85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1636.75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3171</v>
      </c>
      <c r="K87" s="71">
        <f>'Input_ch=17.5'!J52</f>
        <v>3</v>
      </c>
      <c r="L87" s="11">
        <f t="shared" ref="L87:L150" si="42">L86+N86-1</f>
        <v>2</v>
      </c>
      <c r="M87" s="11">
        <f t="shared" si="27"/>
        <v>1</v>
      </c>
      <c r="N87" s="20">
        <f t="shared" si="28"/>
        <v>1</v>
      </c>
      <c r="O87" s="22">
        <f t="shared" si="29"/>
        <v>1603</v>
      </c>
      <c r="P87" s="71">
        <f>'Input_ch=17.5'!J63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1620.5</v>
      </c>
      <c r="U87" s="71">
        <f>'Input_ch=17.5'!J74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'Input_ch=17.5'!J85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1620.5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0</v>
      </c>
      <c r="F88" s="35">
        <f t="shared" si="23"/>
        <v>1</v>
      </c>
      <c r="G88" s="11">
        <f t="shared" si="41"/>
        <v>3</v>
      </c>
      <c r="H88" s="11">
        <f t="shared" si="24"/>
        <v>-2</v>
      </c>
      <c r="I88" s="20">
        <f t="shared" si="25"/>
        <v>0</v>
      </c>
      <c r="J88" s="29">
        <f t="shared" si="26"/>
        <v>52.5</v>
      </c>
      <c r="K88" s="71">
        <f>'Input_ch=17.5'!K52</f>
        <v>4</v>
      </c>
      <c r="L88" s="11">
        <f t="shared" si="42"/>
        <v>2</v>
      </c>
      <c r="M88" s="11">
        <f t="shared" si="27"/>
        <v>2</v>
      </c>
      <c r="N88" s="20">
        <f t="shared" si="28"/>
        <v>2</v>
      </c>
      <c r="O88" s="22">
        <f t="shared" si="29"/>
        <v>3676</v>
      </c>
      <c r="P88" s="71">
        <f>'Input_ch=17.5'!K63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1873</v>
      </c>
      <c r="U88" s="71">
        <f>'Input_ch=17.5'!K74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'Input_ch=17.5'!K85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1873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2</v>
      </c>
      <c r="H89" s="11">
        <f t="shared" si="24"/>
        <v>2</v>
      </c>
      <c r="I89" s="20">
        <f t="shared" si="25"/>
        <v>2</v>
      </c>
      <c r="J89" s="29">
        <f t="shared" si="26"/>
        <v>3691</v>
      </c>
      <c r="K89" s="71">
        <f>'Input_ch=17.5'!K53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1880.5</v>
      </c>
      <c r="P89" s="71">
        <f>'Input_ch=17.5'!K64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1880.5</v>
      </c>
      <c r="U89" s="71">
        <f>'Input_ch=17.5'!K75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1880.5</v>
      </c>
      <c r="Z89" s="71">
        <f>'Input_ch=17.5'!K86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1880.5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1938.5</v>
      </c>
      <c r="K90" s="71">
        <f>'Input_ch=17.5'!K53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1938.5</v>
      </c>
      <c r="P90" s="71">
        <f>'Input_ch=17.5'!K64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1938.5</v>
      </c>
      <c r="U90" s="71">
        <f>'Input_ch=17.5'!K75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1938.5</v>
      </c>
      <c r="Z90" s="71">
        <f>'Input_ch=17.5'!K86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1938.5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52.5</v>
      </c>
      <c r="K91" s="71">
        <f>'Input_ch=17.5'!K53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2221.5</v>
      </c>
      <c r="P91" s="71">
        <f>'Input_ch=17.5'!K64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2221.5</v>
      </c>
      <c r="U91" s="71">
        <f>'Input_ch=17.5'!K75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2221.5</v>
      </c>
      <c r="Z91" s="71">
        <f>'Input_ch=17.5'!K86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2221.5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35</v>
      </c>
      <c r="K92" s="71">
        <f>'Input_ch=17.5'!L53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52.5</v>
      </c>
      <c r="P92" s="71">
        <f>'Input_ch=17.5'!L64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52.5</v>
      </c>
      <c r="U92" s="71">
        <f>'Input_ch=17.5'!L75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2394.75</v>
      </c>
      <c r="Z92" s="71">
        <f>'Input_ch=17.5'!L86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52.5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17.5</v>
      </c>
      <c r="K93" s="71">
        <f>'Input_ch=17.5'!L54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35</v>
      </c>
      <c r="P93" s="71">
        <f>'Input_ch=17.5'!L65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35</v>
      </c>
      <c r="U93" s="71">
        <f>'Input_ch=17.5'!L76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2581.5</v>
      </c>
      <c r="Z93" s="71">
        <f>'Input_ch=17.5'!L87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35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'Input_ch=17.5'!K54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6421</v>
      </c>
      <c r="P94" s="71">
        <f>'Input_ch=17.5'!K65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6421</v>
      </c>
      <c r="U94" s="71">
        <f>'Input_ch=17.5'!K76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2187</v>
      </c>
      <c r="Z94" s="71">
        <f>'Input_ch=17.5'!K87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6421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52.5</v>
      </c>
      <c r="K95" s="71">
        <f>'Input_ch=17.5'!K53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2247.25</v>
      </c>
      <c r="P95" s="71">
        <f>'Input_ch=17.5'!K64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2247.25</v>
      </c>
      <c r="U95" s="71">
        <f>'Input_ch=17.5'!K75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2247.25</v>
      </c>
      <c r="Z95" s="71">
        <f>'Input_ch=17.5'!K86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2247.25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35</v>
      </c>
      <c r="K96" s="71">
        <f>'Input_ch=17.5'!L53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52.5</v>
      </c>
      <c r="P96" s="71">
        <f>'Input_ch=17.5'!L64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52.5</v>
      </c>
      <c r="U96" s="71">
        <f>'Input_ch=17.5'!L75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2425.25</v>
      </c>
      <c r="Z96" s="71">
        <f>'Input_ch=17.5'!L86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52.5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17.5</v>
      </c>
      <c r="K97" s="71">
        <f>'Input_ch=17.5'!L54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35</v>
      </c>
      <c r="P97" s="71">
        <f>'Input_ch=17.5'!L65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35</v>
      </c>
      <c r="U97" s="71">
        <f>'Input_ch=17.5'!L76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2305.75</v>
      </c>
      <c r="Z97" s="71">
        <f>'Input_ch=17.5'!L87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35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'Input_ch=17.5'!K54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5476.75</v>
      </c>
      <c r="P98" s="71">
        <f>'Input_ch=17.5'!K65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5476.75</v>
      </c>
      <c r="U98" s="71">
        <f>'Input_ch=17.5'!K76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1872.25</v>
      </c>
      <c r="Z98" s="71">
        <f>'Input_ch=17.5'!K87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5476.75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'Input_ch=17.5'!K53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1761</v>
      </c>
      <c r="P99" s="71">
        <f>'Input_ch=17.5'!K64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1761</v>
      </c>
      <c r="U99" s="71">
        <f>'Input_ch=17.5'!K75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1761</v>
      </c>
      <c r="Z99" s="71">
        <f>'Input_ch=17.5'!K86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1761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0</v>
      </c>
      <c r="F100" s="35">
        <f t="shared" si="23"/>
        <v>1</v>
      </c>
      <c r="G100" s="11">
        <f t="shared" si="41"/>
        <v>3</v>
      </c>
      <c r="H100" s="11">
        <f t="shared" si="24"/>
        <v>-2</v>
      </c>
      <c r="I100" s="20">
        <f t="shared" si="25"/>
        <v>0</v>
      </c>
      <c r="J100" s="29">
        <f t="shared" si="26"/>
        <v>52.5</v>
      </c>
      <c r="K100" s="71">
        <f>'Input_ch=17.5'!K53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2147.75</v>
      </c>
      <c r="P100" s="71">
        <f>'Input_ch=17.5'!K64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2147.75</v>
      </c>
      <c r="U100" s="71">
        <f>'Input_ch=17.5'!K75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2147.75</v>
      </c>
      <c r="Z100" s="71">
        <f>'Input_ch=17.5'!K86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2147.75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2</v>
      </c>
      <c r="H101" s="11">
        <f t="shared" si="24"/>
        <v>2</v>
      </c>
      <c r="I101" s="20">
        <f t="shared" si="25"/>
        <v>2</v>
      </c>
      <c r="J101" s="29">
        <f t="shared" si="26"/>
        <v>4241.5</v>
      </c>
      <c r="K101" s="71">
        <f>'Input_ch=17.5'!K53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2155.75</v>
      </c>
      <c r="P101" s="71">
        <f>'Input_ch=17.5'!K64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2155.75</v>
      </c>
      <c r="U101" s="71">
        <f>'Input_ch=17.5'!K75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2155.75</v>
      </c>
      <c r="Z101" s="71">
        <f>'Input_ch=17.5'!K86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2155.75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52.5</v>
      </c>
      <c r="K102" s="71">
        <f>'Input_ch=17.5'!K53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2253</v>
      </c>
      <c r="P102" s="71">
        <f>'Input_ch=17.5'!K64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2253</v>
      </c>
      <c r="U102" s="71">
        <f>'Input_ch=17.5'!K75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2253</v>
      </c>
      <c r="Z102" s="71">
        <f>'Input_ch=17.5'!K86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2253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35</v>
      </c>
      <c r="K103" s="71">
        <f>'Input_ch=17.5'!L53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52.5</v>
      </c>
      <c r="P103" s="71">
        <f>'Input_ch=17.5'!L64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52.5</v>
      </c>
      <c r="U103" s="71">
        <f>'Input_ch=17.5'!L75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2475</v>
      </c>
      <c r="Z103" s="71">
        <f>'Input_ch=17.5'!L86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52.5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6460</v>
      </c>
      <c r="K104" s="71">
        <f>'Input_ch=17.5'!K54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4330</v>
      </c>
      <c r="P104" s="71">
        <f>'Input_ch=17.5'!K65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4330</v>
      </c>
      <c r="U104" s="71">
        <f>'Input_ch=17.5'!K76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2200</v>
      </c>
      <c r="Z104" s="71">
        <f>'Input_ch=17.5'!K87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4330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0</v>
      </c>
      <c r="F105" s="35">
        <f t="shared" si="23"/>
        <v>1</v>
      </c>
      <c r="G105" s="11">
        <f t="shared" si="41"/>
        <v>3</v>
      </c>
      <c r="H105" s="11">
        <f t="shared" si="24"/>
        <v>-2</v>
      </c>
      <c r="I105" s="20">
        <f t="shared" si="25"/>
        <v>0</v>
      </c>
      <c r="J105" s="29">
        <f t="shared" si="26"/>
        <v>52.5</v>
      </c>
      <c r="K105" s="71">
        <f>'Input_ch=17.5'!L53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52.5</v>
      </c>
      <c r="P105" s="71">
        <f>'Input_ch=17.5'!L64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52.5</v>
      </c>
      <c r="U105" s="71">
        <f>'Input_ch=17.5'!L75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2496.5</v>
      </c>
      <c r="Z105" s="71">
        <f>'Input_ch=17.5'!L86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52.5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35</v>
      </c>
      <c r="K106" s="71">
        <f>'Input_ch=17.5'!L54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35</v>
      </c>
      <c r="P106" s="71">
        <f>'Input_ch=17.5'!L65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35</v>
      </c>
      <c r="U106" s="71">
        <f>'Input_ch=17.5'!L76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2504.25</v>
      </c>
      <c r="Z106" s="71">
        <f>'Input_ch=17.5'!L87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35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17.5</v>
      </c>
      <c r="K107" s="71">
        <f>'Input_ch=17.5'!L54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17.5</v>
      </c>
      <c r="P107" s="71">
        <f>'Input_ch=17.5'!L65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17.5</v>
      </c>
      <c r="U107" s="71">
        <f>'Input_ch=17.5'!L76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2540.5</v>
      </c>
      <c r="Z107" s="71">
        <f>'Input_ch=17.5'!L87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17.5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'Input_ch=17.5'!K54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'Input_ch=17.5'!K65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'Input_ch=17.5'!K76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2433.25</v>
      </c>
      <c r="Z108" s="71">
        <f>'Input_ch=17.5'!K87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0</v>
      </c>
      <c r="F109" s="35">
        <f t="shared" si="23"/>
        <v>1</v>
      </c>
      <c r="G109" s="11">
        <f t="shared" si="41"/>
        <v>0</v>
      </c>
      <c r="H109" s="11">
        <f t="shared" si="24"/>
        <v>1</v>
      </c>
      <c r="I109" s="20">
        <f t="shared" si="25"/>
        <v>1</v>
      </c>
      <c r="J109" s="29">
        <f t="shared" si="26"/>
        <v>2234</v>
      </c>
      <c r="K109" s="71">
        <f>'Input_ch=17.5'!K53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2286.5</v>
      </c>
      <c r="P109" s="71">
        <f>'Input_ch=17.5'!K64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2286.5</v>
      </c>
      <c r="U109" s="71">
        <f>'Input_ch=17.5'!K75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2286.5</v>
      </c>
      <c r="Z109" s="71">
        <f>'Input_ch=17.5'!K86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2286.5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0</v>
      </c>
      <c r="H110" s="11">
        <f t="shared" si="24"/>
        <v>3</v>
      </c>
      <c r="I110" s="20">
        <f t="shared" si="25"/>
        <v>3</v>
      </c>
      <c r="J110" s="29">
        <f t="shared" si="26"/>
        <v>6715.5</v>
      </c>
      <c r="K110" s="71">
        <f>'Input_ch=17.5'!K53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2291</v>
      </c>
      <c r="P110" s="71">
        <f>'Input_ch=17.5'!K64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2291</v>
      </c>
      <c r="U110" s="71">
        <f>'Input_ch=17.5'!K75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2291</v>
      </c>
      <c r="Z110" s="71">
        <f>'Input_ch=17.5'!K86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2291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35</v>
      </c>
      <c r="K111" s="71">
        <f>'Input_ch=17.5'!L53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52.5</v>
      </c>
      <c r="P111" s="71">
        <f>'Input_ch=17.5'!L64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52.5</v>
      </c>
      <c r="U111" s="71">
        <f>'Input_ch=17.5'!L75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2394.5</v>
      </c>
      <c r="Z111" s="71">
        <f>'Input_ch=17.5'!L86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52.5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17.5</v>
      </c>
      <c r="K112" s="71">
        <f>'Input_ch=17.5'!L54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35</v>
      </c>
      <c r="P112" s="71">
        <f>'Input_ch=17.5'!L65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35</v>
      </c>
      <c r="U112" s="71">
        <f>'Input_ch=17.5'!L76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2488.25</v>
      </c>
      <c r="Z112" s="71">
        <f>'Input_ch=17.5'!L87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35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'Input_ch=17.5'!K54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6655</v>
      </c>
      <c r="P113" s="71">
        <f>'Input_ch=17.5'!K65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6655</v>
      </c>
      <c r="U113" s="71">
        <f>'Input_ch=17.5'!K76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2265</v>
      </c>
      <c r="Z113" s="71">
        <f>'Input_ch=17.5'!K87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6655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'Input_ch=17.5'!K53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1922.25</v>
      </c>
      <c r="P114" s="71">
        <f>'Input_ch=17.5'!K64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1922.25</v>
      </c>
      <c r="U114" s="71">
        <f>'Input_ch=17.5'!K75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1922.25</v>
      </c>
      <c r="Z114" s="71">
        <f>'Input_ch=17.5'!K86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1922.25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35</v>
      </c>
      <c r="K115" s="71">
        <f>'Input_ch=17.5'!K53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1951.5</v>
      </c>
      <c r="P115" s="71">
        <f>'Input_ch=17.5'!K64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1951.5</v>
      </c>
      <c r="U115" s="71">
        <f>'Input_ch=17.5'!K75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1951.5</v>
      </c>
      <c r="Z115" s="71">
        <f>'Input_ch=17.5'!K86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1951.5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17.5</v>
      </c>
      <c r="K116" s="71">
        <f>'Input_ch=17.5'!K53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2102</v>
      </c>
      <c r="P116" s="71">
        <f>'Input_ch=17.5'!K64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2102</v>
      </c>
      <c r="U116" s="71">
        <f>'Input_ch=17.5'!K75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2102</v>
      </c>
      <c r="Z116" s="71">
        <f>'Input_ch=17.5'!K86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2102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'Input_ch=17.5'!K53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1879.75</v>
      </c>
      <c r="P117" s="71">
        <f>'Input_ch=17.5'!K64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1879.75</v>
      </c>
      <c r="U117" s="71">
        <f>'Input_ch=17.5'!K75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1879.75</v>
      </c>
      <c r="Z117" s="71">
        <f>'Input_ch=17.5'!K86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1879.75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52.5</v>
      </c>
      <c r="K118" s="71">
        <f>'Input_ch=17.5'!K53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2165.5</v>
      </c>
      <c r="P118" s="71">
        <f>'Input_ch=17.5'!K64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2165.5</v>
      </c>
      <c r="U118" s="71">
        <f>'Input_ch=17.5'!K75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2165.5</v>
      </c>
      <c r="Z118" s="71">
        <f>'Input_ch=17.5'!K86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2165.5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35</v>
      </c>
      <c r="K119" s="71">
        <f>'Input_ch=17.5'!K53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2134.5</v>
      </c>
      <c r="P119" s="71">
        <f>'Input_ch=17.5'!K64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2134.5</v>
      </c>
      <c r="U119" s="71">
        <f>'Input_ch=17.5'!K75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2134.5</v>
      </c>
      <c r="Z119" s="71">
        <f>'Input_ch=17.5'!K86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2134.5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2020.75</v>
      </c>
      <c r="K120" s="71">
        <f>'Input_ch=17.5'!K53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2055.75</v>
      </c>
      <c r="P120" s="71">
        <f>'Input_ch=17.5'!K64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2055.75</v>
      </c>
      <c r="U120" s="71">
        <f>'Input_ch=17.5'!K75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2055.75</v>
      </c>
      <c r="Z120" s="71">
        <f>'Input_ch=17.5'!K86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2055.75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17.5</v>
      </c>
      <c r="K121" s="71">
        <f>'Input_ch=17.5'!K53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2099</v>
      </c>
      <c r="P121" s="71">
        <f>'Input_ch=17.5'!K64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2099</v>
      </c>
      <c r="U121" s="71">
        <f>'Input_ch=17.5'!K75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2099</v>
      </c>
      <c r="Z121" s="71">
        <f>'Input_ch=17.5'!K86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2099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'Input_ch=17.5'!K53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1937.5</v>
      </c>
      <c r="P122" s="71">
        <f>'Input_ch=17.5'!K64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1937.5</v>
      </c>
      <c r="U122" s="71">
        <f>'Input_ch=17.5'!K75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1937.5</v>
      </c>
      <c r="Z122" s="71">
        <f>'Input_ch=17.5'!K86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1937.5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'Input_ch=17.5'!K53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1925.5</v>
      </c>
      <c r="P123" s="71">
        <f>'Input_ch=17.5'!K64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1925.5</v>
      </c>
      <c r="U123" s="71">
        <f>'Input_ch=17.5'!K75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1925.5</v>
      </c>
      <c r="Z123" s="71">
        <f>'Input_ch=17.5'!K86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1925.5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'Input_ch=17.5'!K53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1864.25</v>
      </c>
      <c r="P124" s="71">
        <f>'Input_ch=17.5'!K64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1864.25</v>
      </c>
      <c r="U124" s="71">
        <f>'Input_ch=17.5'!K75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1864.25</v>
      </c>
      <c r="Z124" s="71">
        <f>'Input_ch=17.5'!K86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1864.25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52.5</v>
      </c>
      <c r="K125" s="71">
        <f>'Input_ch=17.5'!K53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1902.25</v>
      </c>
      <c r="P125" s="71">
        <f>'Input_ch=17.5'!K64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1902.25</v>
      </c>
      <c r="U125" s="71">
        <f>'Input_ch=17.5'!K75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1902.25</v>
      </c>
      <c r="Z125" s="71">
        <f>'Input_ch=17.5'!K86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1902.25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35</v>
      </c>
      <c r="K126" s="71">
        <f>'Input_ch=17.5'!K53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2126.75</v>
      </c>
      <c r="P126" s="71">
        <f>'Input_ch=17.5'!K64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2126.75</v>
      </c>
      <c r="U126" s="71">
        <f>'Input_ch=17.5'!K75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2126.75</v>
      </c>
      <c r="Z126" s="71">
        <f>'Input_ch=17.5'!K86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2126.75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5565.25</v>
      </c>
      <c r="K127" s="71">
        <f>'Input_ch=17.5'!K53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1901.75</v>
      </c>
      <c r="P127" s="71">
        <f>'Input_ch=17.5'!K64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1901.75</v>
      </c>
      <c r="U127" s="71">
        <f>'Input_ch=17.5'!K75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1901.75</v>
      </c>
      <c r="Z127" s="71">
        <f>'Input_ch=17.5'!K86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1901.75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52.5</v>
      </c>
      <c r="K128" s="71">
        <f>'Input_ch=17.5'!K53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2073.75</v>
      </c>
      <c r="P128" s="71">
        <f>'Input_ch=17.5'!K64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2073.75</v>
      </c>
      <c r="U128" s="71">
        <f>'Input_ch=17.5'!K75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2073.75</v>
      </c>
      <c r="Z128" s="71">
        <f>'Input_ch=17.5'!K86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2073.75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35</v>
      </c>
      <c r="K129" s="71">
        <f>'Input_ch=17.5'!K53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2102</v>
      </c>
      <c r="P129" s="71">
        <f>'Input_ch=17.5'!K64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2102</v>
      </c>
      <c r="U129" s="71">
        <f>'Input_ch=17.5'!K75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2102</v>
      </c>
      <c r="Z129" s="71">
        <f>'Input_ch=17.5'!K86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2102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17.5</v>
      </c>
      <c r="K130" s="71">
        <f>'Input_ch=17.5'!K53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2208.25</v>
      </c>
      <c r="P130" s="71">
        <f>'Input_ch=17.5'!K64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2208.25</v>
      </c>
      <c r="U130" s="71">
        <f>'Input_ch=17.5'!K75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2208.25</v>
      </c>
      <c r="Z130" s="71">
        <f>'Input_ch=17.5'!K86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2208.25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'Input_ch=17.5'!K53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2050</v>
      </c>
      <c r="P131" s="71">
        <f>'Input_ch=17.5'!K64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2050</v>
      </c>
      <c r="U131" s="71">
        <f>'Input_ch=17.5'!K75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2050</v>
      </c>
      <c r="Z131" s="71">
        <f>'Input_ch=17.5'!K86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2050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'Input_ch=17.5'!K53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1917</v>
      </c>
      <c r="P132" s="71">
        <f>'Input_ch=17.5'!K64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1917</v>
      </c>
      <c r="U132" s="71">
        <f>'Input_ch=17.5'!K75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1917</v>
      </c>
      <c r="Z132" s="71">
        <f>'Input_ch=17.5'!K86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1917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2</v>
      </c>
      <c r="F133" s="35">
        <f t="shared" si="23"/>
        <v>3</v>
      </c>
      <c r="G133" s="11">
        <f t="shared" si="41"/>
        <v>0</v>
      </c>
      <c r="H133" s="11">
        <f t="shared" si="24"/>
        <v>3</v>
      </c>
      <c r="I133" s="20">
        <f t="shared" si="25"/>
        <v>3</v>
      </c>
      <c r="J133" s="29">
        <f t="shared" si="26"/>
        <v>5417.25</v>
      </c>
      <c r="K133" s="71">
        <f>'Input_ch=17.5'!K53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1858.25</v>
      </c>
      <c r="P133" s="71">
        <f>'Input_ch=17.5'!K64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1858.25</v>
      </c>
      <c r="U133" s="71">
        <f>'Input_ch=17.5'!K75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1858.25</v>
      </c>
      <c r="Z133" s="71">
        <f>'Input_ch=17.5'!K86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1858.25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2</v>
      </c>
      <c r="H134" s="11">
        <f t="shared" si="24"/>
        <v>-1</v>
      </c>
      <c r="I134" s="20">
        <f t="shared" si="25"/>
        <v>0</v>
      </c>
      <c r="J134" s="29">
        <f t="shared" si="26"/>
        <v>35</v>
      </c>
      <c r="K134" s="71">
        <f>'Input_ch=17.5'!K53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1971.5</v>
      </c>
      <c r="P134" s="71">
        <f>'Input_ch=17.5'!K64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1971.5</v>
      </c>
      <c r="U134" s="71">
        <f>'Input_ch=17.5'!K75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1971.5</v>
      </c>
      <c r="Z134" s="71">
        <f>'Input_ch=17.5'!K86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1971.5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1</v>
      </c>
      <c r="H135" s="11">
        <f t="shared" si="24"/>
        <v>0</v>
      </c>
      <c r="I135" s="20">
        <f t="shared" si="25"/>
        <v>0</v>
      </c>
      <c r="J135" s="29">
        <f t="shared" si="26"/>
        <v>17.5</v>
      </c>
      <c r="K135" s="71">
        <f>'Input_ch=17.5'!K53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1910.5</v>
      </c>
      <c r="P135" s="71">
        <f>'Input_ch=17.5'!K64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1910.5</v>
      </c>
      <c r="U135" s="71">
        <f>'Input_ch=17.5'!K75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1910.5</v>
      </c>
      <c r="Z135" s="71">
        <f>'Input_ch=17.5'!K86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1910.5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0</v>
      </c>
      <c r="H136" s="11">
        <f t="shared" si="24"/>
        <v>4</v>
      </c>
      <c r="I136" s="20">
        <f t="shared" si="25"/>
        <v>4</v>
      </c>
      <c r="J136" s="29">
        <f t="shared" si="26"/>
        <v>7267</v>
      </c>
      <c r="K136" s="71">
        <f>'Input_ch=17.5'!K53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1869.25</v>
      </c>
      <c r="P136" s="71">
        <f>'Input_ch=17.5'!K64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1869.25</v>
      </c>
      <c r="U136" s="71">
        <f>'Input_ch=17.5'!K75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1869.25</v>
      </c>
      <c r="Z136" s="71">
        <f>'Input_ch=17.5'!K86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1869.25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52.5</v>
      </c>
      <c r="K137" s="71">
        <f>'Input_ch=17.5'!K53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1922.5</v>
      </c>
      <c r="P137" s="71">
        <f>'Input_ch=17.5'!K64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1922.5</v>
      </c>
      <c r="U137" s="71">
        <f>'Input_ch=17.5'!K75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1922.5</v>
      </c>
      <c r="Z137" s="71">
        <f>'Input_ch=17.5'!K86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1922.5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1</v>
      </c>
      <c r="F138" s="35">
        <f t="shared" si="23"/>
        <v>2</v>
      </c>
      <c r="G138" s="11">
        <f t="shared" si="41"/>
        <v>2</v>
      </c>
      <c r="H138" s="11">
        <f t="shared" si="24"/>
        <v>0</v>
      </c>
      <c r="I138" s="20">
        <f t="shared" si="25"/>
        <v>0</v>
      </c>
      <c r="J138" s="29">
        <f t="shared" si="26"/>
        <v>35</v>
      </c>
      <c r="K138" s="71">
        <f>'Input_ch=17.5'!K53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1892.5</v>
      </c>
      <c r="P138" s="71">
        <f>'Input_ch=17.5'!K64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1892.5</v>
      </c>
      <c r="U138" s="71">
        <f>'Input_ch=17.5'!K75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1892.5</v>
      </c>
      <c r="Z138" s="71">
        <f>'Input_ch=17.5'!K86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1892.5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1</v>
      </c>
      <c r="H139" s="11">
        <f t="shared" si="24"/>
        <v>0</v>
      </c>
      <c r="I139" s="20">
        <f t="shared" si="25"/>
        <v>0</v>
      </c>
      <c r="J139" s="29">
        <f t="shared" si="26"/>
        <v>17.5</v>
      </c>
      <c r="K139" s="71">
        <f>'Input_ch=17.5'!K53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1958.75</v>
      </c>
      <c r="P139" s="71">
        <f>'Input_ch=17.5'!K64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1958.75</v>
      </c>
      <c r="U139" s="71">
        <f>'Input_ch=17.5'!K75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1958.75</v>
      </c>
      <c r="Z139" s="71">
        <f>'Input_ch=17.5'!K86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1958.75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0</v>
      </c>
      <c r="H140" s="11">
        <f t="shared" si="24"/>
        <v>4</v>
      </c>
      <c r="I140" s="20">
        <f t="shared" si="25"/>
        <v>4</v>
      </c>
      <c r="J140" s="29">
        <f t="shared" si="26"/>
        <v>7428</v>
      </c>
      <c r="K140" s="71">
        <f>'Input_ch=17.5'!K53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1909.5</v>
      </c>
      <c r="P140" s="71">
        <f>'Input_ch=17.5'!K64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1909.5</v>
      </c>
      <c r="U140" s="71">
        <f>'Input_ch=17.5'!K75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1909.5</v>
      </c>
      <c r="Z140" s="71">
        <f>'Input_ch=17.5'!K86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1909.5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52.5</v>
      </c>
      <c r="K141" s="71">
        <f>'Input_ch=17.5'!K53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2105.5</v>
      </c>
      <c r="P141" s="71">
        <f>'Input_ch=17.5'!K64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2105.5</v>
      </c>
      <c r="U141" s="71">
        <f>'Input_ch=17.5'!K75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2105.5</v>
      </c>
      <c r="Z141" s="71">
        <f>'Input_ch=17.5'!K86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2105.5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1</v>
      </c>
      <c r="F142" s="35">
        <f t="shared" si="23"/>
        <v>2</v>
      </c>
      <c r="G142" s="11">
        <f t="shared" si="41"/>
        <v>2</v>
      </c>
      <c r="H142" s="11">
        <f t="shared" si="24"/>
        <v>0</v>
      </c>
      <c r="I142" s="20">
        <f t="shared" si="25"/>
        <v>0</v>
      </c>
      <c r="J142" s="29">
        <f t="shared" si="26"/>
        <v>35</v>
      </c>
      <c r="K142" s="71">
        <f>'Input_ch=17.5'!K53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2007.25</v>
      </c>
      <c r="P142" s="71">
        <f>'Input_ch=17.5'!K64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2007.25</v>
      </c>
      <c r="U142" s="71">
        <f>'Input_ch=17.5'!K75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2007.25</v>
      </c>
      <c r="Z142" s="71">
        <f>'Input_ch=17.5'!K86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2007.25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1</v>
      </c>
      <c r="H143" s="11">
        <f t="shared" si="24"/>
        <v>0</v>
      </c>
      <c r="I143" s="20">
        <f t="shared" si="25"/>
        <v>0</v>
      </c>
      <c r="J143" s="29">
        <f t="shared" si="26"/>
        <v>17.5</v>
      </c>
      <c r="K143" s="71">
        <f>'Input_ch=17.5'!K53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2159.5</v>
      </c>
      <c r="P143" s="71">
        <f>'Input_ch=17.5'!K64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2159.5</v>
      </c>
      <c r="U143" s="71">
        <f>'Input_ch=17.5'!K75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2159.5</v>
      </c>
      <c r="Z143" s="71">
        <f>'Input_ch=17.5'!K86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2159.5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0</v>
      </c>
      <c r="H144" s="11">
        <f t="shared" si="24"/>
        <v>4</v>
      </c>
      <c r="I144" s="20">
        <f t="shared" si="25"/>
        <v>4</v>
      </c>
      <c r="J144" s="29">
        <f t="shared" si="26"/>
        <v>7849</v>
      </c>
      <c r="K144" s="71">
        <f>'Input_ch=17.5'!K53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2014.75</v>
      </c>
      <c r="P144" s="71">
        <f>'Input_ch=17.5'!K64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2014.75</v>
      </c>
      <c r="U144" s="71">
        <f>'Input_ch=17.5'!K75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2014.75</v>
      </c>
      <c r="Z144" s="71">
        <f>'Input_ch=17.5'!K86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2014.75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2074</v>
      </c>
      <c r="K145" s="71">
        <f>'Input_ch=17.5'!K53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2074</v>
      </c>
      <c r="P145" s="71">
        <f>'Input_ch=17.5'!K64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2074</v>
      </c>
      <c r="U145" s="71">
        <f>'Input_ch=17.5'!K75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2074</v>
      </c>
      <c r="Z145" s="71">
        <f>'Input_ch=17.5'!K86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2074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2140.75</v>
      </c>
      <c r="K146" s="71">
        <f>'Input_ch=17.5'!K53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2140.75</v>
      </c>
      <c r="P146" s="71">
        <f>'Input_ch=17.5'!K64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2140.75</v>
      </c>
      <c r="U146" s="71">
        <f>'Input_ch=17.5'!K75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2140.75</v>
      </c>
      <c r="Z146" s="71">
        <f>'Input_ch=17.5'!K86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2140.75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2232</v>
      </c>
      <c r="K147" s="71">
        <f>'Input_ch=17.5'!K53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2232</v>
      </c>
      <c r="P147" s="71">
        <f>'Input_ch=17.5'!K64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2232</v>
      </c>
      <c r="U147" s="71">
        <f>'Input_ch=17.5'!K75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2232</v>
      </c>
      <c r="Z147" s="71">
        <f>'Input_ch=17.5'!K86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2232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0</v>
      </c>
      <c r="F148" s="35">
        <f t="shared" si="23"/>
        <v>1</v>
      </c>
      <c r="G148" s="11">
        <f t="shared" si="41"/>
        <v>3</v>
      </c>
      <c r="H148" s="11">
        <f t="shared" si="24"/>
        <v>-2</v>
      </c>
      <c r="I148" s="20">
        <f t="shared" si="25"/>
        <v>0</v>
      </c>
      <c r="J148" s="29">
        <f t="shared" si="26"/>
        <v>52.5</v>
      </c>
      <c r="K148" s="71">
        <f>'Input_ch=17.5'!L53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52.5</v>
      </c>
      <c r="P148" s="71">
        <f>'Input_ch=17.5'!L64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52.5</v>
      </c>
      <c r="U148" s="71">
        <f>'Input_ch=17.5'!L75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2395.5</v>
      </c>
      <c r="Z148" s="71">
        <f>'Input_ch=17.5'!L86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52.5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35</v>
      </c>
      <c r="K149" s="71">
        <f>'Input_ch=17.5'!L54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35</v>
      </c>
      <c r="P149" s="71">
        <f>'Input_ch=17.5'!L65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35</v>
      </c>
      <c r="U149" s="71">
        <f>'Input_ch=17.5'!L76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2411.25</v>
      </c>
      <c r="Z149" s="71">
        <f>'Input_ch=17.5'!L87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35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2279</v>
      </c>
      <c r="K150" s="71">
        <f>'Input_ch=17.5'!L54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6" si="51">IF(M150&gt;0,M150,0)</f>
        <v>0</v>
      </c>
      <c r="O150" s="22">
        <f t="shared" ref="O150:O168" si="52">L150*$C$4+N150*C150</f>
        <v>17.5</v>
      </c>
      <c r="P150" s="71">
        <f>'Input_ch=17.5'!L65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17.5</v>
      </c>
      <c r="U150" s="71">
        <f>'Input_ch=17.5'!L76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2314</v>
      </c>
      <c r="Z150" s="71">
        <f>'Input_ch=17.5'!L87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17.5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17.5</v>
      </c>
      <c r="K151" s="71">
        <f>'Input_ch=17.5'!L54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'Input_ch=17.5'!L65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'Input_ch=17.5'!L76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2360.75</v>
      </c>
      <c r="Z151" s="71">
        <f>'Input_ch=17.5'!L87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'Input_ch=17.5'!K54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'Input_ch=17.5'!K65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'Input_ch=17.5'!K76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2285</v>
      </c>
      <c r="Z152" s="71">
        <f>'Input_ch=17.5'!K87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'Input_ch=17.5'!K53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2219.5</v>
      </c>
      <c r="P153" s="71">
        <f>'Input_ch=17.5'!K64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2219.5</v>
      </c>
      <c r="U153" s="71">
        <f>'Input_ch=17.5'!K75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2219.5</v>
      </c>
      <c r="Z153" s="71">
        <f>'Input_ch=17.5'!K86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2219.5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'Input_ch=17.5'!K53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2176.5</v>
      </c>
      <c r="P154" s="71">
        <f>'Input_ch=17.5'!K64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2176.5</v>
      </c>
      <c r="U154" s="71">
        <f>'Input_ch=17.5'!K75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2176.5</v>
      </c>
      <c r="Z154" s="71">
        <f>'Input_ch=17.5'!K86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2176.5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'Input_ch=17.5'!K53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2091</v>
      </c>
      <c r="P155" s="71">
        <f>'Input_ch=17.5'!K64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2091</v>
      </c>
      <c r="U155" s="71">
        <f>'Input_ch=17.5'!K75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2091</v>
      </c>
      <c r="Z155" s="71">
        <f>'Input_ch=17.5'!K86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2091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52.5</v>
      </c>
      <c r="K156" s="71">
        <f>'Input_ch=17.5'!K53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2146.5</v>
      </c>
      <c r="P156" s="71">
        <f>'Input_ch=17.5'!K64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2146.5</v>
      </c>
      <c r="U156" s="71">
        <f>'Input_ch=17.5'!K75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2146.5</v>
      </c>
      <c r="Z156" s="71">
        <f>'Input_ch=17.5'!K86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2146.5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35</v>
      </c>
      <c r="K157" s="71">
        <f>'Input_ch=17.5'!L53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52.5</v>
      </c>
      <c r="P157" s="71">
        <f>'Input_ch=17.5'!L64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52.5</v>
      </c>
      <c r="U157" s="71">
        <f>'Input_ch=17.5'!L75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2416.5</v>
      </c>
      <c r="Z157" s="71">
        <f>'Input_ch=17.5'!L86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52.5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17.5</v>
      </c>
      <c r="K158" s="71">
        <f>'Input_ch=17.5'!K54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4330</v>
      </c>
      <c r="P158" s="71">
        <f>'Input_ch=17.5'!K65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4330</v>
      </c>
      <c r="U158" s="71">
        <f>'Input_ch=17.5'!K76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2200</v>
      </c>
      <c r="Z158" s="71">
        <f>'Input_ch=17.5'!K87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4330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'Input_ch=17.5'!K53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2093.5</v>
      </c>
      <c r="P159" s="71">
        <f>'Input_ch=17.5'!K64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2093.5</v>
      </c>
      <c r="U159" s="71">
        <f>'Input_ch=17.5'!K75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2093.5</v>
      </c>
      <c r="Z159" s="71">
        <f>'Input_ch=17.5'!K86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2093.5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'Input_ch=17.5'!K53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1952.5</v>
      </c>
      <c r="P160" s="71">
        <f>'Input_ch=17.5'!K64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1952.5</v>
      </c>
      <c r="U160" s="71">
        <f>'Input_ch=17.5'!K75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1952.5</v>
      </c>
      <c r="Z160" s="71">
        <f>'Input_ch=17.5'!K86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1952.5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'Input_ch=17.5'!K53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1857</v>
      </c>
      <c r="P161" s="71">
        <f>'Input_ch=17.5'!K64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1857</v>
      </c>
      <c r="U161" s="71">
        <f>'Input_ch=17.5'!K75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1857</v>
      </c>
      <c r="Z161" s="71">
        <f>'Input_ch=17.5'!K86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1857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'Input_ch=17.5'!J53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52.5</v>
      </c>
      <c r="P162" s="71">
        <f>'Input_ch=17.5'!J64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1721.75</v>
      </c>
      <c r="U162" s="71">
        <f>'Input_ch=17.5'!J75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52.5</v>
      </c>
      <c r="Z162" s="71">
        <f>'Input_ch=17.5'!J86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1721.75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'Input_ch=17.5'!J52</f>
        <v>3</v>
      </c>
      <c r="L163" s="11">
        <f t="shared" si="65"/>
        <v>2</v>
      </c>
      <c r="M163" s="11">
        <f t="shared" si="50"/>
        <v>1</v>
      </c>
      <c r="N163" s="20">
        <f t="shared" si="51"/>
        <v>1</v>
      </c>
      <c r="O163" s="22">
        <f t="shared" si="52"/>
        <v>1694</v>
      </c>
      <c r="P163" s="71">
        <f>'Input_ch=17.5'!J63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1711.5</v>
      </c>
      <c r="U163" s="71">
        <f>'Input_ch=17.5'!J74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35</v>
      </c>
      <c r="Z163" s="71">
        <f>'Input_ch=17.5'!J85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1711.5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'Input_ch=17.5'!J52</f>
        <v>3</v>
      </c>
      <c r="L164" s="11">
        <f t="shared" si="65"/>
        <v>2</v>
      </c>
      <c r="M164" s="11">
        <f t="shared" si="50"/>
        <v>1</v>
      </c>
      <c r="N164" s="20">
        <f t="shared" si="51"/>
        <v>1</v>
      </c>
      <c r="O164" s="22">
        <f t="shared" si="52"/>
        <v>1592</v>
      </c>
      <c r="P164" s="71">
        <f>'Input_ch=17.5'!J63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1609.5</v>
      </c>
      <c r="U164" s="71">
        <f>'Input_ch=17.5'!J74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17.5</v>
      </c>
      <c r="Z164" s="71">
        <f>'Input_ch=17.5'!J85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1609.5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1645.25</v>
      </c>
      <c r="K165" s="71">
        <f>'Input_ch=17.5'!J52</f>
        <v>3</v>
      </c>
      <c r="L165" s="11">
        <f t="shared" si="65"/>
        <v>2</v>
      </c>
      <c r="M165" s="11">
        <f t="shared" si="50"/>
        <v>1</v>
      </c>
      <c r="N165" s="20">
        <f t="shared" si="51"/>
        <v>1</v>
      </c>
      <c r="O165" s="22">
        <f t="shared" si="52"/>
        <v>1627.75</v>
      </c>
      <c r="P165" s="71">
        <f>'Input_ch=17.5'!J63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1645.25</v>
      </c>
      <c r="U165" s="71">
        <f>'Input_ch=17.5'!J74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'Input_ch=17.5'!J85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1645.25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52.5</v>
      </c>
      <c r="K166" s="71">
        <f>'Input_ch=17.5'!J52</f>
        <v>3</v>
      </c>
      <c r="L166" s="11">
        <f t="shared" si="65"/>
        <v>2</v>
      </c>
      <c r="M166" s="11">
        <f t="shared" si="50"/>
        <v>1</v>
      </c>
      <c r="N166" s="20">
        <f t="shared" si="51"/>
        <v>1</v>
      </c>
      <c r="O166" s="22">
        <f t="shared" si="52"/>
        <v>1687</v>
      </c>
      <c r="P166" s="71">
        <f>'Input_ch=17.5'!J63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52.5</v>
      </c>
      <c r="U166" s="71">
        <f>'Input_ch=17.5'!J74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'Input_ch=17.5'!J85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52.5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35</v>
      </c>
      <c r="K167" s="71">
        <f>'Input_ch=17.5'!K52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35</v>
      </c>
      <c r="P167" s="71">
        <f>'Input_ch=17.5'!K63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35</v>
      </c>
      <c r="U167" s="71">
        <f>'Input_ch=17.5'!K74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'Input_ch=17.5'!K85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35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17.5</v>
      </c>
      <c r="K168" s="71">
        <f>'Input_ch=17.5'!K53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17.5</v>
      </c>
      <c r="P168" s="71">
        <f>'Input_ch=17.5'!K64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17.5</v>
      </c>
      <c r="U168" s="71">
        <f>'Input_ch=17.5'!K75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'Input_ch=17.5'!K86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17.5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1914.5337837837837</v>
      </c>
      <c r="K169" s="47"/>
      <c r="L169" s="23" t="s">
        <v>12</v>
      </c>
      <c r="M169" s="23"/>
      <c r="N169" s="23"/>
      <c r="O169" s="75">
        <f>AVERAGE(O21:O168)</f>
        <v>2068.1047297297296</v>
      </c>
      <c r="P169" s="47"/>
      <c r="Q169" s="23" t="s">
        <v>12</v>
      </c>
      <c r="R169" s="23"/>
      <c r="S169" s="23"/>
      <c r="T169" s="75">
        <f>AVERAGE(T21:T168)</f>
        <v>2066.0692567567567</v>
      </c>
      <c r="U169" s="47"/>
      <c r="V169" s="23" t="s">
        <v>12</v>
      </c>
      <c r="W169" s="23"/>
      <c r="X169" s="23"/>
      <c r="Y169" s="75">
        <f>AVERAGE(Y21:Y168)</f>
        <v>2087.0253378378379</v>
      </c>
      <c r="Z169" s="47"/>
      <c r="AA169" s="23" t="s">
        <v>12</v>
      </c>
      <c r="AB169" s="23"/>
      <c r="AC169" s="23"/>
      <c r="AD169" s="75">
        <f>AVERAGE(AD21:AD168)</f>
        <v>2066.0692567567567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283351</v>
      </c>
      <c r="K170" s="1"/>
      <c r="L170" s="1" t="s">
        <v>13</v>
      </c>
      <c r="M170" s="1"/>
      <c r="N170" s="1"/>
      <c r="O170" s="44">
        <f>SUM(O21:O168)</f>
        <v>306079.5</v>
      </c>
      <c r="P170" s="1"/>
      <c r="Q170" s="1" t="s">
        <v>13</v>
      </c>
      <c r="R170" s="1"/>
      <c r="S170" s="1"/>
      <c r="T170" s="44">
        <f>SUM(T21:T168)</f>
        <v>305778.25</v>
      </c>
      <c r="U170" s="1"/>
      <c r="V170" s="1" t="s">
        <v>13</v>
      </c>
      <c r="W170" s="1"/>
      <c r="X170" s="1"/>
      <c r="Y170" s="44">
        <f>SUM(Y21:Y168)</f>
        <v>308879.75</v>
      </c>
      <c r="Z170" s="1"/>
      <c r="AA170" s="1" t="s">
        <v>13</v>
      </c>
      <c r="AB170" s="1"/>
      <c r="AC170" s="1"/>
      <c r="AD170" s="44">
        <f>SUM(AD21:AD168)</f>
        <v>305778.25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1890.7668918918919</v>
      </c>
      <c r="K171" s="1"/>
      <c r="L171" s="1" t="s">
        <v>14</v>
      </c>
      <c r="M171" s="1"/>
      <c r="N171" s="1"/>
      <c r="O171" s="43">
        <f>SUMPRODUCT(N21:N168,$C$21:$C$168)/SUM(N21:N168)</f>
        <v>2026.3648648648648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1.3581081081081081</v>
      </c>
      <c r="K172" s="16"/>
      <c r="L172" s="46" t="s">
        <v>19</v>
      </c>
      <c r="M172" s="16"/>
      <c r="N172" s="16"/>
      <c r="O172" s="48">
        <f>AVERAGE(L21:L168)</f>
        <v>2.3851351351351351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8.0213233763071372</v>
      </c>
      <c r="Q173" s="12" t="s">
        <v>38</v>
      </c>
      <c r="T173" s="3">
        <f>100/$J$170*T170-100</f>
        <v>7.9150064760667931</v>
      </c>
      <c r="V173" s="12" t="s">
        <v>38</v>
      </c>
      <c r="Y173" s="3">
        <f>100/$J$170*Y170-100</f>
        <v>9.0095852846822595</v>
      </c>
      <c r="AA173" s="12" t="s">
        <v>38</v>
      </c>
      <c r="AD173" s="3">
        <f>100/$J$170*AD170-100</f>
        <v>7.9150064760667931</v>
      </c>
      <c r="AF173" s="12" t="s">
        <v>38</v>
      </c>
      <c r="AH173" s="3">
        <f>100/$J$170*AH170-100</f>
        <v>8.0057067029938196</v>
      </c>
    </row>
  </sheetData>
  <mergeCells count="10">
    <mergeCell ref="AE19:AH19"/>
    <mergeCell ref="K18:O18"/>
    <mergeCell ref="P18:T18"/>
    <mergeCell ref="U18:Y18"/>
    <mergeCell ref="Z18:AD18"/>
    <mergeCell ref="E19:J19"/>
    <mergeCell ref="K19:O19"/>
    <mergeCell ref="P19:T19"/>
    <mergeCell ref="U19:Y19"/>
    <mergeCell ref="Z19:AD19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9"/>
  <sheetViews>
    <sheetView showGridLines="0" topLeftCell="A31" workbookViewId="0">
      <selection activeCell="T48" sqref="T48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26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  <c r="S49" t="s">
        <v>52</v>
      </c>
    </row>
    <row r="50" spans="2:26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  <c r="R50" s="7"/>
      <c r="S50" s="61">
        <v>1000</v>
      </c>
      <c r="T50" s="61">
        <v>1500</v>
      </c>
      <c r="U50" s="61">
        <v>2000</v>
      </c>
      <c r="V50" s="61">
        <v>2500</v>
      </c>
      <c r="W50" s="61">
        <v>3000</v>
      </c>
      <c r="X50" s="61">
        <v>3500</v>
      </c>
      <c r="Y50" s="61">
        <v>4000</v>
      </c>
      <c r="Z50" s="61">
        <v>4500</v>
      </c>
    </row>
    <row r="51" spans="2:26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  <c r="R51" s="58">
        <v>1000</v>
      </c>
      <c r="S51" s="59">
        <v>4</v>
      </c>
      <c r="T51" s="40">
        <v>1</v>
      </c>
      <c r="U51" s="40">
        <v>4</v>
      </c>
      <c r="V51" s="40">
        <v>1</v>
      </c>
      <c r="W51" s="40">
        <v>1</v>
      </c>
      <c r="X51" s="40">
        <v>1</v>
      </c>
      <c r="Y51" s="40">
        <v>1</v>
      </c>
      <c r="Z51" s="40">
        <v>1</v>
      </c>
    </row>
    <row r="52" spans="2:26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89">
        <v>3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  <c r="R52" s="6">
        <v>1500</v>
      </c>
      <c r="S52" s="43">
        <v>4</v>
      </c>
      <c r="T52" s="89">
        <v>4</v>
      </c>
      <c r="U52" s="43">
        <v>4</v>
      </c>
      <c r="V52" s="43">
        <v>1</v>
      </c>
      <c r="W52" s="43">
        <v>1</v>
      </c>
      <c r="X52" s="43">
        <v>1</v>
      </c>
      <c r="Y52" s="43">
        <v>1</v>
      </c>
      <c r="Z52" s="43">
        <v>1</v>
      </c>
    </row>
    <row r="53" spans="2:26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  <c r="R53" s="6">
        <v>2000</v>
      </c>
      <c r="S53" s="43">
        <v>4</v>
      </c>
      <c r="T53" s="43">
        <v>1</v>
      </c>
      <c r="U53" s="43">
        <v>4</v>
      </c>
      <c r="V53" s="43">
        <v>1</v>
      </c>
      <c r="W53" s="43">
        <v>4</v>
      </c>
      <c r="X53" s="43">
        <v>1</v>
      </c>
      <c r="Y53" s="43">
        <v>1</v>
      </c>
      <c r="Z53" s="43">
        <v>1</v>
      </c>
    </row>
    <row r="54" spans="2:26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89">
        <v>2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  <c r="R54" s="6">
        <v>2500</v>
      </c>
      <c r="S54" s="43">
        <v>4</v>
      </c>
      <c r="T54" s="89">
        <v>4</v>
      </c>
      <c r="U54" s="43">
        <v>4</v>
      </c>
      <c r="V54" s="43">
        <v>1</v>
      </c>
      <c r="W54" s="43">
        <v>4</v>
      </c>
      <c r="X54" s="43">
        <v>1</v>
      </c>
      <c r="Y54" s="43">
        <v>1</v>
      </c>
      <c r="Z54" s="43">
        <v>1</v>
      </c>
    </row>
    <row r="55" spans="2:26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89">
        <v>2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  <c r="R55" s="6">
        <v>3000</v>
      </c>
      <c r="S55" s="43">
        <v>4</v>
      </c>
      <c r="T55" s="89">
        <v>4</v>
      </c>
      <c r="U55" s="43">
        <v>4</v>
      </c>
      <c r="V55" s="43">
        <v>4</v>
      </c>
      <c r="W55" s="43">
        <v>4</v>
      </c>
      <c r="X55" s="43">
        <v>1</v>
      </c>
      <c r="Y55" s="43">
        <v>1</v>
      </c>
      <c r="Z55" s="43">
        <v>1</v>
      </c>
    </row>
    <row r="56" spans="2:26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89">
        <v>2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  <c r="R56" s="6">
        <v>3500</v>
      </c>
      <c r="S56" s="43">
        <v>4</v>
      </c>
      <c r="T56" s="89">
        <v>4</v>
      </c>
      <c r="U56" s="43">
        <v>4</v>
      </c>
      <c r="V56" s="43">
        <v>1</v>
      </c>
      <c r="W56" s="43">
        <v>4</v>
      </c>
      <c r="X56" s="43">
        <v>1</v>
      </c>
      <c r="Y56" s="43">
        <v>1</v>
      </c>
      <c r="Z56" s="43">
        <v>1</v>
      </c>
    </row>
    <row r="57" spans="2:26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89">
        <v>2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  <c r="R57" s="6">
        <v>4000</v>
      </c>
      <c r="S57" s="44">
        <v>4</v>
      </c>
      <c r="T57" s="89">
        <v>4</v>
      </c>
      <c r="U57" s="44">
        <v>4</v>
      </c>
      <c r="V57" s="43">
        <v>1</v>
      </c>
      <c r="W57" s="43">
        <v>1</v>
      </c>
      <c r="X57" s="43">
        <v>1</v>
      </c>
      <c r="Y57" s="43">
        <v>1</v>
      </c>
      <c r="Z57" s="43">
        <v>1</v>
      </c>
    </row>
    <row r="58" spans="2:26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90">
        <v>2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  <c r="R58" s="7">
        <v>4500</v>
      </c>
      <c r="S58" s="5">
        <v>4</v>
      </c>
      <c r="T58" s="90">
        <v>4</v>
      </c>
      <c r="U58" s="60">
        <v>4</v>
      </c>
      <c r="V58" s="60">
        <v>1</v>
      </c>
      <c r="W58" s="60">
        <v>1</v>
      </c>
      <c r="X58" s="60">
        <v>1</v>
      </c>
      <c r="Y58" s="60">
        <v>1</v>
      </c>
      <c r="Z58" s="60">
        <v>1</v>
      </c>
    </row>
    <row r="59" spans="2:26" x14ac:dyDescent="0.25">
      <c r="B59" s="56">
        <v>39722</v>
      </c>
      <c r="C59" s="3">
        <v>1648</v>
      </c>
      <c r="D59" s="62">
        <v>1500</v>
      </c>
    </row>
    <row r="60" spans="2:26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26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26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26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26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6" x14ac:dyDescent="0.25">
      <c r="B81" s="56">
        <v>40391</v>
      </c>
      <c r="C81" s="3">
        <v>2095.25</v>
      </c>
      <c r="D81" s="62">
        <v>2000</v>
      </c>
    </row>
    <row r="82" spans="2:16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6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6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</row>
    <row r="85" spans="2:16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6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6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6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6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6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6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6" x14ac:dyDescent="0.25">
      <c r="B92" s="56">
        <v>40725</v>
      </c>
      <c r="C92" s="3">
        <v>2342</v>
      </c>
      <c r="D92" s="62">
        <v>2500</v>
      </c>
    </row>
    <row r="93" spans="2:16" x14ac:dyDescent="0.25">
      <c r="B93" s="56">
        <v>40756</v>
      </c>
      <c r="C93" s="3">
        <v>2435.75</v>
      </c>
      <c r="D93" s="62">
        <v>2500</v>
      </c>
    </row>
    <row r="94" spans="2:16" x14ac:dyDescent="0.25">
      <c r="B94" s="56">
        <v>40787</v>
      </c>
      <c r="C94" s="3">
        <v>2212.5</v>
      </c>
      <c r="D94" s="62">
        <v>2000</v>
      </c>
    </row>
    <row r="95" spans="2:16" x14ac:dyDescent="0.25">
      <c r="B95" s="56">
        <v>40817</v>
      </c>
      <c r="C95" s="3">
        <v>1869.75</v>
      </c>
      <c r="D95" s="62">
        <v>2000</v>
      </c>
    </row>
    <row r="96" spans="2:16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5"/>
  <sheetViews>
    <sheetView showGridLines="0" zoomScale="70" zoomScaleNormal="70" workbookViewId="0">
      <selection activeCell="B20" sqref="B20:D168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0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77" t="s">
        <v>16</v>
      </c>
      <c r="C20" s="78" t="s">
        <v>21</v>
      </c>
      <c r="D20" s="79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'Input_ch=0'!I51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'Input_ch=0'!I62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'Input_ch=0'!I73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'Input_ch=0'!I84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0</v>
      </c>
      <c r="K23" s="72">
        <f>'Input_ch=0'!I51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1137.25</v>
      </c>
      <c r="P23" s="71">
        <f>'Input_ch=0'!I62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1137.25</v>
      </c>
      <c r="U23" s="71">
        <f>'Input_ch=0'!I73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1137.25</v>
      </c>
      <c r="Z23" s="71">
        <f>'Input_ch=0'!I84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1137.25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0</v>
      </c>
      <c r="K24" s="71">
        <f>'Input_ch=0'!I51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1122.5</v>
      </c>
      <c r="P24" s="71">
        <f>'Input_ch=0'!I62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1122.5</v>
      </c>
      <c r="U24" s="71">
        <f>'Input_ch=0'!I73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1122.5</v>
      </c>
      <c r="Z24" s="71">
        <f>'Input_ch=0'!I84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1122.5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'Input_ch=0'!I51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1028</v>
      </c>
      <c r="P25" s="71">
        <f>'Input_ch=0'!I62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1028</v>
      </c>
      <c r="U25" s="71">
        <f>'Input_ch=0'!I73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1028</v>
      </c>
      <c r="Z25" s="71">
        <f>'Input_ch=0'!I84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1028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0</v>
      </c>
      <c r="K26" s="73">
        <f>'Input_ch=0'!I51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1096.75</v>
      </c>
      <c r="P26" s="73">
        <f>'Input_ch=0'!I62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1096.75</v>
      </c>
      <c r="U26" s="73">
        <f>'Input_ch=0'!I73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1096.75</v>
      </c>
      <c r="Z26" s="73">
        <f>'Input_ch=0'!I84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1096.75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'Input_ch=0'!I51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967.25</v>
      </c>
      <c r="P27" s="73">
        <f>'Input_ch=0'!I62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967.25</v>
      </c>
      <c r="U27" s="73">
        <f>'Input_ch=0'!I73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967.25</v>
      </c>
      <c r="Z27" s="73">
        <f>'Input_ch=0'!I84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967.25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0</v>
      </c>
      <c r="K28" s="73">
        <f>'Input_ch=0'!I51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1026.5</v>
      </c>
      <c r="P28" s="73">
        <f>'Input_ch=0'!I62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1026.5</v>
      </c>
      <c r="U28" s="73">
        <f>'Input_ch=0'!I73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1026.5</v>
      </c>
      <c r="Z28" s="73">
        <f>'Input_ch=0'!I84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1026.5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'Input_ch=0'!I51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956.5</v>
      </c>
      <c r="P29" s="73">
        <f>'Input_ch=0'!I62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956.5</v>
      </c>
      <c r="U29" s="73">
        <f>'Input_ch=0'!I73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956.5</v>
      </c>
      <c r="Z29" s="73">
        <f>'Input_ch=0'!I84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956.5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0</v>
      </c>
      <c r="K30" s="73">
        <f>'Input_ch=0'!I51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1090</v>
      </c>
      <c r="P30" s="73">
        <f>'Input_ch=0'!I62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1090</v>
      </c>
      <c r="U30" s="73">
        <f>'Input_ch=0'!I73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1090</v>
      </c>
      <c r="Z30" s="73">
        <f>'Input_ch=0'!I84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1090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2045.5</v>
      </c>
      <c r="K31" s="73">
        <f>'Input_ch=0'!I51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1022.75</v>
      </c>
      <c r="P31" s="73">
        <f>'Input_ch=0'!I62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1022.75</v>
      </c>
      <c r="U31" s="73">
        <f>'Input_ch=0'!I73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1022.75</v>
      </c>
      <c r="Z31" s="73">
        <f>'Input_ch=0'!I84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1022.75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1167.5</v>
      </c>
      <c r="K32" s="74">
        <f>'Input_ch=0'!I51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1167.5</v>
      </c>
      <c r="P32" s="73">
        <f>'Input_ch=0'!I62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1167.5</v>
      </c>
      <c r="U32" s="73">
        <f>'Input_ch=0'!I73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1167.5</v>
      </c>
      <c r="Z32" s="73">
        <f>'Input_ch=0'!I84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1167.5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1253.5</v>
      </c>
      <c r="K33" s="73">
        <f>'Input_ch=0'!J51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0</v>
      </c>
      <c r="P33" s="73">
        <f>'Input_ch=0'!J62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1253.5</v>
      </c>
      <c r="U33" s="73">
        <f>'Input_ch=0'!J73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0</v>
      </c>
      <c r="Z33" s="73">
        <f>'Input_ch=0'!J84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1253.5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0</v>
      </c>
      <c r="K34" s="74">
        <f>'Input_ch=0'!J52</f>
        <v>4</v>
      </c>
      <c r="L34" s="11">
        <f t="shared" si="19"/>
        <v>2</v>
      </c>
      <c r="M34" s="11">
        <f t="shared" si="4"/>
        <v>2</v>
      </c>
      <c r="N34" s="20">
        <f t="shared" si="5"/>
        <v>2</v>
      </c>
      <c r="O34" s="22">
        <f t="shared" si="6"/>
        <v>2575</v>
      </c>
      <c r="P34" s="73">
        <f>'Input_ch=0'!J63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1287.5</v>
      </c>
      <c r="U34" s="73">
        <f>'Input_ch=0'!J74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0</v>
      </c>
      <c r="Z34" s="73">
        <f>'Input_ch=0'!J85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1287.5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0</v>
      </c>
      <c r="K35" s="73">
        <f>'Input_ch=0'!J52</f>
        <v>4</v>
      </c>
      <c r="L35" s="11">
        <f t="shared" si="19"/>
        <v>3</v>
      </c>
      <c r="M35" s="11">
        <f t="shared" si="4"/>
        <v>1</v>
      </c>
      <c r="N35" s="20">
        <f t="shared" si="5"/>
        <v>1</v>
      </c>
      <c r="O35" s="22">
        <f t="shared" si="6"/>
        <v>1371</v>
      </c>
      <c r="P35" s="73">
        <f>'Input_ch=0'!J63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1371</v>
      </c>
      <c r="U35" s="73">
        <f>'Input_ch=0'!J74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0</v>
      </c>
      <c r="Z35" s="73">
        <f>'Input_ch=0'!J85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1371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0</v>
      </c>
      <c r="K36" s="71">
        <f>'Input_ch=0'!J52</f>
        <v>4</v>
      </c>
      <c r="L36" s="11">
        <f t="shared" si="19"/>
        <v>3</v>
      </c>
      <c r="M36" s="11">
        <f t="shared" si="4"/>
        <v>1</v>
      </c>
      <c r="N36" s="20">
        <f t="shared" si="5"/>
        <v>1</v>
      </c>
      <c r="O36" s="22">
        <f t="shared" si="6"/>
        <v>1324.5</v>
      </c>
      <c r="P36" s="71">
        <f>'Input_ch=0'!J63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1324.5</v>
      </c>
      <c r="U36" s="71">
        <f>'Input_ch=0'!J74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'Input_ch=0'!J85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1324.5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1</v>
      </c>
      <c r="F37" s="35">
        <f t="shared" si="0"/>
        <v>2</v>
      </c>
      <c r="G37" s="11">
        <f t="shared" si="18"/>
        <v>0</v>
      </c>
      <c r="H37" s="11">
        <f t="shared" si="1"/>
        <v>2</v>
      </c>
      <c r="I37" s="20">
        <f t="shared" si="2"/>
        <v>2</v>
      </c>
      <c r="J37" s="29">
        <f t="shared" si="3"/>
        <v>2572</v>
      </c>
      <c r="K37" s="73">
        <f>'Input_ch=0'!J52</f>
        <v>4</v>
      </c>
      <c r="L37" s="11">
        <f t="shared" si="19"/>
        <v>3</v>
      </c>
      <c r="M37" s="11">
        <f t="shared" si="4"/>
        <v>1</v>
      </c>
      <c r="N37" s="20">
        <f t="shared" si="5"/>
        <v>1</v>
      </c>
      <c r="O37" s="22">
        <f t="shared" si="6"/>
        <v>1286</v>
      </c>
      <c r="P37" s="73">
        <f>'Input_ch=0'!J63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1286</v>
      </c>
      <c r="U37" s="73">
        <f>'Input_ch=0'!J74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'Input_ch=0'!J85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1286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1</v>
      </c>
      <c r="H38" s="11">
        <f t="shared" si="1"/>
        <v>0</v>
      </c>
      <c r="I38" s="20">
        <f t="shared" si="2"/>
        <v>0</v>
      </c>
      <c r="J38" s="29">
        <f t="shared" si="3"/>
        <v>0</v>
      </c>
      <c r="K38" s="73">
        <f>'Input_ch=0'!J52</f>
        <v>4</v>
      </c>
      <c r="L38" s="11">
        <f t="shared" si="19"/>
        <v>3</v>
      </c>
      <c r="M38" s="11">
        <f t="shared" si="4"/>
        <v>1</v>
      </c>
      <c r="N38" s="20">
        <f t="shared" si="5"/>
        <v>1</v>
      </c>
      <c r="O38" s="22">
        <f t="shared" si="6"/>
        <v>1288.5</v>
      </c>
      <c r="P38" s="73">
        <f>'Input_ch=0'!J63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1288.5</v>
      </c>
      <c r="U38" s="73">
        <f>'Input_ch=0'!J74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'Input_ch=0'!J85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1288.5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'Input_ch=0'!I52</f>
        <v>4</v>
      </c>
      <c r="L39" s="11">
        <f t="shared" si="19"/>
        <v>3</v>
      </c>
      <c r="M39" s="11">
        <f t="shared" si="4"/>
        <v>1</v>
      </c>
      <c r="N39" s="20">
        <f t="shared" si="5"/>
        <v>1</v>
      </c>
      <c r="O39" s="22">
        <f t="shared" si="6"/>
        <v>1180</v>
      </c>
      <c r="P39" s="73">
        <f>'Input_ch=0'!I63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1180</v>
      </c>
      <c r="U39" s="73">
        <f>'Input_ch=0'!I74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'Input_ch=0'!I85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1180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1260.75</v>
      </c>
      <c r="K40" s="73">
        <f>'Input_ch=0'!J51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0</v>
      </c>
      <c r="P40" s="73">
        <f>'Input_ch=0'!J62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1260.75</v>
      </c>
      <c r="U40" s="73">
        <f>'Input_ch=0'!J73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0</v>
      </c>
      <c r="Z40" s="73">
        <f>'Input_ch=0'!J84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1260.75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3</v>
      </c>
      <c r="F41" s="35">
        <f t="shared" si="0"/>
        <v>4</v>
      </c>
      <c r="G41" s="11">
        <f t="shared" si="18"/>
        <v>3</v>
      </c>
      <c r="H41" s="11">
        <f t="shared" si="1"/>
        <v>1</v>
      </c>
      <c r="I41" s="20">
        <f t="shared" si="2"/>
        <v>1</v>
      </c>
      <c r="J41" s="29">
        <f t="shared" si="3"/>
        <v>1402</v>
      </c>
      <c r="K41" s="73">
        <f>'Input_ch=0'!J52</f>
        <v>4</v>
      </c>
      <c r="L41" s="11">
        <f t="shared" si="19"/>
        <v>2</v>
      </c>
      <c r="M41" s="11">
        <f t="shared" si="4"/>
        <v>2</v>
      </c>
      <c r="N41" s="20">
        <f t="shared" si="5"/>
        <v>2</v>
      </c>
      <c r="O41" s="22">
        <f t="shared" si="6"/>
        <v>2804</v>
      </c>
      <c r="P41" s="73">
        <f>'Input_ch=0'!J63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1402</v>
      </c>
      <c r="U41" s="73">
        <f>'Input_ch=0'!J74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0</v>
      </c>
      <c r="Z41" s="73">
        <f>'Input_ch=0'!J85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1402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3</v>
      </c>
      <c r="H42" s="11">
        <f t="shared" si="1"/>
        <v>1</v>
      </c>
      <c r="I42" s="20">
        <f t="shared" si="2"/>
        <v>1</v>
      </c>
      <c r="J42" s="29">
        <f t="shared" si="3"/>
        <v>1405.25</v>
      </c>
      <c r="K42" s="73">
        <f>'Input_ch=0'!J52</f>
        <v>4</v>
      </c>
      <c r="L42" s="11">
        <f t="shared" si="19"/>
        <v>3</v>
      </c>
      <c r="M42" s="11">
        <f t="shared" si="4"/>
        <v>1</v>
      </c>
      <c r="N42" s="20">
        <f t="shared" si="5"/>
        <v>1</v>
      </c>
      <c r="O42" s="22">
        <f t="shared" si="6"/>
        <v>1405.25</v>
      </c>
      <c r="P42" s="73">
        <f>'Input_ch=0'!J63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1405.25</v>
      </c>
      <c r="U42" s="73">
        <f>'Input_ch=0'!J74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0</v>
      </c>
      <c r="Z42" s="73">
        <f>'Input_ch=0'!J85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1405.25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1520.5</v>
      </c>
      <c r="K43" s="73">
        <f>'Input_ch=0'!J52</f>
        <v>4</v>
      </c>
      <c r="L43" s="11">
        <f t="shared" si="19"/>
        <v>3</v>
      </c>
      <c r="M43" s="11">
        <f t="shared" si="4"/>
        <v>1</v>
      </c>
      <c r="N43" s="20">
        <f t="shared" si="5"/>
        <v>1</v>
      </c>
      <c r="O43" s="22">
        <f t="shared" si="6"/>
        <v>1520.5</v>
      </c>
      <c r="P43" s="73">
        <f>'Input_ch=0'!J63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1520.5</v>
      </c>
      <c r="U43" s="73">
        <f>'Input_ch=0'!J74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'Input_ch=0'!J85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1520.5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1755.25</v>
      </c>
      <c r="K44" s="73">
        <f>'Input_ch=0'!K52</f>
        <v>4</v>
      </c>
      <c r="L44" s="11">
        <f t="shared" si="19"/>
        <v>3</v>
      </c>
      <c r="M44" s="11">
        <f t="shared" si="4"/>
        <v>1</v>
      </c>
      <c r="N44" s="20">
        <f t="shared" si="5"/>
        <v>1</v>
      </c>
      <c r="O44" s="22">
        <f t="shared" si="6"/>
        <v>1755.25</v>
      </c>
      <c r="P44" s="73">
        <f>'Input_ch=0'!K63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1755.25</v>
      </c>
      <c r="U44" s="73">
        <f>'Input_ch=0'!K74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'Input_ch=0'!K85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1755.25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1900.5</v>
      </c>
      <c r="K45" s="71">
        <f>'Input_ch=0'!K53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1900.5</v>
      </c>
      <c r="P45" s="71">
        <f>'Input_ch=0'!K64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1900.5</v>
      </c>
      <c r="U45" s="71">
        <f>'Input_ch=0'!K75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1900.5</v>
      </c>
      <c r="Z45" s="71">
        <f>'Input_ch=0'!K86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1900.5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0</v>
      </c>
      <c r="K46" s="71">
        <f>'Input_ch=0'!L53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0</v>
      </c>
      <c r="P46" s="71">
        <f>'Input_ch=0'!L64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0</v>
      </c>
      <c r="U46" s="71">
        <f>'Input_ch=0'!L75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2334</v>
      </c>
      <c r="Z46" s="71">
        <f>'Input_ch=0'!L86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0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4668</v>
      </c>
      <c r="K47" s="71">
        <f>'Input_ch=0'!L54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0</v>
      </c>
      <c r="P47" s="71">
        <f>'Input_ch=0'!L65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0</v>
      </c>
      <c r="U47" s="71">
        <f>'Input_ch=0'!L76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2334</v>
      </c>
      <c r="Z47" s="71">
        <f>'Input_ch=0'!L87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0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2742.5</v>
      </c>
      <c r="K48" s="72">
        <f>'Input_ch=0'!M54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8227.5</v>
      </c>
      <c r="P48" s="72">
        <f>'Input_ch=0'!M65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0</v>
      </c>
      <c r="U48" s="72">
        <f>'Input_ch=0'!M76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2742.5</v>
      </c>
      <c r="Z48" s="72">
        <f>'Input_ch=0'!M87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0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3</v>
      </c>
      <c r="F49" s="35">
        <f t="shared" si="0"/>
        <v>4</v>
      </c>
      <c r="G49" s="11">
        <f t="shared" si="18"/>
        <v>3</v>
      </c>
      <c r="H49" s="11">
        <f t="shared" si="1"/>
        <v>1</v>
      </c>
      <c r="I49" s="20">
        <f t="shared" si="2"/>
        <v>1</v>
      </c>
      <c r="J49" s="29">
        <f t="shared" si="3"/>
        <v>3202</v>
      </c>
      <c r="K49" s="72">
        <f>'Input_ch=0'!M55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3202</v>
      </c>
      <c r="P49" s="72">
        <f>'Input_ch=0'!M66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'Input_ch=0'!M77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3202</v>
      </c>
      <c r="Z49" s="72">
        <f>'Input_ch=0'!M88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3</v>
      </c>
      <c r="H50" s="11">
        <f t="shared" si="1"/>
        <v>-2</v>
      </c>
      <c r="I50" s="20">
        <f t="shared" si="2"/>
        <v>0</v>
      </c>
      <c r="J50" s="29">
        <f t="shared" si="3"/>
        <v>0</v>
      </c>
      <c r="K50" s="71">
        <f>'Input_ch=0'!N55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0</v>
      </c>
      <c r="P50" s="71">
        <f>'Input_ch=0'!N66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'Input_ch=0'!N77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0</v>
      </c>
      <c r="Z50" s="71">
        <f>'Input_ch=0'!N88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2</v>
      </c>
      <c r="H51" s="11">
        <f t="shared" si="1"/>
        <v>2</v>
      </c>
      <c r="I51" s="20">
        <f t="shared" si="2"/>
        <v>2</v>
      </c>
      <c r="J51" s="29">
        <f t="shared" si="3"/>
        <v>6440</v>
      </c>
      <c r="K51" s="71">
        <f>'Input_ch=0'!M56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6440</v>
      </c>
      <c r="P51" s="71">
        <f>'Input_ch=0'!M67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'Input_ch=0'!M78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6440</v>
      </c>
      <c r="Z51" s="71">
        <f>'Input_ch=0'!M89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0</v>
      </c>
      <c r="K52" s="72">
        <f>'Input_ch=0'!N55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0</v>
      </c>
      <c r="P52" s="71">
        <f>'Input_ch=0'!N66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'Input_ch=0'!N77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0</v>
      </c>
      <c r="Z52" s="71">
        <f>'Input_ch=0'!N88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0</v>
      </c>
      <c r="K53" s="71">
        <f>'Input_ch=0'!N56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0</v>
      </c>
      <c r="P53" s="71">
        <f>'Input_ch=0'!N67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'Input_ch=0'!N78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0</v>
      </c>
      <c r="Z53" s="71">
        <f>'Input_ch=0'!N89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10051.5</v>
      </c>
      <c r="K54" s="71">
        <f>'Input_ch=0'!N56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0</v>
      </c>
      <c r="P54" s="71">
        <f>'Input_ch=0'!N67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'Input_ch=0'!N78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0</v>
      </c>
      <c r="Z54" s="71">
        <f>'Input_ch=0'!N89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0</v>
      </c>
      <c r="K55" s="71">
        <f>'Input_ch=0'!P56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'Input_ch=0'!P67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'Input_ch=0'!P78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'Input_ch=0'!P89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0</v>
      </c>
      <c r="K56" s="71">
        <f>'Input_ch=0'!P58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'Input_ch=0'!P69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'Input_ch=0'!P80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'Input_ch=0'!P91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0</v>
      </c>
      <c r="K57" s="71">
        <f>'Input_ch=0'!P58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'Input_ch=0'!P69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'Input_ch=0'!P80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'Input_ch=0'!P91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'Input_ch=0'!N58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'Input_ch=0'!N69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'Input_ch=0'!N80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'Input_ch=0'!N91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0</v>
      </c>
      <c r="K59" s="71">
        <f>'Input_ch=0'!N56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'Input_ch=0'!N67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'Input_ch=0'!N78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'Input_ch=0'!N89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'Input_ch=0'!M56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'Input_ch=0'!M67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'Input_ch=0'!M78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'Input_ch=0'!M89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0</v>
      </c>
      <c r="K61" s="71">
        <f>'Input_ch=0'!O55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0</v>
      </c>
      <c r="P61" s="71">
        <f>'Input_ch=0'!O66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'Input_ch=0'!O77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0</v>
      </c>
      <c r="Z61" s="71">
        <f>'Input_ch=0'!O88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0</v>
      </c>
      <c r="K62" s="71">
        <f>'Input_ch=0'!O57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0</v>
      </c>
      <c r="P62" s="71">
        <f>'Input_ch=0'!O68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'Input_ch=0'!O79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0</v>
      </c>
      <c r="Z62" s="71">
        <f>'Input_ch=0'!O90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3454</v>
      </c>
      <c r="K63" s="71">
        <f>'Input_ch=0'!N57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0</v>
      </c>
      <c r="P63" s="71">
        <f>'Input_ch=0'!N68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'Input_ch=0'!N79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0</v>
      </c>
      <c r="Z63" s="71">
        <f>'Input_ch=0'!N90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0</v>
      </c>
      <c r="K64" s="71">
        <f>'Input_ch=0'!N56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'Input_ch=0'!N67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'Input_ch=0'!N78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'Input_ch=0'!N89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'Input_ch=0'!M56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'Input_ch=0'!M67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'Input_ch=0'!M78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'Input_ch=0'!M89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0</v>
      </c>
      <c r="K66" s="71">
        <f>'Input_ch=0'!M55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3107</v>
      </c>
      <c r="P66" s="71">
        <f>'Input_ch=0'!M66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'Input_ch=0'!M77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3107</v>
      </c>
      <c r="Z66" s="71">
        <f>'Input_ch=0'!M88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'Input_ch=0'!M55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2730</v>
      </c>
      <c r="P67" s="71">
        <f>'Input_ch=0'!M66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'Input_ch=0'!M77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2730</v>
      </c>
      <c r="Z67" s="71">
        <f>'Input_ch=0'!M88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'Input_ch=0'!L55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2471.5</v>
      </c>
      <c r="P68" s="71">
        <f>'Input_ch=0'!L66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'Input_ch=0'!L77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2471.5</v>
      </c>
      <c r="Z68" s="71">
        <f>'Input_ch=0'!L88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'Input_ch=0'!L54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0</v>
      </c>
      <c r="P69" s="71">
        <f>'Input_ch=0'!L65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'Input_ch=0'!L76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2353.5</v>
      </c>
      <c r="Z69" s="71">
        <f>'Input_ch=0'!L87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0</v>
      </c>
      <c r="K70" s="71">
        <f>'Input_ch=0'!L54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0</v>
      </c>
      <c r="P70" s="71">
        <f>'Input_ch=0'!L65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'Input_ch=0'!L76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2461</v>
      </c>
      <c r="Z70" s="71">
        <f>'Input_ch=0'!L87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0</v>
      </c>
      <c r="K71" s="71">
        <f>'Input_ch=0'!M54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8432.25</v>
      </c>
      <c r="P71" s="71">
        <f>'Input_ch=0'!M65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'Input_ch=0'!M76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2810.75</v>
      </c>
      <c r="Z71" s="71">
        <f>'Input_ch=0'!M87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'Input_ch=0'!L55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2297</v>
      </c>
      <c r="P72" s="71">
        <f>'Input_ch=0'!L66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'Input_ch=0'!L77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2297</v>
      </c>
      <c r="Z72" s="71">
        <f>'Input_ch=0'!L88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'Input_ch=0'!K54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2163.5</v>
      </c>
      <c r="P73" s="71">
        <f>'Input_ch=0'!K65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'Input_ch=0'!K76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2163.5</v>
      </c>
      <c r="Z73" s="71">
        <f>'Input_ch=0'!K87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'Input_ch=0'!K53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1943.5</v>
      </c>
      <c r="P74" s="71">
        <f>'Input_ch=0'!K64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1943.5</v>
      </c>
      <c r="U74" s="71">
        <f>'Input_ch=0'!K75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1943.5</v>
      </c>
      <c r="Z74" s="71">
        <f>'Input_ch=0'!K86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1943.5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'Input_ch=0'!K53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1900</v>
      </c>
      <c r="P75" s="71">
        <f>'Input_ch=0'!K64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1900</v>
      </c>
      <c r="U75" s="71">
        <f>'Input_ch=0'!K75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1900</v>
      </c>
      <c r="Z75" s="71">
        <f>'Input_ch=0'!K86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1900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'Input_ch=0'!K53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1833.5</v>
      </c>
      <c r="P76" s="71">
        <f>'Input_ch=0'!K64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1833.5</v>
      </c>
      <c r="U76" s="71">
        <f>'Input_ch=0'!K75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1833.5</v>
      </c>
      <c r="Z76" s="71">
        <f>'Input_ch=0'!K86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1833.5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'Input_ch=0'!K53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1762.5</v>
      </c>
      <c r="P77" s="71">
        <f>'Input_ch=0'!K64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1762.5</v>
      </c>
      <c r="U77" s="71">
        <f>'Input_ch=0'!K75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1762.5</v>
      </c>
      <c r="Z77" s="71">
        <f>'Input_ch=0'!K86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1762.5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'Input_ch=0'!J53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0</v>
      </c>
      <c r="P78" s="71">
        <f>'Input_ch=0'!J64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1648</v>
      </c>
      <c r="U78" s="71">
        <f>'Input_ch=0'!J75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0</v>
      </c>
      <c r="Z78" s="71">
        <f>'Input_ch=0'!J86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1648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'Input_ch=0'!I52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2279</v>
      </c>
      <c r="P79" s="71">
        <f>'Input_ch=0'!I63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1139.5</v>
      </c>
      <c r="U79" s="71">
        <f>'Input_ch=0'!I74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2279</v>
      </c>
      <c r="Z79" s="71">
        <f>'Input_ch=0'!I85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1139.5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1</v>
      </c>
      <c r="F80" s="35">
        <f t="shared" si="0"/>
        <v>2</v>
      </c>
      <c r="G80" s="11">
        <f t="shared" si="18"/>
        <v>2</v>
      </c>
      <c r="H80" s="11">
        <f t="shared" si="1"/>
        <v>0</v>
      </c>
      <c r="I80" s="20">
        <f t="shared" si="2"/>
        <v>0</v>
      </c>
      <c r="J80" s="29">
        <f t="shared" si="3"/>
        <v>0</v>
      </c>
      <c r="K80" s="71">
        <f>'Input_ch=0'!I51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1162</v>
      </c>
      <c r="P80" s="71">
        <f>'Input_ch=0'!I62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1162</v>
      </c>
      <c r="U80" s="71">
        <f>'Input_ch=0'!I73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1162</v>
      </c>
      <c r="Z80" s="71">
        <f>'Input_ch=0'!I84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1162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0</v>
      </c>
      <c r="K81" s="71">
        <f>'Input_ch=0'!I51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1180.25</v>
      </c>
      <c r="P81" s="71">
        <f>'Input_ch=0'!I62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1180.25</v>
      </c>
      <c r="U81" s="71">
        <f>'Input_ch=0'!I73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1180.25</v>
      </c>
      <c r="Z81" s="71">
        <f>'Input_ch=0'!I84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1180.25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'Input_ch=0'!I51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1092.5</v>
      </c>
      <c r="P82" s="71">
        <f>'Input_ch=0'!I62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1092.5</v>
      </c>
      <c r="U82" s="71">
        <f>'Input_ch=0'!I73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1092.5</v>
      </c>
      <c r="Z82" s="71">
        <f>'Input_ch=0'!I84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1092.5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'Input_ch=0'!I51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1074.5</v>
      </c>
      <c r="P83" s="71">
        <f>'Input_ch=0'!I62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1074.5</v>
      </c>
      <c r="U83" s="71">
        <f>'Input_ch=0'!I73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1074.5</v>
      </c>
      <c r="Z83" s="71">
        <f>'Input_ch=0'!I84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1074.5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1284.25</v>
      </c>
      <c r="K84" s="71">
        <f>'Input_ch=0'!J51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0</v>
      </c>
      <c r="P84" s="71">
        <f>'Input_ch=0'!J62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1284.25</v>
      </c>
      <c r="U84" s="71">
        <f>'Input_ch=0'!J73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0</v>
      </c>
      <c r="Z84" s="71">
        <f>'Input_ch=0'!J84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1284.25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1492</v>
      </c>
      <c r="K85" s="71">
        <f>'Input_ch=0'!J52</f>
        <v>4</v>
      </c>
      <c r="L85" s="11">
        <f t="shared" si="19"/>
        <v>2</v>
      </c>
      <c r="M85" s="11">
        <f t="shared" si="4"/>
        <v>2</v>
      </c>
      <c r="N85" s="20">
        <f t="shared" si="5"/>
        <v>2</v>
      </c>
      <c r="O85" s="22">
        <f t="shared" si="6"/>
        <v>2984</v>
      </c>
      <c r="P85" s="71">
        <f>'Input_ch=0'!J63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1492</v>
      </c>
      <c r="U85" s="71">
        <f>'Input_ch=0'!J74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0</v>
      </c>
      <c r="Z85" s="71">
        <f>'Input_ch=0'!J85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1492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0</v>
      </c>
      <c r="K86" s="71">
        <f>'Input_ch=0'!J52</f>
        <v>4</v>
      </c>
      <c r="L86" s="11">
        <f t="shared" si="19"/>
        <v>3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1584.25</v>
      </c>
      <c r="P86" s="71">
        <f>'Input_ch=0'!J63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1584.25</v>
      </c>
      <c r="U86" s="71">
        <f>'Input_ch=0'!J74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0</v>
      </c>
      <c r="Z86" s="71">
        <f>'Input_ch=0'!J85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1584.25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3136</v>
      </c>
      <c r="K87" s="71">
        <f>'Input_ch=0'!J52</f>
        <v>4</v>
      </c>
      <c r="L87" s="11">
        <f t="shared" ref="L87:L150" si="42">L86+N86-1</f>
        <v>3</v>
      </c>
      <c r="M87" s="11">
        <f t="shared" si="27"/>
        <v>1</v>
      </c>
      <c r="N87" s="20">
        <f t="shared" si="28"/>
        <v>1</v>
      </c>
      <c r="O87" s="22">
        <f t="shared" si="29"/>
        <v>1568</v>
      </c>
      <c r="P87" s="71">
        <f>'Input_ch=0'!J63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1568</v>
      </c>
      <c r="U87" s="71">
        <f>'Input_ch=0'!J74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'Input_ch=0'!J85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1568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3</v>
      </c>
      <c r="F88" s="35">
        <f t="shared" si="23"/>
        <v>4</v>
      </c>
      <c r="G88" s="11">
        <f t="shared" si="41"/>
        <v>3</v>
      </c>
      <c r="H88" s="11">
        <f t="shared" si="24"/>
        <v>1</v>
      </c>
      <c r="I88" s="20">
        <f t="shared" si="25"/>
        <v>1</v>
      </c>
      <c r="J88" s="29">
        <f t="shared" si="26"/>
        <v>1820.5</v>
      </c>
      <c r="K88" s="71">
        <f>'Input_ch=0'!K52</f>
        <v>4</v>
      </c>
      <c r="L88" s="11">
        <f t="shared" si="42"/>
        <v>3</v>
      </c>
      <c r="M88" s="11">
        <f t="shared" si="27"/>
        <v>1</v>
      </c>
      <c r="N88" s="20">
        <f t="shared" si="28"/>
        <v>1</v>
      </c>
      <c r="O88" s="22">
        <f t="shared" si="29"/>
        <v>1820.5</v>
      </c>
      <c r="P88" s="71">
        <f>'Input_ch=0'!K63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1820.5</v>
      </c>
      <c r="U88" s="71">
        <f>'Input_ch=0'!K74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'Input_ch=0'!K85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1820.5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3</v>
      </c>
      <c r="H89" s="11">
        <f t="shared" si="24"/>
        <v>1</v>
      </c>
      <c r="I89" s="20">
        <f t="shared" si="25"/>
        <v>1</v>
      </c>
      <c r="J89" s="29">
        <f t="shared" si="26"/>
        <v>1828</v>
      </c>
      <c r="K89" s="71">
        <f>'Input_ch=0'!K53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1828</v>
      </c>
      <c r="P89" s="71">
        <f>'Input_ch=0'!K64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1828</v>
      </c>
      <c r="U89" s="71">
        <f>'Input_ch=0'!K75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1828</v>
      </c>
      <c r="Z89" s="71">
        <f>'Input_ch=0'!K86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1828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1886</v>
      </c>
      <c r="K90" s="71">
        <f>'Input_ch=0'!K53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1886</v>
      </c>
      <c r="P90" s="71">
        <f>'Input_ch=0'!K64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1886</v>
      </c>
      <c r="U90" s="71">
        <f>'Input_ch=0'!K75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1886</v>
      </c>
      <c r="Z90" s="71">
        <f>'Input_ch=0'!K86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1886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0</v>
      </c>
      <c r="K91" s="71">
        <f>'Input_ch=0'!K53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2169</v>
      </c>
      <c r="P91" s="71">
        <f>'Input_ch=0'!K64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2169</v>
      </c>
      <c r="U91" s="71">
        <f>'Input_ch=0'!K75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2169</v>
      </c>
      <c r="Z91" s="71">
        <f>'Input_ch=0'!K86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2169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0</v>
      </c>
      <c r="K92" s="71">
        <f>'Input_ch=0'!L53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0</v>
      </c>
      <c r="P92" s="71">
        <f>'Input_ch=0'!L64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0</v>
      </c>
      <c r="U92" s="71">
        <f>'Input_ch=0'!L75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2342.25</v>
      </c>
      <c r="Z92" s="71">
        <f>'Input_ch=0'!L86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0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0</v>
      </c>
      <c r="K93" s="71">
        <f>'Input_ch=0'!L54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0</v>
      </c>
      <c r="P93" s="71">
        <f>'Input_ch=0'!L65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0</v>
      </c>
      <c r="U93" s="71">
        <f>'Input_ch=0'!L76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2529</v>
      </c>
      <c r="Z93" s="71">
        <f>'Input_ch=0'!L87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0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'Input_ch=0'!K54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6403.5</v>
      </c>
      <c r="P94" s="71">
        <f>'Input_ch=0'!K65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6403.5</v>
      </c>
      <c r="U94" s="71">
        <f>'Input_ch=0'!K76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2134.5</v>
      </c>
      <c r="Z94" s="71">
        <f>'Input_ch=0'!K87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6403.5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0</v>
      </c>
      <c r="K95" s="71">
        <f>'Input_ch=0'!K53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2194.75</v>
      </c>
      <c r="P95" s="71">
        <f>'Input_ch=0'!K64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2194.75</v>
      </c>
      <c r="U95" s="71">
        <f>'Input_ch=0'!K75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2194.75</v>
      </c>
      <c r="Z95" s="71">
        <f>'Input_ch=0'!K86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2194.75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0</v>
      </c>
      <c r="K96" s="71">
        <f>'Input_ch=0'!L53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0</v>
      </c>
      <c r="P96" s="71">
        <f>'Input_ch=0'!L64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0</v>
      </c>
      <c r="U96" s="71">
        <f>'Input_ch=0'!L75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2372.75</v>
      </c>
      <c r="Z96" s="71">
        <f>'Input_ch=0'!L86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0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0</v>
      </c>
      <c r="K97" s="71">
        <f>'Input_ch=0'!L54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0</v>
      </c>
      <c r="P97" s="71">
        <f>'Input_ch=0'!L65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0</v>
      </c>
      <c r="U97" s="71">
        <f>'Input_ch=0'!L76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2253.25</v>
      </c>
      <c r="Z97" s="71">
        <f>'Input_ch=0'!L87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0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'Input_ch=0'!K54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5459.25</v>
      </c>
      <c r="P98" s="71">
        <f>'Input_ch=0'!K65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5459.25</v>
      </c>
      <c r="U98" s="71">
        <f>'Input_ch=0'!K76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1819.75</v>
      </c>
      <c r="Z98" s="71">
        <f>'Input_ch=0'!K87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5459.25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'Input_ch=0'!K53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1708.5</v>
      </c>
      <c r="P99" s="71">
        <f>'Input_ch=0'!K64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1708.5</v>
      </c>
      <c r="U99" s="71">
        <f>'Input_ch=0'!K75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1708.5</v>
      </c>
      <c r="Z99" s="71">
        <f>'Input_ch=0'!K86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1708.5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3</v>
      </c>
      <c r="F100" s="35">
        <f t="shared" si="23"/>
        <v>4</v>
      </c>
      <c r="G100" s="11">
        <f t="shared" si="41"/>
        <v>3</v>
      </c>
      <c r="H100" s="11">
        <f t="shared" si="24"/>
        <v>1</v>
      </c>
      <c r="I100" s="20">
        <f t="shared" si="25"/>
        <v>1</v>
      </c>
      <c r="J100" s="29">
        <f t="shared" si="26"/>
        <v>2095.25</v>
      </c>
      <c r="K100" s="71">
        <f>'Input_ch=0'!K53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2095.25</v>
      </c>
      <c r="P100" s="71">
        <f>'Input_ch=0'!K64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2095.25</v>
      </c>
      <c r="U100" s="71">
        <f>'Input_ch=0'!K75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2095.25</v>
      </c>
      <c r="Z100" s="71">
        <f>'Input_ch=0'!K86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2095.25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3</v>
      </c>
      <c r="H101" s="11">
        <f t="shared" si="24"/>
        <v>1</v>
      </c>
      <c r="I101" s="20">
        <f t="shared" si="25"/>
        <v>1</v>
      </c>
      <c r="J101" s="29">
        <f t="shared" si="26"/>
        <v>2103.25</v>
      </c>
      <c r="K101" s="71">
        <f>'Input_ch=0'!K53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2103.25</v>
      </c>
      <c r="P101" s="71">
        <f>'Input_ch=0'!K64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2103.25</v>
      </c>
      <c r="U101" s="71">
        <f>'Input_ch=0'!K75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2103.25</v>
      </c>
      <c r="Z101" s="71">
        <f>'Input_ch=0'!K86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2103.25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0</v>
      </c>
      <c r="K102" s="71">
        <f>'Input_ch=0'!K53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2200.5</v>
      </c>
      <c r="P102" s="71">
        <f>'Input_ch=0'!K64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2200.5</v>
      </c>
      <c r="U102" s="71">
        <f>'Input_ch=0'!K75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2200.5</v>
      </c>
      <c r="Z102" s="71">
        <f>'Input_ch=0'!K86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2200.5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0</v>
      </c>
      <c r="K103" s="71">
        <f>'Input_ch=0'!L53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0</v>
      </c>
      <c r="P103" s="71">
        <f>'Input_ch=0'!L64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0</v>
      </c>
      <c r="U103" s="71">
        <f>'Input_ch=0'!L75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2422.5</v>
      </c>
      <c r="Z103" s="71">
        <f>'Input_ch=0'!L86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0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6442.5</v>
      </c>
      <c r="K104" s="71">
        <f>'Input_ch=0'!K54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4295</v>
      </c>
      <c r="P104" s="71">
        <f>'Input_ch=0'!K65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4295</v>
      </c>
      <c r="U104" s="71">
        <f>'Input_ch=0'!K76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2147.5</v>
      </c>
      <c r="Z104" s="71">
        <f>'Input_ch=0'!K87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4295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2</v>
      </c>
      <c r="F105" s="35">
        <f t="shared" si="23"/>
        <v>3</v>
      </c>
      <c r="G105" s="11">
        <f t="shared" si="41"/>
        <v>3</v>
      </c>
      <c r="H105" s="11">
        <f t="shared" si="24"/>
        <v>0</v>
      </c>
      <c r="I105" s="20">
        <f t="shared" si="25"/>
        <v>0</v>
      </c>
      <c r="J105" s="29">
        <f t="shared" si="26"/>
        <v>0</v>
      </c>
      <c r="K105" s="71">
        <f>'Input_ch=0'!L53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0</v>
      </c>
      <c r="P105" s="71">
        <f>'Input_ch=0'!L64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0</v>
      </c>
      <c r="U105" s="71">
        <f>'Input_ch=0'!L75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2444</v>
      </c>
      <c r="Z105" s="71">
        <f>'Input_ch=0'!L86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0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0</v>
      </c>
      <c r="K106" s="71">
        <f>'Input_ch=0'!L54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0</v>
      </c>
      <c r="P106" s="71">
        <f>'Input_ch=0'!L65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0</v>
      </c>
      <c r="U106" s="71">
        <f>'Input_ch=0'!L76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2451.75</v>
      </c>
      <c r="Z106" s="71">
        <f>'Input_ch=0'!L87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0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0</v>
      </c>
      <c r="K107" s="71">
        <f>'Input_ch=0'!L54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0</v>
      </c>
      <c r="P107" s="71">
        <f>'Input_ch=0'!L65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0</v>
      </c>
      <c r="U107" s="71">
        <f>'Input_ch=0'!L76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2488</v>
      </c>
      <c r="Z107" s="71">
        <f>'Input_ch=0'!L87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0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'Input_ch=0'!K54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'Input_ch=0'!K65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'Input_ch=0'!K76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2380.75</v>
      </c>
      <c r="Z108" s="71">
        <f>'Input_ch=0'!K87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3</v>
      </c>
      <c r="F109" s="35">
        <f t="shared" si="23"/>
        <v>4</v>
      </c>
      <c r="G109" s="11">
        <f t="shared" si="41"/>
        <v>0</v>
      </c>
      <c r="H109" s="11">
        <f t="shared" si="24"/>
        <v>4</v>
      </c>
      <c r="I109" s="20">
        <f t="shared" si="25"/>
        <v>4</v>
      </c>
      <c r="J109" s="29">
        <f t="shared" si="26"/>
        <v>8936</v>
      </c>
      <c r="K109" s="71">
        <f>'Input_ch=0'!K53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2234</v>
      </c>
      <c r="P109" s="71">
        <f>'Input_ch=0'!K64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2234</v>
      </c>
      <c r="U109" s="71">
        <f>'Input_ch=0'!K75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2234</v>
      </c>
      <c r="Z109" s="71">
        <f>'Input_ch=0'!K86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2234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3</v>
      </c>
      <c r="H110" s="11">
        <f t="shared" si="24"/>
        <v>0</v>
      </c>
      <c r="I110" s="20">
        <f t="shared" si="25"/>
        <v>0</v>
      </c>
      <c r="J110" s="29">
        <f t="shared" si="26"/>
        <v>0</v>
      </c>
      <c r="K110" s="71">
        <f>'Input_ch=0'!K53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2238.5</v>
      </c>
      <c r="P110" s="71">
        <f>'Input_ch=0'!K64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2238.5</v>
      </c>
      <c r="U110" s="71">
        <f>'Input_ch=0'!K75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2238.5</v>
      </c>
      <c r="Z110" s="71">
        <f>'Input_ch=0'!K86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2238.5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0</v>
      </c>
      <c r="K111" s="71">
        <f>'Input_ch=0'!L53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0</v>
      </c>
      <c r="P111" s="71">
        <f>'Input_ch=0'!L64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0</v>
      </c>
      <c r="U111" s="71">
        <f>'Input_ch=0'!L75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2342</v>
      </c>
      <c r="Z111" s="71">
        <f>'Input_ch=0'!L86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0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0</v>
      </c>
      <c r="K112" s="71">
        <f>'Input_ch=0'!L54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0</v>
      </c>
      <c r="P112" s="71">
        <f>'Input_ch=0'!L65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0</v>
      </c>
      <c r="U112" s="71">
        <f>'Input_ch=0'!L76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2435.75</v>
      </c>
      <c r="Z112" s="71">
        <f>'Input_ch=0'!L87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0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'Input_ch=0'!K54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6637.5</v>
      </c>
      <c r="P113" s="71">
        <f>'Input_ch=0'!K65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6637.5</v>
      </c>
      <c r="U113" s="71">
        <f>'Input_ch=0'!K76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2212.5</v>
      </c>
      <c r="Z113" s="71">
        <f>'Input_ch=0'!K87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6637.5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'Input_ch=0'!K53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1869.75</v>
      </c>
      <c r="P114" s="71">
        <f>'Input_ch=0'!K64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1869.75</v>
      </c>
      <c r="U114" s="71">
        <f>'Input_ch=0'!K75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1869.75</v>
      </c>
      <c r="Z114" s="71">
        <f>'Input_ch=0'!K86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1869.75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0</v>
      </c>
      <c r="K115" s="71">
        <f>'Input_ch=0'!K53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1899</v>
      </c>
      <c r="P115" s="71">
        <f>'Input_ch=0'!K64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1899</v>
      </c>
      <c r="U115" s="71">
        <f>'Input_ch=0'!K75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1899</v>
      </c>
      <c r="Z115" s="71">
        <f>'Input_ch=0'!K86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1899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0</v>
      </c>
      <c r="K116" s="71">
        <f>'Input_ch=0'!K53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2049.5</v>
      </c>
      <c r="P116" s="71">
        <f>'Input_ch=0'!K64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2049.5</v>
      </c>
      <c r="U116" s="71">
        <f>'Input_ch=0'!K75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2049.5</v>
      </c>
      <c r="Z116" s="71">
        <f>'Input_ch=0'!K86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2049.5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'Input_ch=0'!K53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1827.25</v>
      </c>
      <c r="P117" s="71">
        <f>'Input_ch=0'!K64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1827.25</v>
      </c>
      <c r="U117" s="71">
        <f>'Input_ch=0'!K75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1827.25</v>
      </c>
      <c r="Z117" s="71">
        <f>'Input_ch=0'!K86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1827.25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0</v>
      </c>
      <c r="K118" s="71">
        <f>'Input_ch=0'!K53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2113</v>
      </c>
      <c r="P118" s="71">
        <f>'Input_ch=0'!K64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2113</v>
      </c>
      <c r="U118" s="71">
        <f>'Input_ch=0'!K75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2113</v>
      </c>
      <c r="Z118" s="71">
        <f>'Input_ch=0'!K86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2113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0</v>
      </c>
      <c r="K119" s="71">
        <f>'Input_ch=0'!K53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2082</v>
      </c>
      <c r="P119" s="71">
        <f>'Input_ch=0'!K64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2082</v>
      </c>
      <c r="U119" s="71">
        <f>'Input_ch=0'!K75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2082</v>
      </c>
      <c r="Z119" s="71">
        <f>'Input_ch=0'!K86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2082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2003.25</v>
      </c>
      <c r="K120" s="71">
        <f>'Input_ch=0'!K53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2003.25</v>
      </c>
      <c r="P120" s="71">
        <f>'Input_ch=0'!K64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2003.25</v>
      </c>
      <c r="U120" s="71">
        <f>'Input_ch=0'!K75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2003.25</v>
      </c>
      <c r="Z120" s="71">
        <f>'Input_ch=0'!K86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2003.25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0</v>
      </c>
      <c r="K121" s="71">
        <f>'Input_ch=0'!K53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2046.5</v>
      </c>
      <c r="P121" s="71">
        <f>'Input_ch=0'!K64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2046.5</v>
      </c>
      <c r="U121" s="71">
        <f>'Input_ch=0'!K75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2046.5</v>
      </c>
      <c r="Z121" s="71">
        <f>'Input_ch=0'!K86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2046.5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'Input_ch=0'!K53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1885</v>
      </c>
      <c r="P122" s="71">
        <f>'Input_ch=0'!K64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1885</v>
      </c>
      <c r="U122" s="71">
        <f>'Input_ch=0'!K75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1885</v>
      </c>
      <c r="Z122" s="71">
        <f>'Input_ch=0'!K86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1885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'Input_ch=0'!K53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1873</v>
      </c>
      <c r="P123" s="71">
        <f>'Input_ch=0'!K64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1873</v>
      </c>
      <c r="U123" s="71">
        <f>'Input_ch=0'!K75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1873</v>
      </c>
      <c r="Z123" s="71">
        <f>'Input_ch=0'!K86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1873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'Input_ch=0'!K53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1811.75</v>
      </c>
      <c r="P124" s="71">
        <f>'Input_ch=0'!K64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1811.75</v>
      </c>
      <c r="U124" s="71">
        <f>'Input_ch=0'!K75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1811.75</v>
      </c>
      <c r="Z124" s="71">
        <f>'Input_ch=0'!K86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1811.75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0</v>
      </c>
      <c r="K125" s="71">
        <f>'Input_ch=0'!K53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1849.75</v>
      </c>
      <c r="P125" s="71">
        <f>'Input_ch=0'!K64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1849.75</v>
      </c>
      <c r="U125" s="71">
        <f>'Input_ch=0'!K75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1849.75</v>
      </c>
      <c r="Z125" s="71">
        <f>'Input_ch=0'!K86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1849.75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0</v>
      </c>
      <c r="K126" s="71">
        <f>'Input_ch=0'!K53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2074.25</v>
      </c>
      <c r="P126" s="71">
        <f>'Input_ch=0'!K64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2074.25</v>
      </c>
      <c r="U126" s="71">
        <f>'Input_ch=0'!K75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2074.25</v>
      </c>
      <c r="Z126" s="71">
        <f>'Input_ch=0'!K86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2074.25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5547.75</v>
      </c>
      <c r="K127" s="71">
        <f>'Input_ch=0'!K53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1849.25</v>
      </c>
      <c r="P127" s="71">
        <f>'Input_ch=0'!K64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1849.25</v>
      </c>
      <c r="U127" s="71">
        <f>'Input_ch=0'!K75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1849.25</v>
      </c>
      <c r="Z127" s="71">
        <f>'Input_ch=0'!K86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1849.25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0</v>
      </c>
      <c r="K128" s="71">
        <f>'Input_ch=0'!K53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2021.25</v>
      </c>
      <c r="P128" s="71">
        <f>'Input_ch=0'!K64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2021.25</v>
      </c>
      <c r="U128" s="71">
        <f>'Input_ch=0'!K75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2021.25</v>
      </c>
      <c r="Z128" s="71">
        <f>'Input_ch=0'!K86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2021.25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0</v>
      </c>
      <c r="K129" s="71">
        <f>'Input_ch=0'!K53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2049.5</v>
      </c>
      <c r="P129" s="71">
        <f>'Input_ch=0'!K64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2049.5</v>
      </c>
      <c r="U129" s="71">
        <f>'Input_ch=0'!K75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2049.5</v>
      </c>
      <c r="Z129" s="71">
        <f>'Input_ch=0'!K86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2049.5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0</v>
      </c>
      <c r="K130" s="71">
        <f>'Input_ch=0'!K53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2155.75</v>
      </c>
      <c r="P130" s="71">
        <f>'Input_ch=0'!K64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2155.75</v>
      </c>
      <c r="U130" s="71">
        <f>'Input_ch=0'!K75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2155.75</v>
      </c>
      <c r="Z130" s="71">
        <f>'Input_ch=0'!K86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2155.75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'Input_ch=0'!K53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1997.5</v>
      </c>
      <c r="P131" s="71">
        <f>'Input_ch=0'!K64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1997.5</v>
      </c>
      <c r="U131" s="71">
        <f>'Input_ch=0'!K75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1997.5</v>
      </c>
      <c r="Z131" s="71">
        <f>'Input_ch=0'!K86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1997.5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'Input_ch=0'!K53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1864.5</v>
      </c>
      <c r="P132" s="71">
        <f>'Input_ch=0'!K64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1864.5</v>
      </c>
      <c r="U132" s="71">
        <f>'Input_ch=0'!K75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1864.5</v>
      </c>
      <c r="Z132" s="71">
        <f>'Input_ch=0'!K86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1864.5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3</v>
      </c>
      <c r="F133" s="35">
        <f t="shared" si="23"/>
        <v>4</v>
      </c>
      <c r="G133" s="11">
        <f t="shared" si="41"/>
        <v>0</v>
      </c>
      <c r="H133" s="11">
        <f t="shared" si="24"/>
        <v>4</v>
      </c>
      <c r="I133" s="20">
        <f t="shared" si="25"/>
        <v>4</v>
      </c>
      <c r="J133" s="29">
        <f t="shared" si="26"/>
        <v>7223</v>
      </c>
      <c r="K133" s="71">
        <f>'Input_ch=0'!K53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1805.75</v>
      </c>
      <c r="P133" s="71">
        <f>'Input_ch=0'!K64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1805.75</v>
      </c>
      <c r="U133" s="71">
        <f>'Input_ch=0'!K75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1805.75</v>
      </c>
      <c r="Z133" s="71">
        <f>'Input_ch=0'!K86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1805.75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3</v>
      </c>
      <c r="H134" s="11">
        <f t="shared" si="24"/>
        <v>-2</v>
      </c>
      <c r="I134" s="20">
        <f t="shared" si="25"/>
        <v>0</v>
      </c>
      <c r="J134" s="29">
        <f t="shared" si="26"/>
        <v>0</v>
      </c>
      <c r="K134" s="71">
        <f>'Input_ch=0'!K53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1919</v>
      </c>
      <c r="P134" s="71">
        <f>'Input_ch=0'!K64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1919</v>
      </c>
      <c r="U134" s="71">
        <f>'Input_ch=0'!K75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1919</v>
      </c>
      <c r="Z134" s="71">
        <f>'Input_ch=0'!K86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1919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2</v>
      </c>
      <c r="H135" s="11">
        <f t="shared" si="24"/>
        <v>-1</v>
      </c>
      <c r="I135" s="20">
        <f t="shared" si="25"/>
        <v>0</v>
      </c>
      <c r="J135" s="29">
        <f t="shared" si="26"/>
        <v>0</v>
      </c>
      <c r="K135" s="71">
        <f>'Input_ch=0'!K53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1858</v>
      </c>
      <c r="P135" s="71">
        <f>'Input_ch=0'!K64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1858</v>
      </c>
      <c r="U135" s="71">
        <f>'Input_ch=0'!K75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1858</v>
      </c>
      <c r="Z135" s="71">
        <f>'Input_ch=0'!K86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1858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1</v>
      </c>
      <c r="H136" s="11">
        <f t="shared" si="24"/>
        <v>3</v>
      </c>
      <c r="I136" s="20">
        <f t="shared" si="25"/>
        <v>3</v>
      </c>
      <c r="J136" s="29">
        <f t="shared" si="26"/>
        <v>5450.25</v>
      </c>
      <c r="K136" s="71">
        <f>'Input_ch=0'!K53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1816.75</v>
      </c>
      <c r="P136" s="71">
        <f>'Input_ch=0'!K64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1816.75</v>
      </c>
      <c r="U136" s="71">
        <f>'Input_ch=0'!K75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1816.75</v>
      </c>
      <c r="Z136" s="71">
        <f>'Input_ch=0'!K86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1816.75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0</v>
      </c>
      <c r="K137" s="71">
        <f>'Input_ch=0'!K53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1870</v>
      </c>
      <c r="P137" s="71">
        <f>'Input_ch=0'!K64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1870</v>
      </c>
      <c r="U137" s="71">
        <f>'Input_ch=0'!K75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1870</v>
      </c>
      <c r="Z137" s="71">
        <f>'Input_ch=0'!K86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1870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3</v>
      </c>
      <c r="F138" s="35">
        <f t="shared" si="23"/>
        <v>4</v>
      </c>
      <c r="G138" s="11">
        <f t="shared" si="41"/>
        <v>2</v>
      </c>
      <c r="H138" s="11">
        <f t="shared" si="24"/>
        <v>2</v>
      </c>
      <c r="I138" s="20">
        <f t="shared" si="25"/>
        <v>2</v>
      </c>
      <c r="J138" s="29">
        <f t="shared" si="26"/>
        <v>3680</v>
      </c>
      <c r="K138" s="71">
        <f>'Input_ch=0'!K53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1840</v>
      </c>
      <c r="P138" s="71">
        <f>'Input_ch=0'!K64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1840</v>
      </c>
      <c r="U138" s="71">
        <f>'Input_ch=0'!K75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1840</v>
      </c>
      <c r="Z138" s="71">
        <f>'Input_ch=0'!K86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1840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3</v>
      </c>
      <c r="H139" s="11">
        <f t="shared" si="24"/>
        <v>-2</v>
      </c>
      <c r="I139" s="20">
        <f t="shared" si="25"/>
        <v>0</v>
      </c>
      <c r="J139" s="29">
        <f t="shared" si="26"/>
        <v>0</v>
      </c>
      <c r="K139" s="71">
        <f>'Input_ch=0'!K53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1906.25</v>
      </c>
      <c r="P139" s="71">
        <f>'Input_ch=0'!K64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1906.25</v>
      </c>
      <c r="U139" s="71">
        <f>'Input_ch=0'!K75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1906.25</v>
      </c>
      <c r="Z139" s="71">
        <f>'Input_ch=0'!K86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1906.25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2</v>
      </c>
      <c r="H140" s="11">
        <f t="shared" si="24"/>
        <v>2</v>
      </c>
      <c r="I140" s="20">
        <f t="shared" si="25"/>
        <v>2</v>
      </c>
      <c r="J140" s="29">
        <f t="shared" si="26"/>
        <v>3714</v>
      </c>
      <c r="K140" s="71">
        <f>'Input_ch=0'!K53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1857</v>
      </c>
      <c r="P140" s="71">
        <f>'Input_ch=0'!K64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1857</v>
      </c>
      <c r="U140" s="71">
        <f>'Input_ch=0'!K75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1857</v>
      </c>
      <c r="Z140" s="71">
        <f>'Input_ch=0'!K86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1857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0</v>
      </c>
      <c r="K141" s="71">
        <f>'Input_ch=0'!K53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2053</v>
      </c>
      <c r="P141" s="71">
        <f>'Input_ch=0'!K64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2053</v>
      </c>
      <c r="U141" s="71">
        <f>'Input_ch=0'!K75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2053</v>
      </c>
      <c r="Z141" s="71">
        <f>'Input_ch=0'!K86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2053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3</v>
      </c>
      <c r="F142" s="35">
        <f t="shared" si="23"/>
        <v>4</v>
      </c>
      <c r="G142" s="11">
        <f t="shared" si="41"/>
        <v>2</v>
      </c>
      <c r="H142" s="11">
        <f t="shared" si="24"/>
        <v>2</v>
      </c>
      <c r="I142" s="20">
        <f t="shared" si="25"/>
        <v>2</v>
      </c>
      <c r="J142" s="29">
        <f t="shared" si="26"/>
        <v>3909.5</v>
      </c>
      <c r="K142" s="71">
        <f>'Input_ch=0'!K53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1954.75</v>
      </c>
      <c r="P142" s="71">
        <f>'Input_ch=0'!K64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1954.75</v>
      </c>
      <c r="U142" s="71">
        <f>'Input_ch=0'!K75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1954.75</v>
      </c>
      <c r="Z142" s="71">
        <f>'Input_ch=0'!K86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1954.75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3</v>
      </c>
      <c r="H143" s="11">
        <f t="shared" si="24"/>
        <v>-2</v>
      </c>
      <c r="I143" s="20">
        <f t="shared" si="25"/>
        <v>0</v>
      </c>
      <c r="J143" s="29">
        <f t="shared" si="26"/>
        <v>0</v>
      </c>
      <c r="K143" s="71">
        <f>'Input_ch=0'!K53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2107</v>
      </c>
      <c r="P143" s="71">
        <f>'Input_ch=0'!K64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2107</v>
      </c>
      <c r="U143" s="71">
        <f>'Input_ch=0'!K75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2107</v>
      </c>
      <c r="Z143" s="71">
        <f>'Input_ch=0'!K86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2107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2</v>
      </c>
      <c r="H144" s="11">
        <f t="shared" si="24"/>
        <v>2</v>
      </c>
      <c r="I144" s="20">
        <f t="shared" si="25"/>
        <v>2</v>
      </c>
      <c r="J144" s="29">
        <f t="shared" si="26"/>
        <v>3924.5</v>
      </c>
      <c r="K144" s="71">
        <f>'Input_ch=0'!K53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1962.25</v>
      </c>
      <c r="P144" s="71">
        <f>'Input_ch=0'!K64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1962.25</v>
      </c>
      <c r="U144" s="71">
        <f>'Input_ch=0'!K75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1962.25</v>
      </c>
      <c r="Z144" s="71">
        <f>'Input_ch=0'!K86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1962.25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2021.5</v>
      </c>
      <c r="K145" s="71">
        <f>'Input_ch=0'!K53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2021.5</v>
      </c>
      <c r="P145" s="71">
        <f>'Input_ch=0'!K64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2021.5</v>
      </c>
      <c r="U145" s="71">
        <f>'Input_ch=0'!K75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2021.5</v>
      </c>
      <c r="Z145" s="71">
        <f>'Input_ch=0'!K86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2021.5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2088.25</v>
      </c>
      <c r="K146" s="71">
        <f>'Input_ch=0'!K53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2088.25</v>
      </c>
      <c r="P146" s="71">
        <f>'Input_ch=0'!K64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2088.25</v>
      </c>
      <c r="U146" s="71">
        <f>'Input_ch=0'!K75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2088.25</v>
      </c>
      <c r="Z146" s="71">
        <f>'Input_ch=0'!K86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2088.25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2179.5</v>
      </c>
      <c r="K147" s="71">
        <f>'Input_ch=0'!K53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2179.5</v>
      </c>
      <c r="P147" s="71">
        <f>'Input_ch=0'!K64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2179.5</v>
      </c>
      <c r="U147" s="71">
        <f>'Input_ch=0'!K75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2179.5</v>
      </c>
      <c r="Z147" s="71">
        <f>'Input_ch=0'!K86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2179.5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1</v>
      </c>
      <c r="F148" s="35">
        <f t="shared" si="23"/>
        <v>2</v>
      </c>
      <c r="G148" s="11">
        <f t="shared" si="41"/>
        <v>3</v>
      </c>
      <c r="H148" s="11">
        <f t="shared" si="24"/>
        <v>-1</v>
      </c>
      <c r="I148" s="20">
        <f t="shared" si="25"/>
        <v>0</v>
      </c>
      <c r="J148" s="29">
        <f t="shared" si="26"/>
        <v>0</v>
      </c>
      <c r="K148" s="71">
        <f>'Input_ch=0'!L53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0</v>
      </c>
      <c r="P148" s="71">
        <f>'Input_ch=0'!L64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0</v>
      </c>
      <c r="U148" s="71">
        <f>'Input_ch=0'!L75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2343</v>
      </c>
      <c r="Z148" s="71">
        <f>'Input_ch=0'!L86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0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0</v>
      </c>
      <c r="K149" s="71">
        <f>'Input_ch=0'!L54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0</v>
      </c>
      <c r="P149" s="71">
        <f>'Input_ch=0'!L65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0</v>
      </c>
      <c r="U149" s="71">
        <f>'Input_ch=0'!L76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2358.75</v>
      </c>
      <c r="Z149" s="71">
        <f>'Input_ch=0'!L87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0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2261.5</v>
      </c>
      <c r="K150" s="71">
        <f>'Input_ch=0'!L54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5" si="51">IF(M150&gt;0,M150,0)</f>
        <v>0</v>
      </c>
      <c r="O150" s="22">
        <f t="shared" ref="O150:O168" si="52">L150*$C$4+N150*C150</f>
        <v>0</v>
      </c>
      <c r="P150" s="71">
        <f>'Input_ch=0'!L65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0</v>
      </c>
      <c r="U150" s="71">
        <f>'Input_ch=0'!L76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2261.5</v>
      </c>
      <c r="Z150" s="71">
        <f>'Input_ch=0'!L87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0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0</v>
      </c>
      <c r="K151" s="71">
        <f>'Input_ch=0'!L54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'Input_ch=0'!L65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'Input_ch=0'!L76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2308.25</v>
      </c>
      <c r="Z151" s="71">
        <f>'Input_ch=0'!L87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'Input_ch=0'!K54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'Input_ch=0'!K65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'Input_ch=0'!K76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2232.5</v>
      </c>
      <c r="Z152" s="71">
        <f>'Input_ch=0'!K87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'Input_ch=0'!K53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2167</v>
      </c>
      <c r="P153" s="71">
        <f>'Input_ch=0'!K64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2167</v>
      </c>
      <c r="U153" s="71">
        <f>'Input_ch=0'!K75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2167</v>
      </c>
      <c r="Z153" s="71">
        <f>'Input_ch=0'!K86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2167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'Input_ch=0'!K53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2124</v>
      </c>
      <c r="P154" s="71">
        <f>'Input_ch=0'!K64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2124</v>
      </c>
      <c r="U154" s="71">
        <f>'Input_ch=0'!K75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2124</v>
      </c>
      <c r="Z154" s="71">
        <f>'Input_ch=0'!K86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2124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'Input_ch=0'!K53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2038.5</v>
      </c>
      <c r="P155" s="71">
        <f>'Input_ch=0'!K64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2038.5</v>
      </c>
      <c r="U155" s="71">
        <f>'Input_ch=0'!K75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2038.5</v>
      </c>
      <c r="Z155" s="71">
        <f>'Input_ch=0'!K86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2038.5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0</v>
      </c>
      <c r="K156" s="71">
        <f>'Input_ch=0'!K53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2094</v>
      </c>
      <c r="P156" s="71">
        <f>'Input_ch=0'!K64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2094</v>
      </c>
      <c r="U156" s="71">
        <f>'Input_ch=0'!K75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2094</v>
      </c>
      <c r="Z156" s="71">
        <f>'Input_ch=0'!K86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2094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0</v>
      </c>
      <c r="K157" s="71">
        <f>'Input_ch=0'!L53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0</v>
      </c>
      <c r="P157" s="71">
        <f>'Input_ch=0'!L64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0</v>
      </c>
      <c r="U157" s="71">
        <f>'Input_ch=0'!L75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2364</v>
      </c>
      <c r="Z157" s="71">
        <f>'Input_ch=0'!L86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0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0</v>
      </c>
      <c r="K158" s="71">
        <f>'Input_ch=0'!K54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4295</v>
      </c>
      <c r="P158" s="71">
        <f>'Input_ch=0'!K65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4295</v>
      </c>
      <c r="U158" s="71">
        <f>'Input_ch=0'!K76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2147.5</v>
      </c>
      <c r="Z158" s="71">
        <f>'Input_ch=0'!K87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4295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'Input_ch=0'!K53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2041</v>
      </c>
      <c r="P159" s="71">
        <f>'Input_ch=0'!K64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2041</v>
      </c>
      <c r="U159" s="71">
        <f>'Input_ch=0'!K75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2041</v>
      </c>
      <c r="Z159" s="71">
        <f>'Input_ch=0'!K86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2041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'Input_ch=0'!K53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1900</v>
      </c>
      <c r="P160" s="71">
        <f>'Input_ch=0'!K64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1900</v>
      </c>
      <c r="U160" s="71">
        <f>'Input_ch=0'!K75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1900</v>
      </c>
      <c r="Z160" s="71">
        <f>'Input_ch=0'!K86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1900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'Input_ch=0'!K53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1804.5</v>
      </c>
      <c r="P161" s="71">
        <f>'Input_ch=0'!K64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1804.5</v>
      </c>
      <c r="U161" s="71">
        <f>'Input_ch=0'!K75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1804.5</v>
      </c>
      <c r="Z161" s="71">
        <f>'Input_ch=0'!K86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1804.5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'Input_ch=0'!J53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0</v>
      </c>
      <c r="P162" s="71">
        <f>'Input_ch=0'!J64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1669.25</v>
      </c>
      <c r="U162" s="71">
        <f>'Input_ch=0'!J75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0</v>
      </c>
      <c r="Z162" s="71">
        <f>'Input_ch=0'!J86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1669.25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'Input_ch=0'!J52</f>
        <v>4</v>
      </c>
      <c r="L163" s="11">
        <f t="shared" si="65"/>
        <v>2</v>
      </c>
      <c r="M163" s="11">
        <f t="shared" si="50"/>
        <v>2</v>
      </c>
      <c r="N163" s="20">
        <f t="shared" si="51"/>
        <v>2</v>
      </c>
      <c r="O163" s="22">
        <f t="shared" si="52"/>
        <v>3318</v>
      </c>
      <c r="P163" s="71">
        <f>'Input_ch=0'!J63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1659</v>
      </c>
      <c r="U163" s="71">
        <f>'Input_ch=0'!J74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0</v>
      </c>
      <c r="Z163" s="71">
        <f>'Input_ch=0'!J85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1659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'Input_ch=0'!J52</f>
        <v>4</v>
      </c>
      <c r="L164" s="11">
        <f t="shared" si="65"/>
        <v>3</v>
      </c>
      <c r="M164" s="11">
        <f t="shared" si="50"/>
        <v>1</v>
      </c>
      <c r="N164" s="20">
        <f t="shared" si="51"/>
        <v>1</v>
      </c>
      <c r="O164" s="22">
        <f t="shared" si="52"/>
        <v>1557</v>
      </c>
      <c r="P164" s="71">
        <f>'Input_ch=0'!J63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1557</v>
      </c>
      <c r="U164" s="71">
        <f>'Input_ch=0'!J74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0</v>
      </c>
      <c r="Z164" s="71">
        <f>'Input_ch=0'!J85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1557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1592.75</v>
      </c>
      <c r="K165" s="71">
        <f>'Input_ch=0'!J52</f>
        <v>4</v>
      </c>
      <c r="L165" s="11">
        <f t="shared" si="65"/>
        <v>3</v>
      </c>
      <c r="M165" s="11">
        <f t="shared" si="50"/>
        <v>1</v>
      </c>
      <c r="N165" s="20">
        <f t="shared" si="51"/>
        <v>1</v>
      </c>
      <c r="O165" s="22">
        <f t="shared" si="52"/>
        <v>1592.75</v>
      </c>
      <c r="P165" s="71">
        <f>'Input_ch=0'!J63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1592.75</v>
      </c>
      <c r="U165" s="71">
        <f>'Input_ch=0'!J74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'Input_ch=0'!J85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1592.75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0</v>
      </c>
      <c r="K166" s="71">
        <f>'Input_ch=0'!J52</f>
        <v>4</v>
      </c>
      <c r="L166" s="11">
        <f t="shared" si="65"/>
        <v>3</v>
      </c>
      <c r="M166" s="11">
        <f t="shared" si="50"/>
        <v>1</v>
      </c>
      <c r="N166" s="20">
        <v>0</v>
      </c>
      <c r="O166" s="22">
        <f t="shared" si="52"/>
        <v>0</v>
      </c>
      <c r="P166" s="71">
        <f>'Input_ch=0'!J63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0</v>
      </c>
      <c r="U166" s="71">
        <f>'Input_ch=0'!J74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'Input_ch=0'!J85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0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0</v>
      </c>
      <c r="K167" s="71">
        <f>'Input_ch=0'!K52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0</v>
      </c>
      <c r="P167" s="71">
        <f>'Input_ch=0'!K63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0</v>
      </c>
      <c r="U167" s="71">
        <f>'Input_ch=0'!K74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'Input_ch=0'!K85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0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0</v>
      </c>
      <c r="K168" s="71">
        <f>'Input_ch=0'!K53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0</v>
      </c>
      <c r="P168" s="71">
        <f>'Input_ch=0'!K64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0</v>
      </c>
      <c r="U168" s="71">
        <f>'Input_ch=0'!K75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'Input_ch=0'!K86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0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1890.1266891891892</v>
      </c>
      <c r="K169" s="47"/>
      <c r="L169" s="23" t="s">
        <v>12</v>
      </c>
      <c r="M169" s="23"/>
      <c r="N169" s="23"/>
      <c r="O169" s="75">
        <f>AVERAGE(O21:O168)</f>
        <v>2022.5320945945946</v>
      </c>
      <c r="P169" s="47"/>
      <c r="Q169" s="23" t="s">
        <v>12</v>
      </c>
      <c r="R169" s="23"/>
      <c r="S169" s="23"/>
      <c r="T169" s="75">
        <f>AVERAGE(T21:T168)</f>
        <v>2026.9307432432433</v>
      </c>
      <c r="U169" s="47"/>
      <c r="V169" s="23" t="s">
        <v>12</v>
      </c>
      <c r="W169" s="23"/>
      <c r="X169" s="23"/>
      <c r="Y169" s="75">
        <f>AVERAGE(Y21:Y168)</f>
        <v>2044.6942567567567</v>
      </c>
      <c r="Z169" s="47"/>
      <c r="AA169" s="23" t="s">
        <v>12</v>
      </c>
      <c r="AB169" s="23"/>
      <c r="AC169" s="23"/>
      <c r="AD169" s="75">
        <f>AVERAGE(AD21:AD168)</f>
        <v>2026.9307432432433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279738.75</v>
      </c>
      <c r="K170" s="1"/>
      <c r="L170" s="1" t="s">
        <v>13</v>
      </c>
      <c r="M170" s="1"/>
      <c r="N170" s="1"/>
      <c r="O170" s="44">
        <f>SUM(O21:O168)</f>
        <v>299334.75</v>
      </c>
      <c r="P170" s="1"/>
      <c r="Q170" s="1" t="s">
        <v>13</v>
      </c>
      <c r="R170" s="1"/>
      <c r="S170" s="1"/>
      <c r="T170" s="44">
        <f>SUM(T21:T168)</f>
        <v>299985.75</v>
      </c>
      <c r="U170" s="1"/>
      <c r="V170" s="1" t="s">
        <v>13</v>
      </c>
      <c r="W170" s="1"/>
      <c r="X170" s="1"/>
      <c r="Y170" s="44">
        <f>SUM(Y21:Y168)</f>
        <v>302614.75</v>
      </c>
      <c r="Z170" s="1"/>
      <c r="AA170" s="1" t="s">
        <v>13</v>
      </c>
      <c r="AB170" s="1"/>
      <c r="AC170" s="1"/>
      <c r="AD170" s="44">
        <f>SUM(AD21:AD168)</f>
        <v>299985.75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1890.1266891891892</v>
      </c>
      <c r="K171" s="1"/>
      <c r="L171" s="1" t="s">
        <v>14</v>
      </c>
      <c r="M171" s="1"/>
      <c r="N171" s="1"/>
      <c r="O171" s="43">
        <f>SUMPRODUCT(N21:N168,$C$21:$C$168)/SUM(N21:N168)</f>
        <v>2022.5320945945946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1.4797297297297298</v>
      </c>
      <c r="K172" s="16"/>
      <c r="L172" s="46" t="s">
        <v>19</v>
      </c>
      <c r="M172" s="16"/>
      <c r="N172" s="16"/>
      <c r="O172" s="48">
        <f>AVERAGE(L21:L168)</f>
        <v>2.4797297297297298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7.0051074439990941</v>
      </c>
      <c r="Q173" s="12" t="s">
        <v>38</v>
      </c>
      <c r="T173" s="3">
        <f>100/$J$170*T170-100</f>
        <v>7.2378245773958838</v>
      </c>
      <c r="V173" s="12" t="s">
        <v>38</v>
      </c>
      <c r="Y173" s="3">
        <f>100/$J$170*Y170-100</f>
        <v>8.1776300208676815</v>
      </c>
      <c r="AA173" s="12" t="s">
        <v>38</v>
      </c>
      <c r="AD173" s="3">
        <f>100/$J$170*AD170-100</f>
        <v>7.2378245773958838</v>
      </c>
      <c r="AF173" s="12" t="s">
        <v>38</v>
      </c>
      <c r="AH173" s="3">
        <f>100/$J$170*AH170-100</f>
        <v>9.4003780312881275</v>
      </c>
    </row>
    <row r="175" spans="2:35" x14ac:dyDescent="0.25">
      <c r="Y175" s="41"/>
    </row>
  </sheetData>
  <mergeCells count="10">
    <mergeCell ref="AE19:AH19"/>
    <mergeCell ref="K18:O18"/>
    <mergeCell ref="P18:T18"/>
    <mergeCell ref="U18:Y18"/>
    <mergeCell ref="Z18:AD18"/>
    <mergeCell ref="E19:J19"/>
    <mergeCell ref="K19:O19"/>
    <mergeCell ref="P19:T19"/>
    <mergeCell ref="U19:Y19"/>
    <mergeCell ref="Z19:AD19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3"/>
  <sheetViews>
    <sheetView showGridLines="0" zoomScale="70" zoomScaleNormal="70" workbookViewId="0">
      <selection activeCell="K13" sqref="K13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20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50" t="s">
        <v>16</v>
      </c>
      <c r="C20" s="51" t="s">
        <v>21</v>
      </c>
      <c r="D20" s="52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'Input_ch=20'!I51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'Input_ch=20'!I62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'Input_ch=20'!I73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'Input_ch=20'!I84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40</v>
      </c>
      <c r="K23" s="72">
        <f>'Input_ch=20'!I51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1197.25</v>
      </c>
      <c r="P23" s="71">
        <f>'Input_ch=20'!I62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1197.25</v>
      </c>
      <c r="U23" s="71">
        <f>'Input_ch=20'!I73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1197.25</v>
      </c>
      <c r="Z23" s="71">
        <f>'Input_ch=20'!I84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1197.25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20</v>
      </c>
      <c r="K24" s="71">
        <f>'Input_ch=20'!I51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1182.5</v>
      </c>
      <c r="P24" s="71">
        <f>'Input_ch=20'!I62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1182.5</v>
      </c>
      <c r="U24" s="71">
        <f>'Input_ch=20'!I73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1182.5</v>
      </c>
      <c r="Z24" s="71">
        <f>'Input_ch=20'!I84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1182.5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'Input_ch=20'!I51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1088</v>
      </c>
      <c r="P25" s="71">
        <f>'Input_ch=20'!I62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1088</v>
      </c>
      <c r="U25" s="71">
        <f>'Input_ch=20'!I73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1088</v>
      </c>
      <c r="Z25" s="71">
        <f>'Input_ch=20'!I84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1088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20</v>
      </c>
      <c r="K26" s="73">
        <f>'Input_ch=20'!I51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1156.75</v>
      </c>
      <c r="P26" s="73">
        <f>'Input_ch=20'!I62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1156.75</v>
      </c>
      <c r="U26" s="73">
        <f>'Input_ch=20'!I73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1156.75</v>
      </c>
      <c r="Z26" s="73">
        <f>'Input_ch=20'!I84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1156.75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'Input_ch=20'!I51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1027.25</v>
      </c>
      <c r="P27" s="73">
        <f>'Input_ch=20'!I62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1027.25</v>
      </c>
      <c r="U27" s="73">
        <f>'Input_ch=20'!I73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1027.25</v>
      </c>
      <c r="Z27" s="73">
        <f>'Input_ch=20'!I84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1027.25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20</v>
      </c>
      <c r="K28" s="73">
        <f>'Input_ch=20'!I51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1086.5</v>
      </c>
      <c r="P28" s="73">
        <f>'Input_ch=20'!I62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1086.5</v>
      </c>
      <c r="U28" s="73">
        <f>'Input_ch=20'!I73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1086.5</v>
      </c>
      <c r="Z28" s="73">
        <f>'Input_ch=20'!I84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1086.5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'Input_ch=20'!I51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1016.5</v>
      </c>
      <c r="P29" s="73">
        <f>'Input_ch=20'!I62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1016.5</v>
      </c>
      <c r="U29" s="73">
        <f>'Input_ch=20'!I73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1016.5</v>
      </c>
      <c r="Z29" s="73">
        <f>'Input_ch=20'!I84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1016.5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60</v>
      </c>
      <c r="K30" s="73">
        <f>'Input_ch=20'!I51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1150</v>
      </c>
      <c r="P30" s="73">
        <f>'Input_ch=20'!I62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1150</v>
      </c>
      <c r="U30" s="73">
        <f>'Input_ch=20'!I73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1150</v>
      </c>
      <c r="Z30" s="73">
        <f>'Input_ch=20'!I84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1150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2085.5</v>
      </c>
      <c r="K31" s="73">
        <f>'Input_ch=20'!I51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1082.75</v>
      </c>
      <c r="P31" s="73">
        <f>'Input_ch=20'!I62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1082.75</v>
      </c>
      <c r="U31" s="73">
        <f>'Input_ch=20'!I73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1082.75</v>
      </c>
      <c r="Z31" s="73">
        <f>'Input_ch=20'!I84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1082.75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1227.5</v>
      </c>
      <c r="K32" s="74">
        <f>'Input_ch=20'!I51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1227.5</v>
      </c>
      <c r="P32" s="73">
        <f>'Input_ch=20'!I62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1227.5</v>
      </c>
      <c r="U32" s="73">
        <f>'Input_ch=20'!I73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1227.5</v>
      </c>
      <c r="Z32" s="73">
        <f>'Input_ch=20'!I84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1227.5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1313.5</v>
      </c>
      <c r="K33" s="73">
        <f>'Input_ch=20'!J51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60</v>
      </c>
      <c r="P33" s="73">
        <f>'Input_ch=20'!J62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1313.5</v>
      </c>
      <c r="U33" s="73">
        <f>'Input_ch=20'!J73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60</v>
      </c>
      <c r="Z33" s="73">
        <f>'Input_ch=20'!J84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1313.5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60</v>
      </c>
      <c r="K34" s="74">
        <f>'Input_ch=20'!J52</f>
        <v>3</v>
      </c>
      <c r="L34" s="11">
        <f t="shared" si="19"/>
        <v>2</v>
      </c>
      <c r="M34" s="11">
        <f t="shared" si="4"/>
        <v>1</v>
      </c>
      <c r="N34" s="20">
        <f t="shared" si="5"/>
        <v>1</v>
      </c>
      <c r="O34" s="22">
        <f t="shared" si="6"/>
        <v>1327.5</v>
      </c>
      <c r="P34" s="73">
        <f>'Input_ch=20'!J63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1347.5</v>
      </c>
      <c r="U34" s="73">
        <f>'Input_ch=20'!J74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40</v>
      </c>
      <c r="Z34" s="73">
        <f>'Input_ch=20'!J85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1347.5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40</v>
      </c>
      <c r="K35" s="73">
        <f>'Input_ch=20'!J52</f>
        <v>3</v>
      </c>
      <c r="L35" s="11">
        <f t="shared" si="19"/>
        <v>2</v>
      </c>
      <c r="M35" s="11">
        <f t="shared" si="4"/>
        <v>1</v>
      </c>
      <c r="N35" s="20">
        <f t="shared" si="5"/>
        <v>1</v>
      </c>
      <c r="O35" s="22">
        <f t="shared" si="6"/>
        <v>1411</v>
      </c>
      <c r="P35" s="73">
        <f>'Input_ch=20'!J63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1431</v>
      </c>
      <c r="U35" s="73">
        <f>'Input_ch=20'!J74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20</v>
      </c>
      <c r="Z35" s="73">
        <f>'Input_ch=20'!J85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1431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20</v>
      </c>
      <c r="K36" s="71">
        <f>'Input_ch=20'!J52</f>
        <v>3</v>
      </c>
      <c r="L36" s="11">
        <f t="shared" si="19"/>
        <v>2</v>
      </c>
      <c r="M36" s="11">
        <f t="shared" si="4"/>
        <v>1</v>
      </c>
      <c r="N36" s="20">
        <f t="shared" si="5"/>
        <v>1</v>
      </c>
      <c r="O36" s="22">
        <f t="shared" si="6"/>
        <v>1364.5</v>
      </c>
      <c r="P36" s="71">
        <f>'Input_ch=20'!J63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1384.5</v>
      </c>
      <c r="U36" s="71">
        <f>'Input_ch=20'!J74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'Input_ch=20'!J85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1384.5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0</v>
      </c>
      <c r="F37" s="35">
        <f t="shared" si="0"/>
        <v>1</v>
      </c>
      <c r="G37" s="11">
        <f t="shared" si="18"/>
        <v>0</v>
      </c>
      <c r="H37" s="11">
        <f t="shared" si="1"/>
        <v>1</v>
      </c>
      <c r="I37" s="20">
        <f t="shared" si="2"/>
        <v>1</v>
      </c>
      <c r="J37" s="29">
        <f t="shared" si="3"/>
        <v>1286</v>
      </c>
      <c r="K37" s="73">
        <f>'Input_ch=20'!J52</f>
        <v>3</v>
      </c>
      <c r="L37" s="11">
        <f t="shared" si="19"/>
        <v>2</v>
      </c>
      <c r="M37" s="11">
        <f t="shared" si="4"/>
        <v>1</v>
      </c>
      <c r="N37" s="20">
        <f t="shared" si="5"/>
        <v>1</v>
      </c>
      <c r="O37" s="22">
        <f t="shared" si="6"/>
        <v>1326</v>
      </c>
      <c r="P37" s="73">
        <f>'Input_ch=20'!J63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1346</v>
      </c>
      <c r="U37" s="73">
        <f>'Input_ch=20'!J74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'Input_ch=20'!J85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1346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0</v>
      </c>
      <c r="H38" s="11">
        <f t="shared" si="1"/>
        <v>1</v>
      </c>
      <c r="I38" s="20">
        <f t="shared" si="2"/>
        <v>1</v>
      </c>
      <c r="J38" s="29">
        <f t="shared" si="3"/>
        <v>1288.5</v>
      </c>
      <c r="K38" s="73">
        <f>'Input_ch=20'!J52</f>
        <v>3</v>
      </c>
      <c r="L38" s="11">
        <f t="shared" si="19"/>
        <v>2</v>
      </c>
      <c r="M38" s="11">
        <f t="shared" si="4"/>
        <v>1</v>
      </c>
      <c r="N38" s="20">
        <f t="shared" si="5"/>
        <v>1</v>
      </c>
      <c r="O38" s="22">
        <f t="shared" si="6"/>
        <v>1328.5</v>
      </c>
      <c r="P38" s="73">
        <f>'Input_ch=20'!J63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1348.5</v>
      </c>
      <c r="U38" s="73">
        <f>'Input_ch=20'!J74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'Input_ch=20'!J85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1348.5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'Input_ch=20'!I52</f>
        <v>4</v>
      </c>
      <c r="L39" s="11">
        <f t="shared" si="19"/>
        <v>2</v>
      </c>
      <c r="M39" s="11">
        <f t="shared" si="4"/>
        <v>2</v>
      </c>
      <c r="N39" s="20">
        <f t="shared" si="5"/>
        <v>2</v>
      </c>
      <c r="O39" s="22">
        <f t="shared" si="6"/>
        <v>2400</v>
      </c>
      <c r="P39" s="73">
        <f>'Input_ch=20'!I63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1240</v>
      </c>
      <c r="U39" s="73">
        <f>'Input_ch=20'!I74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'Input_ch=20'!I85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1240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1320.75</v>
      </c>
      <c r="K40" s="73">
        <f>'Input_ch=20'!J51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60</v>
      </c>
      <c r="P40" s="73">
        <f>'Input_ch=20'!J62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1320.75</v>
      </c>
      <c r="U40" s="73">
        <f>'Input_ch=20'!J73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60</v>
      </c>
      <c r="Z40" s="73">
        <f>'Input_ch=20'!J84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1320.75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0</v>
      </c>
      <c r="F41" s="35">
        <f t="shared" si="0"/>
        <v>1</v>
      </c>
      <c r="G41" s="11">
        <f t="shared" si="18"/>
        <v>3</v>
      </c>
      <c r="H41" s="11">
        <f t="shared" si="1"/>
        <v>-2</v>
      </c>
      <c r="I41" s="20">
        <f t="shared" si="2"/>
        <v>0</v>
      </c>
      <c r="J41" s="29">
        <f t="shared" si="3"/>
        <v>60</v>
      </c>
      <c r="K41" s="73">
        <f>'Input_ch=20'!J52</f>
        <v>3</v>
      </c>
      <c r="L41" s="11">
        <f t="shared" si="19"/>
        <v>2</v>
      </c>
      <c r="M41" s="11">
        <f t="shared" si="4"/>
        <v>1</v>
      </c>
      <c r="N41" s="20">
        <f t="shared" si="5"/>
        <v>1</v>
      </c>
      <c r="O41" s="22">
        <f t="shared" si="6"/>
        <v>1442</v>
      </c>
      <c r="P41" s="73">
        <f>'Input_ch=20'!J63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1462</v>
      </c>
      <c r="U41" s="73">
        <f>'Input_ch=20'!J74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40</v>
      </c>
      <c r="Z41" s="73">
        <f>'Input_ch=20'!J85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1462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2</v>
      </c>
      <c r="H42" s="11">
        <f t="shared" si="1"/>
        <v>2</v>
      </c>
      <c r="I42" s="20">
        <f t="shared" si="2"/>
        <v>2</v>
      </c>
      <c r="J42" s="29">
        <f t="shared" si="3"/>
        <v>2850.5</v>
      </c>
      <c r="K42" s="73">
        <f>'Input_ch=20'!J52</f>
        <v>3</v>
      </c>
      <c r="L42" s="11">
        <f t="shared" si="19"/>
        <v>2</v>
      </c>
      <c r="M42" s="11">
        <f t="shared" si="4"/>
        <v>1</v>
      </c>
      <c r="N42" s="20">
        <f t="shared" si="5"/>
        <v>1</v>
      </c>
      <c r="O42" s="22">
        <f t="shared" si="6"/>
        <v>1445.25</v>
      </c>
      <c r="P42" s="73">
        <f>'Input_ch=20'!J63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1465.25</v>
      </c>
      <c r="U42" s="73">
        <f>'Input_ch=20'!J74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20</v>
      </c>
      <c r="Z42" s="73">
        <f>'Input_ch=20'!J85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1465.25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1580.5</v>
      </c>
      <c r="K43" s="73">
        <f>'Input_ch=20'!J52</f>
        <v>3</v>
      </c>
      <c r="L43" s="11">
        <f t="shared" si="19"/>
        <v>2</v>
      </c>
      <c r="M43" s="11">
        <f t="shared" si="4"/>
        <v>1</v>
      </c>
      <c r="N43" s="20">
        <f t="shared" si="5"/>
        <v>1</v>
      </c>
      <c r="O43" s="22">
        <f t="shared" si="6"/>
        <v>1560.5</v>
      </c>
      <c r="P43" s="73">
        <f>'Input_ch=20'!J63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1580.5</v>
      </c>
      <c r="U43" s="73">
        <f>'Input_ch=20'!J74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'Input_ch=20'!J85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1580.5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1815.25</v>
      </c>
      <c r="K44" s="73">
        <f>'Input_ch=20'!K52</f>
        <v>4</v>
      </c>
      <c r="L44" s="11">
        <f t="shared" si="19"/>
        <v>2</v>
      </c>
      <c r="M44" s="11">
        <f t="shared" si="4"/>
        <v>2</v>
      </c>
      <c r="N44" s="20">
        <f t="shared" si="5"/>
        <v>2</v>
      </c>
      <c r="O44" s="22">
        <f t="shared" si="6"/>
        <v>3550.5</v>
      </c>
      <c r="P44" s="73">
        <f>'Input_ch=20'!K63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1815.25</v>
      </c>
      <c r="U44" s="73">
        <f>'Input_ch=20'!K74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'Input_ch=20'!K85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1815.25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1960.5</v>
      </c>
      <c r="K45" s="71">
        <f>'Input_ch=20'!K53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1960.5</v>
      </c>
      <c r="P45" s="71">
        <f>'Input_ch=20'!K64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1960.5</v>
      </c>
      <c r="U45" s="71">
        <f>'Input_ch=20'!K75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1960.5</v>
      </c>
      <c r="Z45" s="71">
        <f>'Input_ch=20'!K86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1960.5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60</v>
      </c>
      <c r="K46" s="71">
        <f>'Input_ch=20'!L53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60</v>
      </c>
      <c r="P46" s="71">
        <f>'Input_ch=20'!L64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60</v>
      </c>
      <c r="U46" s="71">
        <f>'Input_ch=20'!L75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2394</v>
      </c>
      <c r="Z46" s="71">
        <f>'Input_ch=20'!L86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60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4708</v>
      </c>
      <c r="K47" s="71">
        <f>'Input_ch=20'!L54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40</v>
      </c>
      <c r="P47" s="71">
        <f>'Input_ch=20'!L65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40</v>
      </c>
      <c r="U47" s="71">
        <f>'Input_ch=20'!L76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2394</v>
      </c>
      <c r="Z47" s="71">
        <f>'Input_ch=20'!L87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40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2802.5</v>
      </c>
      <c r="K48" s="72">
        <f>'Input_ch=20'!M54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8247.5</v>
      </c>
      <c r="P48" s="72">
        <f>'Input_ch=20'!M65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20</v>
      </c>
      <c r="U48" s="72">
        <f>'Input_ch=20'!M76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2802.5</v>
      </c>
      <c r="Z48" s="72">
        <f>'Input_ch=20'!M87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20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1</v>
      </c>
      <c r="F49" s="35">
        <f t="shared" si="0"/>
        <v>2</v>
      </c>
      <c r="G49" s="11">
        <f t="shared" si="18"/>
        <v>3</v>
      </c>
      <c r="H49" s="11">
        <f t="shared" si="1"/>
        <v>-1</v>
      </c>
      <c r="I49" s="20">
        <f t="shared" si="2"/>
        <v>0</v>
      </c>
      <c r="J49" s="29">
        <f t="shared" si="3"/>
        <v>60</v>
      </c>
      <c r="K49" s="72">
        <f>'Input_ch=20'!M55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3262</v>
      </c>
      <c r="P49" s="72">
        <f>'Input_ch=20'!M66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'Input_ch=20'!M77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3262</v>
      </c>
      <c r="Z49" s="72">
        <f>'Input_ch=20'!M88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2</v>
      </c>
      <c r="H50" s="11">
        <f t="shared" si="1"/>
        <v>-1</v>
      </c>
      <c r="I50" s="20">
        <f t="shared" si="2"/>
        <v>0</v>
      </c>
      <c r="J50" s="29">
        <f t="shared" si="3"/>
        <v>40</v>
      </c>
      <c r="K50" s="71">
        <f>'Input_ch=20'!N55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60</v>
      </c>
      <c r="P50" s="71">
        <f>'Input_ch=20'!N66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'Input_ch=20'!N77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60</v>
      </c>
      <c r="Z50" s="71">
        <f>'Input_ch=20'!N88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1</v>
      </c>
      <c r="H51" s="11">
        <f t="shared" si="1"/>
        <v>3</v>
      </c>
      <c r="I51" s="20">
        <f t="shared" si="2"/>
        <v>3</v>
      </c>
      <c r="J51" s="29">
        <f t="shared" si="3"/>
        <v>9680</v>
      </c>
      <c r="K51" s="71">
        <f>'Input_ch=20'!M56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6480</v>
      </c>
      <c r="P51" s="71">
        <f>'Input_ch=20'!M67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'Input_ch=20'!M78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6480</v>
      </c>
      <c r="Z51" s="71">
        <f>'Input_ch=20'!M89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60</v>
      </c>
      <c r="K52" s="72">
        <f>'Input_ch=20'!N55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60</v>
      </c>
      <c r="P52" s="71">
        <f>'Input_ch=20'!N66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'Input_ch=20'!N77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60</v>
      </c>
      <c r="Z52" s="71">
        <f>'Input_ch=20'!N88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40</v>
      </c>
      <c r="K53" s="71">
        <f>'Input_ch=20'!N56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40</v>
      </c>
      <c r="P53" s="71">
        <f>'Input_ch=20'!N67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'Input_ch=20'!N78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40</v>
      </c>
      <c r="Z53" s="71">
        <f>'Input_ch=20'!N89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10071.5</v>
      </c>
      <c r="K54" s="71">
        <f>'Input_ch=20'!N56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20</v>
      </c>
      <c r="P54" s="71">
        <f>'Input_ch=20'!N67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'Input_ch=20'!N78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20</v>
      </c>
      <c r="Z54" s="71">
        <f>'Input_ch=20'!N89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60</v>
      </c>
      <c r="K55" s="71">
        <f>'Input_ch=20'!P56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'Input_ch=20'!P67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'Input_ch=20'!P78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'Input_ch=20'!P89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40</v>
      </c>
      <c r="K56" s="71">
        <f>'Input_ch=20'!P58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'Input_ch=20'!P69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'Input_ch=20'!P80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'Input_ch=20'!P91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20</v>
      </c>
      <c r="K57" s="71">
        <f>'Input_ch=20'!P58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'Input_ch=20'!P69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'Input_ch=20'!P80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'Input_ch=20'!P91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'Input_ch=20'!N58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'Input_ch=20'!N69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'Input_ch=20'!N80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'Input_ch=20'!N91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20</v>
      </c>
      <c r="K59" s="71">
        <f>'Input_ch=20'!N56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'Input_ch=20'!N67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'Input_ch=20'!N78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'Input_ch=20'!N89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'Input_ch=20'!M56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'Input_ch=20'!M67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'Input_ch=20'!M78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'Input_ch=20'!M89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60</v>
      </c>
      <c r="K61" s="71">
        <f>'Input_ch=20'!O55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60</v>
      </c>
      <c r="P61" s="71">
        <f>'Input_ch=20'!O66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'Input_ch=20'!O77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60</v>
      </c>
      <c r="Z61" s="71">
        <f>'Input_ch=20'!O88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40</v>
      </c>
      <c r="K62" s="71">
        <f>'Input_ch=20'!O57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40</v>
      </c>
      <c r="P62" s="71">
        <f>'Input_ch=20'!O68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'Input_ch=20'!O79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40</v>
      </c>
      <c r="Z62" s="71">
        <f>'Input_ch=20'!O90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3474</v>
      </c>
      <c r="K63" s="71">
        <f>'Input_ch=20'!N57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20</v>
      </c>
      <c r="P63" s="71">
        <f>'Input_ch=20'!N68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'Input_ch=20'!N79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20</v>
      </c>
      <c r="Z63" s="71">
        <f>'Input_ch=20'!N90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20</v>
      </c>
      <c r="K64" s="71">
        <f>'Input_ch=20'!N56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'Input_ch=20'!N67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'Input_ch=20'!N78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'Input_ch=20'!N89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'Input_ch=20'!M56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'Input_ch=20'!M67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'Input_ch=20'!M78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'Input_ch=20'!M89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20</v>
      </c>
      <c r="K66" s="71">
        <f>'Input_ch=20'!M55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3167</v>
      </c>
      <c r="P66" s="71">
        <f>'Input_ch=20'!M66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'Input_ch=20'!M77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3167</v>
      </c>
      <c r="Z66" s="71">
        <f>'Input_ch=20'!M88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'Input_ch=20'!M55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2790</v>
      </c>
      <c r="P67" s="71">
        <f>'Input_ch=20'!M66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'Input_ch=20'!M77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2790</v>
      </c>
      <c r="Z67" s="71">
        <f>'Input_ch=20'!M88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'Input_ch=20'!L55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2531.5</v>
      </c>
      <c r="P68" s="71">
        <f>'Input_ch=20'!L66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'Input_ch=20'!L77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2531.5</v>
      </c>
      <c r="Z68" s="71">
        <f>'Input_ch=20'!L88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'Input_ch=20'!L54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60</v>
      </c>
      <c r="P69" s="71">
        <f>'Input_ch=20'!L65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'Input_ch=20'!L76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2413.5</v>
      </c>
      <c r="Z69" s="71">
        <f>'Input_ch=20'!L87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40</v>
      </c>
      <c r="K70" s="71">
        <f>'Input_ch=20'!L54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40</v>
      </c>
      <c r="P70" s="71">
        <f>'Input_ch=20'!L65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'Input_ch=20'!L76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2521</v>
      </c>
      <c r="Z70" s="71">
        <f>'Input_ch=20'!L87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20</v>
      </c>
      <c r="K71" s="71">
        <f>'Input_ch=20'!M54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8452.25</v>
      </c>
      <c r="P71" s="71">
        <f>'Input_ch=20'!M65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'Input_ch=20'!M76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2870.75</v>
      </c>
      <c r="Z71" s="71">
        <f>'Input_ch=20'!M87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'Input_ch=20'!L55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2357</v>
      </c>
      <c r="P72" s="71">
        <f>'Input_ch=20'!L66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'Input_ch=20'!L77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2357</v>
      </c>
      <c r="Z72" s="71">
        <f>'Input_ch=20'!L88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'Input_ch=20'!K54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2223.5</v>
      </c>
      <c r="P73" s="71">
        <f>'Input_ch=20'!K65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'Input_ch=20'!K76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2223.5</v>
      </c>
      <c r="Z73" s="71">
        <f>'Input_ch=20'!K87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'Input_ch=20'!K53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2003.5</v>
      </c>
      <c r="P74" s="71">
        <f>'Input_ch=20'!K64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2003.5</v>
      </c>
      <c r="U74" s="71">
        <f>'Input_ch=20'!K75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2003.5</v>
      </c>
      <c r="Z74" s="71">
        <f>'Input_ch=20'!K86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2003.5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'Input_ch=20'!K53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1960</v>
      </c>
      <c r="P75" s="71">
        <f>'Input_ch=20'!K64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1960</v>
      </c>
      <c r="U75" s="71">
        <f>'Input_ch=20'!K75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1960</v>
      </c>
      <c r="Z75" s="71">
        <f>'Input_ch=20'!K86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1960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'Input_ch=20'!K53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1893.5</v>
      </c>
      <c r="P76" s="71">
        <f>'Input_ch=20'!K64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1893.5</v>
      </c>
      <c r="U76" s="71">
        <f>'Input_ch=20'!K75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1893.5</v>
      </c>
      <c r="Z76" s="71">
        <f>'Input_ch=20'!K86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1893.5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'Input_ch=20'!K53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1822.5</v>
      </c>
      <c r="P77" s="71">
        <f>'Input_ch=20'!K64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1822.5</v>
      </c>
      <c r="U77" s="71">
        <f>'Input_ch=20'!K75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1822.5</v>
      </c>
      <c r="Z77" s="71">
        <f>'Input_ch=20'!K86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1822.5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'Input_ch=20'!J53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60</v>
      </c>
      <c r="P78" s="71">
        <f>'Input_ch=20'!J64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1708</v>
      </c>
      <c r="U78" s="71">
        <f>'Input_ch=20'!J75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60</v>
      </c>
      <c r="Z78" s="71">
        <f>'Input_ch=20'!J86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1708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'Input_ch=20'!I52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2319</v>
      </c>
      <c r="P79" s="71">
        <f>'Input_ch=20'!I63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1199.5</v>
      </c>
      <c r="U79" s="71">
        <f>'Input_ch=20'!I74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2319</v>
      </c>
      <c r="Z79" s="71">
        <f>'Input_ch=20'!I85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1199.5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0</v>
      </c>
      <c r="F80" s="35">
        <f t="shared" si="0"/>
        <v>1</v>
      </c>
      <c r="G80" s="11">
        <f t="shared" si="18"/>
        <v>2</v>
      </c>
      <c r="H80" s="11">
        <f t="shared" si="1"/>
        <v>-1</v>
      </c>
      <c r="I80" s="20">
        <f t="shared" si="2"/>
        <v>0</v>
      </c>
      <c r="J80" s="29">
        <f t="shared" si="3"/>
        <v>40</v>
      </c>
      <c r="K80" s="71">
        <f>'Input_ch=20'!I51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1222</v>
      </c>
      <c r="P80" s="71">
        <f>'Input_ch=20'!I62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1222</v>
      </c>
      <c r="U80" s="71">
        <f>'Input_ch=20'!I73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1222</v>
      </c>
      <c r="Z80" s="71">
        <f>'Input_ch=20'!I84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1222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20</v>
      </c>
      <c r="K81" s="71">
        <f>'Input_ch=20'!I51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1240.25</v>
      </c>
      <c r="P81" s="71">
        <f>'Input_ch=20'!I62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1240.25</v>
      </c>
      <c r="U81" s="71">
        <f>'Input_ch=20'!I73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1240.25</v>
      </c>
      <c r="Z81" s="71">
        <f>'Input_ch=20'!I84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1240.25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'Input_ch=20'!I51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1152.5</v>
      </c>
      <c r="P82" s="71">
        <f>'Input_ch=20'!I62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1152.5</v>
      </c>
      <c r="U82" s="71">
        <f>'Input_ch=20'!I73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1152.5</v>
      </c>
      <c r="Z82" s="71">
        <f>'Input_ch=20'!I84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1152.5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'Input_ch=20'!I51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1134.5</v>
      </c>
      <c r="P83" s="71">
        <f>'Input_ch=20'!I62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1134.5</v>
      </c>
      <c r="U83" s="71">
        <f>'Input_ch=20'!I73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1134.5</v>
      </c>
      <c r="Z83" s="71">
        <f>'Input_ch=20'!I84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1134.5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1344.25</v>
      </c>
      <c r="K84" s="71">
        <f>'Input_ch=20'!J51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60</v>
      </c>
      <c r="P84" s="71">
        <f>'Input_ch=20'!J62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1344.25</v>
      </c>
      <c r="U84" s="71">
        <f>'Input_ch=20'!J73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60</v>
      </c>
      <c r="Z84" s="71">
        <f>'Input_ch=20'!J84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1344.25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1552</v>
      </c>
      <c r="K85" s="71">
        <f>'Input_ch=20'!J52</f>
        <v>3</v>
      </c>
      <c r="L85" s="11">
        <f t="shared" si="19"/>
        <v>2</v>
      </c>
      <c r="M85" s="11">
        <f t="shared" si="4"/>
        <v>1</v>
      </c>
      <c r="N85" s="20">
        <f t="shared" si="5"/>
        <v>1</v>
      </c>
      <c r="O85" s="22">
        <f t="shared" si="6"/>
        <v>1532</v>
      </c>
      <c r="P85" s="71">
        <f>'Input_ch=20'!J63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1552</v>
      </c>
      <c r="U85" s="71">
        <f>'Input_ch=20'!J74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40</v>
      </c>
      <c r="Z85" s="71">
        <f>'Input_ch=20'!J85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1552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60</v>
      </c>
      <c r="K86" s="71">
        <f>'Input_ch=20'!J52</f>
        <v>3</v>
      </c>
      <c r="L86" s="11">
        <f t="shared" si="19"/>
        <v>2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1624.25</v>
      </c>
      <c r="P86" s="71">
        <f>'Input_ch=20'!J63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1644.25</v>
      </c>
      <c r="U86" s="71">
        <f>'Input_ch=20'!J74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20</v>
      </c>
      <c r="Z86" s="71">
        <f>'Input_ch=20'!J85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1644.25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3176</v>
      </c>
      <c r="K87" s="71">
        <f>'Input_ch=20'!J52</f>
        <v>3</v>
      </c>
      <c r="L87" s="11">
        <f t="shared" ref="L87:L150" si="42">L86+N86-1</f>
        <v>2</v>
      </c>
      <c r="M87" s="11">
        <f t="shared" si="27"/>
        <v>1</v>
      </c>
      <c r="N87" s="20">
        <f t="shared" si="28"/>
        <v>1</v>
      </c>
      <c r="O87" s="22">
        <f t="shared" si="29"/>
        <v>1608</v>
      </c>
      <c r="P87" s="71">
        <f>'Input_ch=20'!J63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1628</v>
      </c>
      <c r="U87" s="71">
        <f>'Input_ch=20'!J74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'Input_ch=20'!J85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1628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0</v>
      </c>
      <c r="F88" s="35">
        <f t="shared" si="23"/>
        <v>1</v>
      </c>
      <c r="G88" s="11">
        <f t="shared" si="41"/>
        <v>3</v>
      </c>
      <c r="H88" s="11">
        <f t="shared" si="24"/>
        <v>-2</v>
      </c>
      <c r="I88" s="20">
        <f t="shared" si="25"/>
        <v>0</v>
      </c>
      <c r="J88" s="29">
        <f t="shared" si="26"/>
        <v>60</v>
      </c>
      <c r="K88" s="71">
        <f>'Input_ch=20'!K52</f>
        <v>4</v>
      </c>
      <c r="L88" s="11">
        <f t="shared" si="42"/>
        <v>2</v>
      </c>
      <c r="M88" s="11">
        <f t="shared" si="27"/>
        <v>2</v>
      </c>
      <c r="N88" s="20">
        <f t="shared" si="28"/>
        <v>2</v>
      </c>
      <c r="O88" s="22">
        <f t="shared" si="29"/>
        <v>3681</v>
      </c>
      <c r="P88" s="71">
        <f>'Input_ch=20'!K63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1880.5</v>
      </c>
      <c r="U88" s="71">
        <f>'Input_ch=20'!K74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'Input_ch=20'!K85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1880.5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2</v>
      </c>
      <c r="H89" s="11">
        <f t="shared" si="24"/>
        <v>2</v>
      </c>
      <c r="I89" s="20">
        <f t="shared" si="25"/>
        <v>2</v>
      </c>
      <c r="J89" s="29">
        <f t="shared" si="26"/>
        <v>3696</v>
      </c>
      <c r="K89" s="71">
        <f>'Input_ch=20'!K53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1888</v>
      </c>
      <c r="P89" s="71">
        <f>'Input_ch=20'!K64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1888</v>
      </c>
      <c r="U89" s="71">
        <f>'Input_ch=20'!K75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1888</v>
      </c>
      <c r="Z89" s="71">
        <f>'Input_ch=20'!K86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1888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1946</v>
      </c>
      <c r="K90" s="71">
        <f>'Input_ch=20'!K53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1946</v>
      </c>
      <c r="P90" s="71">
        <f>'Input_ch=20'!K64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1946</v>
      </c>
      <c r="U90" s="71">
        <f>'Input_ch=20'!K75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1946</v>
      </c>
      <c r="Z90" s="71">
        <f>'Input_ch=20'!K86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1946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60</v>
      </c>
      <c r="K91" s="71">
        <f>'Input_ch=20'!K53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2229</v>
      </c>
      <c r="P91" s="71">
        <f>'Input_ch=20'!K64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2229</v>
      </c>
      <c r="U91" s="71">
        <f>'Input_ch=20'!K75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2229</v>
      </c>
      <c r="Z91" s="71">
        <f>'Input_ch=20'!K86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2229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40</v>
      </c>
      <c r="K92" s="71">
        <f>'Input_ch=20'!L53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60</v>
      </c>
      <c r="P92" s="71">
        <f>'Input_ch=20'!L64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60</v>
      </c>
      <c r="U92" s="71">
        <f>'Input_ch=20'!L75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2402.25</v>
      </c>
      <c r="Z92" s="71">
        <f>'Input_ch=20'!L86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60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20</v>
      </c>
      <c r="K93" s="71">
        <f>'Input_ch=20'!L54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40</v>
      </c>
      <c r="P93" s="71">
        <f>'Input_ch=20'!L65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40</v>
      </c>
      <c r="U93" s="71">
        <f>'Input_ch=20'!L76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2589</v>
      </c>
      <c r="Z93" s="71">
        <f>'Input_ch=20'!L87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40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'Input_ch=20'!K54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6423.5</v>
      </c>
      <c r="P94" s="71">
        <f>'Input_ch=20'!K65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6423.5</v>
      </c>
      <c r="U94" s="71">
        <f>'Input_ch=20'!K76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2194.5</v>
      </c>
      <c r="Z94" s="71">
        <f>'Input_ch=20'!K87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6423.5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60</v>
      </c>
      <c r="K95" s="71">
        <f>'Input_ch=20'!K53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2254.75</v>
      </c>
      <c r="P95" s="71">
        <f>'Input_ch=20'!K64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2254.75</v>
      </c>
      <c r="U95" s="71">
        <f>'Input_ch=20'!K75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2254.75</v>
      </c>
      <c r="Z95" s="71">
        <f>'Input_ch=20'!K86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2254.75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40</v>
      </c>
      <c r="K96" s="71">
        <f>'Input_ch=20'!L53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60</v>
      </c>
      <c r="P96" s="71">
        <f>'Input_ch=20'!L64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60</v>
      </c>
      <c r="U96" s="71">
        <f>'Input_ch=20'!L75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2432.75</v>
      </c>
      <c r="Z96" s="71">
        <f>'Input_ch=20'!L86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60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20</v>
      </c>
      <c r="K97" s="71">
        <f>'Input_ch=20'!L54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40</v>
      </c>
      <c r="P97" s="71">
        <f>'Input_ch=20'!L65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40</v>
      </c>
      <c r="U97" s="71">
        <f>'Input_ch=20'!L76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2313.25</v>
      </c>
      <c r="Z97" s="71">
        <f>'Input_ch=20'!L87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40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'Input_ch=20'!K54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5479.25</v>
      </c>
      <c r="P98" s="71">
        <f>'Input_ch=20'!K65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5479.25</v>
      </c>
      <c r="U98" s="71">
        <f>'Input_ch=20'!K76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1879.75</v>
      </c>
      <c r="Z98" s="71">
        <f>'Input_ch=20'!K87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5479.25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'Input_ch=20'!K53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1768.5</v>
      </c>
      <c r="P99" s="71">
        <f>'Input_ch=20'!K64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1768.5</v>
      </c>
      <c r="U99" s="71">
        <f>'Input_ch=20'!K75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1768.5</v>
      </c>
      <c r="Z99" s="71">
        <f>'Input_ch=20'!K86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1768.5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0</v>
      </c>
      <c r="F100" s="35">
        <f t="shared" si="23"/>
        <v>1</v>
      </c>
      <c r="G100" s="11">
        <f t="shared" si="41"/>
        <v>3</v>
      </c>
      <c r="H100" s="11">
        <f t="shared" si="24"/>
        <v>-2</v>
      </c>
      <c r="I100" s="20">
        <f t="shared" si="25"/>
        <v>0</v>
      </c>
      <c r="J100" s="29">
        <f t="shared" si="26"/>
        <v>60</v>
      </c>
      <c r="K100" s="71">
        <f>'Input_ch=20'!K53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2155.25</v>
      </c>
      <c r="P100" s="71">
        <f>'Input_ch=20'!K64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2155.25</v>
      </c>
      <c r="U100" s="71">
        <f>'Input_ch=20'!K75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2155.25</v>
      </c>
      <c r="Z100" s="71">
        <f>'Input_ch=20'!K86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2155.25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2</v>
      </c>
      <c r="H101" s="11">
        <f t="shared" si="24"/>
        <v>2</v>
      </c>
      <c r="I101" s="20">
        <f t="shared" si="25"/>
        <v>2</v>
      </c>
      <c r="J101" s="29">
        <f t="shared" si="26"/>
        <v>4246.5</v>
      </c>
      <c r="K101" s="71">
        <f>'Input_ch=20'!K53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2163.25</v>
      </c>
      <c r="P101" s="71">
        <f>'Input_ch=20'!K64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2163.25</v>
      </c>
      <c r="U101" s="71">
        <f>'Input_ch=20'!K75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2163.25</v>
      </c>
      <c r="Z101" s="71">
        <f>'Input_ch=20'!K86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2163.25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60</v>
      </c>
      <c r="K102" s="71">
        <f>'Input_ch=20'!K53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2260.5</v>
      </c>
      <c r="P102" s="71">
        <f>'Input_ch=20'!K64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2260.5</v>
      </c>
      <c r="U102" s="71">
        <f>'Input_ch=20'!K75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2260.5</v>
      </c>
      <c r="Z102" s="71">
        <f>'Input_ch=20'!K86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2260.5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40</v>
      </c>
      <c r="K103" s="71">
        <f>'Input_ch=20'!L53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60</v>
      </c>
      <c r="P103" s="71">
        <f>'Input_ch=20'!L64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60</v>
      </c>
      <c r="U103" s="71">
        <f>'Input_ch=20'!L75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2482.5</v>
      </c>
      <c r="Z103" s="71">
        <f>'Input_ch=20'!L86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60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6462.5</v>
      </c>
      <c r="K104" s="71">
        <f>'Input_ch=20'!K54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4335</v>
      </c>
      <c r="P104" s="71">
        <f>'Input_ch=20'!K65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4335</v>
      </c>
      <c r="U104" s="71">
        <f>'Input_ch=20'!K76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2207.5</v>
      </c>
      <c r="Z104" s="71">
        <f>'Input_ch=20'!K87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4335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0</v>
      </c>
      <c r="F105" s="35">
        <f t="shared" si="23"/>
        <v>1</v>
      </c>
      <c r="G105" s="11">
        <f t="shared" si="41"/>
        <v>3</v>
      </c>
      <c r="H105" s="11">
        <f t="shared" si="24"/>
        <v>-2</v>
      </c>
      <c r="I105" s="20">
        <f t="shared" si="25"/>
        <v>0</v>
      </c>
      <c r="J105" s="29">
        <f t="shared" si="26"/>
        <v>60</v>
      </c>
      <c r="K105" s="71">
        <f>'Input_ch=20'!L53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60</v>
      </c>
      <c r="P105" s="71">
        <f>'Input_ch=20'!L64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60</v>
      </c>
      <c r="U105" s="71">
        <f>'Input_ch=20'!L75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2504</v>
      </c>
      <c r="Z105" s="71">
        <f>'Input_ch=20'!L86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60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40</v>
      </c>
      <c r="K106" s="71">
        <f>'Input_ch=20'!L54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40</v>
      </c>
      <c r="P106" s="71">
        <f>'Input_ch=20'!L65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40</v>
      </c>
      <c r="U106" s="71">
        <f>'Input_ch=20'!L76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2511.75</v>
      </c>
      <c r="Z106" s="71">
        <f>'Input_ch=20'!L87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40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20</v>
      </c>
      <c r="K107" s="71">
        <f>'Input_ch=20'!L54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20</v>
      </c>
      <c r="P107" s="71">
        <f>'Input_ch=20'!L65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20</v>
      </c>
      <c r="U107" s="71">
        <f>'Input_ch=20'!L76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2548</v>
      </c>
      <c r="Z107" s="71">
        <f>'Input_ch=20'!L87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20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'Input_ch=20'!K54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'Input_ch=20'!K65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'Input_ch=20'!K76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2440.75</v>
      </c>
      <c r="Z108" s="71">
        <f>'Input_ch=20'!K87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0</v>
      </c>
      <c r="F109" s="35">
        <f t="shared" si="23"/>
        <v>1</v>
      </c>
      <c r="G109" s="11">
        <f t="shared" si="41"/>
        <v>0</v>
      </c>
      <c r="H109" s="11">
        <f t="shared" si="24"/>
        <v>1</v>
      </c>
      <c r="I109" s="20">
        <f t="shared" si="25"/>
        <v>1</v>
      </c>
      <c r="J109" s="29">
        <f t="shared" si="26"/>
        <v>2234</v>
      </c>
      <c r="K109" s="71">
        <f>'Input_ch=20'!K53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2294</v>
      </c>
      <c r="P109" s="71">
        <f>'Input_ch=20'!K64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2294</v>
      </c>
      <c r="U109" s="71">
        <f>'Input_ch=20'!K75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2294</v>
      </c>
      <c r="Z109" s="71">
        <f>'Input_ch=20'!K86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2294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0</v>
      </c>
      <c r="H110" s="11">
        <f t="shared" si="24"/>
        <v>3</v>
      </c>
      <c r="I110" s="20">
        <f t="shared" si="25"/>
        <v>3</v>
      </c>
      <c r="J110" s="29">
        <f t="shared" si="26"/>
        <v>6715.5</v>
      </c>
      <c r="K110" s="71">
        <f>'Input_ch=20'!K53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2298.5</v>
      </c>
      <c r="P110" s="71">
        <f>'Input_ch=20'!K64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2298.5</v>
      </c>
      <c r="U110" s="71">
        <f>'Input_ch=20'!K75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2298.5</v>
      </c>
      <c r="Z110" s="71">
        <f>'Input_ch=20'!K86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2298.5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40</v>
      </c>
      <c r="K111" s="71">
        <f>'Input_ch=20'!L53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60</v>
      </c>
      <c r="P111" s="71">
        <f>'Input_ch=20'!L64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60</v>
      </c>
      <c r="U111" s="71">
        <f>'Input_ch=20'!L75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2402</v>
      </c>
      <c r="Z111" s="71">
        <f>'Input_ch=20'!L86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60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20</v>
      </c>
      <c r="K112" s="71">
        <f>'Input_ch=20'!L54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40</v>
      </c>
      <c r="P112" s="71">
        <f>'Input_ch=20'!L65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40</v>
      </c>
      <c r="U112" s="71">
        <f>'Input_ch=20'!L76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2495.75</v>
      </c>
      <c r="Z112" s="71">
        <f>'Input_ch=20'!L87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40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'Input_ch=20'!K54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6657.5</v>
      </c>
      <c r="P113" s="71">
        <f>'Input_ch=20'!K65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6657.5</v>
      </c>
      <c r="U113" s="71">
        <f>'Input_ch=20'!K76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2272.5</v>
      </c>
      <c r="Z113" s="71">
        <f>'Input_ch=20'!K87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6657.5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'Input_ch=20'!K53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1929.75</v>
      </c>
      <c r="P114" s="71">
        <f>'Input_ch=20'!K64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1929.75</v>
      </c>
      <c r="U114" s="71">
        <f>'Input_ch=20'!K75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1929.75</v>
      </c>
      <c r="Z114" s="71">
        <f>'Input_ch=20'!K86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1929.75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40</v>
      </c>
      <c r="K115" s="71">
        <f>'Input_ch=20'!K53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1959</v>
      </c>
      <c r="P115" s="71">
        <f>'Input_ch=20'!K64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1959</v>
      </c>
      <c r="U115" s="71">
        <f>'Input_ch=20'!K75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1959</v>
      </c>
      <c r="Z115" s="71">
        <f>'Input_ch=20'!K86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1959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20</v>
      </c>
      <c r="K116" s="71">
        <f>'Input_ch=20'!K53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2109.5</v>
      </c>
      <c r="P116" s="71">
        <f>'Input_ch=20'!K64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2109.5</v>
      </c>
      <c r="U116" s="71">
        <f>'Input_ch=20'!K75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2109.5</v>
      </c>
      <c r="Z116" s="71">
        <f>'Input_ch=20'!K86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2109.5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'Input_ch=20'!K53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1887.25</v>
      </c>
      <c r="P117" s="71">
        <f>'Input_ch=20'!K64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1887.25</v>
      </c>
      <c r="U117" s="71">
        <f>'Input_ch=20'!K75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1887.25</v>
      </c>
      <c r="Z117" s="71">
        <f>'Input_ch=20'!K86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1887.25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60</v>
      </c>
      <c r="K118" s="71">
        <f>'Input_ch=20'!K53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2173</v>
      </c>
      <c r="P118" s="71">
        <f>'Input_ch=20'!K64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2173</v>
      </c>
      <c r="U118" s="71">
        <f>'Input_ch=20'!K75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2173</v>
      </c>
      <c r="Z118" s="71">
        <f>'Input_ch=20'!K86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2173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40</v>
      </c>
      <c r="K119" s="71">
        <f>'Input_ch=20'!K53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2142</v>
      </c>
      <c r="P119" s="71">
        <f>'Input_ch=20'!K64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2142</v>
      </c>
      <c r="U119" s="71">
        <f>'Input_ch=20'!K75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2142</v>
      </c>
      <c r="Z119" s="71">
        <f>'Input_ch=20'!K86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2142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2023.25</v>
      </c>
      <c r="K120" s="71">
        <f>'Input_ch=20'!K53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2063.25</v>
      </c>
      <c r="P120" s="71">
        <f>'Input_ch=20'!K64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2063.25</v>
      </c>
      <c r="U120" s="71">
        <f>'Input_ch=20'!K75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2063.25</v>
      </c>
      <c r="Z120" s="71">
        <f>'Input_ch=20'!K86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2063.25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20</v>
      </c>
      <c r="K121" s="71">
        <f>'Input_ch=20'!K53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2106.5</v>
      </c>
      <c r="P121" s="71">
        <f>'Input_ch=20'!K64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2106.5</v>
      </c>
      <c r="U121" s="71">
        <f>'Input_ch=20'!K75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2106.5</v>
      </c>
      <c r="Z121" s="71">
        <f>'Input_ch=20'!K86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2106.5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'Input_ch=20'!K53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1945</v>
      </c>
      <c r="P122" s="71">
        <f>'Input_ch=20'!K64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1945</v>
      </c>
      <c r="U122" s="71">
        <f>'Input_ch=20'!K75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1945</v>
      </c>
      <c r="Z122" s="71">
        <f>'Input_ch=20'!K86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1945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'Input_ch=20'!K53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1933</v>
      </c>
      <c r="P123" s="71">
        <f>'Input_ch=20'!K64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1933</v>
      </c>
      <c r="U123" s="71">
        <f>'Input_ch=20'!K75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1933</v>
      </c>
      <c r="Z123" s="71">
        <f>'Input_ch=20'!K86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1933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'Input_ch=20'!K53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1871.75</v>
      </c>
      <c r="P124" s="71">
        <f>'Input_ch=20'!K64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1871.75</v>
      </c>
      <c r="U124" s="71">
        <f>'Input_ch=20'!K75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1871.75</v>
      </c>
      <c r="Z124" s="71">
        <f>'Input_ch=20'!K86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1871.75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60</v>
      </c>
      <c r="K125" s="71">
        <f>'Input_ch=20'!K53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1909.75</v>
      </c>
      <c r="P125" s="71">
        <f>'Input_ch=20'!K64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1909.75</v>
      </c>
      <c r="U125" s="71">
        <f>'Input_ch=20'!K75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1909.75</v>
      </c>
      <c r="Z125" s="71">
        <f>'Input_ch=20'!K86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1909.75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40</v>
      </c>
      <c r="K126" s="71">
        <f>'Input_ch=20'!K53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2134.25</v>
      </c>
      <c r="P126" s="71">
        <f>'Input_ch=20'!K64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2134.25</v>
      </c>
      <c r="U126" s="71">
        <f>'Input_ch=20'!K75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2134.25</v>
      </c>
      <c r="Z126" s="71">
        <f>'Input_ch=20'!K86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2134.25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5567.75</v>
      </c>
      <c r="K127" s="71">
        <f>'Input_ch=20'!K53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1909.25</v>
      </c>
      <c r="P127" s="71">
        <f>'Input_ch=20'!K64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1909.25</v>
      </c>
      <c r="U127" s="71">
        <f>'Input_ch=20'!K75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1909.25</v>
      </c>
      <c r="Z127" s="71">
        <f>'Input_ch=20'!K86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1909.25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60</v>
      </c>
      <c r="K128" s="71">
        <f>'Input_ch=20'!K53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2081.25</v>
      </c>
      <c r="P128" s="71">
        <f>'Input_ch=20'!K64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2081.25</v>
      </c>
      <c r="U128" s="71">
        <f>'Input_ch=20'!K75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2081.25</v>
      </c>
      <c r="Z128" s="71">
        <f>'Input_ch=20'!K86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2081.25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40</v>
      </c>
      <c r="K129" s="71">
        <f>'Input_ch=20'!K53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2109.5</v>
      </c>
      <c r="P129" s="71">
        <f>'Input_ch=20'!K64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2109.5</v>
      </c>
      <c r="U129" s="71">
        <f>'Input_ch=20'!K75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2109.5</v>
      </c>
      <c r="Z129" s="71">
        <f>'Input_ch=20'!K86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2109.5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20</v>
      </c>
      <c r="K130" s="71">
        <f>'Input_ch=20'!K53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2215.75</v>
      </c>
      <c r="P130" s="71">
        <f>'Input_ch=20'!K64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2215.75</v>
      </c>
      <c r="U130" s="71">
        <f>'Input_ch=20'!K75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2215.75</v>
      </c>
      <c r="Z130" s="71">
        <f>'Input_ch=20'!K86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2215.75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'Input_ch=20'!K53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2057.5</v>
      </c>
      <c r="P131" s="71">
        <f>'Input_ch=20'!K64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2057.5</v>
      </c>
      <c r="U131" s="71">
        <f>'Input_ch=20'!K75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2057.5</v>
      </c>
      <c r="Z131" s="71">
        <f>'Input_ch=20'!K86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2057.5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'Input_ch=20'!K53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1924.5</v>
      </c>
      <c r="P132" s="71">
        <f>'Input_ch=20'!K64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1924.5</v>
      </c>
      <c r="U132" s="71">
        <f>'Input_ch=20'!K75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1924.5</v>
      </c>
      <c r="Z132" s="71">
        <f>'Input_ch=20'!K86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1924.5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2</v>
      </c>
      <c r="F133" s="35">
        <f t="shared" si="23"/>
        <v>3</v>
      </c>
      <c r="G133" s="11">
        <f t="shared" si="41"/>
        <v>0</v>
      </c>
      <c r="H133" s="11">
        <f t="shared" si="24"/>
        <v>3</v>
      </c>
      <c r="I133" s="20">
        <f t="shared" si="25"/>
        <v>3</v>
      </c>
      <c r="J133" s="29">
        <f t="shared" si="26"/>
        <v>5417.25</v>
      </c>
      <c r="K133" s="71">
        <f>'Input_ch=20'!K53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1865.75</v>
      </c>
      <c r="P133" s="71">
        <f>'Input_ch=20'!K64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1865.75</v>
      </c>
      <c r="U133" s="71">
        <f>'Input_ch=20'!K75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1865.75</v>
      </c>
      <c r="Z133" s="71">
        <f>'Input_ch=20'!K86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1865.75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2</v>
      </c>
      <c r="H134" s="11">
        <f t="shared" si="24"/>
        <v>-1</v>
      </c>
      <c r="I134" s="20">
        <f t="shared" si="25"/>
        <v>0</v>
      </c>
      <c r="J134" s="29">
        <f t="shared" si="26"/>
        <v>40</v>
      </c>
      <c r="K134" s="71">
        <f>'Input_ch=20'!K53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1979</v>
      </c>
      <c r="P134" s="71">
        <f>'Input_ch=20'!K64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1979</v>
      </c>
      <c r="U134" s="71">
        <f>'Input_ch=20'!K75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1979</v>
      </c>
      <c r="Z134" s="71">
        <f>'Input_ch=20'!K86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1979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1</v>
      </c>
      <c r="H135" s="11">
        <f t="shared" si="24"/>
        <v>0</v>
      </c>
      <c r="I135" s="20">
        <f t="shared" si="25"/>
        <v>0</v>
      </c>
      <c r="J135" s="29">
        <f t="shared" si="26"/>
        <v>20</v>
      </c>
      <c r="K135" s="71">
        <f>'Input_ch=20'!K53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1918</v>
      </c>
      <c r="P135" s="71">
        <f>'Input_ch=20'!K64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1918</v>
      </c>
      <c r="U135" s="71">
        <f>'Input_ch=20'!K75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1918</v>
      </c>
      <c r="Z135" s="71">
        <f>'Input_ch=20'!K86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1918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0</v>
      </c>
      <c r="H136" s="11">
        <f t="shared" si="24"/>
        <v>4</v>
      </c>
      <c r="I136" s="20">
        <f t="shared" si="25"/>
        <v>4</v>
      </c>
      <c r="J136" s="29">
        <f t="shared" si="26"/>
        <v>7267</v>
      </c>
      <c r="K136" s="71">
        <f>'Input_ch=20'!K53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1876.75</v>
      </c>
      <c r="P136" s="71">
        <f>'Input_ch=20'!K64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1876.75</v>
      </c>
      <c r="U136" s="71">
        <f>'Input_ch=20'!K75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1876.75</v>
      </c>
      <c r="Z136" s="71">
        <f>'Input_ch=20'!K86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1876.75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60</v>
      </c>
      <c r="K137" s="71">
        <f>'Input_ch=20'!K53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1930</v>
      </c>
      <c r="P137" s="71">
        <f>'Input_ch=20'!K64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1930</v>
      </c>
      <c r="U137" s="71">
        <f>'Input_ch=20'!K75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1930</v>
      </c>
      <c r="Z137" s="71">
        <f>'Input_ch=20'!K86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1930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1</v>
      </c>
      <c r="F138" s="35">
        <f t="shared" si="23"/>
        <v>2</v>
      </c>
      <c r="G138" s="11">
        <f t="shared" si="41"/>
        <v>2</v>
      </c>
      <c r="H138" s="11">
        <f t="shared" si="24"/>
        <v>0</v>
      </c>
      <c r="I138" s="20">
        <f t="shared" si="25"/>
        <v>0</v>
      </c>
      <c r="J138" s="29">
        <f t="shared" si="26"/>
        <v>40</v>
      </c>
      <c r="K138" s="71">
        <f>'Input_ch=20'!K53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1900</v>
      </c>
      <c r="P138" s="71">
        <f>'Input_ch=20'!K64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1900</v>
      </c>
      <c r="U138" s="71">
        <f>'Input_ch=20'!K75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1900</v>
      </c>
      <c r="Z138" s="71">
        <f>'Input_ch=20'!K86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1900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1</v>
      </c>
      <c r="H139" s="11">
        <f t="shared" si="24"/>
        <v>0</v>
      </c>
      <c r="I139" s="20">
        <f t="shared" si="25"/>
        <v>0</v>
      </c>
      <c r="J139" s="29">
        <f t="shared" si="26"/>
        <v>20</v>
      </c>
      <c r="K139" s="71">
        <f>'Input_ch=20'!K53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1966.25</v>
      </c>
      <c r="P139" s="71">
        <f>'Input_ch=20'!K64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1966.25</v>
      </c>
      <c r="U139" s="71">
        <f>'Input_ch=20'!K75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1966.25</v>
      </c>
      <c r="Z139" s="71">
        <f>'Input_ch=20'!K86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1966.25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0</v>
      </c>
      <c r="H140" s="11">
        <f t="shared" si="24"/>
        <v>4</v>
      </c>
      <c r="I140" s="20">
        <f t="shared" si="25"/>
        <v>4</v>
      </c>
      <c r="J140" s="29">
        <f t="shared" si="26"/>
        <v>7428</v>
      </c>
      <c r="K140" s="71">
        <f>'Input_ch=20'!K53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1917</v>
      </c>
      <c r="P140" s="71">
        <f>'Input_ch=20'!K64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1917</v>
      </c>
      <c r="U140" s="71">
        <f>'Input_ch=20'!K75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1917</v>
      </c>
      <c r="Z140" s="71">
        <f>'Input_ch=20'!K86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1917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60</v>
      </c>
      <c r="K141" s="71">
        <f>'Input_ch=20'!K53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2113</v>
      </c>
      <c r="P141" s="71">
        <f>'Input_ch=20'!K64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2113</v>
      </c>
      <c r="U141" s="71">
        <f>'Input_ch=20'!K75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2113</v>
      </c>
      <c r="Z141" s="71">
        <f>'Input_ch=20'!K86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2113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1</v>
      </c>
      <c r="F142" s="35">
        <f t="shared" si="23"/>
        <v>2</v>
      </c>
      <c r="G142" s="11">
        <f t="shared" si="41"/>
        <v>2</v>
      </c>
      <c r="H142" s="11">
        <f t="shared" si="24"/>
        <v>0</v>
      </c>
      <c r="I142" s="20">
        <f t="shared" si="25"/>
        <v>0</v>
      </c>
      <c r="J142" s="29">
        <f t="shared" si="26"/>
        <v>40</v>
      </c>
      <c r="K142" s="71">
        <f>'Input_ch=20'!K53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2014.75</v>
      </c>
      <c r="P142" s="71">
        <f>'Input_ch=20'!K64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2014.75</v>
      </c>
      <c r="U142" s="71">
        <f>'Input_ch=20'!K75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2014.75</v>
      </c>
      <c r="Z142" s="71">
        <f>'Input_ch=20'!K86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2014.75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1</v>
      </c>
      <c r="H143" s="11">
        <f t="shared" si="24"/>
        <v>0</v>
      </c>
      <c r="I143" s="20">
        <f t="shared" si="25"/>
        <v>0</v>
      </c>
      <c r="J143" s="29">
        <f t="shared" si="26"/>
        <v>20</v>
      </c>
      <c r="K143" s="71">
        <f>'Input_ch=20'!K53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2167</v>
      </c>
      <c r="P143" s="71">
        <f>'Input_ch=20'!K64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2167</v>
      </c>
      <c r="U143" s="71">
        <f>'Input_ch=20'!K75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2167</v>
      </c>
      <c r="Z143" s="71">
        <f>'Input_ch=20'!K86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2167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0</v>
      </c>
      <c r="H144" s="11">
        <f t="shared" si="24"/>
        <v>4</v>
      </c>
      <c r="I144" s="20">
        <f t="shared" si="25"/>
        <v>4</v>
      </c>
      <c r="J144" s="29">
        <f t="shared" si="26"/>
        <v>7849</v>
      </c>
      <c r="K144" s="71">
        <f>'Input_ch=20'!K53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2022.25</v>
      </c>
      <c r="P144" s="71">
        <f>'Input_ch=20'!K64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2022.25</v>
      </c>
      <c r="U144" s="71">
        <f>'Input_ch=20'!K75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2022.25</v>
      </c>
      <c r="Z144" s="71">
        <f>'Input_ch=20'!K86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2022.25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2081.5</v>
      </c>
      <c r="K145" s="71">
        <f>'Input_ch=20'!K53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2081.5</v>
      </c>
      <c r="P145" s="71">
        <f>'Input_ch=20'!K64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2081.5</v>
      </c>
      <c r="U145" s="71">
        <f>'Input_ch=20'!K75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2081.5</v>
      </c>
      <c r="Z145" s="71">
        <f>'Input_ch=20'!K86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2081.5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2148.25</v>
      </c>
      <c r="K146" s="71">
        <f>'Input_ch=20'!K53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2148.25</v>
      </c>
      <c r="P146" s="71">
        <f>'Input_ch=20'!K64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2148.25</v>
      </c>
      <c r="U146" s="71">
        <f>'Input_ch=20'!K75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2148.25</v>
      </c>
      <c r="Z146" s="71">
        <f>'Input_ch=20'!K86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2148.25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2239.5</v>
      </c>
      <c r="K147" s="71">
        <f>'Input_ch=20'!K53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2239.5</v>
      </c>
      <c r="P147" s="71">
        <f>'Input_ch=20'!K64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2239.5</v>
      </c>
      <c r="U147" s="71">
        <f>'Input_ch=20'!K75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2239.5</v>
      </c>
      <c r="Z147" s="71">
        <f>'Input_ch=20'!K86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2239.5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0</v>
      </c>
      <c r="F148" s="35">
        <f t="shared" si="23"/>
        <v>1</v>
      </c>
      <c r="G148" s="11">
        <f t="shared" si="41"/>
        <v>3</v>
      </c>
      <c r="H148" s="11">
        <f t="shared" si="24"/>
        <v>-2</v>
      </c>
      <c r="I148" s="20">
        <f t="shared" si="25"/>
        <v>0</v>
      </c>
      <c r="J148" s="29">
        <f t="shared" si="26"/>
        <v>60</v>
      </c>
      <c r="K148" s="71">
        <f>'Input_ch=20'!L53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60</v>
      </c>
      <c r="P148" s="71">
        <f>'Input_ch=20'!L64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60</v>
      </c>
      <c r="U148" s="71">
        <f>'Input_ch=20'!L75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2403</v>
      </c>
      <c r="Z148" s="71">
        <f>'Input_ch=20'!L86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60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40</v>
      </c>
      <c r="K149" s="71">
        <f>'Input_ch=20'!L54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40</v>
      </c>
      <c r="P149" s="71">
        <f>'Input_ch=20'!L65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40</v>
      </c>
      <c r="U149" s="71">
        <f>'Input_ch=20'!L76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2418.75</v>
      </c>
      <c r="Z149" s="71">
        <f>'Input_ch=20'!L87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40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2281.5</v>
      </c>
      <c r="K150" s="71">
        <f>'Input_ch=20'!L54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6" si="51">IF(M150&gt;0,M150,0)</f>
        <v>0</v>
      </c>
      <c r="O150" s="22">
        <f t="shared" ref="O150:O168" si="52">L150*$C$4+N150*C150</f>
        <v>20</v>
      </c>
      <c r="P150" s="71">
        <f>'Input_ch=20'!L65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20</v>
      </c>
      <c r="U150" s="71">
        <f>'Input_ch=20'!L76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2321.5</v>
      </c>
      <c r="Z150" s="71">
        <f>'Input_ch=20'!L87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20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20</v>
      </c>
      <c r="K151" s="71">
        <f>'Input_ch=20'!L54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'Input_ch=20'!L65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'Input_ch=20'!L76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2368.25</v>
      </c>
      <c r="Z151" s="71">
        <f>'Input_ch=20'!L87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'Input_ch=20'!K54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'Input_ch=20'!K65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'Input_ch=20'!K76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2292.5</v>
      </c>
      <c r="Z152" s="71">
        <f>'Input_ch=20'!K87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'Input_ch=20'!K53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2227</v>
      </c>
      <c r="P153" s="71">
        <f>'Input_ch=20'!K64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2227</v>
      </c>
      <c r="U153" s="71">
        <f>'Input_ch=20'!K75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2227</v>
      </c>
      <c r="Z153" s="71">
        <f>'Input_ch=20'!K86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2227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'Input_ch=20'!K53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2184</v>
      </c>
      <c r="P154" s="71">
        <f>'Input_ch=20'!K64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2184</v>
      </c>
      <c r="U154" s="71">
        <f>'Input_ch=20'!K75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2184</v>
      </c>
      <c r="Z154" s="71">
        <f>'Input_ch=20'!K86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2184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'Input_ch=20'!K53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2098.5</v>
      </c>
      <c r="P155" s="71">
        <f>'Input_ch=20'!K64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2098.5</v>
      </c>
      <c r="U155" s="71">
        <f>'Input_ch=20'!K75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2098.5</v>
      </c>
      <c r="Z155" s="71">
        <f>'Input_ch=20'!K86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2098.5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60</v>
      </c>
      <c r="K156" s="71">
        <f>'Input_ch=20'!K53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2154</v>
      </c>
      <c r="P156" s="71">
        <f>'Input_ch=20'!K64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2154</v>
      </c>
      <c r="U156" s="71">
        <f>'Input_ch=20'!K75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2154</v>
      </c>
      <c r="Z156" s="71">
        <f>'Input_ch=20'!K86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2154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40</v>
      </c>
      <c r="K157" s="71">
        <f>'Input_ch=20'!L53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60</v>
      </c>
      <c r="P157" s="71">
        <f>'Input_ch=20'!L64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60</v>
      </c>
      <c r="U157" s="71">
        <f>'Input_ch=20'!L75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2424</v>
      </c>
      <c r="Z157" s="71">
        <f>'Input_ch=20'!L86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60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20</v>
      </c>
      <c r="K158" s="71">
        <f>'Input_ch=20'!K54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4335</v>
      </c>
      <c r="P158" s="71">
        <f>'Input_ch=20'!K65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4335</v>
      </c>
      <c r="U158" s="71">
        <f>'Input_ch=20'!K76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2207.5</v>
      </c>
      <c r="Z158" s="71">
        <f>'Input_ch=20'!K87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4335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'Input_ch=20'!K53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2101</v>
      </c>
      <c r="P159" s="71">
        <f>'Input_ch=20'!K64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2101</v>
      </c>
      <c r="U159" s="71">
        <f>'Input_ch=20'!K75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2101</v>
      </c>
      <c r="Z159" s="71">
        <f>'Input_ch=20'!K86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2101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'Input_ch=20'!K53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1960</v>
      </c>
      <c r="P160" s="71">
        <f>'Input_ch=20'!K64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1960</v>
      </c>
      <c r="U160" s="71">
        <f>'Input_ch=20'!K75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1960</v>
      </c>
      <c r="Z160" s="71">
        <f>'Input_ch=20'!K86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1960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'Input_ch=20'!K53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1864.5</v>
      </c>
      <c r="P161" s="71">
        <f>'Input_ch=20'!K64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1864.5</v>
      </c>
      <c r="U161" s="71">
        <f>'Input_ch=20'!K75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1864.5</v>
      </c>
      <c r="Z161" s="71">
        <f>'Input_ch=20'!K86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1864.5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'Input_ch=20'!J53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60</v>
      </c>
      <c r="P162" s="71">
        <f>'Input_ch=20'!J64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1729.25</v>
      </c>
      <c r="U162" s="71">
        <f>'Input_ch=20'!J75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60</v>
      </c>
      <c r="Z162" s="71">
        <f>'Input_ch=20'!J86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1729.25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'Input_ch=20'!J52</f>
        <v>3</v>
      </c>
      <c r="L163" s="11">
        <f t="shared" si="65"/>
        <v>2</v>
      </c>
      <c r="M163" s="11">
        <f t="shared" si="50"/>
        <v>1</v>
      </c>
      <c r="N163" s="20">
        <f t="shared" si="51"/>
        <v>1</v>
      </c>
      <c r="O163" s="22">
        <f t="shared" si="52"/>
        <v>1699</v>
      </c>
      <c r="P163" s="71">
        <f>'Input_ch=20'!J63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1719</v>
      </c>
      <c r="U163" s="71">
        <f>'Input_ch=20'!J74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40</v>
      </c>
      <c r="Z163" s="71">
        <f>'Input_ch=20'!J85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1719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'Input_ch=20'!J52</f>
        <v>3</v>
      </c>
      <c r="L164" s="11">
        <f t="shared" si="65"/>
        <v>2</v>
      </c>
      <c r="M164" s="11">
        <f t="shared" si="50"/>
        <v>1</v>
      </c>
      <c r="N164" s="20">
        <f t="shared" si="51"/>
        <v>1</v>
      </c>
      <c r="O164" s="22">
        <f t="shared" si="52"/>
        <v>1597</v>
      </c>
      <c r="P164" s="71">
        <f>'Input_ch=20'!J63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1617</v>
      </c>
      <c r="U164" s="71">
        <f>'Input_ch=20'!J74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20</v>
      </c>
      <c r="Z164" s="71">
        <f>'Input_ch=20'!J85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1617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1652.75</v>
      </c>
      <c r="K165" s="71">
        <f>'Input_ch=20'!J52</f>
        <v>3</v>
      </c>
      <c r="L165" s="11">
        <f t="shared" si="65"/>
        <v>2</v>
      </c>
      <c r="M165" s="11">
        <f t="shared" si="50"/>
        <v>1</v>
      </c>
      <c r="N165" s="20">
        <f t="shared" si="51"/>
        <v>1</v>
      </c>
      <c r="O165" s="22">
        <f t="shared" si="52"/>
        <v>1632.75</v>
      </c>
      <c r="P165" s="71">
        <f>'Input_ch=20'!J63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1652.75</v>
      </c>
      <c r="U165" s="71">
        <f>'Input_ch=20'!J74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'Input_ch=20'!J85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1652.75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60</v>
      </c>
      <c r="K166" s="71">
        <f>'Input_ch=20'!J52</f>
        <v>3</v>
      </c>
      <c r="L166" s="11">
        <f t="shared" si="65"/>
        <v>2</v>
      </c>
      <c r="M166" s="11">
        <f t="shared" si="50"/>
        <v>1</v>
      </c>
      <c r="N166" s="20">
        <f t="shared" si="51"/>
        <v>1</v>
      </c>
      <c r="O166" s="22">
        <f t="shared" si="52"/>
        <v>1692</v>
      </c>
      <c r="P166" s="71">
        <f>'Input_ch=20'!J63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60</v>
      </c>
      <c r="U166" s="71">
        <f>'Input_ch=20'!J74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'Input_ch=20'!J85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60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40</v>
      </c>
      <c r="K167" s="71">
        <f>'Input_ch=20'!K52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40</v>
      </c>
      <c r="P167" s="71">
        <f>'Input_ch=20'!K63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40</v>
      </c>
      <c r="U167" s="71">
        <f>'Input_ch=20'!K74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'Input_ch=20'!K85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40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20</v>
      </c>
      <c r="K168" s="71">
        <f>'Input_ch=20'!K53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20</v>
      </c>
      <c r="P168" s="71">
        <f>'Input_ch=20'!K64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20</v>
      </c>
      <c r="U168" s="71">
        <f>'Input_ch=20'!K75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'Input_ch=20'!K86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20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1917.7804054054054</v>
      </c>
      <c r="K169" s="47"/>
      <c r="L169" s="23" t="s">
        <v>12</v>
      </c>
      <c r="M169" s="23"/>
      <c r="N169" s="23"/>
      <c r="O169" s="75">
        <f>AVERAGE(O21:O168)</f>
        <v>2074.0675675675675</v>
      </c>
      <c r="P169" s="47"/>
      <c r="Q169" s="23" t="s">
        <v>12</v>
      </c>
      <c r="R169" s="23"/>
      <c r="S169" s="23"/>
      <c r="T169" s="75">
        <f>AVERAGE(T21:T168)</f>
        <v>2071.6604729729729</v>
      </c>
      <c r="U169" s="47"/>
      <c r="V169" s="23" t="s">
        <v>12</v>
      </c>
      <c r="W169" s="23"/>
      <c r="X169" s="23"/>
      <c r="Y169" s="75">
        <f>AVERAGE(Y21:Y168)</f>
        <v>2093.072635135135</v>
      </c>
      <c r="Z169" s="47"/>
      <c r="AA169" s="23" t="s">
        <v>12</v>
      </c>
      <c r="AB169" s="23"/>
      <c r="AC169" s="23"/>
      <c r="AD169" s="75">
        <f>AVERAGE(AD21:AD168)</f>
        <v>2071.6604729729729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283831.5</v>
      </c>
      <c r="K170" s="1"/>
      <c r="L170" s="1" t="s">
        <v>13</v>
      </c>
      <c r="M170" s="1"/>
      <c r="N170" s="1"/>
      <c r="O170" s="44">
        <f>SUM(O21:O168)</f>
        <v>306962</v>
      </c>
      <c r="P170" s="1"/>
      <c r="Q170" s="1" t="s">
        <v>13</v>
      </c>
      <c r="R170" s="1"/>
      <c r="S170" s="1"/>
      <c r="T170" s="44">
        <f>SUM(T21:T168)</f>
        <v>306605.75</v>
      </c>
      <c r="U170" s="1"/>
      <c r="V170" s="1" t="s">
        <v>13</v>
      </c>
      <c r="W170" s="1"/>
      <c r="X170" s="1"/>
      <c r="Y170" s="44">
        <f>SUM(Y21:Y168)</f>
        <v>309774.75</v>
      </c>
      <c r="Z170" s="1"/>
      <c r="AA170" s="1" t="s">
        <v>13</v>
      </c>
      <c r="AB170" s="1"/>
      <c r="AC170" s="1"/>
      <c r="AD170" s="44">
        <f>SUM(AD21:AD168)</f>
        <v>306605.75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1890.8885135135135</v>
      </c>
      <c r="K171" s="1"/>
      <c r="L171" s="1" t="s">
        <v>14</v>
      </c>
      <c r="M171" s="1"/>
      <c r="N171" s="1"/>
      <c r="O171" s="43">
        <f>SUMPRODUCT(N21:N168,$C$21:$C$168)/SUM(N21:N168)</f>
        <v>2026.3648648648648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1.3445945945945945</v>
      </c>
      <c r="K172" s="16"/>
      <c r="L172" s="46" t="s">
        <v>19</v>
      </c>
      <c r="M172" s="16"/>
      <c r="N172" s="16"/>
      <c r="O172" s="48">
        <f>AVERAGE(L21:L168)</f>
        <v>2.3851351351351351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8.1493773594544763</v>
      </c>
      <c r="Q173" s="12" t="s">
        <v>38</v>
      </c>
      <c r="T173" s="3">
        <f>100/$J$170*T170-100</f>
        <v>8.023862749553885</v>
      </c>
      <c r="V173" s="12" t="s">
        <v>38</v>
      </c>
      <c r="Y173" s="3">
        <f>100/$J$170*Y170-100</f>
        <v>9.1403702548871451</v>
      </c>
      <c r="AA173" s="12" t="s">
        <v>38</v>
      </c>
      <c r="AD173" s="3">
        <f>100/$J$170*AD170-100</f>
        <v>8.023862749553885</v>
      </c>
      <c r="AF173" s="12" t="s">
        <v>38</v>
      </c>
      <c r="AH173" s="3">
        <f>100/$J$170*AH170-100</f>
        <v>7.8228632128569302</v>
      </c>
    </row>
  </sheetData>
  <mergeCells count="10">
    <mergeCell ref="E19:J19"/>
    <mergeCell ref="K19:O19"/>
    <mergeCell ref="P19:T19"/>
    <mergeCell ref="U19:Y19"/>
    <mergeCell ref="Z19:AD19"/>
    <mergeCell ref="AE19:AH19"/>
    <mergeCell ref="K18:O18"/>
    <mergeCell ref="P18:T18"/>
    <mergeCell ref="U18:Y18"/>
    <mergeCell ref="Z18:AD18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9"/>
  <sheetViews>
    <sheetView showGridLines="0" topLeftCell="A73" workbookViewId="0">
      <selection activeCell="E108" sqref="E107:E108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16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</row>
    <row r="50" spans="2:16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</row>
    <row r="51" spans="2:16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2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</row>
    <row r="52" spans="2:16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43">
        <v>1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</row>
    <row r="53" spans="2:16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</row>
    <row r="54" spans="2:16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43">
        <v>1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</row>
    <row r="55" spans="2:16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43">
        <v>1</v>
      </c>
      <c r="K55" s="43">
        <v>2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</row>
    <row r="56" spans="2:16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43">
        <v>1</v>
      </c>
      <c r="K56" s="43">
        <v>2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</row>
    <row r="57" spans="2:16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43">
        <v>1</v>
      </c>
      <c r="K57" s="44">
        <v>2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</row>
    <row r="58" spans="2:16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60">
        <v>1</v>
      </c>
      <c r="K58" s="60">
        <v>2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</row>
    <row r="59" spans="2:16" x14ac:dyDescent="0.25">
      <c r="B59" s="56">
        <v>39722</v>
      </c>
      <c r="C59" s="3">
        <v>1648</v>
      </c>
      <c r="D59" s="62">
        <v>1500</v>
      </c>
    </row>
    <row r="60" spans="2:16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16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16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1</v>
      </c>
      <c r="K62" s="40">
        <v>3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16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1</v>
      </c>
      <c r="K63" s="43">
        <v>3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16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1</v>
      </c>
      <c r="K64" s="43">
        <v>3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1</v>
      </c>
      <c r="K65" s="43">
        <v>3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1</v>
      </c>
      <c r="K66" s="43">
        <v>3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1</v>
      </c>
      <c r="K67" s="43">
        <v>3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1</v>
      </c>
      <c r="K68" s="44">
        <v>3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1</v>
      </c>
      <c r="K69" s="60">
        <v>3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6" x14ac:dyDescent="0.25">
      <c r="B81" s="56">
        <v>40391</v>
      </c>
      <c r="C81" s="3">
        <v>2095.25</v>
      </c>
      <c r="D81" s="62">
        <v>2000</v>
      </c>
    </row>
    <row r="82" spans="2:16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6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6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2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</row>
    <row r="85" spans="2:16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2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6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2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6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2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6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2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6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2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6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2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6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2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6" x14ac:dyDescent="0.25">
      <c r="B92" s="56">
        <v>40725</v>
      </c>
      <c r="C92" s="3">
        <v>2342</v>
      </c>
      <c r="D92" s="62">
        <v>2500</v>
      </c>
    </row>
    <row r="93" spans="2:16" x14ac:dyDescent="0.25">
      <c r="B93" s="56">
        <v>40756</v>
      </c>
      <c r="C93" s="3">
        <v>2435.75</v>
      </c>
      <c r="D93" s="62">
        <v>2500</v>
      </c>
    </row>
    <row r="94" spans="2:16" x14ac:dyDescent="0.25">
      <c r="B94" s="56">
        <v>40787</v>
      </c>
      <c r="C94" s="3">
        <v>2212.5</v>
      </c>
      <c r="D94" s="62">
        <v>2000</v>
      </c>
    </row>
    <row r="95" spans="2:16" x14ac:dyDescent="0.25">
      <c r="B95" s="56">
        <v>40817</v>
      </c>
      <c r="C95" s="3">
        <v>1869.75</v>
      </c>
      <c r="D95" s="62">
        <v>2000</v>
      </c>
    </row>
    <row r="96" spans="2:16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ignoredErrors>
    <ignoredError sqref="J30" formula="1"/>
  </ignoredError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AH173"/>
  <sheetViews>
    <sheetView showGridLines="0" zoomScale="70" zoomScaleNormal="70" workbookViewId="0">
      <selection activeCell="E19" sqref="E19:J19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50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50" t="s">
        <v>16</v>
      </c>
      <c r="C20" s="51" t="s">
        <v>21</v>
      </c>
      <c r="D20" s="52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'Input_ch=50'!I51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'Input_ch=50'!I62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'Input_ch=50'!I73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'Input_ch=50'!I84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100</v>
      </c>
      <c r="K23" s="72">
        <f>'Input_ch=50'!I51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1287.25</v>
      </c>
      <c r="P23" s="71">
        <f>'Input_ch=50'!I62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1287.25</v>
      </c>
      <c r="U23" s="71">
        <f>'Input_ch=50'!I73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1287.25</v>
      </c>
      <c r="Z23" s="71">
        <f>'Input_ch=50'!I84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1287.25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50</v>
      </c>
      <c r="K24" s="71">
        <f>'Input_ch=50'!I51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1272.5</v>
      </c>
      <c r="P24" s="71">
        <f>'Input_ch=50'!I62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1272.5</v>
      </c>
      <c r="U24" s="71">
        <f>'Input_ch=50'!I73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1272.5</v>
      </c>
      <c r="Z24" s="71">
        <f>'Input_ch=50'!I84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1272.5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'Input_ch=50'!I51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1178</v>
      </c>
      <c r="P25" s="71">
        <f>'Input_ch=50'!I62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1178</v>
      </c>
      <c r="U25" s="71">
        <f>'Input_ch=50'!I73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1178</v>
      </c>
      <c r="Z25" s="71">
        <f>'Input_ch=50'!I84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1178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50</v>
      </c>
      <c r="K26" s="73">
        <f>'Input_ch=50'!I51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1246.75</v>
      </c>
      <c r="P26" s="73">
        <f>'Input_ch=50'!I62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1246.75</v>
      </c>
      <c r="U26" s="73">
        <f>'Input_ch=50'!I73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1246.75</v>
      </c>
      <c r="Z26" s="73">
        <f>'Input_ch=50'!I84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1246.75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'Input_ch=50'!I51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1117.25</v>
      </c>
      <c r="P27" s="73">
        <f>'Input_ch=50'!I62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1117.25</v>
      </c>
      <c r="U27" s="73">
        <f>'Input_ch=50'!I73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1117.25</v>
      </c>
      <c r="Z27" s="73">
        <f>'Input_ch=50'!I84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1117.25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50</v>
      </c>
      <c r="K28" s="73">
        <f>'Input_ch=50'!I51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1176.5</v>
      </c>
      <c r="P28" s="73">
        <f>'Input_ch=50'!I62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1176.5</v>
      </c>
      <c r="U28" s="73">
        <f>'Input_ch=50'!I73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1176.5</v>
      </c>
      <c r="Z28" s="73">
        <f>'Input_ch=50'!I84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1176.5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'Input_ch=50'!I51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1106.5</v>
      </c>
      <c r="P29" s="73">
        <f>'Input_ch=50'!I62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1106.5</v>
      </c>
      <c r="U29" s="73">
        <f>'Input_ch=50'!I73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1106.5</v>
      </c>
      <c r="Z29" s="73">
        <f>'Input_ch=50'!I84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1106.5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150</v>
      </c>
      <c r="K30" s="73">
        <f>'Input_ch=50'!I51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1240</v>
      </c>
      <c r="P30" s="73">
        <f>'Input_ch=50'!I62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1240</v>
      </c>
      <c r="U30" s="73">
        <f>'Input_ch=50'!I73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1240</v>
      </c>
      <c r="Z30" s="73">
        <f>'Input_ch=50'!I84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1240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2145.5</v>
      </c>
      <c r="K31" s="73">
        <f>'Input_ch=50'!I51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1172.75</v>
      </c>
      <c r="P31" s="73">
        <f>'Input_ch=50'!I62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1172.75</v>
      </c>
      <c r="U31" s="73">
        <f>'Input_ch=50'!I73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1172.75</v>
      </c>
      <c r="Z31" s="73">
        <f>'Input_ch=50'!I84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1172.75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1317.5</v>
      </c>
      <c r="K32" s="74">
        <f>'Input_ch=50'!I51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1317.5</v>
      </c>
      <c r="P32" s="73">
        <f>'Input_ch=50'!I62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1317.5</v>
      </c>
      <c r="U32" s="73">
        <f>'Input_ch=50'!I73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1317.5</v>
      </c>
      <c r="Z32" s="73">
        <f>'Input_ch=50'!I84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1317.5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0</v>
      </c>
      <c r="F33" s="35">
        <f t="shared" si="0"/>
        <v>1</v>
      </c>
      <c r="G33" s="11">
        <f t="shared" si="18"/>
        <v>3</v>
      </c>
      <c r="H33" s="11">
        <f t="shared" si="1"/>
        <v>-2</v>
      </c>
      <c r="I33" s="20">
        <f t="shared" si="2"/>
        <v>0</v>
      </c>
      <c r="J33" s="29">
        <f t="shared" si="3"/>
        <v>150</v>
      </c>
      <c r="K33" s="73">
        <f>'Input_ch=50'!J51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150</v>
      </c>
      <c r="P33" s="73">
        <f>'Input_ch=50'!J62</f>
        <v>1</v>
      </c>
      <c r="Q33" s="11">
        <f t="shared" si="20"/>
        <v>3</v>
      </c>
      <c r="R33" s="11">
        <f t="shared" si="7"/>
        <v>-2</v>
      </c>
      <c r="S33" s="20">
        <f t="shared" si="8"/>
        <v>0</v>
      </c>
      <c r="T33" s="29">
        <f t="shared" si="9"/>
        <v>150</v>
      </c>
      <c r="U33" s="73">
        <f>'Input_ch=50'!J73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150</v>
      </c>
      <c r="Z33" s="73">
        <f>'Input_ch=50'!J84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1403.5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1</v>
      </c>
      <c r="F34" s="35">
        <f t="shared" si="0"/>
        <v>2</v>
      </c>
      <c r="G34" s="11">
        <f t="shared" si="18"/>
        <v>2</v>
      </c>
      <c r="H34" s="11">
        <f t="shared" si="1"/>
        <v>0</v>
      </c>
      <c r="I34" s="20">
        <f t="shared" si="2"/>
        <v>0</v>
      </c>
      <c r="J34" s="29">
        <f t="shared" si="3"/>
        <v>100</v>
      </c>
      <c r="K34" s="74">
        <f>'Input_ch=50'!J52</f>
        <v>1</v>
      </c>
      <c r="L34" s="11">
        <f t="shared" si="19"/>
        <v>2</v>
      </c>
      <c r="M34" s="11">
        <f t="shared" si="4"/>
        <v>-1</v>
      </c>
      <c r="N34" s="20">
        <f t="shared" si="5"/>
        <v>0</v>
      </c>
      <c r="O34" s="22">
        <f t="shared" si="6"/>
        <v>100</v>
      </c>
      <c r="P34" s="73">
        <f>'Input_ch=50'!J63</f>
        <v>1</v>
      </c>
      <c r="Q34" s="11">
        <f t="shared" si="20"/>
        <v>2</v>
      </c>
      <c r="R34" s="11">
        <f t="shared" si="7"/>
        <v>-1</v>
      </c>
      <c r="S34" s="20">
        <f t="shared" si="8"/>
        <v>0</v>
      </c>
      <c r="T34" s="29">
        <f t="shared" si="9"/>
        <v>100</v>
      </c>
      <c r="U34" s="73">
        <f>'Input_ch=50'!J74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100</v>
      </c>
      <c r="Z34" s="73">
        <f>'Input_ch=50'!J85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1437.5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1</v>
      </c>
      <c r="H35" s="11">
        <f t="shared" si="1"/>
        <v>0</v>
      </c>
      <c r="I35" s="20">
        <f t="shared" si="2"/>
        <v>0</v>
      </c>
      <c r="J35" s="29">
        <f t="shared" si="3"/>
        <v>50</v>
      </c>
      <c r="K35" s="73">
        <f>'Input_ch=50'!J52</f>
        <v>1</v>
      </c>
      <c r="L35" s="11">
        <f t="shared" si="19"/>
        <v>1</v>
      </c>
      <c r="M35" s="11">
        <f t="shared" si="4"/>
        <v>0</v>
      </c>
      <c r="N35" s="20">
        <f t="shared" si="5"/>
        <v>0</v>
      </c>
      <c r="O35" s="22">
        <f t="shared" si="6"/>
        <v>50</v>
      </c>
      <c r="P35" s="73">
        <f>'Input_ch=50'!J63</f>
        <v>1</v>
      </c>
      <c r="Q35" s="11">
        <f t="shared" si="20"/>
        <v>1</v>
      </c>
      <c r="R35" s="11">
        <f t="shared" si="7"/>
        <v>0</v>
      </c>
      <c r="S35" s="20">
        <f t="shared" si="8"/>
        <v>0</v>
      </c>
      <c r="T35" s="29">
        <f t="shared" si="9"/>
        <v>50</v>
      </c>
      <c r="U35" s="73">
        <f>'Input_ch=50'!J74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50</v>
      </c>
      <c r="Z35" s="73">
        <f>'Input_ch=50'!J85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1521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0</v>
      </c>
      <c r="H36" s="11">
        <f t="shared" si="1"/>
        <v>1</v>
      </c>
      <c r="I36" s="20">
        <f t="shared" si="2"/>
        <v>1</v>
      </c>
      <c r="J36" s="29">
        <f t="shared" si="3"/>
        <v>1324.5</v>
      </c>
      <c r="K36" s="71">
        <f>'Input_ch=50'!J52</f>
        <v>1</v>
      </c>
      <c r="L36" s="11">
        <f t="shared" si="19"/>
        <v>0</v>
      </c>
      <c r="M36" s="11">
        <f t="shared" si="4"/>
        <v>1</v>
      </c>
      <c r="N36" s="20">
        <f t="shared" si="5"/>
        <v>1</v>
      </c>
      <c r="O36" s="22">
        <f t="shared" si="6"/>
        <v>1324.5</v>
      </c>
      <c r="P36" s="71">
        <f>'Input_ch=50'!J63</f>
        <v>1</v>
      </c>
      <c r="Q36" s="11">
        <f t="shared" si="20"/>
        <v>0</v>
      </c>
      <c r="R36" s="11">
        <f t="shared" si="7"/>
        <v>1</v>
      </c>
      <c r="S36" s="20">
        <f t="shared" si="8"/>
        <v>1</v>
      </c>
      <c r="T36" s="29">
        <f t="shared" si="9"/>
        <v>1324.5</v>
      </c>
      <c r="U36" s="71">
        <f>'Input_ch=50'!J74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'Input_ch=50'!J85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1474.5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0</v>
      </c>
      <c r="F37" s="35">
        <f t="shared" si="0"/>
        <v>1</v>
      </c>
      <c r="G37" s="11">
        <f t="shared" si="18"/>
        <v>0</v>
      </c>
      <c r="H37" s="11">
        <f t="shared" si="1"/>
        <v>1</v>
      </c>
      <c r="I37" s="20">
        <f t="shared" si="2"/>
        <v>1</v>
      </c>
      <c r="J37" s="29">
        <f t="shared" si="3"/>
        <v>1286</v>
      </c>
      <c r="K37" s="73">
        <f>'Input_ch=50'!J52</f>
        <v>1</v>
      </c>
      <c r="L37" s="11">
        <f t="shared" si="19"/>
        <v>0</v>
      </c>
      <c r="M37" s="11">
        <f t="shared" si="4"/>
        <v>1</v>
      </c>
      <c r="N37" s="20">
        <f t="shared" si="5"/>
        <v>1</v>
      </c>
      <c r="O37" s="22">
        <f t="shared" si="6"/>
        <v>1286</v>
      </c>
      <c r="P37" s="73">
        <f>'Input_ch=50'!J63</f>
        <v>1</v>
      </c>
      <c r="Q37" s="11">
        <f t="shared" si="20"/>
        <v>0</v>
      </c>
      <c r="R37" s="11">
        <f t="shared" si="7"/>
        <v>1</v>
      </c>
      <c r="S37" s="20">
        <f t="shared" si="8"/>
        <v>1</v>
      </c>
      <c r="T37" s="29">
        <f t="shared" si="9"/>
        <v>1286</v>
      </c>
      <c r="U37" s="73">
        <f>'Input_ch=50'!J74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'Input_ch=50'!J85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1436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0</v>
      </c>
      <c r="H38" s="11">
        <f t="shared" si="1"/>
        <v>1</v>
      </c>
      <c r="I38" s="20">
        <f t="shared" si="2"/>
        <v>1</v>
      </c>
      <c r="J38" s="29">
        <f t="shared" si="3"/>
        <v>1288.5</v>
      </c>
      <c r="K38" s="73">
        <f>'Input_ch=50'!J52</f>
        <v>1</v>
      </c>
      <c r="L38" s="11">
        <f t="shared" si="19"/>
        <v>0</v>
      </c>
      <c r="M38" s="11">
        <f t="shared" si="4"/>
        <v>1</v>
      </c>
      <c r="N38" s="20">
        <f t="shared" si="5"/>
        <v>1</v>
      </c>
      <c r="O38" s="22">
        <f t="shared" si="6"/>
        <v>1288.5</v>
      </c>
      <c r="P38" s="73">
        <f>'Input_ch=50'!J63</f>
        <v>1</v>
      </c>
      <c r="Q38" s="11">
        <f t="shared" si="20"/>
        <v>0</v>
      </c>
      <c r="R38" s="11">
        <f t="shared" si="7"/>
        <v>1</v>
      </c>
      <c r="S38" s="20">
        <f t="shared" si="8"/>
        <v>1</v>
      </c>
      <c r="T38" s="29">
        <f t="shared" si="9"/>
        <v>1288.5</v>
      </c>
      <c r="U38" s="73">
        <f>'Input_ch=50'!J74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'Input_ch=50'!J85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1438.5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'Input_ch=50'!I52</f>
        <v>4</v>
      </c>
      <c r="L39" s="11">
        <f t="shared" si="19"/>
        <v>0</v>
      </c>
      <c r="M39" s="11">
        <f t="shared" si="4"/>
        <v>4</v>
      </c>
      <c r="N39" s="20">
        <f t="shared" si="5"/>
        <v>4</v>
      </c>
      <c r="O39" s="22">
        <f t="shared" si="6"/>
        <v>4720</v>
      </c>
      <c r="P39" s="73">
        <f>'Input_ch=50'!I63</f>
        <v>4</v>
      </c>
      <c r="Q39" s="11">
        <f t="shared" si="20"/>
        <v>0</v>
      </c>
      <c r="R39" s="11">
        <f t="shared" si="7"/>
        <v>4</v>
      </c>
      <c r="S39" s="20">
        <f t="shared" si="8"/>
        <v>4</v>
      </c>
      <c r="T39" s="29">
        <f t="shared" si="9"/>
        <v>4720</v>
      </c>
      <c r="U39" s="73">
        <f>'Input_ch=50'!I74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'Input_ch=50'!I85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1330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1410.75</v>
      </c>
      <c r="K40" s="73">
        <f>'Input_ch=50'!J51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150</v>
      </c>
      <c r="P40" s="73">
        <f>'Input_ch=50'!J62</f>
        <v>1</v>
      </c>
      <c r="Q40" s="11">
        <f t="shared" si="20"/>
        <v>3</v>
      </c>
      <c r="R40" s="11">
        <f t="shared" si="7"/>
        <v>-2</v>
      </c>
      <c r="S40" s="20">
        <f t="shared" si="8"/>
        <v>0</v>
      </c>
      <c r="T40" s="29">
        <f t="shared" si="9"/>
        <v>150</v>
      </c>
      <c r="U40" s="73">
        <f>'Input_ch=50'!J73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150</v>
      </c>
      <c r="Z40" s="73">
        <f>'Input_ch=50'!J84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1410.75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0</v>
      </c>
      <c r="F41" s="35">
        <f t="shared" si="0"/>
        <v>1</v>
      </c>
      <c r="G41" s="11">
        <f t="shared" si="18"/>
        <v>3</v>
      </c>
      <c r="H41" s="11">
        <f t="shared" si="1"/>
        <v>-2</v>
      </c>
      <c r="I41" s="20">
        <f t="shared" si="2"/>
        <v>0</v>
      </c>
      <c r="J41" s="29">
        <f t="shared" si="3"/>
        <v>150</v>
      </c>
      <c r="K41" s="73">
        <f>'Input_ch=50'!J52</f>
        <v>1</v>
      </c>
      <c r="L41" s="11">
        <f t="shared" si="19"/>
        <v>2</v>
      </c>
      <c r="M41" s="11">
        <f t="shared" si="4"/>
        <v>-1</v>
      </c>
      <c r="N41" s="20">
        <f t="shared" si="5"/>
        <v>0</v>
      </c>
      <c r="O41" s="22">
        <f t="shared" si="6"/>
        <v>100</v>
      </c>
      <c r="P41" s="73">
        <f>'Input_ch=50'!J63</f>
        <v>1</v>
      </c>
      <c r="Q41" s="11">
        <f t="shared" si="20"/>
        <v>2</v>
      </c>
      <c r="R41" s="11">
        <f t="shared" si="7"/>
        <v>-1</v>
      </c>
      <c r="S41" s="20">
        <f t="shared" si="8"/>
        <v>0</v>
      </c>
      <c r="T41" s="29">
        <f t="shared" si="9"/>
        <v>100</v>
      </c>
      <c r="U41" s="73">
        <f>'Input_ch=50'!J74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100</v>
      </c>
      <c r="Z41" s="73">
        <f>'Input_ch=50'!J85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1552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2</v>
      </c>
      <c r="H42" s="11">
        <f t="shared" si="1"/>
        <v>2</v>
      </c>
      <c r="I42" s="20">
        <f t="shared" si="2"/>
        <v>2</v>
      </c>
      <c r="J42" s="29">
        <f t="shared" si="3"/>
        <v>2910.5</v>
      </c>
      <c r="K42" s="73">
        <f>'Input_ch=50'!J52</f>
        <v>1</v>
      </c>
      <c r="L42" s="11">
        <f t="shared" si="19"/>
        <v>1</v>
      </c>
      <c r="M42" s="11">
        <f t="shared" si="4"/>
        <v>0</v>
      </c>
      <c r="N42" s="20">
        <f t="shared" si="5"/>
        <v>0</v>
      </c>
      <c r="O42" s="22">
        <f t="shared" si="6"/>
        <v>50</v>
      </c>
      <c r="P42" s="73">
        <f>'Input_ch=50'!J63</f>
        <v>1</v>
      </c>
      <c r="Q42" s="11">
        <f t="shared" si="20"/>
        <v>1</v>
      </c>
      <c r="R42" s="11">
        <f t="shared" si="7"/>
        <v>0</v>
      </c>
      <c r="S42" s="20">
        <f t="shared" si="8"/>
        <v>0</v>
      </c>
      <c r="T42" s="29">
        <f t="shared" si="9"/>
        <v>50</v>
      </c>
      <c r="U42" s="73">
        <f>'Input_ch=50'!J74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50</v>
      </c>
      <c r="Z42" s="73">
        <f>'Input_ch=50'!J85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1555.25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1670.5</v>
      </c>
      <c r="K43" s="73">
        <f>'Input_ch=50'!J52</f>
        <v>1</v>
      </c>
      <c r="L43" s="11">
        <f t="shared" si="19"/>
        <v>0</v>
      </c>
      <c r="M43" s="11">
        <f t="shared" si="4"/>
        <v>1</v>
      </c>
      <c r="N43" s="20">
        <f t="shared" si="5"/>
        <v>1</v>
      </c>
      <c r="O43" s="22">
        <f t="shared" si="6"/>
        <v>1520.5</v>
      </c>
      <c r="P43" s="73">
        <f>'Input_ch=50'!J63</f>
        <v>1</v>
      </c>
      <c r="Q43" s="11">
        <f t="shared" si="20"/>
        <v>0</v>
      </c>
      <c r="R43" s="11">
        <f t="shared" si="7"/>
        <v>1</v>
      </c>
      <c r="S43" s="20">
        <f t="shared" si="8"/>
        <v>1</v>
      </c>
      <c r="T43" s="29">
        <f t="shared" si="9"/>
        <v>1520.5</v>
      </c>
      <c r="U43" s="73">
        <f>'Input_ch=50'!J74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'Input_ch=50'!J85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1670.5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1905.25</v>
      </c>
      <c r="K44" s="73">
        <f>'Input_ch=50'!K52</f>
        <v>4</v>
      </c>
      <c r="L44" s="11">
        <f t="shared" si="19"/>
        <v>0</v>
      </c>
      <c r="M44" s="11">
        <f t="shared" si="4"/>
        <v>4</v>
      </c>
      <c r="N44" s="20">
        <f t="shared" si="5"/>
        <v>4</v>
      </c>
      <c r="O44" s="22">
        <f t="shared" si="6"/>
        <v>7021</v>
      </c>
      <c r="P44" s="73">
        <f>'Input_ch=50'!K63</f>
        <v>3</v>
      </c>
      <c r="Q44" s="11">
        <f t="shared" si="20"/>
        <v>0</v>
      </c>
      <c r="R44" s="11">
        <f t="shared" si="7"/>
        <v>3</v>
      </c>
      <c r="S44" s="20">
        <f t="shared" si="8"/>
        <v>3</v>
      </c>
      <c r="T44" s="29">
        <f t="shared" si="9"/>
        <v>5265.75</v>
      </c>
      <c r="U44" s="73">
        <f>'Input_ch=50'!K74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'Input_ch=50'!K85</f>
        <v>2</v>
      </c>
      <c r="AA44" s="11">
        <f t="shared" si="22"/>
        <v>3</v>
      </c>
      <c r="AB44" s="11">
        <f t="shared" si="13"/>
        <v>-1</v>
      </c>
      <c r="AC44" s="20">
        <f t="shared" si="14"/>
        <v>0</v>
      </c>
      <c r="AD44" s="29">
        <f t="shared" si="15"/>
        <v>150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2050.5</v>
      </c>
      <c r="K45" s="71">
        <f>'Input_ch=50'!K53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2050.5</v>
      </c>
      <c r="P45" s="71">
        <f>'Input_ch=50'!K64</f>
        <v>3</v>
      </c>
      <c r="Q45" s="11">
        <f t="shared" si="20"/>
        <v>2</v>
      </c>
      <c r="R45" s="11">
        <f t="shared" si="7"/>
        <v>1</v>
      </c>
      <c r="S45" s="20">
        <f t="shared" si="8"/>
        <v>1</v>
      </c>
      <c r="T45" s="29">
        <f t="shared" si="9"/>
        <v>2000.5</v>
      </c>
      <c r="U45" s="71">
        <f>'Input_ch=50'!K75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2050.5</v>
      </c>
      <c r="Z45" s="71">
        <f>'Input_ch=50'!K86</f>
        <v>2</v>
      </c>
      <c r="AA45" s="11">
        <f t="shared" si="22"/>
        <v>2</v>
      </c>
      <c r="AB45" s="11">
        <f t="shared" si="13"/>
        <v>0</v>
      </c>
      <c r="AC45" s="20">
        <f t="shared" si="14"/>
        <v>0</v>
      </c>
      <c r="AD45" s="29">
        <f t="shared" si="15"/>
        <v>100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150</v>
      </c>
      <c r="K46" s="71">
        <f>'Input_ch=50'!L53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150</v>
      </c>
      <c r="P46" s="71">
        <f>'Input_ch=50'!L64</f>
        <v>1</v>
      </c>
      <c r="Q46" s="11">
        <f t="shared" si="20"/>
        <v>2</v>
      </c>
      <c r="R46" s="11">
        <f t="shared" si="7"/>
        <v>-1</v>
      </c>
      <c r="S46" s="20">
        <f t="shared" si="8"/>
        <v>0</v>
      </c>
      <c r="T46" s="29">
        <f t="shared" si="9"/>
        <v>100</v>
      </c>
      <c r="U46" s="71">
        <f>'Input_ch=50'!L75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2484</v>
      </c>
      <c r="Z46" s="71">
        <f>'Input_ch=50'!L86</f>
        <v>1</v>
      </c>
      <c r="AA46" s="11">
        <f t="shared" si="22"/>
        <v>1</v>
      </c>
      <c r="AB46" s="11">
        <f t="shared" si="13"/>
        <v>0</v>
      </c>
      <c r="AC46" s="20">
        <f t="shared" si="14"/>
        <v>0</v>
      </c>
      <c r="AD46" s="29">
        <f t="shared" si="15"/>
        <v>50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4768</v>
      </c>
      <c r="K47" s="71">
        <f>'Input_ch=50'!L54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100</v>
      </c>
      <c r="P47" s="71">
        <f>'Input_ch=50'!L65</f>
        <v>1</v>
      </c>
      <c r="Q47" s="11">
        <f t="shared" si="20"/>
        <v>1</v>
      </c>
      <c r="R47" s="11">
        <f t="shared" si="7"/>
        <v>0</v>
      </c>
      <c r="S47" s="20">
        <f t="shared" si="8"/>
        <v>0</v>
      </c>
      <c r="T47" s="29">
        <f t="shared" si="9"/>
        <v>50</v>
      </c>
      <c r="U47" s="71">
        <f>'Input_ch=50'!L76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2484</v>
      </c>
      <c r="Z47" s="71">
        <f>'Input_ch=50'!L87</f>
        <v>1</v>
      </c>
      <c r="AA47" s="11">
        <f t="shared" si="22"/>
        <v>0</v>
      </c>
      <c r="AB47" s="11">
        <f t="shared" si="13"/>
        <v>1</v>
      </c>
      <c r="AC47" s="20">
        <f t="shared" si="14"/>
        <v>1</v>
      </c>
      <c r="AD47" s="29">
        <f t="shared" si="15"/>
        <v>2334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2892.5</v>
      </c>
      <c r="K48" s="72">
        <f>'Input_ch=50'!M54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8277.5</v>
      </c>
      <c r="P48" s="72">
        <f>'Input_ch=50'!M65</f>
        <v>1</v>
      </c>
      <c r="Q48" s="11">
        <f t="shared" si="20"/>
        <v>0</v>
      </c>
      <c r="R48" s="11">
        <f t="shared" si="7"/>
        <v>1</v>
      </c>
      <c r="S48" s="20">
        <f t="shared" si="8"/>
        <v>1</v>
      </c>
      <c r="T48" s="29">
        <f t="shared" si="9"/>
        <v>2742.5</v>
      </c>
      <c r="U48" s="72">
        <f>'Input_ch=50'!M76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2892.5</v>
      </c>
      <c r="Z48" s="72">
        <f>'Input_ch=50'!M87</f>
        <v>1</v>
      </c>
      <c r="AA48" s="11">
        <f t="shared" si="22"/>
        <v>0</v>
      </c>
      <c r="AB48" s="11">
        <f t="shared" si="13"/>
        <v>1</v>
      </c>
      <c r="AC48" s="20">
        <f t="shared" si="14"/>
        <v>1</v>
      </c>
      <c r="AD48" s="29">
        <f t="shared" si="15"/>
        <v>2742.5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1</v>
      </c>
      <c r="F49" s="35">
        <f t="shared" si="0"/>
        <v>2</v>
      </c>
      <c r="G49" s="11">
        <f t="shared" si="18"/>
        <v>3</v>
      </c>
      <c r="H49" s="11">
        <f t="shared" si="1"/>
        <v>-1</v>
      </c>
      <c r="I49" s="20">
        <f t="shared" si="2"/>
        <v>0</v>
      </c>
      <c r="J49" s="29">
        <f t="shared" si="3"/>
        <v>150</v>
      </c>
      <c r="K49" s="72">
        <f>'Input_ch=50'!M55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3352</v>
      </c>
      <c r="P49" s="72">
        <f>'Input_ch=50'!M66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'Input_ch=50'!M77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3352</v>
      </c>
      <c r="Z49" s="72">
        <f>'Input_ch=50'!M88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2</v>
      </c>
      <c r="H50" s="11">
        <f t="shared" si="1"/>
        <v>-1</v>
      </c>
      <c r="I50" s="20">
        <f t="shared" si="2"/>
        <v>0</v>
      </c>
      <c r="J50" s="29">
        <f t="shared" si="3"/>
        <v>100</v>
      </c>
      <c r="K50" s="71">
        <f>'Input_ch=50'!N55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150</v>
      </c>
      <c r="P50" s="71">
        <f>'Input_ch=50'!N66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'Input_ch=50'!N77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150</v>
      </c>
      <c r="Z50" s="71">
        <f>'Input_ch=50'!N88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1</v>
      </c>
      <c r="H51" s="11">
        <f t="shared" si="1"/>
        <v>3</v>
      </c>
      <c r="I51" s="20">
        <f t="shared" si="2"/>
        <v>3</v>
      </c>
      <c r="J51" s="29">
        <f t="shared" si="3"/>
        <v>9710</v>
      </c>
      <c r="K51" s="71">
        <f>'Input_ch=50'!M56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6540</v>
      </c>
      <c r="P51" s="71">
        <f>'Input_ch=50'!M67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'Input_ch=50'!M78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6540</v>
      </c>
      <c r="Z51" s="71">
        <f>'Input_ch=50'!M89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0</v>
      </c>
      <c r="F52" s="35">
        <f t="shared" si="0"/>
        <v>1</v>
      </c>
      <c r="G52" s="11">
        <f t="shared" si="18"/>
        <v>3</v>
      </c>
      <c r="H52" s="11">
        <f t="shared" si="1"/>
        <v>-2</v>
      </c>
      <c r="I52" s="20">
        <f t="shared" si="2"/>
        <v>0</v>
      </c>
      <c r="J52" s="29">
        <f t="shared" si="3"/>
        <v>150</v>
      </c>
      <c r="K52" s="72">
        <f>'Input_ch=50'!N55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150</v>
      </c>
      <c r="P52" s="71">
        <f>'Input_ch=50'!N66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'Input_ch=50'!N77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150</v>
      </c>
      <c r="Z52" s="71">
        <f>'Input_ch=50'!N88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100</v>
      </c>
      <c r="K53" s="71">
        <f>'Input_ch=50'!N56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100</v>
      </c>
      <c r="P53" s="71">
        <f>'Input_ch=50'!N67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'Input_ch=50'!N78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100</v>
      </c>
      <c r="Z53" s="71">
        <f>'Input_ch=50'!N89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10101.5</v>
      </c>
      <c r="K54" s="71">
        <f>'Input_ch=50'!N56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50</v>
      </c>
      <c r="P54" s="71">
        <f>'Input_ch=50'!N67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'Input_ch=50'!N78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50</v>
      </c>
      <c r="Z54" s="71">
        <f>'Input_ch=50'!N89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1</v>
      </c>
      <c r="F55" s="35">
        <f t="shared" si="0"/>
        <v>2</v>
      </c>
      <c r="G55" s="11">
        <f t="shared" si="18"/>
        <v>3</v>
      </c>
      <c r="H55" s="11">
        <f t="shared" si="1"/>
        <v>-1</v>
      </c>
      <c r="I55" s="20">
        <f t="shared" si="2"/>
        <v>0</v>
      </c>
      <c r="J55" s="29">
        <f t="shared" si="3"/>
        <v>150</v>
      </c>
      <c r="K55" s="71">
        <f>'Input_ch=50'!P56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'Input_ch=50'!P67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'Input_ch=50'!P78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'Input_ch=50'!P89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100</v>
      </c>
      <c r="K56" s="71">
        <f>'Input_ch=50'!P58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'Input_ch=50'!P69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'Input_ch=50'!P80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'Input_ch=50'!P91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50</v>
      </c>
      <c r="K57" s="71">
        <f>'Input_ch=50'!P58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'Input_ch=50'!P69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'Input_ch=50'!P80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'Input_ch=50'!P91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'Input_ch=50'!N58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'Input_ch=50'!N69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'Input_ch=50'!N80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'Input_ch=50'!N91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50</v>
      </c>
      <c r="K59" s="71">
        <f>'Input_ch=50'!N56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'Input_ch=50'!N67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'Input_ch=50'!N78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'Input_ch=50'!N89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'Input_ch=50'!M56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'Input_ch=50'!M67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'Input_ch=50'!M78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'Input_ch=50'!M89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150</v>
      </c>
      <c r="K61" s="71">
        <f>'Input_ch=50'!O55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150</v>
      </c>
      <c r="P61" s="71">
        <f>'Input_ch=50'!O66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'Input_ch=50'!O77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150</v>
      </c>
      <c r="Z61" s="71">
        <f>'Input_ch=50'!O88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100</v>
      </c>
      <c r="K62" s="71">
        <f>'Input_ch=50'!O57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100</v>
      </c>
      <c r="P62" s="71">
        <f>'Input_ch=50'!O68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'Input_ch=50'!O79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100</v>
      </c>
      <c r="Z62" s="71">
        <f>'Input_ch=50'!O90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3504</v>
      </c>
      <c r="K63" s="71">
        <f>'Input_ch=50'!N57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50</v>
      </c>
      <c r="P63" s="71">
        <f>'Input_ch=50'!N68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'Input_ch=50'!N79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50</v>
      </c>
      <c r="Z63" s="71">
        <f>'Input_ch=50'!N90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50</v>
      </c>
      <c r="K64" s="71">
        <f>'Input_ch=50'!N56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'Input_ch=50'!N67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'Input_ch=50'!N78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'Input_ch=50'!N89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'Input_ch=50'!M56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'Input_ch=50'!M67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'Input_ch=50'!M78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'Input_ch=50'!M89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50</v>
      </c>
      <c r="K66" s="71">
        <f>'Input_ch=50'!M55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3257</v>
      </c>
      <c r="P66" s="71">
        <f>'Input_ch=50'!M66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'Input_ch=50'!M77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3257</v>
      </c>
      <c r="Z66" s="71">
        <f>'Input_ch=50'!M88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'Input_ch=50'!M55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2880</v>
      </c>
      <c r="P67" s="71">
        <f>'Input_ch=50'!M66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'Input_ch=50'!M77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2880</v>
      </c>
      <c r="Z67" s="71">
        <f>'Input_ch=50'!M88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'Input_ch=50'!L55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2621.5</v>
      </c>
      <c r="P68" s="71">
        <f>'Input_ch=50'!L66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'Input_ch=50'!L77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2621.5</v>
      </c>
      <c r="Z68" s="71">
        <f>'Input_ch=50'!L88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'Input_ch=50'!L54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150</v>
      </c>
      <c r="P69" s="71">
        <f>'Input_ch=50'!L65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'Input_ch=50'!L76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2503.5</v>
      </c>
      <c r="Z69" s="71">
        <f>'Input_ch=50'!L87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100</v>
      </c>
      <c r="K70" s="71">
        <f>'Input_ch=50'!L54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100</v>
      </c>
      <c r="P70" s="71">
        <f>'Input_ch=50'!L65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'Input_ch=50'!L76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2611</v>
      </c>
      <c r="Z70" s="71">
        <f>'Input_ch=50'!L87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50</v>
      </c>
      <c r="K71" s="71">
        <f>'Input_ch=50'!M54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8482.25</v>
      </c>
      <c r="P71" s="71">
        <f>'Input_ch=50'!M65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'Input_ch=50'!M76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2960.75</v>
      </c>
      <c r="Z71" s="71">
        <f>'Input_ch=50'!M87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'Input_ch=50'!L55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2447</v>
      </c>
      <c r="P72" s="71">
        <f>'Input_ch=50'!L66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'Input_ch=50'!L77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2447</v>
      </c>
      <c r="Z72" s="71">
        <f>'Input_ch=50'!L88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'Input_ch=50'!K54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2313.5</v>
      </c>
      <c r="P73" s="71">
        <f>'Input_ch=50'!K65</f>
        <v>3</v>
      </c>
      <c r="Q73" s="11">
        <f t="shared" si="20"/>
        <v>0</v>
      </c>
      <c r="R73" s="11">
        <f t="shared" si="7"/>
        <v>3</v>
      </c>
      <c r="S73" s="20">
        <f t="shared" si="8"/>
        <v>3</v>
      </c>
      <c r="T73" s="29">
        <f t="shared" si="9"/>
        <v>6490.5</v>
      </c>
      <c r="U73" s="71">
        <f>'Input_ch=50'!K76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2313.5</v>
      </c>
      <c r="Z73" s="71">
        <f>'Input_ch=50'!K87</f>
        <v>2</v>
      </c>
      <c r="AA73" s="11">
        <f t="shared" si="22"/>
        <v>0</v>
      </c>
      <c r="AB73" s="11">
        <f t="shared" si="13"/>
        <v>2</v>
      </c>
      <c r="AC73" s="20">
        <f t="shared" si="14"/>
        <v>2</v>
      </c>
      <c r="AD73" s="29">
        <f t="shared" si="15"/>
        <v>4327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'Input_ch=50'!K53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2093.5</v>
      </c>
      <c r="P74" s="71">
        <f>'Input_ch=50'!K64</f>
        <v>3</v>
      </c>
      <c r="Q74" s="11">
        <f t="shared" si="20"/>
        <v>2</v>
      </c>
      <c r="R74" s="11">
        <f t="shared" si="7"/>
        <v>1</v>
      </c>
      <c r="S74" s="20">
        <f t="shared" si="8"/>
        <v>1</v>
      </c>
      <c r="T74" s="29">
        <f t="shared" si="9"/>
        <v>2043.5</v>
      </c>
      <c r="U74" s="71">
        <f>'Input_ch=50'!K75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2093.5</v>
      </c>
      <c r="Z74" s="71">
        <f>'Input_ch=50'!K86</f>
        <v>2</v>
      </c>
      <c r="AA74" s="11">
        <f t="shared" si="22"/>
        <v>1</v>
      </c>
      <c r="AB74" s="11">
        <f t="shared" si="13"/>
        <v>1</v>
      </c>
      <c r="AC74" s="20">
        <f t="shared" si="14"/>
        <v>1</v>
      </c>
      <c r="AD74" s="29">
        <f t="shared" si="15"/>
        <v>1993.5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'Input_ch=50'!K53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2050</v>
      </c>
      <c r="P75" s="71">
        <f>'Input_ch=50'!K64</f>
        <v>3</v>
      </c>
      <c r="Q75" s="11">
        <f t="shared" si="20"/>
        <v>2</v>
      </c>
      <c r="R75" s="11">
        <f t="shared" si="7"/>
        <v>1</v>
      </c>
      <c r="S75" s="20">
        <f t="shared" si="8"/>
        <v>1</v>
      </c>
      <c r="T75" s="29">
        <f t="shared" si="9"/>
        <v>2000</v>
      </c>
      <c r="U75" s="71">
        <f>'Input_ch=50'!K75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2050</v>
      </c>
      <c r="Z75" s="71">
        <f>'Input_ch=50'!K86</f>
        <v>2</v>
      </c>
      <c r="AA75" s="11">
        <f t="shared" si="22"/>
        <v>1</v>
      </c>
      <c r="AB75" s="11">
        <f t="shared" si="13"/>
        <v>1</v>
      </c>
      <c r="AC75" s="20">
        <f t="shared" si="14"/>
        <v>1</v>
      </c>
      <c r="AD75" s="29">
        <f t="shared" si="15"/>
        <v>1950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'Input_ch=50'!K53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1983.5</v>
      </c>
      <c r="P76" s="71">
        <f>'Input_ch=50'!K64</f>
        <v>3</v>
      </c>
      <c r="Q76" s="11">
        <f t="shared" si="20"/>
        <v>2</v>
      </c>
      <c r="R76" s="11">
        <f t="shared" si="7"/>
        <v>1</v>
      </c>
      <c r="S76" s="20">
        <f t="shared" si="8"/>
        <v>1</v>
      </c>
      <c r="T76" s="29">
        <f t="shared" si="9"/>
        <v>1933.5</v>
      </c>
      <c r="U76" s="71">
        <f>'Input_ch=50'!K75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1983.5</v>
      </c>
      <c r="Z76" s="71">
        <f>'Input_ch=50'!K86</f>
        <v>2</v>
      </c>
      <c r="AA76" s="11">
        <f t="shared" si="22"/>
        <v>1</v>
      </c>
      <c r="AB76" s="11">
        <f t="shared" si="13"/>
        <v>1</v>
      </c>
      <c r="AC76" s="20">
        <f t="shared" si="14"/>
        <v>1</v>
      </c>
      <c r="AD76" s="29">
        <f t="shared" si="15"/>
        <v>1883.5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'Input_ch=50'!K53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1912.5</v>
      </c>
      <c r="P77" s="71">
        <f>'Input_ch=50'!K64</f>
        <v>3</v>
      </c>
      <c r="Q77" s="11">
        <f t="shared" si="20"/>
        <v>2</v>
      </c>
      <c r="R77" s="11">
        <f t="shared" si="7"/>
        <v>1</v>
      </c>
      <c r="S77" s="20">
        <f t="shared" si="8"/>
        <v>1</v>
      </c>
      <c r="T77" s="29">
        <f t="shared" si="9"/>
        <v>1862.5</v>
      </c>
      <c r="U77" s="71">
        <f>'Input_ch=50'!K75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1912.5</v>
      </c>
      <c r="Z77" s="71">
        <f>'Input_ch=50'!K86</f>
        <v>2</v>
      </c>
      <c r="AA77" s="11">
        <f t="shared" si="22"/>
        <v>1</v>
      </c>
      <c r="AB77" s="11">
        <f t="shared" si="13"/>
        <v>1</v>
      </c>
      <c r="AC77" s="20">
        <f t="shared" si="14"/>
        <v>1</v>
      </c>
      <c r="AD77" s="29">
        <f t="shared" si="15"/>
        <v>1812.5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'Input_ch=50'!J53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150</v>
      </c>
      <c r="P78" s="71">
        <f>'Input_ch=50'!J64</f>
        <v>1</v>
      </c>
      <c r="Q78" s="11">
        <f t="shared" si="20"/>
        <v>2</v>
      </c>
      <c r="R78" s="11">
        <f t="shared" si="7"/>
        <v>-1</v>
      </c>
      <c r="S78" s="20">
        <f t="shared" si="8"/>
        <v>0</v>
      </c>
      <c r="T78" s="29">
        <f t="shared" si="9"/>
        <v>100</v>
      </c>
      <c r="U78" s="71">
        <f>'Input_ch=50'!J75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150</v>
      </c>
      <c r="Z78" s="71">
        <f>'Input_ch=50'!J86</f>
        <v>4</v>
      </c>
      <c r="AA78" s="11">
        <f t="shared" si="22"/>
        <v>1</v>
      </c>
      <c r="AB78" s="11">
        <f t="shared" si="13"/>
        <v>3</v>
      </c>
      <c r="AC78" s="20">
        <f t="shared" si="14"/>
        <v>3</v>
      </c>
      <c r="AD78" s="29">
        <f t="shared" si="15"/>
        <v>4994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0</v>
      </c>
      <c r="F79" s="35">
        <f t="shared" si="0"/>
        <v>1</v>
      </c>
      <c r="G79" s="11">
        <f t="shared" si="18"/>
        <v>0</v>
      </c>
      <c r="H79" s="11">
        <f t="shared" si="1"/>
        <v>1</v>
      </c>
      <c r="I79" s="20">
        <f t="shared" si="2"/>
        <v>1</v>
      </c>
      <c r="J79" s="29">
        <f t="shared" si="3"/>
        <v>1139.5</v>
      </c>
      <c r="K79" s="71">
        <f>'Input_ch=50'!I52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2379</v>
      </c>
      <c r="P79" s="71">
        <f>'Input_ch=50'!I63</f>
        <v>4</v>
      </c>
      <c r="Q79" s="11">
        <f t="shared" si="20"/>
        <v>1</v>
      </c>
      <c r="R79" s="11">
        <f t="shared" si="7"/>
        <v>3</v>
      </c>
      <c r="S79" s="20">
        <f t="shared" si="8"/>
        <v>3</v>
      </c>
      <c r="T79" s="29">
        <f t="shared" si="9"/>
        <v>3468.5</v>
      </c>
      <c r="U79" s="71">
        <f>'Input_ch=50'!I74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2379</v>
      </c>
      <c r="Z79" s="71">
        <f>'Input_ch=50'!I85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1289.5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0</v>
      </c>
      <c r="F80" s="35">
        <f t="shared" si="0"/>
        <v>1</v>
      </c>
      <c r="G80" s="11">
        <f t="shared" si="18"/>
        <v>0</v>
      </c>
      <c r="H80" s="11">
        <f t="shared" si="1"/>
        <v>1</v>
      </c>
      <c r="I80" s="20">
        <f t="shared" si="2"/>
        <v>1</v>
      </c>
      <c r="J80" s="29">
        <f t="shared" si="3"/>
        <v>1162</v>
      </c>
      <c r="K80" s="71">
        <f>'Input_ch=50'!I51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1312</v>
      </c>
      <c r="P80" s="71">
        <f>'Input_ch=50'!I62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1312</v>
      </c>
      <c r="U80" s="71">
        <f>'Input_ch=50'!I73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1312</v>
      </c>
      <c r="Z80" s="71">
        <f>'Input_ch=50'!I84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1312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0</v>
      </c>
      <c r="H81" s="11">
        <f t="shared" si="1"/>
        <v>1</v>
      </c>
      <c r="I81" s="20">
        <f t="shared" si="2"/>
        <v>1</v>
      </c>
      <c r="J81" s="29">
        <f t="shared" si="3"/>
        <v>1180.25</v>
      </c>
      <c r="K81" s="71">
        <f>'Input_ch=50'!I51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1330.25</v>
      </c>
      <c r="P81" s="71">
        <f>'Input_ch=50'!I62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1330.25</v>
      </c>
      <c r="U81" s="71">
        <f>'Input_ch=50'!I73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1330.25</v>
      </c>
      <c r="Z81" s="71">
        <f>'Input_ch=50'!I84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1330.25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'Input_ch=50'!I51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1242.5</v>
      </c>
      <c r="P82" s="71">
        <f>'Input_ch=50'!I62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1242.5</v>
      </c>
      <c r="U82" s="71">
        <f>'Input_ch=50'!I73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1242.5</v>
      </c>
      <c r="Z82" s="71">
        <f>'Input_ch=50'!I84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1242.5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'Input_ch=50'!I51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1224.5</v>
      </c>
      <c r="P83" s="71">
        <f>'Input_ch=50'!I62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1224.5</v>
      </c>
      <c r="U83" s="71">
        <f>'Input_ch=50'!I73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1224.5</v>
      </c>
      <c r="Z83" s="71">
        <f>'Input_ch=50'!I84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1224.5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1434.25</v>
      </c>
      <c r="K84" s="71">
        <f>'Input_ch=50'!J51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150</v>
      </c>
      <c r="P84" s="71">
        <f>'Input_ch=50'!J62</f>
        <v>1</v>
      </c>
      <c r="Q84" s="11">
        <f t="shared" si="20"/>
        <v>3</v>
      </c>
      <c r="R84" s="11">
        <f t="shared" si="7"/>
        <v>-2</v>
      </c>
      <c r="S84" s="20">
        <f t="shared" si="8"/>
        <v>0</v>
      </c>
      <c r="T84" s="29">
        <f t="shared" si="9"/>
        <v>150</v>
      </c>
      <c r="U84" s="71">
        <f>'Input_ch=50'!J73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150</v>
      </c>
      <c r="Z84" s="71">
        <f>'Input_ch=50'!J84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1434.25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1642</v>
      </c>
      <c r="K85" s="71">
        <f>'Input_ch=50'!J52</f>
        <v>1</v>
      </c>
      <c r="L85" s="11">
        <f t="shared" si="19"/>
        <v>2</v>
      </c>
      <c r="M85" s="11">
        <f t="shared" si="4"/>
        <v>-1</v>
      </c>
      <c r="N85" s="20">
        <f t="shared" si="5"/>
        <v>0</v>
      </c>
      <c r="O85" s="22">
        <f t="shared" si="6"/>
        <v>100</v>
      </c>
      <c r="P85" s="71">
        <f>'Input_ch=50'!J63</f>
        <v>1</v>
      </c>
      <c r="Q85" s="11">
        <f t="shared" si="20"/>
        <v>2</v>
      </c>
      <c r="R85" s="11">
        <f t="shared" si="7"/>
        <v>-1</v>
      </c>
      <c r="S85" s="20">
        <f t="shared" si="8"/>
        <v>0</v>
      </c>
      <c r="T85" s="29">
        <f t="shared" si="9"/>
        <v>100</v>
      </c>
      <c r="U85" s="71">
        <f>'Input_ch=50'!J74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100</v>
      </c>
      <c r="Z85" s="71">
        <f>'Input_ch=50'!J85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1642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150</v>
      </c>
      <c r="K86" s="71">
        <f>'Input_ch=50'!J52</f>
        <v>1</v>
      </c>
      <c r="L86" s="11">
        <f t="shared" si="19"/>
        <v>1</v>
      </c>
      <c r="M86" s="11">
        <f t="shared" ref="M86:M149" si="27">K86-L86</f>
        <v>0</v>
      </c>
      <c r="N86" s="20">
        <f t="shared" ref="N86:N149" si="28">IF(M86&gt;0,M86,0)</f>
        <v>0</v>
      </c>
      <c r="O86" s="22">
        <f t="shared" ref="O86:O149" si="29">L86*$C$4+N86*C86</f>
        <v>50</v>
      </c>
      <c r="P86" s="71">
        <f>'Input_ch=50'!J63</f>
        <v>1</v>
      </c>
      <c r="Q86" s="11">
        <f t="shared" si="20"/>
        <v>1</v>
      </c>
      <c r="R86" s="11">
        <f t="shared" ref="R86:R149" si="30">P86-Q86</f>
        <v>0</v>
      </c>
      <c r="S86" s="20">
        <f t="shared" ref="S86:S149" si="31">IF(R86&gt;0,R86,0)</f>
        <v>0</v>
      </c>
      <c r="T86" s="29">
        <f t="shared" ref="T86:T149" si="32">Q86*$C$4+S86*C86</f>
        <v>50</v>
      </c>
      <c r="U86" s="71">
        <f>'Input_ch=50'!J74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50</v>
      </c>
      <c r="Z86" s="71">
        <f>'Input_ch=50'!J85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1734.25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3236</v>
      </c>
      <c r="K87" s="71">
        <f>'Input_ch=50'!J52</f>
        <v>1</v>
      </c>
      <c r="L87" s="11">
        <f t="shared" ref="L87:L150" si="42">L86+N86-1</f>
        <v>0</v>
      </c>
      <c r="M87" s="11">
        <f t="shared" si="27"/>
        <v>1</v>
      </c>
      <c r="N87" s="20">
        <f t="shared" si="28"/>
        <v>1</v>
      </c>
      <c r="O87" s="22">
        <f t="shared" si="29"/>
        <v>1568</v>
      </c>
      <c r="P87" s="71">
        <f>'Input_ch=50'!J63</f>
        <v>1</v>
      </c>
      <c r="Q87" s="11">
        <f t="shared" ref="Q87:Q150" si="43">Q86+S86-1</f>
        <v>0</v>
      </c>
      <c r="R87" s="11">
        <f t="shared" si="30"/>
        <v>1</v>
      </c>
      <c r="S87" s="20">
        <f t="shared" si="31"/>
        <v>1</v>
      </c>
      <c r="T87" s="29">
        <f t="shared" si="32"/>
        <v>1568</v>
      </c>
      <c r="U87" s="71">
        <f>'Input_ch=50'!J74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'Input_ch=50'!J85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1718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0</v>
      </c>
      <c r="F88" s="35">
        <f t="shared" si="23"/>
        <v>1</v>
      </c>
      <c r="G88" s="11">
        <f t="shared" si="41"/>
        <v>3</v>
      </c>
      <c r="H88" s="11">
        <f t="shared" si="24"/>
        <v>-2</v>
      </c>
      <c r="I88" s="20">
        <f t="shared" si="25"/>
        <v>0</v>
      </c>
      <c r="J88" s="29">
        <f t="shared" si="26"/>
        <v>150</v>
      </c>
      <c r="K88" s="71">
        <f>'Input_ch=50'!K52</f>
        <v>4</v>
      </c>
      <c r="L88" s="11">
        <f t="shared" si="42"/>
        <v>0</v>
      </c>
      <c r="M88" s="11">
        <f t="shared" si="27"/>
        <v>4</v>
      </c>
      <c r="N88" s="20">
        <f t="shared" si="28"/>
        <v>4</v>
      </c>
      <c r="O88" s="22">
        <f t="shared" si="29"/>
        <v>7282</v>
      </c>
      <c r="P88" s="71">
        <f>'Input_ch=50'!K63</f>
        <v>3</v>
      </c>
      <c r="Q88" s="11">
        <f t="shared" si="43"/>
        <v>0</v>
      </c>
      <c r="R88" s="11">
        <f t="shared" si="30"/>
        <v>3</v>
      </c>
      <c r="S88" s="20">
        <f t="shared" si="31"/>
        <v>3</v>
      </c>
      <c r="T88" s="29">
        <f t="shared" si="32"/>
        <v>5461.5</v>
      </c>
      <c r="U88" s="71">
        <f>'Input_ch=50'!K74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'Input_ch=50'!K85</f>
        <v>2</v>
      </c>
      <c r="AA88" s="11">
        <f t="shared" si="45"/>
        <v>3</v>
      </c>
      <c r="AB88" s="11">
        <f t="shared" si="36"/>
        <v>-1</v>
      </c>
      <c r="AC88" s="20">
        <f t="shared" si="37"/>
        <v>0</v>
      </c>
      <c r="AD88" s="29">
        <f t="shared" si="38"/>
        <v>150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2</v>
      </c>
      <c r="H89" s="11">
        <f t="shared" si="24"/>
        <v>2</v>
      </c>
      <c r="I89" s="20">
        <f t="shared" si="25"/>
        <v>2</v>
      </c>
      <c r="J89" s="29">
        <f t="shared" si="26"/>
        <v>3756</v>
      </c>
      <c r="K89" s="71">
        <f>'Input_ch=50'!K53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1978</v>
      </c>
      <c r="P89" s="71">
        <f>'Input_ch=50'!K64</f>
        <v>3</v>
      </c>
      <c r="Q89" s="11">
        <f t="shared" si="43"/>
        <v>2</v>
      </c>
      <c r="R89" s="11">
        <f t="shared" si="30"/>
        <v>1</v>
      </c>
      <c r="S89" s="20">
        <f t="shared" si="31"/>
        <v>1</v>
      </c>
      <c r="T89" s="29">
        <f t="shared" si="32"/>
        <v>1928</v>
      </c>
      <c r="U89" s="71">
        <f>'Input_ch=50'!K75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1978</v>
      </c>
      <c r="Z89" s="71">
        <f>'Input_ch=50'!K86</f>
        <v>2</v>
      </c>
      <c r="AA89" s="11">
        <f t="shared" si="45"/>
        <v>2</v>
      </c>
      <c r="AB89" s="11">
        <f t="shared" si="36"/>
        <v>0</v>
      </c>
      <c r="AC89" s="20">
        <f t="shared" si="37"/>
        <v>0</v>
      </c>
      <c r="AD89" s="29">
        <f t="shared" si="38"/>
        <v>100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2036</v>
      </c>
      <c r="K90" s="71">
        <f>'Input_ch=50'!K53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2036</v>
      </c>
      <c r="P90" s="71">
        <f>'Input_ch=50'!K64</f>
        <v>3</v>
      </c>
      <c r="Q90" s="11">
        <f t="shared" si="43"/>
        <v>2</v>
      </c>
      <c r="R90" s="11">
        <f t="shared" si="30"/>
        <v>1</v>
      </c>
      <c r="S90" s="20">
        <f t="shared" si="31"/>
        <v>1</v>
      </c>
      <c r="T90" s="29">
        <f t="shared" si="32"/>
        <v>1986</v>
      </c>
      <c r="U90" s="71">
        <f>'Input_ch=50'!K75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2036</v>
      </c>
      <c r="Z90" s="71">
        <f>'Input_ch=50'!K86</f>
        <v>2</v>
      </c>
      <c r="AA90" s="11">
        <f t="shared" si="45"/>
        <v>1</v>
      </c>
      <c r="AB90" s="11">
        <f t="shared" si="36"/>
        <v>1</v>
      </c>
      <c r="AC90" s="20">
        <f t="shared" si="37"/>
        <v>1</v>
      </c>
      <c r="AD90" s="29">
        <f t="shared" si="38"/>
        <v>1936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150</v>
      </c>
      <c r="K91" s="71">
        <f>'Input_ch=50'!K53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2319</v>
      </c>
      <c r="P91" s="71">
        <f>'Input_ch=50'!K64</f>
        <v>3</v>
      </c>
      <c r="Q91" s="11">
        <f t="shared" si="43"/>
        <v>2</v>
      </c>
      <c r="R91" s="11">
        <f t="shared" si="30"/>
        <v>1</v>
      </c>
      <c r="S91" s="20">
        <f t="shared" si="31"/>
        <v>1</v>
      </c>
      <c r="T91" s="29">
        <f t="shared" si="32"/>
        <v>2269</v>
      </c>
      <c r="U91" s="71">
        <f>'Input_ch=50'!K75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2319</v>
      </c>
      <c r="Z91" s="71">
        <f>'Input_ch=50'!K86</f>
        <v>2</v>
      </c>
      <c r="AA91" s="11">
        <f t="shared" si="45"/>
        <v>1</v>
      </c>
      <c r="AB91" s="11">
        <f t="shared" si="36"/>
        <v>1</v>
      </c>
      <c r="AC91" s="20">
        <f t="shared" si="37"/>
        <v>1</v>
      </c>
      <c r="AD91" s="29">
        <f t="shared" si="38"/>
        <v>2219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100</v>
      </c>
      <c r="K92" s="71">
        <f>'Input_ch=50'!L53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150</v>
      </c>
      <c r="P92" s="71">
        <f>'Input_ch=50'!L64</f>
        <v>1</v>
      </c>
      <c r="Q92" s="11">
        <f t="shared" si="43"/>
        <v>2</v>
      </c>
      <c r="R92" s="11">
        <f t="shared" si="30"/>
        <v>-1</v>
      </c>
      <c r="S92" s="20">
        <f t="shared" si="31"/>
        <v>0</v>
      </c>
      <c r="T92" s="29">
        <f t="shared" si="32"/>
        <v>100</v>
      </c>
      <c r="U92" s="71">
        <f>'Input_ch=50'!L75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2492.25</v>
      </c>
      <c r="Z92" s="71">
        <f>'Input_ch=50'!L86</f>
        <v>1</v>
      </c>
      <c r="AA92" s="11">
        <f t="shared" si="45"/>
        <v>1</v>
      </c>
      <c r="AB92" s="11">
        <f t="shared" si="36"/>
        <v>0</v>
      </c>
      <c r="AC92" s="20">
        <f t="shared" si="37"/>
        <v>0</v>
      </c>
      <c r="AD92" s="29">
        <f t="shared" si="38"/>
        <v>50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50</v>
      </c>
      <c r="K93" s="71">
        <f>'Input_ch=50'!L54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100</v>
      </c>
      <c r="P93" s="71">
        <f>'Input_ch=50'!L65</f>
        <v>1</v>
      </c>
      <c r="Q93" s="11">
        <f t="shared" si="43"/>
        <v>1</v>
      </c>
      <c r="R93" s="11">
        <f t="shared" si="30"/>
        <v>0</v>
      </c>
      <c r="S93" s="20">
        <f t="shared" si="31"/>
        <v>0</v>
      </c>
      <c r="T93" s="29">
        <f t="shared" si="32"/>
        <v>50</v>
      </c>
      <c r="U93" s="71">
        <f>'Input_ch=50'!L76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2679</v>
      </c>
      <c r="Z93" s="71">
        <f>'Input_ch=50'!L87</f>
        <v>1</v>
      </c>
      <c r="AA93" s="11">
        <f t="shared" si="45"/>
        <v>0</v>
      </c>
      <c r="AB93" s="11">
        <f t="shared" si="36"/>
        <v>1</v>
      </c>
      <c r="AC93" s="20">
        <f t="shared" si="37"/>
        <v>1</v>
      </c>
      <c r="AD93" s="29">
        <f t="shared" si="38"/>
        <v>2529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'Input_ch=50'!K54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6453.5</v>
      </c>
      <c r="P94" s="71">
        <f>'Input_ch=50'!K65</f>
        <v>3</v>
      </c>
      <c r="Q94" s="11">
        <f t="shared" si="43"/>
        <v>0</v>
      </c>
      <c r="R94" s="11">
        <f t="shared" si="30"/>
        <v>3</v>
      </c>
      <c r="S94" s="20">
        <f t="shared" si="31"/>
        <v>3</v>
      </c>
      <c r="T94" s="29">
        <f t="shared" si="32"/>
        <v>6403.5</v>
      </c>
      <c r="U94" s="71">
        <f>'Input_ch=50'!K76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2284.5</v>
      </c>
      <c r="Z94" s="71">
        <f>'Input_ch=50'!K87</f>
        <v>2</v>
      </c>
      <c r="AA94" s="11">
        <f t="shared" si="45"/>
        <v>0</v>
      </c>
      <c r="AB94" s="11">
        <f t="shared" si="36"/>
        <v>2</v>
      </c>
      <c r="AC94" s="20">
        <f t="shared" si="37"/>
        <v>2</v>
      </c>
      <c r="AD94" s="29">
        <f t="shared" si="38"/>
        <v>4269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150</v>
      </c>
      <c r="K95" s="71">
        <f>'Input_ch=50'!K53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2344.75</v>
      </c>
      <c r="P95" s="71">
        <f>'Input_ch=50'!K64</f>
        <v>3</v>
      </c>
      <c r="Q95" s="11">
        <f t="shared" si="43"/>
        <v>2</v>
      </c>
      <c r="R95" s="11">
        <f t="shared" si="30"/>
        <v>1</v>
      </c>
      <c r="S95" s="20">
        <f t="shared" si="31"/>
        <v>1</v>
      </c>
      <c r="T95" s="29">
        <f t="shared" si="32"/>
        <v>2294.75</v>
      </c>
      <c r="U95" s="71">
        <f>'Input_ch=50'!K75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2344.75</v>
      </c>
      <c r="Z95" s="71">
        <f>'Input_ch=50'!K86</f>
        <v>2</v>
      </c>
      <c r="AA95" s="11">
        <f t="shared" si="45"/>
        <v>1</v>
      </c>
      <c r="AB95" s="11">
        <f t="shared" si="36"/>
        <v>1</v>
      </c>
      <c r="AC95" s="20">
        <f t="shared" si="37"/>
        <v>1</v>
      </c>
      <c r="AD95" s="29">
        <f t="shared" si="38"/>
        <v>2244.75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100</v>
      </c>
      <c r="K96" s="71">
        <f>'Input_ch=50'!L53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150</v>
      </c>
      <c r="P96" s="71">
        <f>'Input_ch=50'!L64</f>
        <v>1</v>
      </c>
      <c r="Q96" s="11">
        <f t="shared" si="43"/>
        <v>2</v>
      </c>
      <c r="R96" s="11">
        <f t="shared" si="30"/>
        <v>-1</v>
      </c>
      <c r="S96" s="20">
        <f t="shared" si="31"/>
        <v>0</v>
      </c>
      <c r="T96" s="29">
        <f t="shared" si="32"/>
        <v>100</v>
      </c>
      <c r="U96" s="71">
        <f>'Input_ch=50'!L75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2522.75</v>
      </c>
      <c r="Z96" s="71">
        <f>'Input_ch=50'!L86</f>
        <v>1</v>
      </c>
      <c r="AA96" s="11">
        <f t="shared" si="45"/>
        <v>1</v>
      </c>
      <c r="AB96" s="11">
        <f t="shared" si="36"/>
        <v>0</v>
      </c>
      <c r="AC96" s="20">
        <f t="shared" si="37"/>
        <v>0</v>
      </c>
      <c r="AD96" s="29">
        <f t="shared" si="38"/>
        <v>50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50</v>
      </c>
      <c r="K97" s="71">
        <f>'Input_ch=50'!L54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100</v>
      </c>
      <c r="P97" s="71">
        <f>'Input_ch=50'!L65</f>
        <v>1</v>
      </c>
      <c r="Q97" s="11">
        <f t="shared" si="43"/>
        <v>1</v>
      </c>
      <c r="R97" s="11">
        <f t="shared" si="30"/>
        <v>0</v>
      </c>
      <c r="S97" s="20">
        <f t="shared" si="31"/>
        <v>0</v>
      </c>
      <c r="T97" s="29">
        <f t="shared" si="32"/>
        <v>50</v>
      </c>
      <c r="U97" s="71">
        <f>'Input_ch=50'!L76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2403.25</v>
      </c>
      <c r="Z97" s="71">
        <f>'Input_ch=50'!L87</f>
        <v>1</v>
      </c>
      <c r="AA97" s="11">
        <f t="shared" si="45"/>
        <v>0</v>
      </c>
      <c r="AB97" s="11">
        <f t="shared" si="36"/>
        <v>1</v>
      </c>
      <c r="AC97" s="20">
        <f t="shared" si="37"/>
        <v>1</v>
      </c>
      <c r="AD97" s="29">
        <f t="shared" si="38"/>
        <v>2253.25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'Input_ch=50'!K54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5509.25</v>
      </c>
      <c r="P98" s="71">
        <f>'Input_ch=50'!K65</f>
        <v>3</v>
      </c>
      <c r="Q98" s="11">
        <f t="shared" si="43"/>
        <v>0</v>
      </c>
      <c r="R98" s="11">
        <f t="shared" si="30"/>
        <v>3</v>
      </c>
      <c r="S98" s="20">
        <f t="shared" si="31"/>
        <v>3</v>
      </c>
      <c r="T98" s="29">
        <f t="shared" si="32"/>
        <v>5459.25</v>
      </c>
      <c r="U98" s="71">
        <f>'Input_ch=50'!K76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1969.75</v>
      </c>
      <c r="Z98" s="71">
        <f>'Input_ch=50'!K87</f>
        <v>2</v>
      </c>
      <c r="AA98" s="11">
        <f t="shared" si="45"/>
        <v>0</v>
      </c>
      <c r="AB98" s="11">
        <f t="shared" si="36"/>
        <v>2</v>
      </c>
      <c r="AC98" s="20">
        <f t="shared" si="37"/>
        <v>2</v>
      </c>
      <c r="AD98" s="29">
        <f t="shared" si="38"/>
        <v>3639.5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'Input_ch=50'!K53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1858.5</v>
      </c>
      <c r="P99" s="71">
        <f>'Input_ch=50'!K64</f>
        <v>3</v>
      </c>
      <c r="Q99" s="11">
        <f t="shared" si="43"/>
        <v>2</v>
      </c>
      <c r="R99" s="11">
        <f t="shared" si="30"/>
        <v>1</v>
      </c>
      <c r="S99" s="20">
        <f t="shared" si="31"/>
        <v>1</v>
      </c>
      <c r="T99" s="29">
        <f t="shared" si="32"/>
        <v>1808.5</v>
      </c>
      <c r="U99" s="71">
        <f>'Input_ch=50'!K75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1858.5</v>
      </c>
      <c r="Z99" s="71">
        <f>'Input_ch=50'!K86</f>
        <v>2</v>
      </c>
      <c r="AA99" s="11">
        <f t="shared" si="45"/>
        <v>1</v>
      </c>
      <c r="AB99" s="11">
        <f t="shared" si="36"/>
        <v>1</v>
      </c>
      <c r="AC99" s="20">
        <f t="shared" si="37"/>
        <v>1</v>
      </c>
      <c r="AD99" s="29">
        <f t="shared" si="38"/>
        <v>1758.5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0</v>
      </c>
      <c r="F100" s="35">
        <f t="shared" si="23"/>
        <v>1</v>
      </c>
      <c r="G100" s="11">
        <f t="shared" si="41"/>
        <v>3</v>
      </c>
      <c r="H100" s="11">
        <f t="shared" si="24"/>
        <v>-2</v>
      </c>
      <c r="I100" s="20">
        <f t="shared" si="25"/>
        <v>0</v>
      </c>
      <c r="J100" s="29">
        <f t="shared" si="26"/>
        <v>150</v>
      </c>
      <c r="K100" s="71">
        <f>'Input_ch=50'!K53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2245.25</v>
      </c>
      <c r="P100" s="71">
        <f>'Input_ch=50'!K64</f>
        <v>3</v>
      </c>
      <c r="Q100" s="11">
        <f t="shared" si="43"/>
        <v>2</v>
      </c>
      <c r="R100" s="11">
        <f t="shared" si="30"/>
        <v>1</v>
      </c>
      <c r="S100" s="20">
        <f t="shared" si="31"/>
        <v>1</v>
      </c>
      <c r="T100" s="29">
        <f t="shared" si="32"/>
        <v>2195.25</v>
      </c>
      <c r="U100" s="71">
        <f>'Input_ch=50'!K75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2245.25</v>
      </c>
      <c r="Z100" s="71">
        <f>'Input_ch=50'!K86</f>
        <v>2</v>
      </c>
      <c r="AA100" s="11">
        <f t="shared" si="45"/>
        <v>1</v>
      </c>
      <c r="AB100" s="11">
        <f t="shared" si="36"/>
        <v>1</v>
      </c>
      <c r="AC100" s="20">
        <f t="shared" si="37"/>
        <v>1</v>
      </c>
      <c r="AD100" s="29">
        <f t="shared" si="38"/>
        <v>2145.25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2</v>
      </c>
      <c r="F101" s="35">
        <f t="shared" si="23"/>
        <v>3</v>
      </c>
      <c r="G101" s="11">
        <f t="shared" si="41"/>
        <v>2</v>
      </c>
      <c r="H101" s="11">
        <f t="shared" si="24"/>
        <v>1</v>
      </c>
      <c r="I101" s="20">
        <f t="shared" si="25"/>
        <v>1</v>
      </c>
      <c r="J101" s="29">
        <f t="shared" si="26"/>
        <v>2203.25</v>
      </c>
      <c r="K101" s="71">
        <f>'Input_ch=50'!K53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2253.25</v>
      </c>
      <c r="P101" s="71">
        <f>'Input_ch=50'!K64</f>
        <v>3</v>
      </c>
      <c r="Q101" s="11">
        <f t="shared" si="43"/>
        <v>2</v>
      </c>
      <c r="R101" s="11">
        <f t="shared" si="30"/>
        <v>1</v>
      </c>
      <c r="S101" s="20">
        <f t="shared" si="31"/>
        <v>1</v>
      </c>
      <c r="T101" s="29">
        <f t="shared" si="32"/>
        <v>2203.25</v>
      </c>
      <c r="U101" s="71">
        <f>'Input_ch=50'!K75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2253.25</v>
      </c>
      <c r="Z101" s="71">
        <f>'Input_ch=50'!K86</f>
        <v>2</v>
      </c>
      <c r="AA101" s="11">
        <f t="shared" si="45"/>
        <v>1</v>
      </c>
      <c r="AB101" s="11">
        <f t="shared" si="36"/>
        <v>1</v>
      </c>
      <c r="AC101" s="20">
        <f t="shared" si="37"/>
        <v>1</v>
      </c>
      <c r="AD101" s="29">
        <f t="shared" si="38"/>
        <v>2153.25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2</v>
      </c>
      <c r="H102" s="11">
        <f t="shared" si="24"/>
        <v>0</v>
      </c>
      <c r="I102" s="20">
        <f t="shared" si="25"/>
        <v>0</v>
      </c>
      <c r="J102" s="29">
        <f t="shared" si="26"/>
        <v>100</v>
      </c>
      <c r="K102" s="71">
        <f>'Input_ch=50'!K53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2350.5</v>
      </c>
      <c r="P102" s="71">
        <f>'Input_ch=50'!K64</f>
        <v>3</v>
      </c>
      <c r="Q102" s="11">
        <f t="shared" si="43"/>
        <v>2</v>
      </c>
      <c r="R102" s="11">
        <f t="shared" si="30"/>
        <v>1</v>
      </c>
      <c r="S102" s="20">
        <f t="shared" si="31"/>
        <v>1</v>
      </c>
      <c r="T102" s="29">
        <f t="shared" si="32"/>
        <v>2300.5</v>
      </c>
      <c r="U102" s="71">
        <f>'Input_ch=50'!K75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2350.5</v>
      </c>
      <c r="Z102" s="71">
        <f>'Input_ch=50'!K86</f>
        <v>2</v>
      </c>
      <c r="AA102" s="11">
        <f t="shared" si="45"/>
        <v>1</v>
      </c>
      <c r="AB102" s="11">
        <f t="shared" si="36"/>
        <v>1</v>
      </c>
      <c r="AC102" s="20">
        <f t="shared" si="37"/>
        <v>1</v>
      </c>
      <c r="AD102" s="29">
        <f t="shared" si="38"/>
        <v>2250.5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1</v>
      </c>
      <c r="H103" s="11">
        <f t="shared" si="24"/>
        <v>0</v>
      </c>
      <c r="I103" s="20">
        <f t="shared" si="25"/>
        <v>0</v>
      </c>
      <c r="J103" s="29">
        <f t="shared" si="26"/>
        <v>50</v>
      </c>
      <c r="K103" s="71">
        <f>'Input_ch=50'!L53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150</v>
      </c>
      <c r="P103" s="71">
        <f>'Input_ch=50'!L64</f>
        <v>1</v>
      </c>
      <c r="Q103" s="11">
        <f t="shared" si="43"/>
        <v>2</v>
      </c>
      <c r="R103" s="11">
        <f t="shared" si="30"/>
        <v>-1</v>
      </c>
      <c r="S103" s="20">
        <f t="shared" si="31"/>
        <v>0</v>
      </c>
      <c r="T103" s="29">
        <f t="shared" si="32"/>
        <v>100</v>
      </c>
      <c r="U103" s="71">
        <f>'Input_ch=50'!L75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2572.5</v>
      </c>
      <c r="Z103" s="71">
        <f>'Input_ch=50'!L86</f>
        <v>1</v>
      </c>
      <c r="AA103" s="11">
        <f t="shared" si="45"/>
        <v>1</v>
      </c>
      <c r="AB103" s="11">
        <f t="shared" si="36"/>
        <v>0</v>
      </c>
      <c r="AC103" s="20">
        <f t="shared" si="37"/>
        <v>0</v>
      </c>
      <c r="AD103" s="29">
        <f t="shared" si="38"/>
        <v>50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0</v>
      </c>
      <c r="H104" s="11">
        <f t="shared" si="24"/>
        <v>4</v>
      </c>
      <c r="I104" s="20">
        <f t="shared" si="25"/>
        <v>4</v>
      </c>
      <c r="J104" s="29">
        <f t="shared" si="26"/>
        <v>8590</v>
      </c>
      <c r="K104" s="71">
        <f>'Input_ch=50'!K54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4395</v>
      </c>
      <c r="P104" s="71">
        <f>'Input_ch=50'!K65</f>
        <v>3</v>
      </c>
      <c r="Q104" s="11">
        <f t="shared" si="43"/>
        <v>1</v>
      </c>
      <c r="R104" s="11">
        <f t="shared" si="30"/>
        <v>2</v>
      </c>
      <c r="S104" s="20">
        <f t="shared" si="31"/>
        <v>2</v>
      </c>
      <c r="T104" s="29">
        <f t="shared" si="32"/>
        <v>4345</v>
      </c>
      <c r="U104" s="71">
        <f>'Input_ch=50'!K76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2297.5</v>
      </c>
      <c r="Z104" s="71">
        <f>'Input_ch=50'!K87</f>
        <v>2</v>
      </c>
      <c r="AA104" s="11">
        <f t="shared" si="45"/>
        <v>0</v>
      </c>
      <c r="AB104" s="11">
        <f t="shared" si="36"/>
        <v>2</v>
      </c>
      <c r="AC104" s="20">
        <f t="shared" si="37"/>
        <v>2</v>
      </c>
      <c r="AD104" s="29">
        <f t="shared" si="38"/>
        <v>4295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0</v>
      </c>
      <c r="F105" s="35">
        <f t="shared" si="23"/>
        <v>1</v>
      </c>
      <c r="G105" s="11">
        <f t="shared" si="41"/>
        <v>3</v>
      </c>
      <c r="H105" s="11">
        <f t="shared" si="24"/>
        <v>-2</v>
      </c>
      <c r="I105" s="20">
        <f t="shared" si="25"/>
        <v>0</v>
      </c>
      <c r="J105" s="29">
        <f t="shared" si="26"/>
        <v>150</v>
      </c>
      <c r="K105" s="71">
        <f>'Input_ch=50'!L53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150</v>
      </c>
      <c r="P105" s="71">
        <f>'Input_ch=50'!L64</f>
        <v>1</v>
      </c>
      <c r="Q105" s="11">
        <f t="shared" si="43"/>
        <v>2</v>
      </c>
      <c r="R105" s="11">
        <f t="shared" si="30"/>
        <v>-1</v>
      </c>
      <c r="S105" s="20">
        <f t="shared" si="31"/>
        <v>0</v>
      </c>
      <c r="T105" s="29">
        <f t="shared" si="32"/>
        <v>100</v>
      </c>
      <c r="U105" s="71">
        <f>'Input_ch=50'!L75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2594</v>
      </c>
      <c r="Z105" s="71">
        <f>'Input_ch=50'!L86</f>
        <v>1</v>
      </c>
      <c r="AA105" s="11">
        <f t="shared" si="45"/>
        <v>1</v>
      </c>
      <c r="AB105" s="11">
        <f t="shared" si="36"/>
        <v>0</v>
      </c>
      <c r="AC105" s="20">
        <f t="shared" si="37"/>
        <v>0</v>
      </c>
      <c r="AD105" s="29">
        <f t="shared" si="38"/>
        <v>50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0</v>
      </c>
      <c r="F106" s="35">
        <f t="shared" si="23"/>
        <v>1</v>
      </c>
      <c r="G106" s="11">
        <f t="shared" si="41"/>
        <v>2</v>
      </c>
      <c r="H106" s="11">
        <f t="shared" si="24"/>
        <v>-1</v>
      </c>
      <c r="I106" s="20">
        <f t="shared" si="25"/>
        <v>0</v>
      </c>
      <c r="J106" s="29">
        <f t="shared" si="26"/>
        <v>100</v>
      </c>
      <c r="K106" s="71">
        <f>'Input_ch=50'!L54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100</v>
      </c>
      <c r="P106" s="71">
        <f>'Input_ch=50'!L65</f>
        <v>1</v>
      </c>
      <c r="Q106" s="11">
        <f t="shared" si="43"/>
        <v>1</v>
      </c>
      <c r="R106" s="11">
        <f t="shared" si="30"/>
        <v>0</v>
      </c>
      <c r="S106" s="20">
        <f t="shared" si="31"/>
        <v>0</v>
      </c>
      <c r="T106" s="29">
        <f t="shared" si="32"/>
        <v>50</v>
      </c>
      <c r="U106" s="71">
        <f>'Input_ch=50'!L76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2601.75</v>
      </c>
      <c r="Z106" s="71">
        <f>'Input_ch=50'!L87</f>
        <v>1</v>
      </c>
      <c r="AA106" s="11">
        <f t="shared" si="45"/>
        <v>0</v>
      </c>
      <c r="AB106" s="11">
        <f t="shared" si="36"/>
        <v>1</v>
      </c>
      <c r="AC106" s="20">
        <f t="shared" si="37"/>
        <v>1</v>
      </c>
      <c r="AD106" s="29">
        <f t="shared" si="38"/>
        <v>2451.75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50</v>
      </c>
      <c r="K107" s="71">
        <f>'Input_ch=50'!L54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50</v>
      </c>
      <c r="P107" s="71">
        <f>'Input_ch=50'!L65</f>
        <v>1</v>
      </c>
      <c r="Q107" s="11">
        <f t="shared" si="43"/>
        <v>0</v>
      </c>
      <c r="R107" s="11">
        <f t="shared" si="30"/>
        <v>1</v>
      </c>
      <c r="S107" s="20">
        <f t="shared" si="31"/>
        <v>1</v>
      </c>
      <c r="T107" s="29">
        <f t="shared" si="32"/>
        <v>2488</v>
      </c>
      <c r="U107" s="71">
        <f>'Input_ch=50'!L76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2638</v>
      </c>
      <c r="Z107" s="71">
        <f>'Input_ch=50'!L87</f>
        <v>1</v>
      </c>
      <c r="AA107" s="11">
        <f t="shared" si="45"/>
        <v>0</v>
      </c>
      <c r="AB107" s="11">
        <f t="shared" si="36"/>
        <v>1</v>
      </c>
      <c r="AC107" s="20">
        <f t="shared" si="37"/>
        <v>1</v>
      </c>
      <c r="AD107" s="29">
        <f t="shared" si="38"/>
        <v>2488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'Input_ch=50'!K54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'Input_ch=50'!K65</f>
        <v>3</v>
      </c>
      <c r="Q108" s="11">
        <f t="shared" si="43"/>
        <v>0</v>
      </c>
      <c r="R108" s="11">
        <f t="shared" si="30"/>
        <v>3</v>
      </c>
      <c r="S108" s="20">
        <f t="shared" si="31"/>
        <v>3</v>
      </c>
      <c r="T108" s="29">
        <f t="shared" si="32"/>
        <v>7142.25</v>
      </c>
      <c r="U108" s="71">
        <f>'Input_ch=50'!K76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2530.75</v>
      </c>
      <c r="Z108" s="71">
        <f>'Input_ch=50'!K87</f>
        <v>2</v>
      </c>
      <c r="AA108" s="11">
        <f t="shared" si="45"/>
        <v>0</v>
      </c>
      <c r="AB108" s="11">
        <f t="shared" si="36"/>
        <v>2</v>
      </c>
      <c r="AC108" s="20">
        <f t="shared" si="37"/>
        <v>2</v>
      </c>
      <c r="AD108" s="29">
        <f t="shared" si="38"/>
        <v>4761.5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0</v>
      </c>
      <c r="F109" s="35">
        <f t="shared" si="23"/>
        <v>1</v>
      </c>
      <c r="G109" s="11">
        <f t="shared" si="41"/>
        <v>0</v>
      </c>
      <c r="H109" s="11">
        <f t="shared" si="24"/>
        <v>1</v>
      </c>
      <c r="I109" s="20">
        <f t="shared" si="25"/>
        <v>1</v>
      </c>
      <c r="J109" s="29">
        <f t="shared" si="26"/>
        <v>2234</v>
      </c>
      <c r="K109" s="71">
        <f>'Input_ch=50'!K53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2384</v>
      </c>
      <c r="P109" s="71">
        <f>'Input_ch=50'!K64</f>
        <v>3</v>
      </c>
      <c r="Q109" s="11">
        <f t="shared" si="43"/>
        <v>2</v>
      </c>
      <c r="R109" s="11">
        <f t="shared" si="30"/>
        <v>1</v>
      </c>
      <c r="S109" s="20">
        <f t="shared" si="31"/>
        <v>1</v>
      </c>
      <c r="T109" s="29">
        <f t="shared" si="32"/>
        <v>2334</v>
      </c>
      <c r="U109" s="71">
        <f>'Input_ch=50'!K75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2384</v>
      </c>
      <c r="Z109" s="71">
        <f>'Input_ch=50'!K86</f>
        <v>2</v>
      </c>
      <c r="AA109" s="11">
        <f t="shared" si="45"/>
        <v>1</v>
      </c>
      <c r="AB109" s="11">
        <f t="shared" si="36"/>
        <v>1</v>
      </c>
      <c r="AC109" s="20">
        <f t="shared" si="37"/>
        <v>1</v>
      </c>
      <c r="AD109" s="29">
        <f t="shared" si="38"/>
        <v>2284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0</v>
      </c>
      <c r="H110" s="11">
        <f t="shared" si="24"/>
        <v>3</v>
      </c>
      <c r="I110" s="20">
        <f t="shared" si="25"/>
        <v>3</v>
      </c>
      <c r="J110" s="29">
        <f t="shared" si="26"/>
        <v>6715.5</v>
      </c>
      <c r="K110" s="71">
        <f>'Input_ch=50'!K53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2388.5</v>
      </c>
      <c r="P110" s="71">
        <f>'Input_ch=50'!K64</f>
        <v>3</v>
      </c>
      <c r="Q110" s="11">
        <f t="shared" si="43"/>
        <v>2</v>
      </c>
      <c r="R110" s="11">
        <f t="shared" si="30"/>
        <v>1</v>
      </c>
      <c r="S110" s="20">
        <f t="shared" si="31"/>
        <v>1</v>
      </c>
      <c r="T110" s="29">
        <f t="shared" si="32"/>
        <v>2338.5</v>
      </c>
      <c r="U110" s="71">
        <f>'Input_ch=50'!K75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2388.5</v>
      </c>
      <c r="Z110" s="71">
        <f>'Input_ch=50'!K86</f>
        <v>2</v>
      </c>
      <c r="AA110" s="11">
        <f t="shared" si="45"/>
        <v>1</v>
      </c>
      <c r="AB110" s="11">
        <f t="shared" si="36"/>
        <v>1</v>
      </c>
      <c r="AC110" s="20">
        <f t="shared" si="37"/>
        <v>1</v>
      </c>
      <c r="AD110" s="29">
        <f t="shared" si="38"/>
        <v>2288.5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100</v>
      </c>
      <c r="K111" s="71">
        <f>'Input_ch=50'!L53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150</v>
      </c>
      <c r="P111" s="71">
        <f>'Input_ch=50'!L64</f>
        <v>1</v>
      </c>
      <c r="Q111" s="11">
        <f t="shared" si="43"/>
        <v>2</v>
      </c>
      <c r="R111" s="11">
        <f t="shared" si="30"/>
        <v>-1</v>
      </c>
      <c r="S111" s="20">
        <f t="shared" si="31"/>
        <v>0</v>
      </c>
      <c r="T111" s="29">
        <f t="shared" si="32"/>
        <v>100</v>
      </c>
      <c r="U111" s="71">
        <f>'Input_ch=50'!L75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2492</v>
      </c>
      <c r="Z111" s="71">
        <f>'Input_ch=50'!L86</f>
        <v>1</v>
      </c>
      <c r="AA111" s="11">
        <f t="shared" si="45"/>
        <v>1</v>
      </c>
      <c r="AB111" s="11">
        <f t="shared" si="36"/>
        <v>0</v>
      </c>
      <c r="AC111" s="20">
        <f t="shared" si="37"/>
        <v>0</v>
      </c>
      <c r="AD111" s="29">
        <f t="shared" si="38"/>
        <v>50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50</v>
      </c>
      <c r="K112" s="71">
        <f>'Input_ch=50'!L54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100</v>
      </c>
      <c r="P112" s="71">
        <f>'Input_ch=50'!L65</f>
        <v>1</v>
      </c>
      <c r="Q112" s="11">
        <f t="shared" si="43"/>
        <v>1</v>
      </c>
      <c r="R112" s="11">
        <f t="shared" si="30"/>
        <v>0</v>
      </c>
      <c r="S112" s="20">
        <f t="shared" si="31"/>
        <v>0</v>
      </c>
      <c r="T112" s="29">
        <f t="shared" si="32"/>
        <v>50</v>
      </c>
      <c r="U112" s="71">
        <f>'Input_ch=50'!L76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2585.75</v>
      </c>
      <c r="Z112" s="71">
        <f>'Input_ch=50'!L87</f>
        <v>1</v>
      </c>
      <c r="AA112" s="11">
        <f t="shared" si="45"/>
        <v>0</v>
      </c>
      <c r="AB112" s="11">
        <f t="shared" si="36"/>
        <v>1</v>
      </c>
      <c r="AC112" s="20">
        <f t="shared" si="37"/>
        <v>1</v>
      </c>
      <c r="AD112" s="29">
        <f t="shared" si="38"/>
        <v>2435.75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'Input_ch=50'!K54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6687.5</v>
      </c>
      <c r="P113" s="71">
        <f>'Input_ch=50'!K65</f>
        <v>3</v>
      </c>
      <c r="Q113" s="11">
        <f t="shared" si="43"/>
        <v>0</v>
      </c>
      <c r="R113" s="11">
        <f t="shared" si="30"/>
        <v>3</v>
      </c>
      <c r="S113" s="20">
        <f t="shared" si="31"/>
        <v>3</v>
      </c>
      <c r="T113" s="29">
        <f t="shared" si="32"/>
        <v>6637.5</v>
      </c>
      <c r="U113" s="71">
        <f>'Input_ch=50'!K76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2362.5</v>
      </c>
      <c r="Z113" s="71">
        <f>'Input_ch=50'!K87</f>
        <v>2</v>
      </c>
      <c r="AA113" s="11">
        <f t="shared" si="45"/>
        <v>0</v>
      </c>
      <c r="AB113" s="11">
        <f t="shared" si="36"/>
        <v>2</v>
      </c>
      <c r="AC113" s="20">
        <f t="shared" si="37"/>
        <v>2</v>
      </c>
      <c r="AD113" s="29">
        <f t="shared" si="38"/>
        <v>4425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0</v>
      </c>
      <c r="F114" s="35">
        <f t="shared" si="23"/>
        <v>1</v>
      </c>
      <c r="G114" s="11">
        <f t="shared" si="41"/>
        <v>0</v>
      </c>
      <c r="H114" s="11">
        <f t="shared" si="24"/>
        <v>1</v>
      </c>
      <c r="I114" s="20">
        <f t="shared" si="25"/>
        <v>1</v>
      </c>
      <c r="J114" s="29">
        <f t="shared" si="26"/>
        <v>1869.75</v>
      </c>
      <c r="K114" s="71">
        <f>'Input_ch=50'!K53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2019.75</v>
      </c>
      <c r="P114" s="71">
        <f>'Input_ch=50'!K64</f>
        <v>3</v>
      </c>
      <c r="Q114" s="11">
        <f t="shared" si="43"/>
        <v>2</v>
      </c>
      <c r="R114" s="11">
        <f t="shared" si="30"/>
        <v>1</v>
      </c>
      <c r="S114" s="20">
        <f t="shared" si="31"/>
        <v>1</v>
      </c>
      <c r="T114" s="29">
        <f t="shared" si="32"/>
        <v>1969.75</v>
      </c>
      <c r="U114" s="71">
        <f>'Input_ch=50'!K75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2019.75</v>
      </c>
      <c r="Z114" s="71">
        <f>'Input_ch=50'!K86</f>
        <v>2</v>
      </c>
      <c r="AA114" s="11">
        <f t="shared" si="45"/>
        <v>1</v>
      </c>
      <c r="AB114" s="11">
        <f t="shared" si="36"/>
        <v>1</v>
      </c>
      <c r="AC114" s="20">
        <f t="shared" si="37"/>
        <v>1</v>
      </c>
      <c r="AD114" s="29">
        <f t="shared" si="38"/>
        <v>1919.75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0</v>
      </c>
      <c r="H115" s="11">
        <f t="shared" si="24"/>
        <v>2</v>
      </c>
      <c r="I115" s="20">
        <f t="shared" si="25"/>
        <v>2</v>
      </c>
      <c r="J115" s="29">
        <f t="shared" si="26"/>
        <v>3798</v>
      </c>
      <c r="K115" s="71">
        <f>'Input_ch=50'!K53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2049</v>
      </c>
      <c r="P115" s="71">
        <f>'Input_ch=50'!K64</f>
        <v>3</v>
      </c>
      <c r="Q115" s="11">
        <f t="shared" si="43"/>
        <v>2</v>
      </c>
      <c r="R115" s="11">
        <f t="shared" si="30"/>
        <v>1</v>
      </c>
      <c r="S115" s="20">
        <f t="shared" si="31"/>
        <v>1</v>
      </c>
      <c r="T115" s="29">
        <f t="shared" si="32"/>
        <v>1999</v>
      </c>
      <c r="U115" s="71">
        <f>'Input_ch=50'!K75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2049</v>
      </c>
      <c r="Z115" s="71">
        <f>'Input_ch=50'!K86</f>
        <v>2</v>
      </c>
      <c r="AA115" s="11">
        <f t="shared" si="45"/>
        <v>1</v>
      </c>
      <c r="AB115" s="11">
        <f t="shared" si="36"/>
        <v>1</v>
      </c>
      <c r="AC115" s="20">
        <f t="shared" si="37"/>
        <v>1</v>
      </c>
      <c r="AD115" s="29">
        <f t="shared" si="38"/>
        <v>1949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50</v>
      </c>
      <c r="K116" s="71">
        <f>'Input_ch=50'!K53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2199.5</v>
      </c>
      <c r="P116" s="71">
        <f>'Input_ch=50'!K64</f>
        <v>3</v>
      </c>
      <c r="Q116" s="11">
        <f t="shared" si="43"/>
        <v>2</v>
      </c>
      <c r="R116" s="11">
        <f t="shared" si="30"/>
        <v>1</v>
      </c>
      <c r="S116" s="20">
        <f t="shared" si="31"/>
        <v>1</v>
      </c>
      <c r="T116" s="29">
        <f t="shared" si="32"/>
        <v>2149.5</v>
      </c>
      <c r="U116" s="71">
        <f>'Input_ch=50'!K75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2199.5</v>
      </c>
      <c r="Z116" s="71">
        <f>'Input_ch=50'!K86</f>
        <v>2</v>
      </c>
      <c r="AA116" s="11">
        <f t="shared" si="45"/>
        <v>1</v>
      </c>
      <c r="AB116" s="11">
        <f t="shared" si="36"/>
        <v>1</v>
      </c>
      <c r="AC116" s="20">
        <f t="shared" si="37"/>
        <v>1</v>
      </c>
      <c r="AD116" s="29">
        <f t="shared" si="38"/>
        <v>2099.5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'Input_ch=50'!K53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1977.25</v>
      </c>
      <c r="P117" s="71">
        <f>'Input_ch=50'!K64</f>
        <v>3</v>
      </c>
      <c r="Q117" s="11">
        <f t="shared" si="43"/>
        <v>2</v>
      </c>
      <c r="R117" s="11">
        <f t="shared" si="30"/>
        <v>1</v>
      </c>
      <c r="S117" s="20">
        <f t="shared" si="31"/>
        <v>1</v>
      </c>
      <c r="T117" s="29">
        <f t="shared" si="32"/>
        <v>1927.25</v>
      </c>
      <c r="U117" s="71">
        <f>'Input_ch=50'!K75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1977.25</v>
      </c>
      <c r="Z117" s="71">
        <f>'Input_ch=50'!K86</f>
        <v>2</v>
      </c>
      <c r="AA117" s="11">
        <f t="shared" si="45"/>
        <v>1</v>
      </c>
      <c r="AB117" s="11">
        <f t="shared" si="36"/>
        <v>1</v>
      </c>
      <c r="AC117" s="20">
        <f t="shared" si="37"/>
        <v>1</v>
      </c>
      <c r="AD117" s="29">
        <f t="shared" si="38"/>
        <v>1877.25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150</v>
      </c>
      <c r="K118" s="71">
        <f>'Input_ch=50'!K53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2263</v>
      </c>
      <c r="P118" s="71">
        <f>'Input_ch=50'!K64</f>
        <v>3</v>
      </c>
      <c r="Q118" s="11">
        <f t="shared" si="43"/>
        <v>2</v>
      </c>
      <c r="R118" s="11">
        <f t="shared" si="30"/>
        <v>1</v>
      </c>
      <c r="S118" s="20">
        <f t="shared" si="31"/>
        <v>1</v>
      </c>
      <c r="T118" s="29">
        <f t="shared" si="32"/>
        <v>2213</v>
      </c>
      <c r="U118" s="71">
        <f>'Input_ch=50'!K75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2263</v>
      </c>
      <c r="Z118" s="71">
        <f>'Input_ch=50'!K86</f>
        <v>2</v>
      </c>
      <c r="AA118" s="11">
        <f t="shared" si="45"/>
        <v>1</v>
      </c>
      <c r="AB118" s="11">
        <f t="shared" si="36"/>
        <v>1</v>
      </c>
      <c r="AC118" s="20">
        <f t="shared" si="37"/>
        <v>1</v>
      </c>
      <c r="AD118" s="29">
        <f t="shared" si="38"/>
        <v>2163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100</v>
      </c>
      <c r="K119" s="71">
        <f>'Input_ch=50'!K53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2232</v>
      </c>
      <c r="P119" s="71">
        <f>'Input_ch=50'!K64</f>
        <v>3</v>
      </c>
      <c r="Q119" s="11">
        <f t="shared" si="43"/>
        <v>2</v>
      </c>
      <c r="R119" s="11">
        <f t="shared" si="30"/>
        <v>1</v>
      </c>
      <c r="S119" s="20">
        <f t="shared" si="31"/>
        <v>1</v>
      </c>
      <c r="T119" s="29">
        <f t="shared" si="32"/>
        <v>2182</v>
      </c>
      <c r="U119" s="71">
        <f>'Input_ch=50'!K75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2232</v>
      </c>
      <c r="Z119" s="71">
        <f>'Input_ch=50'!K86</f>
        <v>2</v>
      </c>
      <c r="AA119" s="11">
        <f t="shared" si="45"/>
        <v>1</v>
      </c>
      <c r="AB119" s="11">
        <f t="shared" si="36"/>
        <v>1</v>
      </c>
      <c r="AC119" s="20">
        <f t="shared" si="37"/>
        <v>1</v>
      </c>
      <c r="AD119" s="29">
        <f t="shared" si="38"/>
        <v>2132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0</v>
      </c>
      <c r="F120" s="35">
        <f t="shared" si="23"/>
        <v>1</v>
      </c>
      <c r="G120" s="11">
        <f t="shared" si="41"/>
        <v>1</v>
      </c>
      <c r="H120" s="11">
        <f t="shared" si="24"/>
        <v>0</v>
      </c>
      <c r="I120" s="20">
        <f t="shared" si="25"/>
        <v>0</v>
      </c>
      <c r="J120" s="29">
        <f t="shared" si="26"/>
        <v>50</v>
      </c>
      <c r="K120" s="71">
        <f>'Input_ch=50'!K53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2153.25</v>
      </c>
      <c r="P120" s="71">
        <f>'Input_ch=50'!K64</f>
        <v>3</v>
      </c>
      <c r="Q120" s="11">
        <f t="shared" si="43"/>
        <v>2</v>
      </c>
      <c r="R120" s="11">
        <f t="shared" si="30"/>
        <v>1</v>
      </c>
      <c r="S120" s="20">
        <f t="shared" si="31"/>
        <v>1</v>
      </c>
      <c r="T120" s="29">
        <f t="shared" si="32"/>
        <v>2103.25</v>
      </c>
      <c r="U120" s="71">
        <f>'Input_ch=50'!K75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2153.25</v>
      </c>
      <c r="Z120" s="71">
        <f>'Input_ch=50'!K86</f>
        <v>2</v>
      </c>
      <c r="AA120" s="11">
        <f t="shared" si="45"/>
        <v>1</v>
      </c>
      <c r="AB120" s="11">
        <f t="shared" si="36"/>
        <v>1</v>
      </c>
      <c r="AC120" s="20">
        <f t="shared" si="37"/>
        <v>1</v>
      </c>
      <c r="AD120" s="29">
        <f t="shared" si="38"/>
        <v>2053.25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0</v>
      </c>
      <c r="H121" s="11">
        <f t="shared" si="24"/>
        <v>1</v>
      </c>
      <c r="I121" s="20">
        <f t="shared" si="25"/>
        <v>1</v>
      </c>
      <c r="J121" s="29">
        <f t="shared" si="26"/>
        <v>2046.5</v>
      </c>
      <c r="K121" s="71">
        <f>'Input_ch=50'!K53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2196.5</v>
      </c>
      <c r="P121" s="71">
        <f>'Input_ch=50'!K64</f>
        <v>3</v>
      </c>
      <c r="Q121" s="11">
        <f t="shared" si="43"/>
        <v>2</v>
      </c>
      <c r="R121" s="11">
        <f t="shared" si="30"/>
        <v>1</v>
      </c>
      <c r="S121" s="20">
        <f t="shared" si="31"/>
        <v>1</v>
      </c>
      <c r="T121" s="29">
        <f t="shared" si="32"/>
        <v>2146.5</v>
      </c>
      <c r="U121" s="71">
        <f>'Input_ch=50'!K75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2196.5</v>
      </c>
      <c r="Z121" s="71">
        <f>'Input_ch=50'!K86</f>
        <v>2</v>
      </c>
      <c r="AA121" s="11">
        <f t="shared" si="45"/>
        <v>1</v>
      </c>
      <c r="AB121" s="11">
        <f t="shared" si="36"/>
        <v>1</v>
      </c>
      <c r="AC121" s="20">
        <f t="shared" si="37"/>
        <v>1</v>
      </c>
      <c r="AD121" s="29">
        <f t="shared" si="38"/>
        <v>2096.5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'Input_ch=50'!K53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2035</v>
      </c>
      <c r="P122" s="71">
        <f>'Input_ch=50'!K64</f>
        <v>3</v>
      </c>
      <c r="Q122" s="11">
        <f t="shared" si="43"/>
        <v>2</v>
      </c>
      <c r="R122" s="11">
        <f t="shared" si="30"/>
        <v>1</v>
      </c>
      <c r="S122" s="20">
        <f t="shared" si="31"/>
        <v>1</v>
      </c>
      <c r="T122" s="29">
        <f t="shared" si="32"/>
        <v>1985</v>
      </c>
      <c r="U122" s="71">
        <f>'Input_ch=50'!K75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2035</v>
      </c>
      <c r="Z122" s="71">
        <f>'Input_ch=50'!K86</f>
        <v>2</v>
      </c>
      <c r="AA122" s="11">
        <f t="shared" si="45"/>
        <v>1</v>
      </c>
      <c r="AB122" s="11">
        <f t="shared" si="36"/>
        <v>1</v>
      </c>
      <c r="AC122" s="20">
        <f t="shared" si="37"/>
        <v>1</v>
      </c>
      <c r="AD122" s="29">
        <f t="shared" si="38"/>
        <v>1935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'Input_ch=50'!K53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2023</v>
      </c>
      <c r="P123" s="71">
        <f>'Input_ch=50'!K64</f>
        <v>3</v>
      </c>
      <c r="Q123" s="11">
        <f t="shared" si="43"/>
        <v>2</v>
      </c>
      <c r="R123" s="11">
        <f t="shared" si="30"/>
        <v>1</v>
      </c>
      <c r="S123" s="20">
        <f t="shared" si="31"/>
        <v>1</v>
      </c>
      <c r="T123" s="29">
        <f t="shared" si="32"/>
        <v>1973</v>
      </c>
      <c r="U123" s="71">
        <f>'Input_ch=50'!K75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2023</v>
      </c>
      <c r="Z123" s="71">
        <f>'Input_ch=50'!K86</f>
        <v>2</v>
      </c>
      <c r="AA123" s="11">
        <f t="shared" si="45"/>
        <v>1</v>
      </c>
      <c r="AB123" s="11">
        <f t="shared" si="36"/>
        <v>1</v>
      </c>
      <c r="AC123" s="20">
        <f t="shared" si="37"/>
        <v>1</v>
      </c>
      <c r="AD123" s="29">
        <f t="shared" si="38"/>
        <v>1923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0</v>
      </c>
      <c r="F124" s="35">
        <f t="shared" si="23"/>
        <v>1</v>
      </c>
      <c r="G124" s="11">
        <f t="shared" si="41"/>
        <v>0</v>
      </c>
      <c r="H124" s="11">
        <f t="shared" si="24"/>
        <v>1</v>
      </c>
      <c r="I124" s="20">
        <f t="shared" si="25"/>
        <v>1</v>
      </c>
      <c r="J124" s="29">
        <f t="shared" si="26"/>
        <v>1811.75</v>
      </c>
      <c r="K124" s="71">
        <f>'Input_ch=50'!K53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1961.75</v>
      </c>
      <c r="P124" s="71">
        <f>'Input_ch=50'!K64</f>
        <v>3</v>
      </c>
      <c r="Q124" s="11">
        <f t="shared" si="43"/>
        <v>2</v>
      </c>
      <c r="R124" s="11">
        <f t="shared" si="30"/>
        <v>1</v>
      </c>
      <c r="S124" s="20">
        <f t="shared" si="31"/>
        <v>1</v>
      </c>
      <c r="T124" s="29">
        <f t="shared" si="32"/>
        <v>1911.75</v>
      </c>
      <c r="U124" s="71">
        <f>'Input_ch=50'!K75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1961.75</v>
      </c>
      <c r="Z124" s="71">
        <f>'Input_ch=50'!K86</f>
        <v>2</v>
      </c>
      <c r="AA124" s="11">
        <f t="shared" si="45"/>
        <v>1</v>
      </c>
      <c r="AB124" s="11">
        <f t="shared" si="36"/>
        <v>1</v>
      </c>
      <c r="AC124" s="20">
        <f t="shared" si="37"/>
        <v>1</v>
      </c>
      <c r="AD124" s="29">
        <f t="shared" si="38"/>
        <v>1861.75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0</v>
      </c>
      <c r="H125" s="11">
        <f t="shared" si="24"/>
        <v>2</v>
      </c>
      <c r="I125" s="20">
        <f t="shared" si="25"/>
        <v>2</v>
      </c>
      <c r="J125" s="29">
        <f t="shared" si="26"/>
        <v>3699.5</v>
      </c>
      <c r="K125" s="71">
        <f>'Input_ch=50'!K53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1999.75</v>
      </c>
      <c r="P125" s="71">
        <f>'Input_ch=50'!K64</f>
        <v>3</v>
      </c>
      <c r="Q125" s="11">
        <f t="shared" si="43"/>
        <v>2</v>
      </c>
      <c r="R125" s="11">
        <f t="shared" si="30"/>
        <v>1</v>
      </c>
      <c r="S125" s="20">
        <f t="shared" si="31"/>
        <v>1</v>
      </c>
      <c r="T125" s="29">
        <f t="shared" si="32"/>
        <v>1949.75</v>
      </c>
      <c r="U125" s="71">
        <f>'Input_ch=50'!K75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1999.75</v>
      </c>
      <c r="Z125" s="71">
        <f>'Input_ch=50'!K86</f>
        <v>2</v>
      </c>
      <c r="AA125" s="11">
        <f t="shared" si="45"/>
        <v>1</v>
      </c>
      <c r="AB125" s="11">
        <f t="shared" si="36"/>
        <v>1</v>
      </c>
      <c r="AC125" s="20">
        <f t="shared" si="37"/>
        <v>1</v>
      </c>
      <c r="AD125" s="29">
        <f t="shared" si="38"/>
        <v>1899.75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1</v>
      </c>
      <c r="H126" s="11">
        <f t="shared" si="24"/>
        <v>0</v>
      </c>
      <c r="I126" s="20">
        <f t="shared" si="25"/>
        <v>0</v>
      </c>
      <c r="J126" s="29">
        <f t="shared" si="26"/>
        <v>50</v>
      </c>
      <c r="K126" s="71">
        <f>'Input_ch=50'!K53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2224.25</v>
      </c>
      <c r="P126" s="71">
        <f>'Input_ch=50'!K64</f>
        <v>3</v>
      </c>
      <c r="Q126" s="11">
        <f t="shared" si="43"/>
        <v>2</v>
      </c>
      <c r="R126" s="11">
        <f t="shared" si="30"/>
        <v>1</v>
      </c>
      <c r="S126" s="20">
        <f t="shared" si="31"/>
        <v>1</v>
      </c>
      <c r="T126" s="29">
        <f t="shared" si="32"/>
        <v>2174.25</v>
      </c>
      <c r="U126" s="71">
        <f>'Input_ch=50'!K75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2224.25</v>
      </c>
      <c r="Z126" s="71">
        <f>'Input_ch=50'!K86</f>
        <v>2</v>
      </c>
      <c r="AA126" s="11">
        <f t="shared" si="45"/>
        <v>1</v>
      </c>
      <c r="AB126" s="11">
        <f t="shared" si="36"/>
        <v>1</v>
      </c>
      <c r="AC126" s="20">
        <f t="shared" si="37"/>
        <v>1</v>
      </c>
      <c r="AD126" s="29">
        <f t="shared" si="38"/>
        <v>2124.25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0</v>
      </c>
      <c r="H127" s="11">
        <f t="shared" si="24"/>
        <v>4</v>
      </c>
      <c r="I127" s="20">
        <f t="shared" si="25"/>
        <v>4</v>
      </c>
      <c r="J127" s="29">
        <f t="shared" si="26"/>
        <v>7397</v>
      </c>
      <c r="K127" s="71">
        <f>'Input_ch=50'!K53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1999.25</v>
      </c>
      <c r="P127" s="71">
        <f>'Input_ch=50'!K64</f>
        <v>3</v>
      </c>
      <c r="Q127" s="11">
        <f t="shared" si="43"/>
        <v>2</v>
      </c>
      <c r="R127" s="11">
        <f t="shared" si="30"/>
        <v>1</v>
      </c>
      <c r="S127" s="20">
        <f t="shared" si="31"/>
        <v>1</v>
      </c>
      <c r="T127" s="29">
        <f t="shared" si="32"/>
        <v>1949.25</v>
      </c>
      <c r="U127" s="71">
        <f>'Input_ch=50'!K75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1999.25</v>
      </c>
      <c r="Z127" s="71">
        <f>'Input_ch=50'!K86</f>
        <v>2</v>
      </c>
      <c r="AA127" s="11">
        <f t="shared" si="45"/>
        <v>1</v>
      </c>
      <c r="AB127" s="11">
        <f t="shared" si="36"/>
        <v>1</v>
      </c>
      <c r="AC127" s="20">
        <f t="shared" si="37"/>
        <v>1</v>
      </c>
      <c r="AD127" s="29">
        <f t="shared" si="38"/>
        <v>1899.25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0</v>
      </c>
      <c r="F128" s="35">
        <f t="shared" si="23"/>
        <v>1</v>
      </c>
      <c r="G128" s="11">
        <f t="shared" si="41"/>
        <v>3</v>
      </c>
      <c r="H128" s="11">
        <f t="shared" si="24"/>
        <v>-2</v>
      </c>
      <c r="I128" s="20">
        <f t="shared" si="25"/>
        <v>0</v>
      </c>
      <c r="J128" s="29">
        <f t="shared" si="26"/>
        <v>150</v>
      </c>
      <c r="K128" s="71">
        <f>'Input_ch=50'!K53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2171.25</v>
      </c>
      <c r="P128" s="71">
        <f>'Input_ch=50'!K64</f>
        <v>3</v>
      </c>
      <c r="Q128" s="11">
        <f t="shared" si="43"/>
        <v>2</v>
      </c>
      <c r="R128" s="11">
        <f t="shared" si="30"/>
        <v>1</v>
      </c>
      <c r="S128" s="20">
        <f t="shared" si="31"/>
        <v>1</v>
      </c>
      <c r="T128" s="29">
        <f t="shared" si="32"/>
        <v>2121.25</v>
      </c>
      <c r="U128" s="71">
        <f>'Input_ch=50'!K75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2171.25</v>
      </c>
      <c r="Z128" s="71">
        <f>'Input_ch=50'!K86</f>
        <v>2</v>
      </c>
      <c r="AA128" s="11">
        <f t="shared" si="45"/>
        <v>1</v>
      </c>
      <c r="AB128" s="11">
        <f t="shared" si="36"/>
        <v>1</v>
      </c>
      <c r="AC128" s="20">
        <f t="shared" si="37"/>
        <v>1</v>
      </c>
      <c r="AD128" s="29">
        <f t="shared" si="38"/>
        <v>2071.25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100</v>
      </c>
      <c r="K129" s="71">
        <f>'Input_ch=50'!K53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2199.5</v>
      </c>
      <c r="P129" s="71">
        <f>'Input_ch=50'!K64</f>
        <v>3</v>
      </c>
      <c r="Q129" s="11">
        <f t="shared" si="43"/>
        <v>2</v>
      </c>
      <c r="R129" s="11">
        <f t="shared" si="30"/>
        <v>1</v>
      </c>
      <c r="S129" s="20">
        <f t="shared" si="31"/>
        <v>1</v>
      </c>
      <c r="T129" s="29">
        <f t="shared" si="32"/>
        <v>2149.5</v>
      </c>
      <c r="U129" s="71">
        <f>'Input_ch=50'!K75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2199.5</v>
      </c>
      <c r="Z129" s="71">
        <f>'Input_ch=50'!K86</f>
        <v>2</v>
      </c>
      <c r="AA129" s="11">
        <f t="shared" si="45"/>
        <v>1</v>
      </c>
      <c r="AB129" s="11">
        <f t="shared" si="36"/>
        <v>1</v>
      </c>
      <c r="AC129" s="20">
        <f t="shared" si="37"/>
        <v>1</v>
      </c>
      <c r="AD129" s="29">
        <f t="shared" si="38"/>
        <v>2099.5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50</v>
      </c>
      <c r="K130" s="71">
        <f>'Input_ch=50'!K53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2305.75</v>
      </c>
      <c r="P130" s="71">
        <f>'Input_ch=50'!K64</f>
        <v>3</v>
      </c>
      <c r="Q130" s="11">
        <f t="shared" si="43"/>
        <v>2</v>
      </c>
      <c r="R130" s="11">
        <f t="shared" si="30"/>
        <v>1</v>
      </c>
      <c r="S130" s="20">
        <f t="shared" si="31"/>
        <v>1</v>
      </c>
      <c r="T130" s="29">
        <f t="shared" si="32"/>
        <v>2255.75</v>
      </c>
      <c r="U130" s="71">
        <f>'Input_ch=50'!K75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2305.75</v>
      </c>
      <c r="Z130" s="71">
        <f>'Input_ch=50'!K86</f>
        <v>2</v>
      </c>
      <c r="AA130" s="11">
        <f t="shared" si="45"/>
        <v>1</v>
      </c>
      <c r="AB130" s="11">
        <f t="shared" si="36"/>
        <v>1</v>
      </c>
      <c r="AC130" s="20">
        <f t="shared" si="37"/>
        <v>1</v>
      </c>
      <c r="AD130" s="29">
        <f t="shared" si="38"/>
        <v>2205.75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'Input_ch=50'!K53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2147.5</v>
      </c>
      <c r="P131" s="71">
        <f>'Input_ch=50'!K64</f>
        <v>3</v>
      </c>
      <c r="Q131" s="11">
        <f t="shared" si="43"/>
        <v>2</v>
      </c>
      <c r="R131" s="11">
        <f t="shared" si="30"/>
        <v>1</v>
      </c>
      <c r="S131" s="20">
        <f t="shared" si="31"/>
        <v>1</v>
      </c>
      <c r="T131" s="29">
        <f t="shared" si="32"/>
        <v>2097.5</v>
      </c>
      <c r="U131" s="71">
        <f>'Input_ch=50'!K75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2147.5</v>
      </c>
      <c r="Z131" s="71">
        <f>'Input_ch=50'!K86</f>
        <v>2</v>
      </c>
      <c r="AA131" s="11">
        <f t="shared" si="45"/>
        <v>1</v>
      </c>
      <c r="AB131" s="11">
        <f t="shared" si="36"/>
        <v>1</v>
      </c>
      <c r="AC131" s="20">
        <f t="shared" si="37"/>
        <v>1</v>
      </c>
      <c r="AD131" s="29">
        <f t="shared" si="38"/>
        <v>2047.5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'Input_ch=50'!K53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2014.5</v>
      </c>
      <c r="P132" s="71">
        <f>'Input_ch=50'!K64</f>
        <v>3</v>
      </c>
      <c r="Q132" s="11">
        <f t="shared" si="43"/>
        <v>2</v>
      </c>
      <c r="R132" s="11">
        <f t="shared" si="30"/>
        <v>1</v>
      </c>
      <c r="S132" s="20">
        <f t="shared" si="31"/>
        <v>1</v>
      </c>
      <c r="T132" s="29">
        <f t="shared" si="32"/>
        <v>1964.5</v>
      </c>
      <c r="U132" s="71">
        <f>'Input_ch=50'!K75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2014.5</v>
      </c>
      <c r="Z132" s="71">
        <f>'Input_ch=50'!K86</f>
        <v>2</v>
      </c>
      <c r="AA132" s="11">
        <f t="shared" si="45"/>
        <v>1</v>
      </c>
      <c r="AB132" s="11">
        <f t="shared" si="36"/>
        <v>1</v>
      </c>
      <c r="AC132" s="20">
        <f t="shared" si="37"/>
        <v>1</v>
      </c>
      <c r="AD132" s="29">
        <f t="shared" si="38"/>
        <v>1914.5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2</v>
      </c>
      <c r="F133" s="35">
        <f t="shared" si="23"/>
        <v>3</v>
      </c>
      <c r="G133" s="11">
        <f t="shared" si="41"/>
        <v>0</v>
      </c>
      <c r="H133" s="11">
        <f t="shared" si="24"/>
        <v>3</v>
      </c>
      <c r="I133" s="20">
        <f t="shared" si="25"/>
        <v>3</v>
      </c>
      <c r="J133" s="29">
        <f t="shared" si="26"/>
        <v>5417.25</v>
      </c>
      <c r="K133" s="71">
        <f>'Input_ch=50'!K53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1955.75</v>
      </c>
      <c r="P133" s="71">
        <f>'Input_ch=50'!K64</f>
        <v>3</v>
      </c>
      <c r="Q133" s="11">
        <f t="shared" si="43"/>
        <v>2</v>
      </c>
      <c r="R133" s="11">
        <f t="shared" si="30"/>
        <v>1</v>
      </c>
      <c r="S133" s="20">
        <f t="shared" si="31"/>
        <v>1</v>
      </c>
      <c r="T133" s="29">
        <f t="shared" si="32"/>
        <v>1905.75</v>
      </c>
      <c r="U133" s="71">
        <f>'Input_ch=50'!K75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1955.75</v>
      </c>
      <c r="Z133" s="71">
        <f>'Input_ch=50'!K86</f>
        <v>2</v>
      </c>
      <c r="AA133" s="11">
        <f t="shared" si="45"/>
        <v>1</v>
      </c>
      <c r="AB133" s="11">
        <f t="shared" si="36"/>
        <v>1</v>
      </c>
      <c r="AC133" s="20">
        <f t="shared" si="37"/>
        <v>1</v>
      </c>
      <c r="AD133" s="29">
        <f t="shared" si="38"/>
        <v>1855.75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2</v>
      </c>
      <c r="H134" s="11">
        <f t="shared" si="24"/>
        <v>-1</v>
      </c>
      <c r="I134" s="20">
        <f t="shared" si="25"/>
        <v>0</v>
      </c>
      <c r="J134" s="29">
        <f t="shared" si="26"/>
        <v>100</v>
      </c>
      <c r="K134" s="71">
        <f>'Input_ch=50'!K53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2069</v>
      </c>
      <c r="P134" s="71">
        <f>'Input_ch=50'!K64</f>
        <v>3</v>
      </c>
      <c r="Q134" s="11">
        <f t="shared" si="43"/>
        <v>2</v>
      </c>
      <c r="R134" s="11">
        <f t="shared" si="30"/>
        <v>1</v>
      </c>
      <c r="S134" s="20">
        <f t="shared" si="31"/>
        <v>1</v>
      </c>
      <c r="T134" s="29">
        <f t="shared" si="32"/>
        <v>2019</v>
      </c>
      <c r="U134" s="71">
        <f>'Input_ch=50'!K75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2069</v>
      </c>
      <c r="Z134" s="71">
        <f>'Input_ch=50'!K86</f>
        <v>2</v>
      </c>
      <c r="AA134" s="11">
        <f t="shared" si="45"/>
        <v>1</v>
      </c>
      <c r="AB134" s="11">
        <f t="shared" si="36"/>
        <v>1</v>
      </c>
      <c r="AC134" s="20">
        <f t="shared" si="37"/>
        <v>1</v>
      </c>
      <c r="AD134" s="29">
        <f t="shared" si="38"/>
        <v>1969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1</v>
      </c>
      <c r="H135" s="11">
        <f t="shared" si="24"/>
        <v>0</v>
      </c>
      <c r="I135" s="20">
        <f t="shared" si="25"/>
        <v>0</v>
      </c>
      <c r="J135" s="29">
        <f t="shared" si="26"/>
        <v>50</v>
      </c>
      <c r="K135" s="71">
        <f>'Input_ch=50'!K53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2008</v>
      </c>
      <c r="P135" s="71">
        <f>'Input_ch=50'!K64</f>
        <v>3</v>
      </c>
      <c r="Q135" s="11">
        <f t="shared" si="43"/>
        <v>2</v>
      </c>
      <c r="R135" s="11">
        <f t="shared" si="30"/>
        <v>1</v>
      </c>
      <c r="S135" s="20">
        <f t="shared" si="31"/>
        <v>1</v>
      </c>
      <c r="T135" s="29">
        <f t="shared" si="32"/>
        <v>1958</v>
      </c>
      <c r="U135" s="71">
        <f>'Input_ch=50'!K75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2008</v>
      </c>
      <c r="Z135" s="71">
        <f>'Input_ch=50'!K86</f>
        <v>2</v>
      </c>
      <c r="AA135" s="11">
        <f t="shared" si="45"/>
        <v>1</v>
      </c>
      <c r="AB135" s="11">
        <f t="shared" si="36"/>
        <v>1</v>
      </c>
      <c r="AC135" s="20">
        <f t="shared" si="37"/>
        <v>1</v>
      </c>
      <c r="AD135" s="29">
        <f t="shared" si="38"/>
        <v>1908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1</v>
      </c>
      <c r="F136" s="35">
        <f t="shared" si="23"/>
        <v>2</v>
      </c>
      <c r="G136" s="11">
        <f t="shared" si="41"/>
        <v>0</v>
      </c>
      <c r="H136" s="11">
        <f t="shared" si="24"/>
        <v>2</v>
      </c>
      <c r="I136" s="20">
        <f t="shared" si="25"/>
        <v>2</v>
      </c>
      <c r="J136" s="29">
        <f t="shared" si="26"/>
        <v>3633.5</v>
      </c>
      <c r="K136" s="71">
        <f>'Input_ch=50'!K53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1966.75</v>
      </c>
      <c r="P136" s="71">
        <f>'Input_ch=50'!K64</f>
        <v>3</v>
      </c>
      <c r="Q136" s="11">
        <f t="shared" si="43"/>
        <v>2</v>
      </c>
      <c r="R136" s="11">
        <f t="shared" si="30"/>
        <v>1</v>
      </c>
      <c r="S136" s="20">
        <f t="shared" si="31"/>
        <v>1</v>
      </c>
      <c r="T136" s="29">
        <f t="shared" si="32"/>
        <v>1916.75</v>
      </c>
      <c r="U136" s="71">
        <f>'Input_ch=50'!K75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1966.75</v>
      </c>
      <c r="Z136" s="71">
        <f>'Input_ch=50'!K86</f>
        <v>2</v>
      </c>
      <c r="AA136" s="11">
        <f t="shared" si="45"/>
        <v>1</v>
      </c>
      <c r="AB136" s="11">
        <f t="shared" si="36"/>
        <v>1</v>
      </c>
      <c r="AC136" s="20">
        <f t="shared" si="37"/>
        <v>1</v>
      </c>
      <c r="AD136" s="29">
        <f t="shared" si="38"/>
        <v>1866.75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1</v>
      </c>
      <c r="H137" s="11">
        <f t="shared" si="24"/>
        <v>0</v>
      </c>
      <c r="I137" s="20">
        <f t="shared" si="25"/>
        <v>0</v>
      </c>
      <c r="J137" s="29">
        <f t="shared" si="26"/>
        <v>50</v>
      </c>
      <c r="K137" s="71">
        <f>'Input_ch=50'!K53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2020</v>
      </c>
      <c r="P137" s="71">
        <f>'Input_ch=50'!K64</f>
        <v>3</v>
      </c>
      <c r="Q137" s="11">
        <f t="shared" si="43"/>
        <v>2</v>
      </c>
      <c r="R137" s="11">
        <f t="shared" si="30"/>
        <v>1</v>
      </c>
      <c r="S137" s="20">
        <f t="shared" si="31"/>
        <v>1</v>
      </c>
      <c r="T137" s="29">
        <f t="shared" si="32"/>
        <v>1970</v>
      </c>
      <c r="U137" s="71">
        <f>'Input_ch=50'!K75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2020</v>
      </c>
      <c r="Z137" s="71">
        <f>'Input_ch=50'!K86</f>
        <v>2</v>
      </c>
      <c r="AA137" s="11">
        <f t="shared" si="45"/>
        <v>1</v>
      </c>
      <c r="AB137" s="11">
        <f t="shared" si="36"/>
        <v>1</v>
      </c>
      <c r="AC137" s="20">
        <f t="shared" si="37"/>
        <v>1</v>
      </c>
      <c r="AD137" s="29">
        <f t="shared" si="38"/>
        <v>1920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1</v>
      </c>
      <c r="F138" s="35">
        <f t="shared" si="23"/>
        <v>2</v>
      </c>
      <c r="G138" s="11">
        <f t="shared" si="41"/>
        <v>0</v>
      </c>
      <c r="H138" s="11">
        <f t="shared" si="24"/>
        <v>2</v>
      </c>
      <c r="I138" s="20">
        <f t="shared" si="25"/>
        <v>2</v>
      </c>
      <c r="J138" s="29">
        <f t="shared" si="26"/>
        <v>3680</v>
      </c>
      <c r="K138" s="71">
        <f>'Input_ch=50'!K53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1990</v>
      </c>
      <c r="P138" s="71">
        <f>'Input_ch=50'!K64</f>
        <v>3</v>
      </c>
      <c r="Q138" s="11">
        <f t="shared" si="43"/>
        <v>2</v>
      </c>
      <c r="R138" s="11">
        <f t="shared" si="30"/>
        <v>1</v>
      </c>
      <c r="S138" s="20">
        <f t="shared" si="31"/>
        <v>1</v>
      </c>
      <c r="T138" s="29">
        <f t="shared" si="32"/>
        <v>1940</v>
      </c>
      <c r="U138" s="71">
        <f>'Input_ch=50'!K75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1990</v>
      </c>
      <c r="Z138" s="71">
        <f>'Input_ch=50'!K86</f>
        <v>2</v>
      </c>
      <c r="AA138" s="11">
        <f t="shared" si="45"/>
        <v>1</v>
      </c>
      <c r="AB138" s="11">
        <f t="shared" si="36"/>
        <v>1</v>
      </c>
      <c r="AC138" s="20">
        <f t="shared" si="37"/>
        <v>1</v>
      </c>
      <c r="AD138" s="29">
        <f t="shared" si="38"/>
        <v>1890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1</v>
      </c>
      <c r="H139" s="11">
        <f t="shared" si="24"/>
        <v>0</v>
      </c>
      <c r="I139" s="20">
        <f t="shared" si="25"/>
        <v>0</v>
      </c>
      <c r="J139" s="29">
        <f t="shared" si="26"/>
        <v>50</v>
      </c>
      <c r="K139" s="71">
        <f>'Input_ch=50'!K53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2056.25</v>
      </c>
      <c r="P139" s="71">
        <f>'Input_ch=50'!K64</f>
        <v>3</v>
      </c>
      <c r="Q139" s="11">
        <f t="shared" si="43"/>
        <v>2</v>
      </c>
      <c r="R139" s="11">
        <f t="shared" si="30"/>
        <v>1</v>
      </c>
      <c r="S139" s="20">
        <f t="shared" si="31"/>
        <v>1</v>
      </c>
      <c r="T139" s="29">
        <f t="shared" si="32"/>
        <v>2006.25</v>
      </c>
      <c r="U139" s="71">
        <f>'Input_ch=50'!K75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2056.25</v>
      </c>
      <c r="Z139" s="71">
        <f>'Input_ch=50'!K86</f>
        <v>2</v>
      </c>
      <c r="AA139" s="11">
        <f t="shared" si="45"/>
        <v>1</v>
      </c>
      <c r="AB139" s="11">
        <f t="shared" si="36"/>
        <v>1</v>
      </c>
      <c r="AC139" s="20">
        <f t="shared" si="37"/>
        <v>1</v>
      </c>
      <c r="AD139" s="29">
        <f t="shared" si="38"/>
        <v>1956.25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0</v>
      </c>
      <c r="H140" s="11">
        <f t="shared" si="24"/>
        <v>4</v>
      </c>
      <c r="I140" s="20">
        <f t="shared" si="25"/>
        <v>4</v>
      </c>
      <c r="J140" s="29">
        <f t="shared" si="26"/>
        <v>7428</v>
      </c>
      <c r="K140" s="71">
        <f>'Input_ch=50'!K53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2007</v>
      </c>
      <c r="P140" s="71">
        <f>'Input_ch=50'!K64</f>
        <v>3</v>
      </c>
      <c r="Q140" s="11">
        <f t="shared" si="43"/>
        <v>2</v>
      </c>
      <c r="R140" s="11">
        <f t="shared" si="30"/>
        <v>1</v>
      </c>
      <c r="S140" s="20">
        <f t="shared" si="31"/>
        <v>1</v>
      </c>
      <c r="T140" s="29">
        <f t="shared" si="32"/>
        <v>1957</v>
      </c>
      <c r="U140" s="71">
        <f>'Input_ch=50'!K75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2007</v>
      </c>
      <c r="Z140" s="71">
        <f>'Input_ch=50'!K86</f>
        <v>2</v>
      </c>
      <c r="AA140" s="11">
        <f t="shared" si="45"/>
        <v>1</v>
      </c>
      <c r="AB140" s="11">
        <f t="shared" si="36"/>
        <v>1</v>
      </c>
      <c r="AC140" s="20">
        <f t="shared" si="37"/>
        <v>1</v>
      </c>
      <c r="AD140" s="29">
        <f t="shared" si="38"/>
        <v>1907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150</v>
      </c>
      <c r="K141" s="71">
        <f>'Input_ch=50'!K53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2203</v>
      </c>
      <c r="P141" s="71">
        <f>'Input_ch=50'!K64</f>
        <v>3</v>
      </c>
      <c r="Q141" s="11">
        <f t="shared" si="43"/>
        <v>2</v>
      </c>
      <c r="R141" s="11">
        <f t="shared" si="30"/>
        <v>1</v>
      </c>
      <c r="S141" s="20">
        <f t="shared" si="31"/>
        <v>1</v>
      </c>
      <c r="T141" s="29">
        <f t="shared" si="32"/>
        <v>2153</v>
      </c>
      <c r="U141" s="71">
        <f>'Input_ch=50'!K75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2203</v>
      </c>
      <c r="Z141" s="71">
        <f>'Input_ch=50'!K86</f>
        <v>2</v>
      </c>
      <c r="AA141" s="11">
        <f t="shared" si="45"/>
        <v>1</v>
      </c>
      <c r="AB141" s="11">
        <f t="shared" si="36"/>
        <v>1</v>
      </c>
      <c r="AC141" s="20">
        <f t="shared" si="37"/>
        <v>1</v>
      </c>
      <c r="AD141" s="29">
        <f t="shared" si="38"/>
        <v>2103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1</v>
      </c>
      <c r="F142" s="35">
        <f t="shared" si="23"/>
        <v>2</v>
      </c>
      <c r="G142" s="11">
        <f t="shared" si="41"/>
        <v>2</v>
      </c>
      <c r="H142" s="11">
        <f t="shared" si="24"/>
        <v>0</v>
      </c>
      <c r="I142" s="20">
        <f t="shared" si="25"/>
        <v>0</v>
      </c>
      <c r="J142" s="29">
        <f t="shared" si="26"/>
        <v>100</v>
      </c>
      <c r="K142" s="71">
        <f>'Input_ch=50'!K53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2104.75</v>
      </c>
      <c r="P142" s="71">
        <f>'Input_ch=50'!K64</f>
        <v>3</v>
      </c>
      <c r="Q142" s="11">
        <f t="shared" si="43"/>
        <v>2</v>
      </c>
      <c r="R142" s="11">
        <f t="shared" si="30"/>
        <v>1</v>
      </c>
      <c r="S142" s="20">
        <f t="shared" si="31"/>
        <v>1</v>
      </c>
      <c r="T142" s="29">
        <f t="shared" si="32"/>
        <v>2054.75</v>
      </c>
      <c r="U142" s="71">
        <f>'Input_ch=50'!K75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2104.75</v>
      </c>
      <c r="Z142" s="71">
        <f>'Input_ch=50'!K86</f>
        <v>2</v>
      </c>
      <c r="AA142" s="11">
        <f t="shared" si="45"/>
        <v>1</v>
      </c>
      <c r="AB142" s="11">
        <f t="shared" si="36"/>
        <v>1</v>
      </c>
      <c r="AC142" s="20">
        <f t="shared" si="37"/>
        <v>1</v>
      </c>
      <c r="AD142" s="29">
        <f t="shared" si="38"/>
        <v>2004.75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1</v>
      </c>
      <c r="H143" s="11">
        <f t="shared" si="24"/>
        <v>0</v>
      </c>
      <c r="I143" s="20">
        <f t="shared" si="25"/>
        <v>0</v>
      </c>
      <c r="J143" s="29">
        <f t="shared" si="26"/>
        <v>50</v>
      </c>
      <c r="K143" s="71">
        <f>'Input_ch=50'!K53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2257</v>
      </c>
      <c r="P143" s="71">
        <f>'Input_ch=50'!K64</f>
        <v>3</v>
      </c>
      <c r="Q143" s="11">
        <f t="shared" si="43"/>
        <v>2</v>
      </c>
      <c r="R143" s="11">
        <f t="shared" si="30"/>
        <v>1</v>
      </c>
      <c r="S143" s="20">
        <f t="shared" si="31"/>
        <v>1</v>
      </c>
      <c r="T143" s="29">
        <f t="shared" si="32"/>
        <v>2207</v>
      </c>
      <c r="U143" s="71">
        <f>'Input_ch=50'!K75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2257</v>
      </c>
      <c r="Z143" s="71">
        <f>'Input_ch=50'!K86</f>
        <v>2</v>
      </c>
      <c r="AA143" s="11">
        <f t="shared" si="45"/>
        <v>1</v>
      </c>
      <c r="AB143" s="11">
        <f t="shared" si="36"/>
        <v>1</v>
      </c>
      <c r="AC143" s="20">
        <f t="shared" si="37"/>
        <v>1</v>
      </c>
      <c r="AD143" s="29">
        <f t="shared" si="38"/>
        <v>2157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0</v>
      </c>
      <c r="H144" s="11">
        <f t="shared" si="24"/>
        <v>4</v>
      </c>
      <c r="I144" s="20">
        <f t="shared" si="25"/>
        <v>4</v>
      </c>
      <c r="J144" s="29">
        <f t="shared" si="26"/>
        <v>7849</v>
      </c>
      <c r="K144" s="71">
        <f>'Input_ch=50'!K53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2112.25</v>
      </c>
      <c r="P144" s="71">
        <f>'Input_ch=50'!K64</f>
        <v>3</v>
      </c>
      <c r="Q144" s="11">
        <f t="shared" si="43"/>
        <v>2</v>
      </c>
      <c r="R144" s="11">
        <f t="shared" si="30"/>
        <v>1</v>
      </c>
      <c r="S144" s="20">
        <f t="shared" si="31"/>
        <v>1</v>
      </c>
      <c r="T144" s="29">
        <f t="shared" si="32"/>
        <v>2062.25</v>
      </c>
      <c r="U144" s="71">
        <f>'Input_ch=50'!K75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2112.25</v>
      </c>
      <c r="Z144" s="71">
        <f>'Input_ch=50'!K86</f>
        <v>2</v>
      </c>
      <c r="AA144" s="11">
        <f t="shared" si="45"/>
        <v>1</v>
      </c>
      <c r="AB144" s="11">
        <f t="shared" si="36"/>
        <v>1</v>
      </c>
      <c r="AC144" s="20">
        <f t="shared" si="37"/>
        <v>1</v>
      </c>
      <c r="AD144" s="29">
        <f t="shared" si="38"/>
        <v>2012.25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2171.5</v>
      </c>
      <c r="K145" s="71">
        <f>'Input_ch=50'!K53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2171.5</v>
      </c>
      <c r="P145" s="71">
        <f>'Input_ch=50'!K64</f>
        <v>3</v>
      </c>
      <c r="Q145" s="11">
        <f t="shared" si="43"/>
        <v>2</v>
      </c>
      <c r="R145" s="11">
        <f t="shared" si="30"/>
        <v>1</v>
      </c>
      <c r="S145" s="20">
        <f t="shared" si="31"/>
        <v>1</v>
      </c>
      <c r="T145" s="29">
        <f t="shared" si="32"/>
        <v>2121.5</v>
      </c>
      <c r="U145" s="71">
        <f>'Input_ch=50'!K75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2171.5</v>
      </c>
      <c r="Z145" s="71">
        <f>'Input_ch=50'!K86</f>
        <v>2</v>
      </c>
      <c r="AA145" s="11">
        <f t="shared" si="45"/>
        <v>1</v>
      </c>
      <c r="AB145" s="11">
        <f t="shared" si="36"/>
        <v>1</v>
      </c>
      <c r="AC145" s="20">
        <f t="shared" si="37"/>
        <v>1</v>
      </c>
      <c r="AD145" s="29">
        <f t="shared" si="38"/>
        <v>2071.5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2238.25</v>
      </c>
      <c r="K146" s="71">
        <f>'Input_ch=50'!K53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2238.25</v>
      </c>
      <c r="P146" s="71">
        <f>'Input_ch=50'!K64</f>
        <v>3</v>
      </c>
      <c r="Q146" s="11">
        <f t="shared" si="43"/>
        <v>2</v>
      </c>
      <c r="R146" s="11">
        <f t="shared" si="30"/>
        <v>1</v>
      </c>
      <c r="S146" s="20">
        <f t="shared" si="31"/>
        <v>1</v>
      </c>
      <c r="T146" s="29">
        <f t="shared" si="32"/>
        <v>2188.25</v>
      </c>
      <c r="U146" s="71">
        <f>'Input_ch=50'!K75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2238.25</v>
      </c>
      <c r="Z146" s="71">
        <f>'Input_ch=50'!K86</f>
        <v>2</v>
      </c>
      <c r="AA146" s="11">
        <f t="shared" si="45"/>
        <v>1</v>
      </c>
      <c r="AB146" s="11">
        <f t="shared" si="36"/>
        <v>1</v>
      </c>
      <c r="AC146" s="20">
        <f t="shared" si="37"/>
        <v>1</v>
      </c>
      <c r="AD146" s="29">
        <f t="shared" si="38"/>
        <v>2138.25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2329.5</v>
      </c>
      <c r="K147" s="71">
        <f>'Input_ch=50'!K53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2329.5</v>
      </c>
      <c r="P147" s="71">
        <f>'Input_ch=50'!K64</f>
        <v>3</v>
      </c>
      <c r="Q147" s="11">
        <f t="shared" si="43"/>
        <v>2</v>
      </c>
      <c r="R147" s="11">
        <f t="shared" si="30"/>
        <v>1</v>
      </c>
      <c r="S147" s="20">
        <f t="shared" si="31"/>
        <v>1</v>
      </c>
      <c r="T147" s="29">
        <f t="shared" si="32"/>
        <v>2279.5</v>
      </c>
      <c r="U147" s="71">
        <f>'Input_ch=50'!K75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2329.5</v>
      </c>
      <c r="Z147" s="71">
        <f>'Input_ch=50'!K86</f>
        <v>2</v>
      </c>
      <c r="AA147" s="11">
        <f t="shared" si="45"/>
        <v>1</v>
      </c>
      <c r="AB147" s="11">
        <f t="shared" si="36"/>
        <v>1</v>
      </c>
      <c r="AC147" s="20">
        <f t="shared" si="37"/>
        <v>1</v>
      </c>
      <c r="AD147" s="29">
        <f t="shared" si="38"/>
        <v>2229.5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0</v>
      </c>
      <c r="F148" s="35">
        <f t="shared" si="23"/>
        <v>1</v>
      </c>
      <c r="G148" s="11">
        <f t="shared" si="41"/>
        <v>3</v>
      </c>
      <c r="H148" s="11">
        <f t="shared" si="24"/>
        <v>-2</v>
      </c>
      <c r="I148" s="20">
        <f t="shared" si="25"/>
        <v>0</v>
      </c>
      <c r="J148" s="29">
        <f t="shared" si="26"/>
        <v>150</v>
      </c>
      <c r="K148" s="71">
        <f>'Input_ch=50'!L53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150</v>
      </c>
      <c r="P148" s="71">
        <f>'Input_ch=50'!L64</f>
        <v>1</v>
      </c>
      <c r="Q148" s="11">
        <f t="shared" si="43"/>
        <v>2</v>
      </c>
      <c r="R148" s="11">
        <f t="shared" si="30"/>
        <v>-1</v>
      </c>
      <c r="S148" s="20">
        <f t="shared" si="31"/>
        <v>0</v>
      </c>
      <c r="T148" s="29">
        <f t="shared" si="32"/>
        <v>100</v>
      </c>
      <c r="U148" s="71">
        <f>'Input_ch=50'!L75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2493</v>
      </c>
      <c r="Z148" s="71">
        <f>'Input_ch=50'!L86</f>
        <v>1</v>
      </c>
      <c r="AA148" s="11">
        <f t="shared" si="45"/>
        <v>1</v>
      </c>
      <c r="AB148" s="11">
        <f t="shared" si="36"/>
        <v>0</v>
      </c>
      <c r="AC148" s="20">
        <f t="shared" si="37"/>
        <v>0</v>
      </c>
      <c r="AD148" s="29">
        <f t="shared" si="38"/>
        <v>50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100</v>
      </c>
      <c r="K149" s="71">
        <f>'Input_ch=50'!L54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100</v>
      </c>
      <c r="P149" s="71">
        <f>'Input_ch=50'!L65</f>
        <v>1</v>
      </c>
      <c r="Q149" s="11">
        <f t="shared" si="43"/>
        <v>1</v>
      </c>
      <c r="R149" s="11">
        <f t="shared" si="30"/>
        <v>0</v>
      </c>
      <c r="S149" s="20">
        <f t="shared" si="31"/>
        <v>0</v>
      </c>
      <c r="T149" s="29">
        <f t="shared" si="32"/>
        <v>50</v>
      </c>
      <c r="U149" s="71">
        <f>'Input_ch=50'!L76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2508.75</v>
      </c>
      <c r="Z149" s="71">
        <f>'Input_ch=50'!L87</f>
        <v>1</v>
      </c>
      <c r="AA149" s="11">
        <f t="shared" si="45"/>
        <v>0</v>
      </c>
      <c r="AB149" s="11">
        <f t="shared" si="36"/>
        <v>1</v>
      </c>
      <c r="AC149" s="20">
        <f t="shared" si="37"/>
        <v>1</v>
      </c>
      <c r="AD149" s="29">
        <f t="shared" si="38"/>
        <v>2358.75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0</v>
      </c>
      <c r="F150" s="35">
        <f t="shared" ref="F150:F168" si="46">IF(E150=0,1,IF(E150=1,2,IF(E150=2,3,IF(E150=3,4))))</f>
        <v>1</v>
      </c>
      <c r="G150" s="11">
        <f t="shared" si="41"/>
        <v>1</v>
      </c>
      <c r="H150" s="11">
        <f t="shared" ref="H150:H168" si="47">F150-G150</f>
        <v>0</v>
      </c>
      <c r="I150" s="20">
        <f t="shared" ref="I150:I168" si="48">IF(H150&gt;0,H150,0)</f>
        <v>0</v>
      </c>
      <c r="J150" s="29">
        <f t="shared" ref="J150:J168" si="49">G150*$C$4+I150*C150</f>
        <v>50</v>
      </c>
      <c r="K150" s="71">
        <f>'Input_ch=50'!L54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6" si="51">IF(M150&gt;0,M150,0)</f>
        <v>0</v>
      </c>
      <c r="O150" s="22">
        <f t="shared" ref="O150:O168" si="52">L150*$C$4+N150*C150</f>
        <v>50</v>
      </c>
      <c r="P150" s="71">
        <f>'Input_ch=50'!L65</f>
        <v>1</v>
      </c>
      <c r="Q150" s="11">
        <f t="shared" si="43"/>
        <v>0</v>
      </c>
      <c r="R150" s="11">
        <f t="shared" ref="R150:R168" si="53">P150-Q150</f>
        <v>1</v>
      </c>
      <c r="S150" s="20">
        <f t="shared" ref="S150:S166" si="54">IF(R150&gt;0,R150,0)</f>
        <v>1</v>
      </c>
      <c r="T150" s="29">
        <f t="shared" ref="T150:T168" si="55">Q150*$C$4+S150*C150</f>
        <v>2261.5</v>
      </c>
      <c r="U150" s="71">
        <f>'Input_ch=50'!L76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2411.5</v>
      </c>
      <c r="Z150" s="71">
        <f>'Input_ch=50'!L87</f>
        <v>1</v>
      </c>
      <c r="AA150" s="11">
        <f t="shared" si="45"/>
        <v>0</v>
      </c>
      <c r="AB150" s="11">
        <f t="shared" ref="AB150:AB168" si="59">Z150-AA150</f>
        <v>1</v>
      </c>
      <c r="AC150" s="20">
        <f t="shared" ref="AC150:AC167" si="60">IF(AB150&gt;0,AB150,0)</f>
        <v>1</v>
      </c>
      <c r="AD150" s="29">
        <f t="shared" ref="AD150:AD168" si="61">AA150*$C$4+AC150*C150</f>
        <v>2261.5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0</v>
      </c>
      <c r="H151" s="11">
        <f t="shared" si="47"/>
        <v>1</v>
      </c>
      <c r="I151" s="20">
        <f t="shared" si="48"/>
        <v>1</v>
      </c>
      <c r="J151" s="29">
        <f t="shared" si="49"/>
        <v>2308.25</v>
      </c>
      <c r="K151" s="71">
        <f>'Input_ch=50'!L54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'Input_ch=50'!L65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'Input_ch=50'!L76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2458.25</v>
      </c>
      <c r="Z151" s="71">
        <f>'Input_ch=50'!L87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'Input_ch=50'!K54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'Input_ch=50'!K65</f>
        <v>3</v>
      </c>
      <c r="Q152" s="11">
        <f t="shared" si="66"/>
        <v>0</v>
      </c>
      <c r="R152" s="11">
        <f t="shared" si="53"/>
        <v>3</v>
      </c>
      <c r="S152" s="20">
        <f t="shared" si="54"/>
        <v>3</v>
      </c>
      <c r="T152" s="29">
        <f t="shared" si="55"/>
        <v>6697.5</v>
      </c>
      <c r="U152" s="71">
        <f>'Input_ch=50'!K76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2382.5</v>
      </c>
      <c r="Z152" s="71">
        <f>'Input_ch=50'!K87</f>
        <v>2</v>
      </c>
      <c r="AA152" s="11">
        <f t="shared" si="68"/>
        <v>0</v>
      </c>
      <c r="AB152" s="11">
        <f t="shared" si="59"/>
        <v>2</v>
      </c>
      <c r="AC152" s="20">
        <f t="shared" si="60"/>
        <v>2</v>
      </c>
      <c r="AD152" s="29">
        <f t="shared" si="61"/>
        <v>4465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'Input_ch=50'!K53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2317</v>
      </c>
      <c r="P153" s="71">
        <f>'Input_ch=50'!K64</f>
        <v>3</v>
      </c>
      <c r="Q153" s="11">
        <f t="shared" si="66"/>
        <v>2</v>
      </c>
      <c r="R153" s="11">
        <f t="shared" si="53"/>
        <v>1</v>
      </c>
      <c r="S153" s="20">
        <f t="shared" si="54"/>
        <v>1</v>
      </c>
      <c r="T153" s="29">
        <f t="shared" si="55"/>
        <v>2267</v>
      </c>
      <c r="U153" s="71">
        <f>'Input_ch=50'!K75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2317</v>
      </c>
      <c r="Z153" s="71">
        <f>'Input_ch=50'!K86</f>
        <v>2</v>
      </c>
      <c r="AA153" s="11">
        <f t="shared" si="68"/>
        <v>1</v>
      </c>
      <c r="AB153" s="11">
        <f t="shared" si="59"/>
        <v>1</v>
      </c>
      <c r="AC153" s="20">
        <f t="shared" si="60"/>
        <v>1</v>
      </c>
      <c r="AD153" s="29">
        <f t="shared" si="61"/>
        <v>2217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'Input_ch=50'!K53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2274</v>
      </c>
      <c r="P154" s="71">
        <f>'Input_ch=50'!K64</f>
        <v>3</v>
      </c>
      <c r="Q154" s="11">
        <f t="shared" si="66"/>
        <v>2</v>
      </c>
      <c r="R154" s="11">
        <f t="shared" si="53"/>
        <v>1</v>
      </c>
      <c r="S154" s="20">
        <f t="shared" si="54"/>
        <v>1</v>
      </c>
      <c r="T154" s="29">
        <f t="shared" si="55"/>
        <v>2224</v>
      </c>
      <c r="U154" s="71">
        <f>'Input_ch=50'!K75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2274</v>
      </c>
      <c r="Z154" s="71">
        <f>'Input_ch=50'!K86</f>
        <v>2</v>
      </c>
      <c r="AA154" s="11">
        <f t="shared" si="68"/>
        <v>1</v>
      </c>
      <c r="AB154" s="11">
        <f t="shared" si="59"/>
        <v>1</v>
      </c>
      <c r="AC154" s="20">
        <f t="shared" si="60"/>
        <v>1</v>
      </c>
      <c r="AD154" s="29">
        <f t="shared" si="61"/>
        <v>2174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'Input_ch=50'!K53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2188.5</v>
      </c>
      <c r="P155" s="71">
        <f>'Input_ch=50'!K64</f>
        <v>3</v>
      </c>
      <c r="Q155" s="11">
        <f t="shared" si="66"/>
        <v>2</v>
      </c>
      <c r="R155" s="11">
        <f t="shared" si="53"/>
        <v>1</v>
      </c>
      <c r="S155" s="20">
        <f t="shared" si="54"/>
        <v>1</v>
      </c>
      <c r="T155" s="29">
        <f t="shared" si="55"/>
        <v>2138.5</v>
      </c>
      <c r="U155" s="71">
        <f>'Input_ch=50'!K75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2188.5</v>
      </c>
      <c r="Z155" s="71">
        <f>'Input_ch=50'!K86</f>
        <v>2</v>
      </c>
      <c r="AA155" s="11">
        <f t="shared" si="68"/>
        <v>1</v>
      </c>
      <c r="AB155" s="11">
        <f t="shared" si="59"/>
        <v>1</v>
      </c>
      <c r="AC155" s="20">
        <f t="shared" si="60"/>
        <v>1</v>
      </c>
      <c r="AD155" s="29">
        <f t="shared" si="61"/>
        <v>2088.5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150</v>
      </c>
      <c r="K156" s="71">
        <f>'Input_ch=50'!K53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2244</v>
      </c>
      <c r="P156" s="71">
        <f>'Input_ch=50'!K64</f>
        <v>3</v>
      </c>
      <c r="Q156" s="11">
        <f t="shared" si="66"/>
        <v>2</v>
      </c>
      <c r="R156" s="11">
        <f t="shared" si="53"/>
        <v>1</v>
      </c>
      <c r="S156" s="20">
        <f t="shared" si="54"/>
        <v>1</v>
      </c>
      <c r="T156" s="29">
        <f t="shared" si="55"/>
        <v>2194</v>
      </c>
      <c r="U156" s="71">
        <f>'Input_ch=50'!K75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2244</v>
      </c>
      <c r="Z156" s="71">
        <f>'Input_ch=50'!K86</f>
        <v>2</v>
      </c>
      <c r="AA156" s="11">
        <f t="shared" si="68"/>
        <v>1</v>
      </c>
      <c r="AB156" s="11">
        <f t="shared" si="59"/>
        <v>1</v>
      </c>
      <c r="AC156" s="20">
        <f t="shared" si="60"/>
        <v>1</v>
      </c>
      <c r="AD156" s="29">
        <f t="shared" si="61"/>
        <v>2144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100</v>
      </c>
      <c r="K157" s="71">
        <f>'Input_ch=50'!L53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150</v>
      </c>
      <c r="P157" s="71">
        <f>'Input_ch=50'!L64</f>
        <v>1</v>
      </c>
      <c r="Q157" s="11">
        <f t="shared" si="66"/>
        <v>2</v>
      </c>
      <c r="R157" s="11">
        <f t="shared" si="53"/>
        <v>-1</v>
      </c>
      <c r="S157" s="20">
        <f t="shared" si="54"/>
        <v>0</v>
      </c>
      <c r="T157" s="29">
        <f t="shared" si="55"/>
        <v>100</v>
      </c>
      <c r="U157" s="71">
        <f>'Input_ch=50'!L75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2514</v>
      </c>
      <c r="Z157" s="71">
        <f>'Input_ch=50'!L86</f>
        <v>1</v>
      </c>
      <c r="AA157" s="11">
        <f t="shared" si="68"/>
        <v>1</v>
      </c>
      <c r="AB157" s="11">
        <f t="shared" si="59"/>
        <v>0</v>
      </c>
      <c r="AC157" s="20">
        <f t="shared" si="60"/>
        <v>0</v>
      </c>
      <c r="AD157" s="29">
        <f t="shared" si="61"/>
        <v>50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50</v>
      </c>
      <c r="K158" s="71">
        <f>'Input_ch=50'!K54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4395</v>
      </c>
      <c r="P158" s="71">
        <f>'Input_ch=50'!K65</f>
        <v>3</v>
      </c>
      <c r="Q158" s="11">
        <f t="shared" si="66"/>
        <v>1</v>
      </c>
      <c r="R158" s="11">
        <f t="shared" si="53"/>
        <v>2</v>
      </c>
      <c r="S158" s="20">
        <f t="shared" si="54"/>
        <v>2</v>
      </c>
      <c r="T158" s="29">
        <f t="shared" si="55"/>
        <v>4345</v>
      </c>
      <c r="U158" s="71">
        <f>'Input_ch=50'!K76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2297.5</v>
      </c>
      <c r="Z158" s="71">
        <f>'Input_ch=50'!K87</f>
        <v>2</v>
      </c>
      <c r="AA158" s="11">
        <f t="shared" si="68"/>
        <v>0</v>
      </c>
      <c r="AB158" s="11">
        <f t="shared" si="59"/>
        <v>2</v>
      </c>
      <c r="AC158" s="20">
        <f t="shared" si="60"/>
        <v>2</v>
      </c>
      <c r="AD158" s="29">
        <f t="shared" si="61"/>
        <v>4295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'Input_ch=50'!K53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2191</v>
      </c>
      <c r="P159" s="71">
        <f>'Input_ch=50'!K64</f>
        <v>3</v>
      </c>
      <c r="Q159" s="11">
        <f t="shared" si="66"/>
        <v>2</v>
      </c>
      <c r="R159" s="11">
        <f t="shared" si="53"/>
        <v>1</v>
      </c>
      <c r="S159" s="20">
        <f t="shared" si="54"/>
        <v>1</v>
      </c>
      <c r="T159" s="29">
        <f t="shared" si="55"/>
        <v>2141</v>
      </c>
      <c r="U159" s="71">
        <f>'Input_ch=50'!K75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2191</v>
      </c>
      <c r="Z159" s="71">
        <f>'Input_ch=50'!K86</f>
        <v>2</v>
      </c>
      <c r="AA159" s="11">
        <f t="shared" si="68"/>
        <v>1</v>
      </c>
      <c r="AB159" s="11">
        <f t="shared" si="59"/>
        <v>1</v>
      </c>
      <c r="AC159" s="20">
        <f t="shared" si="60"/>
        <v>1</v>
      </c>
      <c r="AD159" s="29">
        <f t="shared" si="61"/>
        <v>2091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'Input_ch=50'!K53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2050</v>
      </c>
      <c r="P160" s="71">
        <f>'Input_ch=50'!K64</f>
        <v>3</v>
      </c>
      <c r="Q160" s="11">
        <f t="shared" si="66"/>
        <v>2</v>
      </c>
      <c r="R160" s="11">
        <f t="shared" si="53"/>
        <v>1</v>
      </c>
      <c r="S160" s="20">
        <f t="shared" si="54"/>
        <v>1</v>
      </c>
      <c r="T160" s="29">
        <f t="shared" si="55"/>
        <v>2000</v>
      </c>
      <c r="U160" s="71">
        <f>'Input_ch=50'!K75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2050</v>
      </c>
      <c r="Z160" s="71">
        <f>'Input_ch=50'!K86</f>
        <v>2</v>
      </c>
      <c r="AA160" s="11">
        <f t="shared" si="68"/>
        <v>1</v>
      </c>
      <c r="AB160" s="11">
        <f t="shared" si="59"/>
        <v>1</v>
      </c>
      <c r="AC160" s="20">
        <f t="shared" si="60"/>
        <v>1</v>
      </c>
      <c r="AD160" s="29">
        <f t="shared" si="61"/>
        <v>1950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4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'Input_ch=50'!K53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1954.5</v>
      </c>
      <c r="P161" s="71">
        <f>'Input_ch=50'!K64</f>
        <v>3</v>
      </c>
      <c r="Q161" s="11">
        <f t="shared" si="66"/>
        <v>2</v>
      </c>
      <c r="R161" s="11">
        <f t="shared" si="53"/>
        <v>1</v>
      </c>
      <c r="S161" s="20">
        <f t="shared" si="54"/>
        <v>1</v>
      </c>
      <c r="T161" s="29">
        <f t="shared" si="55"/>
        <v>1904.5</v>
      </c>
      <c r="U161" s="71">
        <f>'Input_ch=50'!K75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1954.5</v>
      </c>
      <c r="Z161" s="71">
        <f>'Input_ch=50'!K86</f>
        <v>2</v>
      </c>
      <c r="AA161" s="11">
        <f t="shared" si="68"/>
        <v>1</v>
      </c>
      <c r="AB161" s="11">
        <f t="shared" si="59"/>
        <v>1</v>
      </c>
      <c r="AC161" s="20">
        <f t="shared" si="60"/>
        <v>1</v>
      </c>
      <c r="AD161" s="29">
        <f t="shared" si="61"/>
        <v>1854.5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4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'Input_ch=50'!J53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150</v>
      </c>
      <c r="P162" s="71">
        <f>'Input_ch=50'!J64</f>
        <v>1</v>
      </c>
      <c r="Q162" s="11">
        <f t="shared" si="66"/>
        <v>2</v>
      </c>
      <c r="R162" s="11">
        <f t="shared" si="53"/>
        <v>-1</v>
      </c>
      <c r="S162" s="20">
        <f t="shared" si="54"/>
        <v>0</v>
      </c>
      <c r="T162" s="29">
        <f t="shared" si="55"/>
        <v>100</v>
      </c>
      <c r="U162" s="71">
        <f>'Input_ch=50'!J75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150</v>
      </c>
      <c r="Z162" s="71">
        <f>'Input_ch=50'!J86</f>
        <v>4</v>
      </c>
      <c r="AA162" s="11">
        <f t="shared" si="68"/>
        <v>1</v>
      </c>
      <c r="AB162" s="11">
        <f t="shared" si="59"/>
        <v>3</v>
      </c>
      <c r="AC162" s="20">
        <f t="shared" si="60"/>
        <v>3</v>
      </c>
      <c r="AD162" s="29">
        <f t="shared" si="61"/>
        <v>5057.75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4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'Input_ch=50'!J52</f>
        <v>1</v>
      </c>
      <c r="L163" s="11">
        <f t="shared" si="65"/>
        <v>2</v>
      </c>
      <c r="M163" s="11">
        <f t="shared" si="50"/>
        <v>-1</v>
      </c>
      <c r="N163" s="20">
        <f t="shared" si="51"/>
        <v>0</v>
      </c>
      <c r="O163" s="22">
        <f t="shared" si="52"/>
        <v>100</v>
      </c>
      <c r="P163" s="71">
        <f>'Input_ch=50'!J63</f>
        <v>1</v>
      </c>
      <c r="Q163" s="11">
        <f t="shared" si="66"/>
        <v>1</v>
      </c>
      <c r="R163" s="11">
        <f t="shared" si="53"/>
        <v>0</v>
      </c>
      <c r="S163" s="20">
        <f t="shared" si="54"/>
        <v>0</v>
      </c>
      <c r="T163" s="29">
        <f t="shared" si="55"/>
        <v>50</v>
      </c>
      <c r="U163" s="71">
        <f>'Input_ch=50'!J74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100</v>
      </c>
      <c r="Z163" s="71">
        <f>'Input_ch=50'!J85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1809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4" x14ac:dyDescent="0.25">
      <c r="B164" s="67">
        <v>42339</v>
      </c>
      <c r="C164" s="11">
        <v>1557</v>
      </c>
      <c r="D164" s="68">
        <v>1500</v>
      </c>
      <c r="E164" s="37">
        <f t="shared" si="63"/>
        <v>0</v>
      </c>
      <c r="F164" s="35">
        <f t="shared" si="46"/>
        <v>1</v>
      </c>
      <c r="G164" s="11">
        <f t="shared" si="64"/>
        <v>0</v>
      </c>
      <c r="H164" s="11">
        <f t="shared" si="47"/>
        <v>1</v>
      </c>
      <c r="I164" s="20">
        <f t="shared" si="48"/>
        <v>1</v>
      </c>
      <c r="J164" s="29">
        <f t="shared" si="49"/>
        <v>1557</v>
      </c>
      <c r="K164" s="71">
        <f>'Input_ch=50'!J52</f>
        <v>1</v>
      </c>
      <c r="L164" s="11">
        <f t="shared" si="65"/>
        <v>1</v>
      </c>
      <c r="M164" s="11">
        <f t="shared" si="50"/>
        <v>0</v>
      </c>
      <c r="N164" s="20">
        <f t="shared" si="51"/>
        <v>0</v>
      </c>
      <c r="O164" s="22">
        <f t="shared" si="52"/>
        <v>50</v>
      </c>
      <c r="P164" s="71">
        <f>'Input_ch=50'!J63</f>
        <v>1</v>
      </c>
      <c r="Q164" s="11">
        <f t="shared" si="66"/>
        <v>0</v>
      </c>
      <c r="R164" s="11">
        <f t="shared" si="53"/>
        <v>1</v>
      </c>
      <c r="S164" s="20">
        <f t="shared" si="54"/>
        <v>1</v>
      </c>
      <c r="T164" s="29">
        <f t="shared" si="55"/>
        <v>1557</v>
      </c>
      <c r="U164" s="71">
        <f>'Input_ch=50'!J74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50</v>
      </c>
      <c r="Z164" s="71">
        <f>'Input_ch=50'!J85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1707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4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0</v>
      </c>
      <c r="H165" s="11">
        <f t="shared" si="47"/>
        <v>4</v>
      </c>
      <c r="I165" s="20">
        <f t="shared" si="48"/>
        <v>4</v>
      </c>
      <c r="J165" s="29">
        <f t="shared" si="49"/>
        <v>6371</v>
      </c>
      <c r="K165" s="71">
        <f>'Input_ch=50'!J52</f>
        <v>1</v>
      </c>
      <c r="L165" s="11">
        <f t="shared" si="65"/>
        <v>0</v>
      </c>
      <c r="M165" s="11">
        <f t="shared" si="50"/>
        <v>1</v>
      </c>
      <c r="N165" s="20">
        <f t="shared" si="51"/>
        <v>1</v>
      </c>
      <c r="O165" s="22">
        <f t="shared" si="52"/>
        <v>1592.75</v>
      </c>
      <c r="P165" s="71">
        <f>'Input_ch=50'!J63</f>
        <v>1</v>
      </c>
      <c r="Q165" s="11">
        <f t="shared" si="66"/>
        <v>0</v>
      </c>
      <c r="R165" s="11">
        <f t="shared" si="53"/>
        <v>1</v>
      </c>
      <c r="S165" s="20">
        <f t="shared" si="54"/>
        <v>1</v>
      </c>
      <c r="T165" s="29">
        <f t="shared" si="55"/>
        <v>1592.75</v>
      </c>
      <c r="U165" s="71">
        <f>'Input_ch=50'!J74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'Input_ch=50'!J85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1742.75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4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150</v>
      </c>
      <c r="K166" s="71">
        <f>'Input_ch=50'!J52</f>
        <v>1</v>
      </c>
      <c r="L166" s="11">
        <f t="shared" si="65"/>
        <v>0</v>
      </c>
      <c r="M166" s="11">
        <f t="shared" si="50"/>
        <v>1</v>
      </c>
      <c r="N166" s="20">
        <f t="shared" si="51"/>
        <v>1</v>
      </c>
      <c r="O166" s="22">
        <f t="shared" si="52"/>
        <v>1652</v>
      </c>
      <c r="P166" s="71">
        <f>'Input_ch=50'!J63</f>
        <v>1</v>
      </c>
      <c r="Q166" s="11">
        <f t="shared" si="66"/>
        <v>0</v>
      </c>
      <c r="R166" s="11">
        <f t="shared" si="53"/>
        <v>1</v>
      </c>
      <c r="S166" s="20">
        <f t="shared" si="54"/>
        <v>1</v>
      </c>
      <c r="T166" s="29">
        <f t="shared" si="55"/>
        <v>1652</v>
      </c>
      <c r="U166" s="71">
        <f>'Input_ch=50'!J74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'Input_ch=50'!J85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150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4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100</v>
      </c>
      <c r="K167" s="71">
        <f>'Input_ch=50'!K52</f>
        <v>4</v>
      </c>
      <c r="L167" s="11">
        <f t="shared" si="65"/>
        <v>0</v>
      </c>
      <c r="M167" s="11">
        <f t="shared" si="50"/>
        <v>4</v>
      </c>
      <c r="N167" s="20">
        <v>1</v>
      </c>
      <c r="O167" s="22">
        <f t="shared" si="52"/>
        <v>1778.75</v>
      </c>
      <c r="P167" s="71">
        <f>'Input_ch=50'!K63</f>
        <v>3</v>
      </c>
      <c r="Q167" s="11">
        <f t="shared" si="66"/>
        <v>0</v>
      </c>
      <c r="R167" s="11">
        <f t="shared" si="53"/>
        <v>3</v>
      </c>
      <c r="S167" s="20">
        <v>1</v>
      </c>
      <c r="T167" s="29">
        <f t="shared" si="55"/>
        <v>1778.75</v>
      </c>
      <c r="U167" s="71">
        <f>'Input_ch=50'!K74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'Input_ch=50'!K85</f>
        <v>2</v>
      </c>
      <c r="AA167" s="11">
        <f t="shared" si="68"/>
        <v>2</v>
      </c>
      <c r="AB167" s="11">
        <f t="shared" si="59"/>
        <v>0</v>
      </c>
      <c r="AC167" s="20">
        <f t="shared" si="60"/>
        <v>0</v>
      </c>
      <c r="AD167" s="29">
        <f t="shared" si="61"/>
        <v>100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4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50</v>
      </c>
      <c r="K168" s="71">
        <f>'Input_ch=50'!K53</f>
        <v>4</v>
      </c>
      <c r="L168" s="11">
        <f t="shared" si="65"/>
        <v>0</v>
      </c>
      <c r="M168" s="11">
        <f t="shared" si="50"/>
        <v>4</v>
      </c>
      <c r="N168" s="20">
        <v>1</v>
      </c>
      <c r="O168" s="22">
        <f t="shared" si="52"/>
        <v>1864.25</v>
      </c>
      <c r="P168" s="71">
        <f>'Input_ch=50'!K64</f>
        <v>3</v>
      </c>
      <c r="Q168" s="11">
        <f t="shared" si="66"/>
        <v>0</v>
      </c>
      <c r="R168" s="11">
        <f t="shared" si="53"/>
        <v>3</v>
      </c>
      <c r="S168" s="20">
        <v>1</v>
      </c>
      <c r="T168" s="29">
        <f t="shared" si="55"/>
        <v>1864.25</v>
      </c>
      <c r="U168" s="71">
        <f>'Input_ch=50'!K75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'Input_ch=50'!K86</f>
        <v>2</v>
      </c>
      <c r="AA168" s="11">
        <f t="shared" si="68"/>
        <v>1</v>
      </c>
      <c r="AB168" s="11">
        <f t="shared" si="59"/>
        <v>1</v>
      </c>
      <c r="AC168" s="20">
        <v>0</v>
      </c>
      <c r="AD168" s="29">
        <f t="shared" si="61"/>
        <v>50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4" x14ac:dyDescent="0.25">
      <c r="F169" s="19"/>
      <c r="G169" s="1" t="s">
        <v>12</v>
      </c>
      <c r="H169" s="1"/>
      <c r="I169" s="1"/>
      <c r="J169" s="44">
        <f>AVERAGE(J21:J168)</f>
        <v>1953.6875</v>
      </c>
      <c r="K169" s="47"/>
      <c r="L169" s="23" t="s">
        <v>12</v>
      </c>
      <c r="M169" s="23"/>
      <c r="N169" s="23"/>
      <c r="O169" s="75">
        <f>AVERAGE(O21:O168)</f>
        <v>2145.9358108108108</v>
      </c>
      <c r="P169" s="47"/>
      <c r="Q169" s="23" t="s">
        <v>12</v>
      </c>
      <c r="R169" s="23"/>
      <c r="S169" s="23"/>
      <c r="T169" s="75">
        <f>AVERAGE(T21:T168)</f>
        <v>2106.4172297297296</v>
      </c>
      <c r="U169" s="47"/>
      <c r="V169" s="23" t="s">
        <v>12</v>
      </c>
      <c r="W169" s="23"/>
      <c r="X169" s="23"/>
      <c r="Y169" s="75">
        <f>AVERAGE(Y21:Y168)</f>
        <v>2165.6402027027025</v>
      </c>
      <c r="Z169" s="47"/>
      <c r="AA169" s="23" t="s">
        <v>12</v>
      </c>
      <c r="AB169" s="23"/>
      <c r="AC169" s="23"/>
      <c r="AD169" s="75">
        <f>AVERAGE(AD21:AD168)</f>
        <v>2097.2989864864867</v>
      </c>
      <c r="AE169" s="47"/>
      <c r="AF169" s="23" t="s">
        <v>12</v>
      </c>
      <c r="AG169" s="23"/>
      <c r="AH169" s="45">
        <f>AVERAGE(AH21:AH168)</f>
        <v>2067.8057432432433</v>
      </c>
    </row>
    <row r="170" spans="2:34" x14ac:dyDescent="0.25">
      <c r="F170" s="14"/>
      <c r="G170" s="1" t="s">
        <v>13</v>
      </c>
      <c r="H170" s="1"/>
      <c r="I170" s="1"/>
      <c r="J170" s="44">
        <f>SUM(J21:J168)</f>
        <v>289145.75</v>
      </c>
      <c r="K170" s="1"/>
      <c r="L170" s="1" t="s">
        <v>13</v>
      </c>
      <c r="M170" s="1"/>
      <c r="N170" s="1"/>
      <c r="O170" s="44">
        <f>SUM(O21:O168)</f>
        <v>317598.5</v>
      </c>
      <c r="P170" s="1"/>
      <c r="Q170" s="1" t="s">
        <v>13</v>
      </c>
      <c r="R170" s="1"/>
      <c r="S170" s="1"/>
      <c r="T170" s="44">
        <f>SUM(T21:T168)</f>
        <v>311749.75</v>
      </c>
      <c r="U170" s="1"/>
      <c r="V170" s="1" t="s">
        <v>13</v>
      </c>
      <c r="W170" s="1"/>
      <c r="X170" s="1"/>
      <c r="Y170" s="44">
        <f>SUM(Y21:Y168)</f>
        <v>320514.75</v>
      </c>
      <c r="Z170" s="1"/>
      <c r="AA170" s="1" t="s">
        <v>13</v>
      </c>
      <c r="AB170" s="1"/>
      <c r="AC170" s="1"/>
      <c r="AD170" s="44">
        <f>SUM(AD21:AD168)</f>
        <v>310400.25</v>
      </c>
      <c r="AE170" s="1"/>
      <c r="AF170" s="1" t="s">
        <v>13</v>
      </c>
      <c r="AG170" s="1"/>
      <c r="AH170" s="30">
        <f>SUM(AH21:AH168)</f>
        <v>306035.25</v>
      </c>
    </row>
    <row r="171" spans="2:34" x14ac:dyDescent="0.25">
      <c r="F171" s="14"/>
      <c r="G171" s="1" t="s">
        <v>14</v>
      </c>
      <c r="H171" s="1"/>
      <c r="I171" s="1"/>
      <c r="J171" s="43">
        <f>SUMPRODUCT(I21:I168,$C$21:$C$168)/SUM(I21:I168)</f>
        <v>1894.9037162162163</v>
      </c>
      <c r="K171" s="1"/>
      <c r="L171" s="1" t="s">
        <v>14</v>
      </c>
      <c r="M171" s="1"/>
      <c r="N171" s="1"/>
      <c r="O171" s="43">
        <f>SUMPRODUCT(N21:N168,$C$21:$C$168)/SUM(N21:N168)</f>
        <v>2035.8006756756756</v>
      </c>
      <c r="P171" s="1"/>
      <c r="Q171" s="1" t="s">
        <v>14</v>
      </c>
      <c r="R171" s="1"/>
      <c r="S171" s="1"/>
      <c r="T171" s="43">
        <f>SUMPRODUCT(S21:S168,$C$21:$C$168)/SUM(S21:S168)</f>
        <v>2038.1739864864865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2036.8260135135135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4" ht="15.75" thickBot="1" x14ac:dyDescent="0.3">
      <c r="F172" s="15"/>
      <c r="G172" s="46" t="s">
        <v>19</v>
      </c>
      <c r="H172" s="16"/>
      <c r="I172" s="16"/>
      <c r="J172" s="21">
        <f>AVERAGE(G21:G168)</f>
        <v>1.1756756756756757</v>
      </c>
      <c r="K172" s="16"/>
      <c r="L172" s="46" t="s">
        <v>19</v>
      </c>
      <c r="M172" s="16"/>
      <c r="N172" s="16"/>
      <c r="O172" s="48">
        <f>AVERAGE(L21:L168)</f>
        <v>2.2027027027027026</v>
      </c>
      <c r="P172" s="16"/>
      <c r="Q172" s="46" t="s">
        <v>19</v>
      </c>
      <c r="R172" s="16"/>
      <c r="S172" s="16"/>
      <c r="T172" s="48">
        <f>AVERAGE(Q21:Q168)</f>
        <v>1.3648648648648649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1.2094594594594594</v>
      </c>
      <c r="AE172" s="16"/>
      <c r="AF172" s="46"/>
      <c r="AG172" s="16"/>
      <c r="AH172" s="17"/>
    </row>
    <row r="173" spans="2:34" x14ac:dyDescent="0.25">
      <c r="L173" s="12" t="s">
        <v>38</v>
      </c>
      <c r="O173" s="3">
        <f>100/$J$170*O170-100</f>
        <v>9.840279513013769</v>
      </c>
      <c r="Q173" s="12" t="s">
        <v>38</v>
      </c>
      <c r="T173" s="3">
        <f>100/$J$170*T170-100</f>
        <v>7.8175107190750737</v>
      </c>
      <c r="V173" s="12" t="s">
        <v>38</v>
      </c>
      <c r="Y173" s="3">
        <f>100/$J$170*Y170-100</f>
        <v>10.848853908452753</v>
      </c>
      <c r="AA173" s="12" t="s">
        <v>38</v>
      </c>
      <c r="AD173" s="3">
        <f>100/$J$170*AD170-100</f>
        <v>7.3507910802769914</v>
      </c>
      <c r="AF173" s="12" t="s">
        <v>38</v>
      </c>
      <c r="AH173" s="3">
        <f>100/$J$170*AH170-100</f>
        <v>5.8411717965766456</v>
      </c>
    </row>
  </sheetData>
  <mergeCells count="10">
    <mergeCell ref="AE19:AH19"/>
    <mergeCell ref="K18:O18"/>
    <mergeCell ref="P18:T18"/>
    <mergeCell ref="E19:J19"/>
    <mergeCell ref="K19:O19"/>
    <mergeCell ref="Z19:AD19"/>
    <mergeCell ref="P19:T19"/>
    <mergeCell ref="U18:Y18"/>
    <mergeCell ref="U19:Y19"/>
    <mergeCell ref="Z18:AD18"/>
  </mergeCells>
  <pageMargins left="0.7" right="0.7" top="0.75" bottom="0.75" header="0.3" footer="0.3"/>
  <pageSetup paperSize="9" orientation="portrait" r:id="rId1"/>
  <ignoredErrors>
    <ignoredError sqref="AF57:AF60" formula="1"/>
  </ignoredError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AE50"/>
  <sheetViews>
    <sheetView showGridLines="0" tabSelected="1" topLeftCell="B12" zoomScale="90" zoomScaleNormal="90" workbookViewId="0">
      <selection activeCell="M39" sqref="M39"/>
    </sheetView>
  </sheetViews>
  <sheetFormatPr defaultRowHeight="15" x14ac:dyDescent="0.25"/>
  <cols>
    <col min="3" max="3" width="27.42578125" bestFit="1" customWidth="1"/>
  </cols>
  <sheetData>
    <row r="6" spans="3:16" x14ac:dyDescent="0.25">
      <c r="C6" t="s">
        <v>9</v>
      </c>
    </row>
    <row r="8" spans="3:16" x14ac:dyDescent="0.25">
      <c r="C8" s="86" t="s">
        <v>44</v>
      </c>
      <c r="D8" s="5" t="s">
        <v>36</v>
      </c>
      <c r="E8" s="88" t="s">
        <v>47</v>
      </c>
      <c r="F8" s="5" t="s">
        <v>40</v>
      </c>
      <c r="G8" s="88" t="s">
        <v>48</v>
      </c>
      <c r="H8" s="5" t="s">
        <v>41</v>
      </c>
      <c r="I8" s="88" t="s">
        <v>49</v>
      </c>
      <c r="J8" s="88" t="s">
        <v>43</v>
      </c>
      <c r="K8" s="88" t="s">
        <v>50</v>
      </c>
      <c r="L8" s="5" t="s">
        <v>39</v>
      </c>
      <c r="M8" s="88" t="s">
        <v>46</v>
      </c>
      <c r="N8" s="12"/>
      <c r="O8" s="12"/>
      <c r="P8" s="12"/>
    </row>
    <row r="9" spans="3:16" x14ac:dyDescent="0.25">
      <c r="C9" t="s">
        <v>5</v>
      </c>
      <c r="D9" s="87">
        <f>'Ex-Post Evaluation_ch=0'!O173</f>
        <v>7.0051074439990941</v>
      </c>
      <c r="E9" s="87">
        <f>'Ex-Post Evaluation_ch=2.5'!O173</f>
        <v>7.1234318486904016</v>
      </c>
      <c r="F9" s="87">
        <f>'Ex-Post Evaluation_ch=5'!O173</f>
        <v>7.2434906775677632</v>
      </c>
      <c r="G9" s="87">
        <f>'Ex-Post Evaluation_ch=7.5'!O173</f>
        <v>7.3713870366947702</v>
      </c>
      <c r="H9" s="87">
        <f>'Ex-Post Evaluation_ch=10'!O173</f>
        <v>7.4986208107681449</v>
      </c>
      <c r="I9" s="87">
        <f>'Ex-Post Evaluation_ch=12.5'!O173</f>
        <v>7.7745943150990513</v>
      </c>
      <c r="J9" s="87">
        <f>'Ex-Post Evaluation_ch=15'!O173</f>
        <v>7.8913086898960501</v>
      </c>
      <c r="K9" s="87">
        <f>'Ex-Post Evaluation_ch=17.5'!O173</f>
        <v>8.0213233763071372</v>
      </c>
      <c r="L9" s="87">
        <f>'Ex-Post Evaluation_ch=20'!O173</f>
        <v>8.1493773594544763</v>
      </c>
      <c r="M9" s="3">
        <f>'Ex-Post Evaluation_ch=50'!O173</f>
        <v>9.840279513013769</v>
      </c>
    </row>
    <row r="10" spans="3:16" x14ac:dyDescent="0.25">
      <c r="C10" t="s">
        <v>53</v>
      </c>
      <c r="D10" s="87">
        <v>7.0051074439990941</v>
      </c>
      <c r="E10" s="87">
        <v>7.1234318486904016</v>
      </c>
      <c r="F10" s="87">
        <v>7.2434906775677632</v>
      </c>
      <c r="G10" s="87">
        <v>7.3713870366947702</v>
      </c>
      <c r="H10" s="87">
        <v>7.4986208107681449</v>
      </c>
      <c r="I10" s="87">
        <v>7.6356768970328801</v>
      </c>
      <c r="J10" s="87">
        <v>7.7650159346282521</v>
      </c>
      <c r="K10" s="87">
        <v>7.9075951734774321</v>
      </c>
      <c r="L10" s="87">
        <v>8.0481729476819908</v>
      </c>
      <c r="M10" s="3">
        <v>11.753242093304166</v>
      </c>
    </row>
    <row r="11" spans="3:16" x14ac:dyDescent="0.25">
      <c r="C11" t="s">
        <v>42</v>
      </c>
      <c r="D11" s="87">
        <f>'Ex-Post Evaluation_ch=0'!T173</f>
        <v>7.2378245773958838</v>
      </c>
      <c r="E11" s="87">
        <f>'Ex-Post Evaluation_ch=2.5'!T173</f>
        <v>7.3235843713346611</v>
      </c>
      <c r="F11" s="87">
        <f>'Ex-Post Evaluation_ch=5'!T173</f>
        <v>7.4112089962539329</v>
      </c>
      <c r="G11" s="87">
        <f>'Ex-Post Evaluation_ch=7.5'!T173</f>
        <v>7.5068065171957983</v>
      </c>
      <c r="H11" s="87">
        <f>'Ex-Post Evaluation_ch=10'!T173</f>
        <v>7.6018604420146261</v>
      </c>
      <c r="I11" s="87">
        <f>'Ex-Post Evaluation_ch=12.5'!T173</f>
        <v>7.7068621131738695</v>
      </c>
      <c r="J11" s="87">
        <f>'Ex-Post Evaluation_ch=15'!T173</f>
        <v>7.8042559509605809</v>
      </c>
      <c r="K11" s="87">
        <f>'Ex-Post Evaluation_ch=17.5'!T173</f>
        <v>7.9150064760667931</v>
      </c>
      <c r="L11" s="87">
        <f>'Ex-Post Evaluation_ch=20'!T173</f>
        <v>8.023862749553885</v>
      </c>
      <c r="M11" s="3">
        <f>'Ex-Post Evaluation_ch=50'!T173</f>
        <v>7.8175107190750737</v>
      </c>
    </row>
    <row r="12" spans="3:16" x14ac:dyDescent="0.25">
      <c r="C12" t="s">
        <v>37</v>
      </c>
      <c r="D12" s="87">
        <f>'Ex-Post Evaluation_ch=0'!AH173</f>
        <v>9.4003780312881275</v>
      </c>
      <c r="E12" s="87">
        <f>'Ex-Post Evaluation_ch=2.5'!AH173</f>
        <v>9.1866796890678728</v>
      </c>
      <c r="F12" s="87">
        <f>'Ex-Post Evaluation_ch=5'!AH173</f>
        <v>8.9760458358853015</v>
      </c>
      <c r="G12" s="87">
        <f>'Ex-Post Evaluation_ch=7.5'!AH173</f>
        <v>8.7746314173194833</v>
      </c>
      <c r="H12" s="87">
        <f>'Ex-Post Evaluation_ch=10'!AH173</f>
        <v>8.5737675547285335</v>
      </c>
      <c r="I12" s="87">
        <f>'Ex-Post Evaluation_ch=12.5'!AH173</f>
        <v>8.3840070547736616</v>
      </c>
      <c r="J12" s="87">
        <f>'Ex-Post Evaluation_ch=15'!AH173</f>
        <v>8.1876415159372726</v>
      </c>
      <c r="K12" s="87">
        <f>'Ex-Post Evaluation_ch=17.5'!AH173</f>
        <v>8.0057067029938196</v>
      </c>
      <c r="L12" s="87">
        <f>'Ex-Post Evaluation_ch=20'!AH173</f>
        <v>7.8228632128569302</v>
      </c>
      <c r="M12" s="3">
        <f>'Ex-Post Evaluation_ch=50'!AH173</f>
        <v>5.8411717965766456</v>
      </c>
    </row>
    <row r="13" spans="3:16" x14ac:dyDescent="0.25">
      <c r="C13" t="s">
        <v>0</v>
      </c>
      <c r="D13" s="87">
        <f>'Ex-Post Evaluation_ch=0'!Y173</f>
        <v>8.1776300208676815</v>
      </c>
      <c r="E13" s="87">
        <f>'Ex-Post Evaluation_ch=2.5'!Y173</f>
        <v>8.2856365590534722</v>
      </c>
      <c r="F13" s="87">
        <f>'Ex-Post Evaluation_ch=5'!Y173</f>
        <v>8.3954413377583421</v>
      </c>
      <c r="G13" s="87">
        <f>'Ex-Post Evaluation_ch=7.5'!Y173</f>
        <v>8.5132113965622693</v>
      </c>
      <c r="H13" s="87">
        <f>'Ex-Post Evaluation_ch=10'!Y173</f>
        <v>8.630354225463293</v>
      </c>
      <c r="I13" s="87">
        <f>'Ex-Post Evaluation_ch=12.5'!Y173</f>
        <v>8.7574638230356783</v>
      </c>
      <c r="J13" s="87">
        <f>'Ex-Post Evaluation_ch=15'!Y173</f>
        <v>8.8768163973776382</v>
      </c>
      <c r="K13" s="87">
        <f>'Ex-Post Evaluation_ch=17.5'!Y173</f>
        <v>9.0095852846822595</v>
      </c>
      <c r="L13" s="87">
        <f>'Ex-Post Evaluation_ch=20'!Y173</f>
        <v>9.1403702548871451</v>
      </c>
      <c r="M13" s="3">
        <f>'Ex-Post Evaluation_ch=50'!Y173</f>
        <v>10.848853908452753</v>
      </c>
    </row>
    <row r="14" spans="3:16" x14ac:dyDescent="0.25">
      <c r="C14" t="s">
        <v>1</v>
      </c>
      <c r="D14" s="87">
        <f>'Ex-Post Evaluation_ch=0'!AD173</f>
        <v>7.2378245773958838</v>
      </c>
      <c r="E14" s="87">
        <f>'Ex-Post Evaluation_ch=2.5'!AD173</f>
        <v>7.3235843713346611</v>
      </c>
      <c r="F14" s="87">
        <f>'Ex-Post Evaluation_ch=5'!AD173</f>
        <v>7.4112089962539329</v>
      </c>
      <c r="G14" s="87">
        <f>'Ex-Post Evaluation_ch=7.5'!AD173</f>
        <v>7.5068065171957983</v>
      </c>
      <c r="H14" s="87">
        <f>'Ex-Post Evaluation_ch=10'!AD173</f>
        <v>7.6018604420146261</v>
      </c>
      <c r="I14" s="87">
        <f>'Ex-Post Evaluation_ch=12.5'!AD173</f>
        <v>7.7068621131738695</v>
      </c>
      <c r="J14" s="87">
        <f>'Ex-Post Evaluation_ch=15'!AD173</f>
        <v>7.8042559509605809</v>
      </c>
      <c r="K14" s="87">
        <f>'Ex-Post Evaluation_ch=17.5'!AD173</f>
        <v>7.9150064760667931</v>
      </c>
      <c r="L14" s="87">
        <f>'Ex-Post Evaluation_ch=20'!AD173</f>
        <v>8.023862749553885</v>
      </c>
      <c r="M14" s="3">
        <f>'Ex-Post Evaluation_ch=50'!AD173</f>
        <v>7.3507910802769914</v>
      </c>
    </row>
    <row r="15" spans="3:16" x14ac:dyDescent="0.25">
      <c r="D15" s="3"/>
      <c r="E15" s="3"/>
      <c r="F15" s="3"/>
      <c r="G15" s="3"/>
      <c r="H15" s="3"/>
      <c r="I15" s="3"/>
      <c r="J15" s="3"/>
      <c r="K15" s="4"/>
      <c r="L15" s="3"/>
      <c r="M15" s="3"/>
    </row>
    <row r="16" spans="3:16" x14ac:dyDescent="0.25">
      <c r="C16" s="86" t="s">
        <v>19</v>
      </c>
      <c r="D16" s="5" t="s">
        <v>36</v>
      </c>
      <c r="E16" s="88" t="s">
        <v>47</v>
      </c>
      <c r="F16" s="5" t="s">
        <v>40</v>
      </c>
      <c r="G16" s="88" t="s">
        <v>48</v>
      </c>
      <c r="H16" s="5" t="s">
        <v>41</v>
      </c>
      <c r="I16" s="88" t="s">
        <v>49</v>
      </c>
      <c r="J16" s="88" t="s">
        <v>43</v>
      </c>
      <c r="K16" s="88" t="s">
        <v>50</v>
      </c>
      <c r="L16" s="5" t="s">
        <v>39</v>
      </c>
      <c r="M16" s="3"/>
    </row>
    <row r="17" spans="3:13" x14ac:dyDescent="0.25">
      <c r="C17" t="s">
        <v>5</v>
      </c>
      <c r="D17" s="87">
        <f>'Ex-Post Evaluation_ch=0'!O172</f>
        <v>2.4797297297297298</v>
      </c>
      <c r="E17" s="87">
        <f>'Ex-Post Evaluation_ch=2.5'!O172</f>
        <v>2.4797297297297298</v>
      </c>
      <c r="F17" s="87">
        <f>'Ex-Post Evaluation_ch=5'!O172</f>
        <v>2.4797297297297298</v>
      </c>
      <c r="G17" s="87">
        <f>'Ex-Post Evaluation_ch=7.5'!O172</f>
        <v>2.4797297297297298</v>
      </c>
      <c r="H17" s="87">
        <f>'Ex-Post Evaluation_ch=10'!O172</f>
        <v>2.4797297297297298</v>
      </c>
      <c r="I17" s="87">
        <f>'Ex-Post Evaluation_ch=12.5'!O172</f>
        <v>2.3851351351351351</v>
      </c>
      <c r="J17" s="87">
        <f>'Ex-Post Evaluation_ch=15'!O172</f>
        <v>2.3851351351351351</v>
      </c>
      <c r="K17" s="87">
        <f>'Ex-Post Evaluation_ch=17.5'!O172</f>
        <v>2.3851351351351351</v>
      </c>
      <c r="L17" s="87">
        <f>'Ex-Post Evaluation_ch=20'!O172</f>
        <v>2.3851351351351351</v>
      </c>
      <c r="M17" s="3"/>
    </row>
    <row r="18" spans="3:13" x14ac:dyDescent="0.25">
      <c r="C18" t="s">
        <v>53</v>
      </c>
      <c r="D18" s="87">
        <v>2.4797297297297298</v>
      </c>
      <c r="E18" s="87">
        <v>2.4797297297297298</v>
      </c>
      <c r="F18" s="87">
        <v>2.4797297297297298</v>
      </c>
      <c r="G18" s="87">
        <v>2.4797297297297298</v>
      </c>
      <c r="H18" s="87">
        <v>2.4797297297297298</v>
      </c>
      <c r="I18" s="87">
        <v>2.4797297297297298</v>
      </c>
      <c r="J18" s="87">
        <v>2.4797297297297298</v>
      </c>
      <c r="K18" s="87">
        <v>2.4797297297297298</v>
      </c>
      <c r="L18" s="87">
        <v>2.4797297297297298</v>
      </c>
      <c r="M18" s="3"/>
    </row>
    <row r="19" spans="3:13" x14ac:dyDescent="0.25">
      <c r="C19" t="s">
        <v>42</v>
      </c>
      <c r="D19" s="87">
        <f>'Ex-Post Evaluation_ch=0'!T172</f>
        <v>2.2364864864864864</v>
      </c>
      <c r="E19" s="87">
        <f>'Ex-Post Evaluation_ch=2.5'!T172</f>
        <v>2.2364864864864864</v>
      </c>
      <c r="F19" s="87">
        <f>'Ex-Post Evaluation_ch=5'!T172</f>
        <v>2.2364864864864864</v>
      </c>
      <c r="G19" s="87">
        <f>'Ex-Post Evaluation_ch=7.5'!T172</f>
        <v>2.2364864864864864</v>
      </c>
      <c r="H19" s="87">
        <f>'Ex-Post Evaluation_ch=10'!T172</f>
        <v>2.2364864864864864</v>
      </c>
      <c r="I19" s="87">
        <f>'Ex-Post Evaluation_ch=12.5'!T172</f>
        <v>2.2364864864864864</v>
      </c>
      <c r="J19" s="87">
        <f>'Ex-Post Evaluation_ch=15'!T172</f>
        <v>2.2364864864864864</v>
      </c>
      <c r="K19" s="87">
        <f>'Ex-Post Evaluation_ch=17.5'!T172</f>
        <v>2.2364864864864864</v>
      </c>
      <c r="L19" s="87">
        <f>'Ex-Post Evaluation_ch=20'!T172</f>
        <v>2.2364864864864864</v>
      </c>
      <c r="M19" s="3"/>
    </row>
    <row r="20" spans="3:13" x14ac:dyDescent="0.25">
      <c r="C20" t="s">
        <v>37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3"/>
    </row>
    <row r="21" spans="3:13" x14ac:dyDescent="0.25">
      <c r="C21" t="s">
        <v>0</v>
      </c>
      <c r="D21" s="87">
        <f>'Ex-Post Evaluation_ch=0'!Y172</f>
        <v>2.4189189189189189</v>
      </c>
      <c r="E21" s="87">
        <f>'Ex-Post Evaluation_ch=2.5'!Y172</f>
        <v>2.4189189189189189</v>
      </c>
      <c r="F21" s="87">
        <f>'Ex-Post Evaluation_ch=5'!Y172</f>
        <v>2.4189189189189189</v>
      </c>
      <c r="G21" s="87">
        <f>'Ex-Post Evaluation_ch=7.5'!Y172</f>
        <v>2.4189189189189189</v>
      </c>
      <c r="H21" s="87">
        <f>'Ex-Post Evaluation_ch=10'!Y172</f>
        <v>2.4189189189189189</v>
      </c>
      <c r="I21" s="87">
        <f>'Ex-Post Evaluation_ch=12.5'!Y172</f>
        <v>2.4189189189189189</v>
      </c>
      <c r="J21" s="87">
        <f>'Ex-Post Evaluation_ch=15'!Y172</f>
        <v>2.4189189189189189</v>
      </c>
      <c r="K21" s="87">
        <f>'Ex-Post Evaluation_ch=17.5'!Y172</f>
        <v>2.4189189189189189</v>
      </c>
      <c r="L21" s="87">
        <f>'Ex-Post Evaluation_ch=20'!Y172</f>
        <v>2.4189189189189189</v>
      </c>
      <c r="M21" s="3"/>
    </row>
    <row r="22" spans="3:13" x14ac:dyDescent="0.25">
      <c r="C22" t="s">
        <v>1</v>
      </c>
      <c r="D22" s="87">
        <f>'Ex-Post Evaluation_ch=0'!AD172</f>
        <v>2.2364864864864864</v>
      </c>
      <c r="E22" s="87">
        <f>'Ex-Post Evaluation_ch=2.5'!AD172</f>
        <v>2.2364864864864864</v>
      </c>
      <c r="F22" s="87">
        <f>'Ex-Post Evaluation_ch=5'!AD172</f>
        <v>2.2364864864864864</v>
      </c>
      <c r="G22" s="87">
        <f>'Ex-Post Evaluation_ch=7.5'!AD172</f>
        <v>2.2364864864864864</v>
      </c>
      <c r="H22" s="87">
        <f>'Ex-Post Evaluation_ch=10'!AD172</f>
        <v>2.2364864864864864</v>
      </c>
      <c r="I22" s="87">
        <f>'Ex-Post Evaluation_ch=12.5'!AD172</f>
        <v>2.2364864864864864</v>
      </c>
      <c r="J22" s="87">
        <f>'Ex-Post Evaluation_ch=15'!AD172</f>
        <v>2.2364864864864864</v>
      </c>
      <c r="K22" s="87">
        <f>'Ex-Post Evaluation_ch=17.5'!AD172</f>
        <v>2.2364864864864864</v>
      </c>
      <c r="L22" s="87">
        <f>'Ex-Post Evaluation_ch=20'!AD172</f>
        <v>2.2364864864864864</v>
      </c>
      <c r="M22" s="3"/>
    </row>
    <row r="23" spans="3:13" x14ac:dyDescent="0.25">
      <c r="C23" t="s">
        <v>45</v>
      </c>
      <c r="D23" s="87">
        <f>'Ex-Post Evaluation_ch=0'!J172</f>
        <v>1.4797297297297298</v>
      </c>
      <c r="E23" s="87">
        <f>'Ex-Post Evaluation_ch=2.5'!J172</f>
        <v>1.472972972972973</v>
      </c>
      <c r="F23" s="87">
        <f>'Ex-Post Evaluation_ch=5'!J172</f>
        <v>1.4459459459459461</v>
      </c>
      <c r="G23" s="87">
        <f>'Ex-Post Evaluation_ch=7.5'!J172</f>
        <v>1.4121621621621621</v>
      </c>
      <c r="H23" s="87">
        <f>'Ex-Post Evaluation_ch=10'!J172</f>
        <v>1.4054054054054055</v>
      </c>
      <c r="I23" s="87">
        <f>'Ex-Post Evaluation_ch=12.5'!J172</f>
        <v>1.3851351351351351</v>
      </c>
      <c r="J23" s="87">
        <f>'Ex-Post Evaluation_ch=15'!J172</f>
        <v>1.3851351351351351</v>
      </c>
      <c r="K23" s="87">
        <f>'Ex-Post Evaluation_ch=17.5'!J172</f>
        <v>1.3581081081081081</v>
      </c>
      <c r="L23" s="87">
        <f>'Ex-Post Evaluation_ch=20'!J172</f>
        <v>1.3445945945945945</v>
      </c>
      <c r="M23" s="3"/>
    </row>
    <row r="24" spans="3:13" x14ac:dyDescent="0.25"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3:13" x14ac:dyDescent="0.25">
      <c r="C25" s="86" t="s">
        <v>14</v>
      </c>
      <c r="D25" s="5" t="s">
        <v>36</v>
      </c>
      <c r="E25" s="88" t="s">
        <v>47</v>
      </c>
      <c r="F25" s="5" t="s">
        <v>40</v>
      </c>
      <c r="G25" s="88" t="s">
        <v>48</v>
      </c>
      <c r="H25" s="5" t="s">
        <v>41</v>
      </c>
      <c r="I25" s="88" t="s">
        <v>49</v>
      </c>
      <c r="J25" s="88" t="s">
        <v>43</v>
      </c>
      <c r="K25" s="88" t="s">
        <v>50</v>
      </c>
      <c r="L25" s="5" t="s">
        <v>39</v>
      </c>
      <c r="M25" s="3"/>
    </row>
    <row r="26" spans="3:13" x14ac:dyDescent="0.25">
      <c r="C26" t="s">
        <v>5</v>
      </c>
      <c r="D26" s="4">
        <f>'Ex-Post Evaluation_ch=0'!O171</f>
        <v>2022.5320945945946</v>
      </c>
      <c r="E26" s="4">
        <f>'Ex-Post Evaluation_ch=2.5'!O171</f>
        <v>2022.5320945945946</v>
      </c>
      <c r="F26" s="4">
        <f>'Ex-Post Evaluation_ch=5'!O171</f>
        <v>2022.5320945945946</v>
      </c>
      <c r="G26" s="4">
        <f>'Ex-Post Evaluation_ch=7.5'!O171</f>
        <v>2022.5320945945946</v>
      </c>
      <c r="H26" s="4">
        <f>'Ex-Post Evaluation_ch=10'!O171</f>
        <v>2022.5320945945946</v>
      </c>
      <c r="I26" s="4">
        <f>'Ex-Post Evaluation_ch=12.5'!O171</f>
        <v>2026.3648648648648</v>
      </c>
      <c r="J26" s="4">
        <f>'Ex-Post Evaluation_ch=15'!O171</f>
        <v>2026.3648648648648</v>
      </c>
      <c r="K26" s="4">
        <f>'Ex-Post Evaluation_ch=17.5'!O171</f>
        <v>2026.3648648648648</v>
      </c>
      <c r="L26" s="4">
        <f>'Ex-Post Evaluation_ch=20'!O171</f>
        <v>2026.3648648648648</v>
      </c>
      <c r="M26" s="3"/>
    </row>
    <row r="27" spans="3:13" x14ac:dyDescent="0.25">
      <c r="C27" t="s">
        <v>53</v>
      </c>
      <c r="D27" s="4">
        <v>2022.5320945945946</v>
      </c>
      <c r="E27" s="4">
        <v>2022.5320945945946</v>
      </c>
      <c r="F27" s="4">
        <v>2022.5320945945946</v>
      </c>
      <c r="G27" s="4">
        <v>2022.5320945945946</v>
      </c>
      <c r="H27" s="4">
        <v>2022.5320945945946</v>
      </c>
      <c r="I27" s="4">
        <v>2022.5320945945946</v>
      </c>
      <c r="J27" s="4">
        <v>2022.5320945945946</v>
      </c>
      <c r="K27" s="4">
        <v>2022.5320945945946</v>
      </c>
      <c r="L27" s="4">
        <v>2022.5320945945946</v>
      </c>
      <c r="M27" s="3"/>
    </row>
    <row r="28" spans="3:13" x14ac:dyDescent="0.25">
      <c r="C28" t="s">
        <v>42</v>
      </c>
      <c r="D28" s="4">
        <f>'Ex-Post Evaluation_ch=0'!T171</f>
        <v>2026.9307432432433</v>
      </c>
      <c r="E28" s="4">
        <f>'Ex-Post Evaluation_ch=2.5'!T171</f>
        <v>2026.9307432432433</v>
      </c>
      <c r="F28" s="4">
        <f>'Ex-Post Evaluation_ch=5'!T171</f>
        <v>2026.9307432432433</v>
      </c>
      <c r="G28" s="4">
        <f>'Ex-Post Evaluation_ch=7.5'!T171</f>
        <v>2026.9307432432433</v>
      </c>
      <c r="H28" s="4">
        <f>'Ex-Post Evaluation_ch=10'!T171</f>
        <v>2026.9307432432433</v>
      </c>
      <c r="I28" s="4">
        <f>'Ex-Post Evaluation_ch=12.5'!T171</f>
        <v>2026.9307432432433</v>
      </c>
      <c r="J28" s="4">
        <f>'Ex-Post Evaluation_ch=15'!T171</f>
        <v>2026.9307432432433</v>
      </c>
      <c r="K28" s="4">
        <f>'Ex-Post Evaluation_ch=17.5'!T171</f>
        <v>2026.9307432432433</v>
      </c>
      <c r="L28" s="4">
        <f>'Ex-Post Evaluation_ch=20'!T171</f>
        <v>2026.9307432432433</v>
      </c>
      <c r="M28" s="3"/>
    </row>
    <row r="29" spans="3:13" x14ac:dyDescent="0.25">
      <c r="C29" t="s">
        <v>37</v>
      </c>
      <c r="D29" s="4">
        <f>'Ex-Post Evaluation_ch=0'!AH171</f>
        <v>2067.8057432432433</v>
      </c>
      <c r="E29" s="4">
        <f>'Ex-Post Evaluation_ch=2.5'!AH171</f>
        <v>2067.8057432432433</v>
      </c>
      <c r="F29" s="4">
        <f>'Ex-Post Evaluation_ch=5'!AH171</f>
        <v>2067.8057432432433</v>
      </c>
      <c r="G29" s="4">
        <f>'Ex-Post Evaluation_ch=7.5'!AH171</f>
        <v>2067.8057432432433</v>
      </c>
      <c r="H29" s="4">
        <f>'Ex-Post Evaluation_ch=10'!AH171</f>
        <v>2067.8057432432433</v>
      </c>
      <c r="I29" s="4">
        <f>'Ex-Post Evaluation_ch=12.5'!AH171</f>
        <v>2067.8057432432433</v>
      </c>
      <c r="J29" s="4">
        <f>'Ex-Post Evaluation_ch=15'!AH171</f>
        <v>2067.8057432432433</v>
      </c>
      <c r="K29" s="4">
        <f>'Ex-Post Evaluation_ch=17.5'!AH171</f>
        <v>2067.8057432432433</v>
      </c>
      <c r="L29" s="4">
        <f>'Ex-Post Evaluation_ch=20'!AH171</f>
        <v>2067.8057432432433</v>
      </c>
      <c r="M29" s="3"/>
    </row>
    <row r="30" spans="3:13" x14ac:dyDescent="0.25">
      <c r="C30" t="s">
        <v>0</v>
      </c>
      <c r="D30" s="4">
        <f>'Ex-Post Evaluation_ch=0'!Y171</f>
        <v>2044.6942567567567</v>
      </c>
      <c r="E30" s="4">
        <f>'Ex-Post Evaluation_ch=2.5'!Y171</f>
        <v>2044.6942567567567</v>
      </c>
      <c r="F30" s="4">
        <f>'Ex-Post Evaluation_ch=5'!Y171</f>
        <v>2044.6942567567567</v>
      </c>
      <c r="G30" s="4">
        <f>'Ex-Post Evaluation_ch=7.5'!Y171</f>
        <v>2044.6942567567567</v>
      </c>
      <c r="H30" s="4">
        <f>'Ex-Post Evaluation_ch=10'!Y171</f>
        <v>2044.6942567567567</v>
      </c>
      <c r="I30" s="4">
        <f>'Ex-Post Evaluation_ch=12.5'!Y171</f>
        <v>2044.6942567567567</v>
      </c>
      <c r="J30" s="4">
        <f>'Ex-Post Evaluation_ch=15'!Y171</f>
        <v>2044.6942567567567</v>
      </c>
      <c r="K30" s="4">
        <f>'Ex-Post Evaluation_ch=17.5'!Y171</f>
        <v>2044.6942567567567</v>
      </c>
      <c r="L30" s="4">
        <f>'Ex-Post Evaluation_ch=20'!Y171</f>
        <v>2044.6942567567567</v>
      </c>
      <c r="M30" s="3"/>
    </row>
    <row r="31" spans="3:13" x14ac:dyDescent="0.25">
      <c r="C31" t="s">
        <v>1</v>
      </c>
      <c r="D31" s="4">
        <f>'Ex-Post Evaluation_ch=0'!AD171</f>
        <v>2026.9307432432433</v>
      </c>
      <c r="E31" s="4">
        <f>'Ex-Post Evaluation_ch=2.5'!AD171</f>
        <v>2026.9307432432433</v>
      </c>
      <c r="F31" s="4">
        <f>'Ex-Post Evaluation_ch=5'!AD171</f>
        <v>2026.9307432432433</v>
      </c>
      <c r="G31" s="4">
        <f>'Ex-Post Evaluation_ch=7.5'!AD171</f>
        <v>2026.9307432432433</v>
      </c>
      <c r="H31" s="4">
        <f>'Ex-Post Evaluation_ch=10'!AD171</f>
        <v>2026.9307432432433</v>
      </c>
      <c r="I31" s="4">
        <f>'Ex-Post Evaluation_ch=12.5'!AD171</f>
        <v>2026.9307432432433</v>
      </c>
      <c r="J31" s="4">
        <f>'Ex-Post Evaluation_ch=15'!AD171</f>
        <v>2026.9307432432433</v>
      </c>
      <c r="K31" s="4">
        <f>'Ex-Post Evaluation_ch=17.5'!AD171</f>
        <v>2026.9307432432433</v>
      </c>
      <c r="L31" s="4">
        <f>'Ex-Post Evaluation_ch=20'!AD171</f>
        <v>2026.9307432432433</v>
      </c>
      <c r="M31" s="3"/>
    </row>
    <row r="32" spans="3:13" x14ac:dyDescent="0.25">
      <c r="C32" t="s">
        <v>45</v>
      </c>
      <c r="D32" s="4">
        <f>'Ex-Post Evaluation_ch=0'!J171</f>
        <v>1890.1266891891892</v>
      </c>
      <c r="E32" s="4">
        <f>'Ex-Post Evaluation_ch=2.5'!J171</f>
        <v>1890.143581081081</v>
      </c>
      <c r="F32" s="4">
        <f>'Ex-Post Evaluation_ch=5'!J171</f>
        <v>1890.2567567567567</v>
      </c>
      <c r="G32" s="4">
        <f>'Ex-Post Evaluation_ch=7.5'!J171</f>
        <v>1890.4087837837837</v>
      </c>
      <c r="H32" s="4">
        <f>'Ex-Post Evaluation_ch=10'!J171</f>
        <v>1890.4628378378379</v>
      </c>
      <c r="I32" s="4">
        <f>'Ex-Post Evaluation_ch=12.5'!J171</f>
        <v>1890.5371621621621</v>
      </c>
      <c r="J32" s="4">
        <f>'Ex-Post Evaluation_ch=15'!J171</f>
        <v>1890.5371621621621</v>
      </c>
      <c r="K32" s="4">
        <f>'Ex-Post Evaluation_ch=17.5'!J171</f>
        <v>1890.7668918918919</v>
      </c>
      <c r="L32" s="4">
        <f>'Ex-Post Evaluation_ch=20'!J171</f>
        <v>1890.8885135135135</v>
      </c>
      <c r="M32" s="3"/>
    </row>
    <row r="50" spans="31:31" x14ac:dyDescent="0.25">
      <c r="AE50" t="s">
        <v>51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I154"/>
  <sheetViews>
    <sheetView showGridLines="0" topLeftCell="A118" zoomScale="80" zoomScaleNormal="80" workbookViewId="0">
      <selection activeCell="F7" sqref="F7"/>
    </sheetView>
  </sheetViews>
  <sheetFormatPr defaultRowHeight="15" x14ac:dyDescent="0.25"/>
  <cols>
    <col min="2" max="2" width="10.140625" bestFit="1" customWidth="1"/>
    <col min="3" max="3" width="15.5703125" bestFit="1" customWidth="1"/>
    <col min="4" max="4" width="15.85546875" bestFit="1" customWidth="1"/>
    <col min="5" max="5" width="13.140625" bestFit="1" customWidth="1"/>
    <col min="6" max="6" width="13.140625" customWidth="1"/>
    <col min="8" max="8" width="13.140625" bestFit="1" customWidth="1"/>
    <col min="9" max="9" width="13.140625" customWidth="1"/>
    <col min="11" max="12" width="15.28515625" customWidth="1"/>
    <col min="17" max="17" width="13.140625" bestFit="1" customWidth="1"/>
    <col min="18" max="18" width="13.140625" customWidth="1"/>
    <col min="23" max="23" width="12.28515625" bestFit="1" customWidth="1"/>
  </cols>
  <sheetData>
    <row r="2" spans="2:35" ht="15.75" thickBot="1" x14ac:dyDescent="0.3">
      <c r="E2" s="143" t="s">
        <v>54</v>
      </c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</row>
    <row r="3" spans="2:35" ht="15.75" thickBot="1" x14ac:dyDescent="0.3">
      <c r="E3" s="144" t="s">
        <v>5</v>
      </c>
      <c r="F3" s="145"/>
      <c r="G3" s="146"/>
      <c r="H3" s="144" t="s">
        <v>2</v>
      </c>
      <c r="I3" s="145"/>
      <c r="J3" s="146"/>
      <c r="K3" s="144" t="s">
        <v>59</v>
      </c>
      <c r="L3" s="145"/>
      <c r="M3" s="146"/>
      <c r="N3" s="144" t="s">
        <v>60</v>
      </c>
      <c r="O3" s="145"/>
      <c r="P3" s="146"/>
      <c r="Q3" s="144" t="s">
        <v>3</v>
      </c>
      <c r="R3" s="145"/>
      <c r="S3" s="146"/>
    </row>
    <row r="4" spans="2:35" ht="15.75" thickBot="1" x14ac:dyDescent="0.3">
      <c r="B4" s="91" t="s">
        <v>16</v>
      </c>
      <c r="C4" s="92" t="s">
        <v>21</v>
      </c>
      <c r="D4" s="93" t="s">
        <v>11</v>
      </c>
      <c r="E4" s="94" t="s">
        <v>55</v>
      </c>
      <c r="F4" s="115" t="s">
        <v>66</v>
      </c>
      <c r="G4" s="95" t="s">
        <v>56</v>
      </c>
      <c r="H4" s="94" t="s">
        <v>55</v>
      </c>
      <c r="I4" s="115" t="s">
        <v>66</v>
      </c>
      <c r="J4" s="95" t="s">
        <v>56</v>
      </c>
      <c r="K4" s="94" t="s">
        <v>55</v>
      </c>
      <c r="L4" s="115" t="s">
        <v>66</v>
      </c>
      <c r="M4" s="95" t="s">
        <v>56</v>
      </c>
      <c r="N4" s="115" t="s">
        <v>55</v>
      </c>
      <c r="O4" s="115" t="s">
        <v>66</v>
      </c>
      <c r="P4" s="95" t="s">
        <v>56</v>
      </c>
      <c r="Q4" s="94" t="s">
        <v>55</v>
      </c>
      <c r="R4" s="115" t="s">
        <v>66</v>
      </c>
      <c r="S4" s="95" t="s">
        <v>56</v>
      </c>
    </row>
    <row r="5" spans="2:35" x14ac:dyDescent="0.25">
      <c r="B5" s="67">
        <v>37987</v>
      </c>
      <c r="C5" s="11">
        <v>1003.75</v>
      </c>
      <c r="D5" s="68">
        <v>1000</v>
      </c>
      <c r="E5" s="14"/>
      <c r="F5" s="1"/>
      <c r="G5" s="96"/>
      <c r="H5" s="97"/>
      <c r="I5" s="33"/>
      <c r="J5" s="98"/>
      <c r="K5" s="97"/>
      <c r="L5" s="33"/>
      <c r="M5" s="98"/>
      <c r="N5" s="33"/>
      <c r="O5" s="33"/>
      <c r="P5" s="33"/>
      <c r="Q5" s="14"/>
      <c r="R5" s="1"/>
      <c r="S5" s="96"/>
    </row>
    <row r="6" spans="2:35" x14ac:dyDescent="0.25">
      <c r="B6" s="67">
        <v>38018</v>
      </c>
      <c r="C6" s="11">
        <v>1035.25</v>
      </c>
      <c r="D6" s="68">
        <v>1000</v>
      </c>
      <c r="E6" s="97"/>
      <c r="F6" s="33"/>
      <c r="G6" s="99"/>
      <c r="H6" s="117">
        <f>AI8*AF7+AI9*AF17</f>
        <v>1541.6666666666667</v>
      </c>
      <c r="I6" s="121"/>
      <c r="J6" s="118">
        <f>ABS(H6-C6)</f>
        <v>506.41666666666674</v>
      </c>
      <c r="K6" s="117">
        <v>1083.3333333333335</v>
      </c>
      <c r="L6" s="121"/>
      <c r="M6" s="118">
        <f>ABS(K6-C6)</f>
        <v>48.083333333333485</v>
      </c>
      <c r="N6" s="117">
        <v>2000</v>
      </c>
      <c r="O6" s="121"/>
      <c r="P6" s="118">
        <f>ABS(N6-C6)</f>
        <v>964.75</v>
      </c>
      <c r="Q6" s="119">
        <f>C5</f>
        <v>1003.75</v>
      </c>
      <c r="R6" s="122"/>
      <c r="S6" s="118">
        <f>ABS(Q6-C6)</f>
        <v>31.5</v>
      </c>
      <c r="W6" t="s">
        <v>28</v>
      </c>
      <c r="X6" s="3">
        <v>1000</v>
      </c>
      <c r="Y6" s="3">
        <v>1500</v>
      </c>
      <c r="Z6" s="3">
        <v>2000</v>
      </c>
      <c r="AA6" s="3">
        <v>2500</v>
      </c>
      <c r="AB6" s="3">
        <v>3000</v>
      </c>
      <c r="AC6" s="3">
        <v>3500</v>
      </c>
      <c r="AD6" s="3">
        <v>4000</v>
      </c>
      <c r="AE6" s="3">
        <v>4500</v>
      </c>
      <c r="AF6" s="3" t="s">
        <v>58</v>
      </c>
    </row>
    <row r="7" spans="2:35" x14ac:dyDescent="0.25">
      <c r="B7" s="67">
        <v>38047</v>
      </c>
      <c r="C7" s="11">
        <v>1137.25</v>
      </c>
      <c r="D7" s="68">
        <v>1000</v>
      </c>
      <c r="E7" s="97">
        <f>X29*AF7+(1-X29)*AF17</f>
        <v>1092.5000000000002</v>
      </c>
      <c r="F7" s="33">
        <f>ABS(($C7-E7)/$C7)</f>
        <v>3.9349307540118506E-2</v>
      </c>
      <c r="G7" s="120">
        <f>ABS(C7-E7)</f>
        <v>44.749999999999773</v>
      </c>
      <c r="H7" s="97">
        <f>AI8*AF7+AI9*AF17</f>
        <v>1541.6666666666667</v>
      </c>
      <c r="I7" s="33">
        <f>ABS(($C7-H7)/$C7)</f>
        <v>0.35560929141935965</v>
      </c>
      <c r="J7" s="22">
        <f t="shared" ref="J7:J70" si="0">ABS(H7-C7)</f>
        <v>404.41666666666674</v>
      </c>
      <c r="K7" s="97">
        <v>1083.3333333333335</v>
      </c>
      <c r="L7" s="33">
        <f>ABS(($C7-K7)/$C7)</f>
        <v>4.7409687110720168E-2</v>
      </c>
      <c r="M7" s="22">
        <f t="shared" ref="M7:M70" si="1">ABS(K7-C7)</f>
        <v>53.916666666666515</v>
      </c>
      <c r="N7" s="97">
        <v>2000</v>
      </c>
      <c r="O7" s="33">
        <f>ABS(($C7-N7)/$C7)</f>
        <v>0.75862826994943944</v>
      </c>
      <c r="P7" s="22">
        <f t="shared" ref="P7:P70" si="2">ABS(N7-C7)</f>
        <v>862.75</v>
      </c>
      <c r="Q7" s="19">
        <f t="shared" ref="Q7:Q70" si="3">C6</f>
        <v>1035.25</v>
      </c>
      <c r="R7" s="33">
        <f>ABS(($C7-Q7)/$C7)</f>
        <v>8.9690041767421416E-2</v>
      </c>
      <c r="S7" s="22">
        <f t="shared" ref="S7:S70" si="4">ABS(Q7-C7)</f>
        <v>102</v>
      </c>
      <c r="W7">
        <v>1000</v>
      </c>
      <c r="X7" s="106">
        <v>0.83333333333333337</v>
      </c>
      <c r="Y7" s="107">
        <v>0.16666666666666666</v>
      </c>
      <c r="Z7" s="107">
        <v>0</v>
      </c>
      <c r="AA7" s="107">
        <v>0</v>
      </c>
      <c r="AB7" s="107">
        <v>0</v>
      </c>
      <c r="AC7" s="107">
        <v>0</v>
      </c>
      <c r="AD7" s="107">
        <v>0</v>
      </c>
      <c r="AE7" s="108">
        <v>0</v>
      </c>
      <c r="AF7" s="87">
        <f>SUMPRODUCT($X$6:$AE$6,X7:AE7)</f>
        <v>1083.3333333333335</v>
      </c>
    </row>
    <row r="8" spans="2:35" x14ac:dyDescent="0.25">
      <c r="B8" s="67">
        <v>38078</v>
      </c>
      <c r="C8" s="11">
        <v>1122.5</v>
      </c>
      <c r="D8" s="68">
        <v>1000</v>
      </c>
      <c r="E8" s="97">
        <f>X29*AF7+(1-X29)*AF17</f>
        <v>1092.5000000000002</v>
      </c>
      <c r="F8" s="33">
        <f t="shared" ref="F8:F71" si="5">ABS((C8-E8)/C8)</f>
        <v>2.6726057906458593E-2</v>
      </c>
      <c r="G8" s="120">
        <f t="shared" ref="G8:G71" si="6">ABS(C8-E8)</f>
        <v>29.999999999999773</v>
      </c>
      <c r="H8" s="97">
        <f>AI8*AF7+AI9*AF17</f>
        <v>1541.6666666666667</v>
      </c>
      <c r="I8" s="33">
        <f t="shared" ref="I8:I71" si="7">ABS(($C8-H8)/$C8)</f>
        <v>0.37342242019302158</v>
      </c>
      <c r="J8" s="22">
        <f t="shared" si="0"/>
        <v>419.16666666666674</v>
      </c>
      <c r="K8" s="97">
        <v>1083.3333333333335</v>
      </c>
      <c r="L8" s="33">
        <f t="shared" ref="L8:L71" si="8">ABS(($C8-K8)/$C8)</f>
        <v>3.4892353377876627E-2</v>
      </c>
      <c r="M8" s="22">
        <f t="shared" si="1"/>
        <v>39.166666666666515</v>
      </c>
      <c r="N8" s="97">
        <v>2000</v>
      </c>
      <c r="O8" s="33">
        <f t="shared" ref="O8:O71" si="9">ABS(($C8-N8)/$C8)</f>
        <v>0.78173719376391981</v>
      </c>
      <c r="P8" s="22">
        <f t="shared" si="2"/>
        <v>877.5</v>
      </c>
      <c r="Q8" s="19">
        <f t="shared" si="3"/>
        <v>1137.25</v>
      </c>
      <c r="R8" s="33">
        <f t="shared" ref="R8:R71" si="10">ABS(($C8-Q8)/$C8)</f>
        <v>1.3140311804008908E-2</v>
      </c>
      <c r="S8" s="22">
        <f t="shared" si="4"/>
        <v>14.75</v>
      </c>
      <c r="W8">
        <v>1500</v>
      </c>
      <c r="X8" s="109">
        <v>0.13333333333333333</v>
      </c>
      <c r="Y8" s="110">
        <v>0.73333333333333328</v>
      </c>
      <c r="Z8" s="110">
        <v>0.13333333333333333</v>
      </c>
      <c r="AA8" s="110">
        <v>0</v>
      </c>
      <c r="AB8" s="110">
        <v>0</v>
      </c>
      <c r="AC8" s="110">
        <v>0</v>
      </c>
      <c r="AD8" s="110">
        <v>0</v>
      </c>
      <c r="AE8" s="111">
        <v>0</v>
      </c>
      <c r="AF8" s="87">
        <f t="shared" ref="AF8:AF14" si="11">SUMPRODUCT($X$6:$AE$6,X8:AE8)</f>
        <v>1500</v>
      </c>
      <c r="AH8" t="s">
        <v>61</v>
      </c>
      <c r="AI8">
        <v>0.5</v>
      </c>
    </row>
    <row r="9" spans="2:35" x14ac:dyDescent="0.25">
      <c r="B9" s="67">
        <v>38108</v>
      </c>
      <c r="C9" s="11">
        <v>1028</v>
      </c>
      <c r="D9" s="68">
        <v>1000</v>
      </c>
      <c r="E9" s="97">
        <f>X29*AF7+(1-X29)*AF17</f>
        <v>1092.5000000000002</v>
      </c>
      <c r="F9" s="33">
        <f t="shared" si="5"/>
        <v>6.274319066147882E-2</v>
      </c>
      <c r="G9" s="120">
        <f t="shared" si="6"/>
        <v>64.500000000000227</v>
      </c>
      <c r="H9" s="97">
        <f>AI8*AF7+AI9*AF17</f>
        <v>1541.6666666666667</v>
      </c>
      <c r="I9" s="33">
        <f t="shared" si="7"/>
        <v>0.49967574578469526</v>
      </c>
      <c r="J9" s="22">
        <f t="shared" si="0"/>
        <v>513.66666666666674</v>
      </c>
      <c r="K9" s="97">
        <v>1083.3333333333335</v>
      </c>
      <c r="L9" s="33">
        <f t="shared" si="8"/>
        <v>5.3826199740596777E-2</v>
      </c>
      <c r="M9" s="22">
        <f t="shared" si="1"/>
        <v>55.333333333333485</v>
      </c>
      <c r="N9" s="97">
        <v>2000</v>
      </c>
      <c r="O9" s="33">
        <f t="shared" si="9"/>
        <v>0.94552529182879375</v>
      </c>
      <c r="P9" s="22">
        <f t="shared" si="2"/>
        <v>972</v>
      </c>
      <c r="Q9" s="19">
        <f t="shared" si="3"/>
        <v>1122.5</v>
      </c>
      <c r="R9" s="33">
        <f t="shared" si="10"/>
        <v>9.1926070038910512E-2</v>
      </c>
      <c r="S9" s="22">
        <f t="shared" si="4"/>
        <v>94.5</v>
      </c>
      <c r="W9">
        <v>2000</v>
      </c>
      <c r="X9" s="109">
        <v>0</v>
      </c>
      <c r="Y9" s="110">
        <v>0.15</v>
      </c>
      <c r="Z9" s="110">
        <v>0.55000000000000004</v>
      </c>
      <c r="AA9" s="110">
        <v>0.15</v>
      </c>
      <c r="AB9" s="110">
        <v>0.15</v>
      </c>
      <c r="AC9" s="110">
        <v>0</v>
      </c>
      <c r="AD9" s="110">
        <v>0</v>
      </c>
      <c r="AE9" s="111">
        <v>0</v>
      </c>
      <c r="AF9" s="87">
        <f t="shared" si="11"/>
        <v>2150</v>
      </c>
      <c r="AH9" t="s">
        <v>62</v>
      </c>
      <c r="AI9">
        <v>0.5</v>
      </c>
    </row>
    <row r="10" spans="2:35" x14ac:dyDescent="0.25">
      <c r="B10" s="67">
        <v>38139</v>
      </c>
      <c r="C10" s="11">
        <v>1096.75</v>
      </c>
      <c r="D10" s="68">
        <v>1000</v>
      </c>
      <c r="E10" s="97">
        <f>X29*AF7+(1-X29)*AF17</f>
        <v>1092.5000000000002</v>
      </c>
      <c r="F10" s="33">
        <f t="shared" si="5"/>
        <v>3.8750854798265534E-3</v>
      </c>
      <c r="G10" s="120">
        <f t="shared" si="6"/>
        <v>4.2499999999997726</v>
      </c>
      <c r="H10" s="97">
        <f>AI8*AF7+AI9*AF17</f>
        <v>1541.6666666666667</v>
      </c>
      <c r="I10" s="33">
        <f t="shared" si="7"/>
        <v>0.40566826229009961</v>
      </c>
      <c r="J10" s="22">
        <f t="shared" si="0"/>
        <v>444.91666666666674</v>
      </c>
      <c r="K10" s="97">
        <v>1083.3333333333335</v>
      </c>
      <c r="L10" s="33">
        <f t="shared" si="8"/>
        <v>1.2233112985335323E-2</v>
      </c>
      <c r="M10" s="22">
        <f t="shared" si="1"/>
        <v>13.416666666666515</v>
      </c>
      <c r="N10" s="97">
        <v>2000</v>
      </c>
      <c r="O10" s="33">
        <f t="shared" si="9"/>
        <v>0.82356963756553458</v>
      </c>
      <c r="P10" s="22">
        <f t="shared" si="2"/>
        <v>903.25</v>
      </c>
      <c r="Q10" s="19">
        <f t="shared" si="3"/>
        <v>1028</v>
      </c>
      <c r="R10" s="33">
        <f t="shared" si="10"/>
        <v>6.2685206291315243E-2</v>
      </c>
      <c r="S10" s="22">
        <f t="shared" si="4"/>
        <v>68.75</v>
      </c>
      <c r="W10">
        <v>2500</v>
      </c>
      <c r="X10" s="109">
        <v>0</v>
      </c>
      <c r="Y10" s="110">
        <v>0</v>
      </c>
      <c r="Z10" s="110">
        <v>0.16666666666666666</v>
      </c>
      <c r="AA10" s="110">
        <v>0.4</v>
      </c>
      <c r="AB10" s="110">
        <v>0.43</v>
      </c>
      <c r="AC10" s="110">
        <v>0</v>
      </c>
      <c r="AD10" s="110">
        <v>0</v>
      </c>
      <c r="AE10" s="111">
        <v>0</v>
      </c>
      <c r="AF10" s="87">
        <f t="shared" si="11"/>
        <v>2623.333333333333</v>
      </c>
    </row>
    <row r="11" spans="2:35" x14ac:dyDescent="0.25">
      <c r="B11" s="67">
        <v>38169</v>
      </c>
      <c r="C11" s="11">
        <v>967.25</v>
      </c>
      <c r="D11" s="68">
        <v>1000</v>
      </c>
      <c r="E11" s="97">
        <f>X29*AF7+(1-X29)*AF17</f>
        <v>1092.5000000000002</v>
      </c>
      <c r="F11" s="33">
        <f t="shared" si="5"/>
        <v>0.12949082450245564</v>
      </c>
      <c r="G11" s="120">
        <f t="shared" si="6"/>
        <v>125.25000000000023</v>
      </c>
      <c r="H11" s="97">
        <f>AI8*AF7+AI9*AF17</f>
        <v>1541.6666666666667</v>
      </c>
      <c r="I11" s="33">
        <f t="shared" si="7"/>
        <v>0.59386577065563895</v>
      </c>
      <c r="J11" s="22">
        <f t="shared" si="0"/>
        <v>574.41666666666674</v>
      </c>
      <c r="K11" s="97">
        <v>1083.3333333333335</v>
      </c>
      <c r="L11" s="33">
        <f t="shared" si="8"/>
        <v>0.12001378478504367</v>
      </c>
      <c r="M11" s="22">
        <f t="shared" si="1"/>
        <v>116.08333333333348</v>
      </c>
      <c r="N11" s="97">
        <v>2000</v>
      </c>
      <c r="O11" s="33">
        <f t="shared" si="9"/>
        <v>1.0677177565262341</v>
      </c>
      <c r="P11" s="22">
        <f t="shared" si="2"/>
        <v>1032.75</v>
      </c>
      <c r="Q11" s="19">
        <f t="shared" si="3"/>
        <v>1096.75</v>
      </c>
      <c r="R11" s="33">
        <f t="shared" si="10"/>
        <v>0.13388472473507365</v>
      </c>
      <c r="S11" s="22">
        <f t="shared" si="4"/>
        <v>129.5</v>
      </c>
      <c r="W11">
        <v>3000</v>
      </c>
      <c r="X11" s="109">
        <v>0</v>
      </c>
      <c r="Y11" s="110">
        <v>0</v>
      </c>
      <c r="Z11" s="110">
        <v>0</v>
      </c>
      <c r="AA11" s="110">
        <v>0.14285714285714285</v>
      </c>
      <c r="AB11" s="110">
        <v>0.42857142857142855</v>
      </c>
      <c r="AC11" s="110">
        <v>0.2857142857142857</v>
      </c>
      <c r="AD11" s="110">
        <v>0.14285714285714285</v>
      </c>
      <c r="AE11" s="111">
        <v>0</v>
      </c>
      <c r="AF11" s="87">
        <f t="shared" si="11"/>
        <v>3214.2857142857142</v>
      </c>
    </row>
    <row r="12" spans="2:35" x14ac:dyDescent="0.25">
      <c r="B12" s="67">
        <v>38200</v>
      </c>
      <c r="C12" s="11">
        <v>1026.5</v>
      </c>
      <c r="D12" s="68">
        <v>1000</v>
      </c>
      <c r="E12" s="97">
        <f>X29*AF7+(1-X29)*AF17</f>
        <v>1092.5000000000002</v>
      </c>
      <c r="F12" s="33">
        <f t="shared" si="5"/>
        <v>6.4296151972723065E-2</v>
      </c>
      <c r="G12" s="120">
        <f t="shared" si="6"/>
        <v>66.000000000000227</v>
      </c>
      <c r="H12" s="97">
        <f>AI8*AF7+AI9*AF17</f>
        <v>1541.6666666666667</v>
      </c>
      <c r="I12" s="33">
        <f t="shared" si="7"/>
        <v>0.50186718623153115</v>
      </c>
      <c r="J12" s="22">
        <f t="shared" si="0"/>
        <v>515.16666666666674</v>
      </c>
      <c r="K12" s="97">
        <v>1083.3333333333335</v>
      </c>
      <c r="L12" s="33">
        <f t="shared" si="8"/>
        <v>5.5366130865400376E-2</v>
      </c>
      <c r="M12" s="22">
        <f t="shared" si="1"/>
        <v>56.833333333333485</v>
      </c>
      <c r="N12" s="97">
        <v>2000</v>
      </c>
      <c r="O12" s="33">
        <f t="shared" si="9"/>
        <v>0.94836824159766198</v>
      </c>
      <c r="P12" s="22">
        <f t="shared" si="2"/>
        <v>973.5</v>
      </c>
      <c r="Q12" s="19">
        <f t="shared" si="3"/>
        <v>967.25</v>
      </c>
      <c r="R12" s="33">
        <f t="shared" si="10"/>
        <v>5.7720409157330732E-2</v>
      </c>
      <c r="S12" s="22">
        <f t="shared" si="4"/>
        <v>59.25</v>
      </c>
      <c r="W12">
        <v>3500</v>
      </c>
      <c r="X12" s="109">
        <v>0</v>
      </c>
      <c r="Y12" s="110">
        <v>0</v>
      </c>
      <c r="Z12" s="110">
        <v>0</v>
      </c>
      <c r="AA12" s="110">
        <v>0</v>
      </c>
      <c r="AB12" s="110">
        <v>0.375</v>
      </c>
      <c r="AC12" s="110">
        <v>0.5</v>
      </c>
      <c r="AD12" s="110">
        <v>0</v>
      </c>
      <c r="AE12" s="111">
        <v>0.125</v>
      </c>
      <c r="AF12" s="87">
        <f t="shared" si="11"/>
        <v>3437.5</v>
      </c>
      <c r="AH12" t="s">
        <v>63</v>
      </c>
    </row>
    <row r="13" spans="2:35" x14ac:dyDescent="0.25">
      <c r="B13" s="67">
        <v>38231</v>
      </c>
      <c r="C13" s="11">
        <v>956.5</v>
      </c>
      <c r="D13" s="68">
        <v>1000</v>
      </c>
      <c r="E13" s="97">
        <f>X29*AF7+(1-X29)*AF17</f>
        <v>1092.5000000000002</v>
      </c>
      <c r="F13" s="33">
        <f t="shared" si="5"/>
        <v>0.14218504966021978</v>
      </c>
      <c r="G13" s="120">
        <f t="shared" si="6"/>
        <v>136.00000000000023</v>
      </c>
      <c r="H13" s="97">
        <f>AI8*AF7+AI9*AF17</f>
        <v>1541.6666666666667</v>
      </c>
      <c r="I13" s="33">
        <f t="shared" si="7"/>
        <v>0.61177905558459666</v>
      </c>
      <c r="J13" s="22">
        <f t="shared" si="0"/>
        <v>585.16666666666674</v>
      </c>
      <c r="K13" s="97">
        <v>1083.3333333333335</v>
      </c>
      <c r="L13" s="33">
        <f t="shared" si="8"/>
        <v>0.1326014985189059</v>
      </c>
      <c r="M13" s="22">
        <f t="shared" si="1"/>
        <v>126.83333333333348</v>
      </c>
      <c r="N13" s="97">
        <v>2000</v>
      </c>
      <c r="O13" s="33">
        <f t="shared" si="9"/>
        <v>1.0909566126502874</v>
      </c>
      <c r="P13" s="22">
        <f t="shared" si="2"/>
        <v>1043.5</v>
      </c>
      <c r="Q13" s="19">
        <f t="shared" si="3"/>
        <v>1026.5</v>
      </c>
      <c r="R13" s="33">
        <f t="shared" si="10"/>
        <v>7.3183481442760059E-2</v>
      </c>
      <c r="S13" s="22">
        <f t="shared" si="4"/>
        <v>70</v>
      </c>
      <c r="W13">
        <v>4000</v>
      </c>
      <c r="X13" s="109">
        <v>0</v>
      </c>
      <c r="Y13" s="110">
        <v>0</v>
      </c>
      <c r="Z13" s="110">
        <v>0</v>
      </c>
      <c r="AA13" s="110">
        <v>0</v>
      </c>
      <c r="AB13" s="110">
        <v>0</v>
      </c>
      <c r="AC13" s="110">
        <v>0.5</v>
      </c>
      <c r="AD13" s="110">
        <v>0.5</v>
      </c>
      <c r="AE13" s="111">
        <v>0</v>
      </c>
      <c r="AF13" s="87">
        <f t="shared" si="11"/>
        <v>3750</v>
      </c>
      <c r="AH13" s="57">
        <v>0.99</v>
      </c>
      <c r="AI13" s="57">
        <v>0.01</v>
      </c>
    </row>
    <row r="14" spans="2:35" x14ac:dyDescent="0.25">
      <c r="B14" s="67">
        <v>38261</v>
      </c>
      <c r="C14" s="11">
        <v>1090</v>
      </c>
      <c r="D14" s="68">
        <v>1000</v>
      </c>
      <c r="E14" s="97">
        <f>X29*AF7+(1-X29)*AF17</f>
        <v>1092.5000000000002</v>
      </c>
      <c r="F14" s="33">
        <f t="shared" si="5"/>
        <v>2.2935779816515849E-3</v>
      </c>
      <c r="G14" s="120">
        <f t="shared" si="6"/>
        <v>2.5000000000002274</v>
      </c>
      <c r="H14" s="97">
        <f>AI8*AF7+AI9*AF17</f>
        <v>1541.6666666666667</v>
      </c>
      <c r="I14" s="33">
        <f t="shared" si="7"/>
        <v>0.41437308868501538</v>
      </c>
      <c r="J14" s="22">
        <f t="shared" si="0"/>
        <v>451.66666666666674</v>
      </c>
      <c r="K14" s="97">
        <v>1083.3333333333335</v>
      </c>
      <c r="L14" s="33">
        <f t="shared" si="8"/>
        <v>6.1162079510701977E-3</v>
      </c>
      <c r="M14" s="22">
        <f t="shared" si="1"/>
        <v>6.6666666666665151</v>
      </c>
      <c r="N14" s="97">
        <v>2000</v>
      </c>
      <c r="O14" s="33">
        <f t="shared" si="9"/>
        <v>0.83486238532110091</v>
      </c>
      <c r="P14" s="22">
        <f t="shared" si="2"/>
        <v>910</v>
      </c>
      <c r="Q14" s="19">
        <f t="shared" si="3"/>
        <v>956.5</v>
      </c>
      <c r="R14" s="33">
        <f t="shared" si="10"/>
        <v>0.12247706422018349</v>
      </c>
      <c r="S14" s="22">
        <f t="shared" si="4"/>
        <v>133.5</v>
      </c>
      <c r="W14">
        <v>4500</v>
      </c>
      <c r="X14" s="112">
        <v>0</v>
      </c>
      <c r="Y14" s="113">
        <v>0</v>
      </c>
      <c r="Z14" s="113">
        <v>0</v>
      </c>
      <c r="AA14" s="113">
        <v>0</v>
      </c>
      <c r="AB14" s="113">
        <v>0</v>
      </c>
      <c r="AC14" s="113">
        <v>0.33333333333333331</v>
      </c>
      <c r="AD14" s="113">
        <v>0</v>
      </c>
      <c r="AE14" s="114">
        <v>0.66666666666666663</v>
      </c>
      <c r="AF14" s="87">
        <f t="shared" si="11"/>
        <v>4166.6666666666661</v>
      </c>
      <c r="AH14" s="57">
        <v>0.01</v>
      </c>
      <c r="AI14" s="57">
        <v>0.99</v>
      </c>
    </row>
    <row r="15" spans="2:35" x14ac:dyDescent="0.25">
      <c r="B15" s="67">
        <v>38292</v>
      </c>
      <c r="C15" s="11">
        <v>1022.75</v>
      </c>
      <c r="D15" s="68">
        <v>1000</v>
      </c>
      <c r="E15" s="97">
        <f>X29*AF7+(1-X29)*AF17</f>
        <v>1092.5000000000002</v>
      </c>
      <c r="F15" s="33">
        <f t="shared" si="5"/>
        <v>6.8198484478122934E-2</v>
      </c>
      <c r="G15" s="120">
        <f t="shared" si="6"/>
        <v>69.750000000000227</v>
      </c>
      <c r="H15" s="97">
        <f>AI8*AF7+AI9*AF17</f>
        <v>1541.6666666666667</v>
      </c>
      <c r="I15" s="33">
        <f t="shared" si="7"/>
        <v>0.50737391020940281</v>
      </c>
      <c r="J15" s="22">
        <f t="shared" si="0"/>
        <v>518.91666666666674</v>
      </c>
      <c r="K15" s="97">
        <v>1083.3333333333335</v>
      </c>
      <c r="L15" s="33">
        <f t="shared" si="8"/>
        <v>5.9235720687688571E-2</v>
      </c>
      <c r="M15" s="22">
        <f t="shared" si="1"/>
        <v>60.583333333333485</v>
      </c>
      <c r="N15" s="97">
        <v>2000</v>
      </c>
      <c r="O15" s="33">
        <f t="shared" si="9"/>
        <v>0.95551209973111706</v>
      </c>
      <c r="P15" s="22">
        <f t="shared" si="2"/>
        <v>977.25</v>
      </c>
      <c r="Q15" s="19">
        <f t="shared" si="3"/>
        <v>1090</v>
      </c>
      <c r="R15" s="33">
        <f t="shared" si="10"/>
        <v>6.5754094353458817E-2</v>
      </c>
      <c r="S15" s="22">
        <f t="shared" si="4"/>
        <v>67.25</v>
      </c>
    </row>
    <row r="16" spans="2:35" x14ac:dyDescent="0.25">
      <c r="B16" s="67">
        <v>38322</v>
      </c>
      <c r="C16" s="11">
        <v>1167.5</v>
      </c>
      <c r="D16" s="68">
        <v>1000</v>
      </c>
      <c r="E16" s="97">
        <f>X29*AF7+(1-X29)*AF17</f>
        <v>1092.5000000000002</v>
      </c>
      <c r="F16" s="33">
        <f t="shared" si="5"/>
        <v>6.4239828693789955E-2</v>
      </c>
      <c r="G16" s="120">
        <f t="shared" si="6"/>
        <v>74.999999999999773</v>
      </c>
      <c r="H16" s="97">
        <f>AI8*AF7+AI9*AF17</f>
        <v>1541.6666666666667</v>
      </c>
      <c r="I16" s="33">
        <f t="shared" si="7"/>
        <v>0.32048536759457535</v>
      </c>
      <c r="J16" s="22">
        <f t="shared" si="0"/>
        <v>374.16666666666674</v>
      </c>
      <c r="K16" s="97">
        <v>1083.3333333333335</v>
      </c>
      <c r="L16" s="33">
        <f t="shared" si="8"/>
        <v>7.2091363311919926E-2</v>
      </c>
      <c r="M16" s="22">
        <f t="shared" si="1"/>
        <v>84.166666666666515</v>
      </c>
      <c r="N16" s="97">
        <v>2000</v>
      </c>
      <c r="O16" s="33">
        <f t="shared" si="9"/>
        <v>0.71306209850107072</v>
      </c>
      <c r="P16" s="22">
        <f t="shared" si="2"/>
        <v>832.5</v>
      </c>
      <c r="Q16" s="19">
        <f t="shared" si="3"/>
        <v>1022.75</v>
      </c>
      <c r="R16" s="33">
        <f t="shared" si="10"/>
        <v>0.123982869379015</v>
      </c>
      <c r="S16" s="22">
        <f t="shared" si="4"/>
        <v>144.75</v>
      </c>
      <c r="W16" t="s">
        <v>29</v>
      </c>
      <c r="X16" s="3">
        <v>1000</v>
      </c>
      <c r="Y16" s="3">
        <v>1500</v>
      </c>
      <c r="Z16" s="3">
        <v>2000</v>
      </c>
      <c r="AA16" s="3">
        <v>2500</v>
      </c>
      <c r="AB16" s="3">
        <v>3000</v>
      </c>
      <c r="AC16" s="3">
        <v>3500</v>
      </c>
      <c r="AD16" s="3">
        <v>4000</v>
      </c>
      <c r="AE16" s="3">
        <v>4500</v>
      </c>
      <c r="AF16" s="3" t="s">
        <v>58</v>
      </c>
    </row>
    <row r="17" spans="2:32" x14ac:dyDescent="0.25">
      <c r="B17" s="67">
        <v>38353</v>
      </c>
      <c r="C17" s="11">
        <v>1253.5</v>
      </c>
      <c r="D17" s="68">
        <v>1500</v>
      </c>
      <c r="E17" s="97">
        <f>X29*AF7+(1-X29)*AF17</f>
        <v>1092.5000000000002</v>
      </c>
      <c r="F17" s="33">
        <f t="shared" si="5"/>
        <v>0.12844036697247688</v>
      </c>
      <c r="G17" s="120">
        <f t="shared" si="6"/>
        <v>160.99999999999977</v>
      </c>
      <c r="H17" s="97">
        <f>AI8*AF7+AI9*AF17</f>
        <v>1541.6666666666667</v>
      </c>
      <c r="I17" s="33">
        <f t="shared" si="7"/>
        <v>0.22988964233479597</v>
      </c>
      <c r="J17" s="22">
        <f t="shared" si="0"/>
        <v>288.16666666666674</v>
      </c>
      <c r="K17" s="97">
        <v>1083.3333333333335</v>
      </c>
      <c r="L17" s="33">
        <f t="shared" si="8"/>
        <v>0.13575322430527842</v>
      </c>
      <c r="M17" s="22">
        <f t="shared" si="1"/>
        <v>170.16666666666652</v>
      </c>
      <c r="N17" s="97">
        <v>2000</v>
      </c>
      <c r="O17" s="33">
        <f t="shared" si="9"/>
        <v>0.59553250897487031</v>
      </c>
      <c r="P17" s="22">
        <f t="shared" si="2"/>
        <v>746.5</v>
      </c>
      <c r="Q17" s="19">
        <f t="shared" si="3"/>
        <v>1167.5</v>
      </c>
      <c r="R17" s="33">
        <f t="shared" si="10"/>
        <v>6.8607897885919422E-2</v>
      </c>
      <c r="S17" s="22">
        <f t="shared" si="4"/>
        <v>86</v>
      </c>
      <c r="W17">
        <v>1000</v>
      </c>
      <c r="X17" s="106">
        <v>0</v>
      </c>
      <c r="Y17" s="107">
        <v>0</v>
      </c>
      <c r="Z17" s="107">
        <v>1</v>
      </c>
      <c r="AA17" s="107">
        <v>0</v>
      </c>
      <c r="AB17" s="107">
        <v>0</v>
      </c>
      <c r="AC17" s="107">
        <v>0</v>
      </c>
      <c r="AD17" s="107">
        <v>0</v>
      </c>
      <c r="AE17" s="108">
        <v>0</v>
      </c>
      <c r="AF17" s="87">
        <f>SUMPRODUCT($X$16:$AE$16,X17:AE17)</f>
        <v>2000</v>
      </c>
    </row>
    <row r="18" spans="2:32" x14ac:dyDescent="0.25">
      <c r="B18" s="67">
        <v>38384</v>
      </c>
      <c r="C18" s="11">
        <v>1287.5</v>
      </c>
      <c r="D18" s="68">
        <v>1500</v>
      </c>
      <c r="E18" s="97">
        <f>Y29*AF8+(1-Y29)*AF18</f>
        <v>1501</v>
      </c>
      <c r="F18" s="33">
        <f t="shared" si="5"/>
        <v>0.16582524271844659</v>
      </c>
      <c r="G18" s="120">
        <f t="shared" si="6"/>
        <v>213.5</v>
      </c>
      <c r="H18" s="97">
        <f>AI8*AF8+AI9*AF18</f>
        <v>1550</v>
      </c>
      <c r="I18" s="33">
        <f t="shared" si="7"/>
        <v>0.20388349514563106</v>
      </c>
      <c r="J18" s="22">
        <f t="shared" si="0"/>
        <v>262.5</v>
      </c>
      <c r="K18" s="97">
        <v>1500</v>
      </c>
      <c r="L18" s="33">
        <f t="shared" si="8"/>
        <v>0.1650485436893204</v>
      </c>
      <c r="M18" s="22">
        <f t="shared" si="1"/>
        <v>212.5</v>
      </c>
      <c r="N18" s="97">
        <v>1600</v>
      </c>
      <c r="O18" s="33">
        <f t="shared" si="9"/>
        <v>0.24271844660194175</v>
      </c>
      <c r="P18" s="22">
        <f t="shared" si="2"/>
        <v>312.5</v>
      </c>
      <c r="Q18" s="19">
        <f t="shared" si="3"/>
        <v>1253.5</v>
      </c>
      <c r="R18" s="33">
        <f t="shared" si="10"/>
        <v>2.6407766990291261E-2</v>
      </c>
      <c r="S18" s="22">
        <f t="shared" si="4"/>
        <v>34</v>
      </c>
      <c r="W18">
        <v>1500</v>
      </c>
      <c r="X18" s="109">
        <v>0</v>
      </c>
      <c r="Y18" s="110">
        <v>0.8</v>
      </c>
      <c r="Z18" s="110">
        <v>0.2</v>
      </c>
      <c r="AA18" s="110">
        <v>0</v>
      </c>
      <c r="AB18" s="110">
        <v>0</v>
      </c>
      <c r="AC18" s="110">
        <v>0</v>
      </c>
      <c r="AD18" s="110">
        <v>0</v>
      </c>
      <c r="AE18" s="111">
        <v>0</v>
      </c>
      <c r="AF18" s="87">
        <f t="shared" ref="AF18:AF24" si="12">SUMPRODUCT($X$16:$AE$16,X18:AE18)</f>
        <v>1600</v>
      </c>
    </row>
    <row r="19" spans="2:32" x14ac:dyDescent="0.25">
      <c r="B19" s="67">
        <v>38412</v>
      </c>
      <c r="C19" s="11">
        <v>1371</v>
      </c>
      <c r="D19" s="68">
        <v>1500</v>
      </c>
      <c r="E19" s="97">
        <f>Y30*AF8+(1-Y30)*AF18</f>
        <v>1552.1304347826087</v>
      </c>
      <c r="F19" s="33">
        <f t="shared" si="5"/>
        <v>0.13211556147527989</v>
      </c>
      <c r="G19" s="120">
        <f t="shared" si="6"/>
        <v>181.13043478260875</v>
      </c>
      <c r="H19" s="97">
        <f>AI8*AF8+AI9*AF18</f>
        <v>1550</v>
      </c>
      <c r="I19" s="33">
        <f t="shared" si="7"/>
        <v>0.13056163384390956</v>
      </c>
      <c r="J19" s="22">
        <f t="shared" si="0"/>
        <v>179</v>
      </c>
      <c r="K19" s="97">
        <v>1500</v>
      </c>
      <c r="L19" s="33">
        <f t="shared" si="8"/>
        <v>9.4091903719912467E-2</v>
      </c>
      <c r="M19" s="22">
        <f t="shared" si="1"/>
        <v>129</v>
      </c>
      <c r="N19" s="97">
        <v>1600</v>
      </c>
      <c r="O19" s="33">
        <f t="shared" si="9"/>
        <v>0.16703136396790663</v>
      </c>
      <c r="P19" s="22">
        <f t="shared" si="2"/>
        <v>229</v>
      </c>
      <c r="Q19" s="19">
        <f t="shared" si="3"/>
        <v>1287.5</v>
      </c>
      <c r="R19" s="33">
        <f t="shared" si="10"/>
        <v>6.0904449307075129E-2</v>
      </c>
      <c r="S19" s="22">
        <f t="shared" si="4"/>
        <v>83.5</v>
      </c>
      <c r="W19">
        <v>2000</v>
      </c>
      <c r="X19" s="109">
        <v>0</v>
      </c>
      <c r="Y19" s="110">
        <v>1.7543859649122806E-2</v>
      </c>
      <c r="Z19" s="110">
        <v>0.8771929824561403</v>
      </c>
      <c r="AA19" s="110">
        <v>0.10526315789473684</v>
      </c>
      <c r="AB19" s="110">
        <v>0</v>
      </c>
      <c r="AC19" s="110">
        <v>0</v>
      </c>
      <c r="AD19" s="110">
        <v>0</v>
      </c>
      <c r="AE19" s="111">
        <v>0</v>
      </c>
      <c r="AF19" s="87">
        <f t="shared" si="12"/>
        <v>2043.8596491228068</v>
      </c>
    </row>
    <row r="20" spans="2:32" x14ac:dyDescent="0.25">
      <c r="B20" s="67">
        <v>38443</v>
      </c>
      <c r="C20" s="11">
        <v>1324.5</v>
      </c>
      <c r="D20" s="68">
        <v>1500</v>
      </c>
      <c r="E20" s="97">
        <f>Y30*AF8+(1-Y30)*AF18</f>
        <v>1552.1304347826087</v>
      </c>
      <c r="F20" s="33">
        <f t="shared" si="5"/>
        <v>0.17186140791438939</v>
      </c>
      <c r="G20" s="120">
        <f t="shared" si="6"/>
        <v>227.63043478260875</v>
      </c>
      <c r="H20" s="97">
        <f>AI8*AF8+AI9*AF18</f>
        <v>1550</v>
      </c>
      <c r="I20" s="33">
        <f t="shared" si="7"/>
        <v>0.17025292563231409</v>
      </c>
      <c r="J20" s="22">
        <f t="shared" si="0"/>
        <v>225.5</v>
      </c>
      <c r="K20" s="97">
        <v>1500</v>
      </c>
      <c r="L20" s="33">
        <f t="shared" si="8"/>
        <v>0.13250283125707815</v>
      </c>
      <c r="M20" s="22">
        <f t="shared" si="1"/>
        <v>175.5</v>
      </c>
      <c r="N20" s="97">
        <v>1600</v>
      </c>
      <c r="O20" s="33">
        <f t="shared" si="9"/>
        <v>0.20800302000755003</v>
      </c>
      <c r="P20" s="22">
        <f t="shared" si="2"/>
        <v>275.5</v>
      </c>
      <c r="Q20" s="19">
        <f t="shared" si="3"/>
        <v>1371</v>
      </c>
      <c r="R20" s="33">
        <f t="shared" si="10"/>
        <v>3.5107587768969425E-2</v>
      </c>
      <c r="S20" s="22">
        <f t="shared" si="4"/>
        <v>46.5</v>
      </c>
      <c r="W20">
        <v>2500</v>
      </c>
      <c r="X20" s="109">
        <v>0</v>
      </c>
      <c r="Y20" s="110">
        <v>0</v>
      </c>
      <c r="Z20" s="110">
        <v>0.5</v>
      </c>
      <c r="AA20" s="110">
        <v>0.5</v>
      </c>
      <c r="AB20" s="110">
        <v>0</v>
      </c>
      <c r="AC20" s="110">
        <v>0</v>
      </c>
      <c r="AD20" s="110">
        <v>0</v>
      </c>
      <c r="AE20" s="111">
        <v>0</v>
      </c>
      <c r="AF20" s="87">
        <f t="shared" si="12"/>
        <v>2250</v>
      </c>
    </row>
    <row r="21" spans="2:32" x14ac:dyDescent="0.25">
      <c r="B21" s="67">
        <v>38473</v>
      </c>
      <c r="C21" s="11">
        <v>1286</v>
      </c>
      <c r="D21" s="68">
        <v>1500</v>
      </c>
      <c r="E21" s="97">
        <f>Y30*AF8+(1-Y30)*AF18</f>
        <v>1552.1304347826087</v>
      </c>
      <c r="F21" s="33">
        <f t="shared" si="5"/>
        <v>0.20694435053079996</v>
      </c>
      <c r="G21" s="120">
        <f t="shared" si="6"/>
        <v>266.13043478260875</v>
      </c>
      <c r="H21" s="97">
        <f>AI8*AF8+AI9*AF18</f>
        <v>1550</v>
      </c>
      <c r="I21" s="33">
        <f t="shared" si="7"/>
        <v>0.2052877138413686</v>
      </c>
      <c r="J21" s="22">
        <f t="shared" si="0"/>
        <v>264</v>
      </c>
      <c r="K21" s="97">
        <v>1500</v>
      </c>
      <c r="L21" s="33">
        <f t="shared" si="8"/>
        <v>0.16640746500777606</v>
      </c>
      <c r="M21" s="22">
        <f t="shared" si="1"/>
        <v>214</v>
      </c>
      <c r="N21" s="97">
        <v>1600</v>
      </c>
      <c r="O21" s="33">
        <f t="shared" si="9"/>
        <v>0.24416796267496113</v>
      </c>
      <c r="P21" s="22">
        <f t="shared" si="2"/>
        <v>314</v>
      </c>
      <c r="Q21" s="19">
        <f t="shared" si="3"/>
        <v>1324.5</v>
      </c>
      <c r="R21" s="33">
        <f t="shared" si="10"/>
        <v>2.9937791601866253E-2</v>
      </c>
      <c r="S21" s="22">
        <f t="shared" si="4"/>
        <v>38.5</v>
      </c>
      <c r="W21">
        <v>3000</v>
      </c>
      <c r="X21" s="109">
        <v>0</v>
      </c>
      <c r="Y21" s="110">
        <v>0</v>
      </c>
      <c r="Z21" s="110">
        <v>1</v>
      </c>
      <c r="AA21" s="110">
        <v>0</v>
      </c>
      <c r="AB21" s="110">
        <v>0</v>
      </c>
      <c r="AC21" s="110">
        <v>0</v>
      </c>
      <c r="AD21" s="110">
        <v>0</v>
      </c>
      <c r="AE21" s="111">
        <v>0</v>
      </c>
      <c r="AF21" s="87">
        <f t="shared" si="12"/>
        <v>2000</v>
      </c>
    </row>
    <row r="22" spans="2:32" x14ac:dyDescent="0.25">
      <c r="B22" s="67">
        <v>38504</v>
      </c>
      <c r="C22" s="11">
        <v>1288.5</v>
      </c>
      <c r="D22" s="68">
        <v>1500</v>
      </c>
      <c r="E22" s="97">
        <f>Y30*AF8+(1-Y30)*AF18</f>
        <v>1552.1304347826087</v>
      </c>
      <c r="F22" s="33">
        <f t="shared" si="5"/>
        <v>0.20460258811223031</v>
      </c>
      <c r="G22" s="120">
        <f t="shared" si="6"/>
        <v>263.63043478260875</v>
      </c>
      <c r="H22" s="97">
        <f>AI8*AF8+AI9*AF18</f>
        <v>1550</v>
      </c>
      <c r="I22" s="33">
        <f t="shared" si="7"/>
        <v>0.20294916569654636</v>
      </c>
      <c r="J22" s="22">
        <f t="shared" si="0"/>
        <v>261.5</v>
      </c>
      <c r="K22" s="97">
        <v>1500</v>
      </c>
      <c r="L22" s="33">
        <f t="shared" si="8"/>
        <v>0.16414435389988358</v>
      </c>
      <c r="M22" s="22">
        <f t="shared" si="1"/>
        <v>211.5</v>
      </c>
      <c r="N22" s="97">
        <v>1600</v>
      </c>
      <c r="O22" s="33">
        <f t="shared" si="9"/>
        <v>0.24175397749320915</v>
      </c>
      <c r="P22" s="22">
        <f t="shared" si="2"/>
        <v>311.5</v>
      </c>
      <c r="Q22" s="19">
        <f t="shared" si="3"/>
        <v>1286</v>
      </c>
      <c r="R22" s="33">
        <f t="shared" si="10"/>
        <v>1.9402405898331393E-3</v>
      </c>
      <c r="S22" s="22">
        <f t="shared" si="4"/>
        <v>2.5</v>
      </c>
      <c r="W22">
        <v>3500</v>
      </c>
      <c r="X22" s="109">
        <v>0</v>
      </c>
      <c r="Y22" s="110">
        <v>0</v>
      </c>
      <c r="Z22" s="110">
        <v>1</v>
      </c>
      <c r="AA22" s="110">
        <v>0</v>
      </c>
      <c r="AB22" s="110">
        <v>0</v>
      </c>
      <c r="AC22" s="110">
        <v>0</v>
      </c>
      <c r="AD22" s="110">
        <v>0</v>
      </c>
      <c r="AE22" s="111">
        <v>0</v>
      </c>
      <c r="AF22" s="87">
        <f t="shared" si="12"/>
        <v>2000</v>
      </c>
    </row>
    <row r="23" spans="2:32" x14ac:dyDescent="0.25">
      <c r="B23" s="67">
        <v>38534</v>
      </c>
      <c r="C23" s="11">
        <v>1180</v>
      </c>
      <c r="D23" s="68">
        <v>1000</v>
      </c>
      <c r="E23" s="97">
        <f>Y30*AF8+(1-Y30)*AF18</f>
        <v>1552.1304347826087</v>
      </c>
      <c r="F23" s="33">
        <f t="shared" si="5"/>
        <v>0.31536477523949896</v>
      </c>
      <c r="G23" s="120">
        <f t="shared" si="6"/>
        <v>372.13043478260875</v>
      </c>
      <c r="H23" s="97">
        <f>AI8*AF8+AI9*AF18</f>
        <v>1550</v>
      </c>
      <c r="I23" s="33">
        <f t="shared" si="7"/>
        <v>0.3135593220338983</v>
      </c>
      <c r="J23" s="22">
        <f t="shared" si="0"/>
        <v>370</v>
      </c>
      <c r="K23" s="97">
        <v>1500</v>
      </c>
      <c r="L23" s="33">
        <f t="shared" si="8"/>
        <v>0.2711864406779661</v>
      </c>
      <c r="M23" s="22">
        <f t="shared" si="1"/>
        <v>320</v>
      </c>
      <c r="N23" s="97">
        <v>1600</v>
      </c>
      <c r="O23" s="33">
        <f t="shared" si="9"/>
        <v>0.3559322033898305</v>
      </c>
      <c r="P23" s="22">
        <f t="shared" si="2"/>
        <v>420</v>
      </c>
      <c r="Q23" s="19">
        <f t="shared" si="3"/>
        <v>1288.5</v>
      </c>
      <c r="R23" s="33">
        <f t="shared" si="10"/>
        <v>9.1949152542372875E-2</v>
      </c>
      <c r="S23" s="22">
        <f t="shared" si="4"/>
        <v>108.5</v>
      </c>
      <c r="W23">
        <v>4000</v>
      </c>
      <c r="X23" s="109">
        <v>0</v>
      </c>
      <c r="Y23" s="110">
        <v>0</v>
      </c>
      <c r="Z23" s="110">
        <v>1</v>
      </c>
      <c r="AA23" s="110">
        <v>0</v>
      </c>
      <c r="AB23" s="110">
        <v>0</v>
      </c>
      <c r="AC23" s="110">
        <v>0</v>
      </c>
      <c r="AD23" s="110">
        <v>0</v>
      </c>
      <c r="AE23" s="111">
        <v>0</v>
      </c>
      <c r="AF23" s="87">
        <f t="shared" si="12"/>
        <v>2000</v>
      </c>
    </row>
    <row r="24" spans="2:32" x14ac:dyDescent="0.25">
      <c r="B24" s="67">
        <v>38565</v>
      </c>
      <c r="C24" s="11">
        <v>1260.75</v>
      </c>
      <c r="D24" s="68">
        <v>1500</v>
      </c>
      <c r="E24" s="97">
        <f>X30*AF7+(1-X30)*AF17</f>
        <v>1092.5</v>
      </c>
      <c r="F24" s="33">
        <f t="shared" si="5"/>
        <v>0.13345231013285744</v>
      </c>
      <c r="G24" s="120">
        <f t="shared" si="6"/>
        <v>168.25</v>
      </c>
      <c r="H24" s="97">
        <f>AI8*AF7+AI9*AF17</f>
        <v>1541.6666666666667</v>
      </c>
      <c r="I24" s="33">
        <f t="shared" si="7"/>
        <v>0.22281710621984274</v>
      </c>
      <c r="J24" s="22">
        <f t="shared" si="0"/>
        <v>280.91666666666674</v>
      </c>
      <c r="K24" s="97">
        <v>1083.3333333333335</v>
      </c>
      <c r="L24" s="33">
        <f t="shared" si="8"/>
        <v>0.14072311454821854</v>
      </c>
      <c r="M24" s="22">
        <f t="shared" si="1"/>
        <v>177.41666666666652</v>
      </c>
      <c r="N24" s="97">
        <v>2000</v>
      </c>
      <c r="O24" s="33">
        <f t="shared" si="9"/>
        <v>0.58635732698790399</v>
      </c>
      <c r="P24" s="22">
        <f t="shared" si="2"/>
        <v>739.25</v>
      </c>
      <c r="Q24" s="19">
        <f t="shared" si="3"/>
        <v>1180</v>
      </c>
      <c r="R24" s="33">
        <f t="shared" si="10"/>
        <v>6.4049177077136629E-2</v>
      </c>
      <c r="S24" s="22">
        <f t="shared" si="4"/>
        <v>80.75</v>
      </c>
      <c r="W24">
        <v>4500</v>
      </c>
      <c r="X24" s="112">
        <v>0</v>
      </c>
      <c r="Y24" s="113">
        <v>0</v>
      </c>
      <c r="Z24" s="113">
        <v>1</v>
      </c>
      <c r="AA24" s="113">
        <v>0</v>
      </c>
      <c r="AB24" s="113">
        <v>0</v>
      </c>
      <c r="AC24" s="113">
        <v>0</v>
      </c>
      <c r="AD24" s="113">
        <v>0</v>
      </c>
      <c r="AE24" s="114">
        <v>0</v>
      </c>
      <c r="AF24" s="87">
        <f t="shared" si="12"/>
        <v>2000</v>
      </c>
    </row>
    <row r="25" spans="2:32" x14ac:dyDescent="0.25">
      <c r="B25" s="67">
        <v>38596</v>
      </c>
      <c r="C25" s="11">
        <v>1402</v>
      </c>
      <c r="D25" s="68">
        <v>1500</v>
      </c>
      <c r="E25" s="97">
        <f>Y29*AF8+(1-Y29)*AF18</f>
        <v>1501</v>
      </c>
      <c r="F25" s="33">
        <f t="shared" si="5"/>
        <v>7.0613409415121259E-2</v>
      </c>
      <c r="G25" s="120">
        <f t="shared" si="6"/>
        <v>99</v>
      </c>
      <c r="H25" s="97">
        <f>AI8*AF8+AI9*AF18</f>
        <v>1550</v>
      </c>
      <c r="I25" s="33">
        <f t="shared" si="7"/>
        <v>0.10556348074179743</v>
      </c>
      <c r="J25" s="22">
        <f t="shared" si="0"/>
        <v>148</v>
      </c>
      <c r="K25" s="97">
        <v>1500</v>
      </c>
      <c r="L25" s="33">
        <f t="shared" si="8"/>
        <v>6.9900142653352357E-2</v>
      </c>
      <c r="M25" s="22">
        <f t="shared" si="1"/>
        <v>98</v>
      </c>
      <c r="N25" s="97">
        <v>1600</v>
      </c>
      <c r="O25" s="33">
        <f t="shared" si="9"/>
        <v>0.14122681883024252</v>
      </c>
      <c r="P25" s="22">
        <f t="shared" si="2"/>
        <v>198</v>
      </c>
      <c r="Q25" s="19">
        <f t="shared" si="3"/>
        <v>1260.75</v>
      </c>
      <c r="R25" s="33">
        <f t="shared" si="10"/>
        <v>0.10074893009985735</v>
      </c>
      <c r="S25" s="22">
        <f t="shared" si="4"/>
        <v>141.25</v>
      </c>
      <c r="X25" s="4"/>
      <c r="Y25" s="4"/>
      <c r="Z25" s="4"/>
      <c r="AA25" s="4"/>
      <c r="AB25" s="4"/>
      <c r="AC25" s="4"/>
      <c r="AD25" s="4"/>
      <c r="AE25" s="4"/>
    </row>
    <row r="26" spans="2:32" x14ac:dyDescent="0.25">
      <c r="B26" s="67">
        <v>38626</v>
      </c>
      <c r="C26" s="11">
        <v>1405.25</v>
      </c>
      <c r="D26" s="68">
        <v>1500</v>
      </c>
      <c r="E26" s="97">
        <f>Y30*AF8+(1-Y30)*AF18</f>
        <v>1552.1304347826087</v>
      </c>
      <c r="F26" s="33">
        <f t="shared" si="5"/>
        <v>0.10452263638684131</v>
      </c>
      <c r="G26" s="120">
        <f t="shared" si="6"/>
        <v>146.88043478260875</v>
      </c>
      <c r="H26" s="97">
        <f>AI8*AF8+AI9*AF18</f>
        <v>1550</v>
      </c>
      <c r="I26" s="33">
        <f t="shared" si="7"/>
        <v>0.10300658245863725</v>
      </c>
      <c r="J26" s="22">
        <f t="shared" si="0"/>
        <v>144.75</v>
      </c>
      <c r="K26" s="97">
        <v>1500</v>
      </c>
      <c r="L26" s="33">
        <f t="shared" si="8"/>
        <v>6.7425724959971539E-2</v>
      </c>
      <c r="M26" s="22">
        <f t="shared" si="1"/>
        <v>94.75</v>
      </c>
      <c r="N26" s="97">
        <v>1600</v>
      </c>
      <c r="O26" s="33">
        <f t="shared" si="9"/>
        <v>0.13858743995730297</v>
      </c>
      <c r="P26" s="22">
        <f t="shared" si="2"/>
        <v>194.75</v>
      </c>
      <c r="Q26" s="19">
        <f t="shared" si="3"/>
        <v>1402</v>
      </c>
      <c r="R26" s="33">
        <f t="shared" si="10"/>
        <v>2.3127557374132716E-3</v>
      </c>
      <c r="S26" s="22">
        <f t="shared" si="4"/>
        <v>3.25</v>
      </c>
    </row>
    <row r="27" spans="2:32" x14ac:dyDescent="0.25">
      <c r="B27" s="67">
        <v>38657</v>
      </c>
      <c r="C27" s="11">
        <v>1520.5</v>
      </c>
      <c r="D27" s="68">
        <v>1500</v>
      </c>
      <c r="E27" s="97">
        <f>Y30*AF8+(1-Y30)*AF18</f>
        <v>1552.1304347826087</v>
      </c>
      <c r="F27" s="33">
        <f t="shared" si="5"/>
        <v>2.080265358935136E-2</v>
      </c>
      <c r="G27" s="120">
        <f t="shared" si="6"/>
        <v>31.630434782608745</v>
      </c>
      <c r="H27" s="97">
        <f>AI8*AF8+AI9*AF18</f>
        <v>1550</v>
      </c>
      <c r="I27" s="33">
        <f t="shared" si="7"/>
        <v>1.9401512660309109E-2</v>
      </c>
      <c r="J27" s="22">
        <f t="shared" si="0"/>
        <v>29.5</v>
      </c>
      <c r="K27" s="97">
        <v>1500</v>
      </c>
      <c r="L27" s="33">
        <f t="shared" si="8"/>
        <v>1.3482407102926669E-2</v>
      </c>
      <c r="M27" s="22">
        <f t="shared" si="1"/>
        <v>20.5</v>
      </c>
      <c r="N27" s="97">
        <v>1600</v>
      </c>
      <c r="O27" s="33">
        <f t="shared" si="9"/>
        <v>5.2285432423544886E-2</v>
      </c>
      <c r="P27" s="22">
        <f t="shared" si="2"/>
        <v>79.5</v>
      </c>
      <c r="Q27" s="19">
        <f t="shared" si="3"/>
        <v>1405.25</v>
      </c>
      <c r="R27" s="33">
        <f t="shared" si="10"/>
        <v>7.5797435054258469E-2</v>
      </c>
      <c r="S27" s="22">
        <f t="shared" si="4"/>
        <v>115.25</v>
      </c>
    </row>
    <row r="28" spans="2:32" x14ac:dyDescent="0.25">
      <c r="B28" s="67">
        <v>38687</v>
      </c>
      <c r="C28" s="11">
        <v>1755.25</v>
      </c>
      <c r="D28" s="68">
        <v>2000</v>
      </c>
      <c r="E28" s="97">
        <f>Y30*AF8+(1-Y30)*AF18</f>
        <v>1552.1304347826087</v>
      </c>
      <c r="F28" s="33">
        <f t="shared" si="5"/>
        <v>0.11572115950285786</v>
      </c>
      <c r="G28" s="120">
        <f t="shared" si="6"/>
        <v>203.11956521739125</v>
      </c>
      <c r="H28" s="97">
        <f>AI8*AF8+AI9*AF18</f>
        <v>1550</v>
      </c>
      <c r="I28" s="33">
        <f t="shared" si="7"/>
        <v>0.11693490955704315</v>
      </c>
      <c r="J28" s="22">
        <f t="shared" si="0"/>
        <v>205.25</v>
      </c>
      <c r="K28" s="97">
        <v>1500</v>
      </c>
      <c r="L28" s="33">
        <f t="shared" si="8"/>
        <v>0.14542088021649338</v>
      </c>
      <c r="M28" s="22">
        <f t="shared" si="1"/>
        <v>255.25</v>
      </c>
      <c r="N28" s="97">
        <v>1600</v>
      </c>
      <c r="O28" s="33">
        <f t="shared" si="9"/>
        <v>8.8448938897592935E-2</v>
      </c>
      <c r="P28" s="22">
        <f t="shared" si="2"/>
        <v>155.25</v>
      </c>
      <c r="Q28" s="19">
        <f t="shared" si="3"/>
        <v>1520.5</v>
      </c>
      <c r="R28" s="33">
        <f t="shared" si="10"/>
        <v>0.13374163224611879</v>
      </c>
      <c r="S28" s="22">
        <f t="shared" si="4"/>
        <v>234.75</v>
      </c>
      <c r="W28" t="s">
        <v>64</v>
      </c>
      <c r="X28" s="3">
        <v>1000</v>
      </c>
      <c r="Y28" s="3">
        <v>1500</v>
      </c>
      <c r="Z28" s="3">
        <v>2000</v>
      </c>
      <c r="AA28" s="3">
        <v>2500</v>
      </c>
      <c r="AB28" s="3">
        <v>3000</v>
      </c>
      <c r="AC28" s="3">
        <v>3500</v>
      </c>
      <c r="AD28" s="3">
        <v>4000</v>
      </c>
      <c r="AE28" s="3">
        <v>4500</v>
      </c>
    </row>
    <row r="29" spans="2:32" x14ac:dyDescent="0.25">
      <c r="B29" s="67">
        <v>38718</v>
      </c>
      <c r="C29" s="11">
        <v>1900.5</v>
      </c>
      <c r="D29" s="68">
        <v>2000</v>
      </c>
      <c r="E29" s="97">
        <f>Z30*AF9+(1-Z30)*AF19</f>
        <v>2086.5280701754386</v>
      </c>
      <c r="F29" s="33">
        <f t="shared" si="5"/>
        <v>9.7883751736615968E-2</v>
      </c>
      <c r="G29" s="120">
        <f t="shared" si="6"/>
        <v>186.02807017543864</v>
      </c>
      <c r="H29" s="97">
        <f>AI8*AF9+AI9*AF19</f>
        <v>2096.9298245614036</v>
      </c>
      <c r="I29" s="33">
        <f t="shared" si="7"/>
        <v>0.10335691900100165</v>
      </c>
      <c r="J29" s="22">
        <f t="shared" si="0"/>
        <v>196.42982456140362</v>
      </c>
      <c r="K29" s="97">
        <v>2150</v>
      </c>
      <c r="L29" s="33">
        <f t="shared" si="8"/>
        <v>0.13128124177847936</v>
      </c>
      <c r="M29" s="22">
        <f t="shared" si="1"/>
        <v>249.5</v>
      </c>
      <c r="N29" s="97">
        <v>2043.8596491228068</v>
      </c>
      <c r="O29" s="33">
        <f t="shared" si="9"/>
        <v>7.543259622352369E-2</v>
      </c>
      <c r="P29" s="22">
        <f t="shared" si="2"/>
        <v>143.35964912280679</v>
      </c>
      <c r="Q29" s="19">
        <f t="shared" si="3"/>
        <v>1755.25</v>
      </c>
      <c r="R29" s="33">
        <f t="shared" si="10"/>
        <v>7.6427255985267034E-2</v>
      </c>
      <c r="S29" s="22">
        <f t="shared" si="4"/>
        <v>145.25</v>
      </c>
      <c r="W29">
        <v>1000</v>
      </c>
      <c r="X29" s="116">
        <f>($AI$8*$AH$13*X7+$AI$9*$AH$14*X17)/($AI$8*X7+$AI$9*X17)</f>
        <v>0.99</v>
      </c>
      <c r="Y29" s="116">
        <f t="shared" ref="Y29:Z29" si="13">($AI$8*$AH$13*Y7+$AI$9*$AH$14*Y17)/($AI$8*Y7+$AI$9*Y17)</f>
        <v>0.98999999999999988</v>
      </c>
      <c r="Z29" s="116">
        <f t="shared" si="13"/>
        <v>0.01</v>
      </c>
      <c r="AA29" s="116">
        <f>AI8</f>
        <v>0.5</v>
      </c>
      <c r="AB29" s="116">
        <f>AI8</f>
        <v>0.5</v>
      </c>
      <c r="AC29" s="116">
        <f>AI8</f>
        <v>0.5</v>
      </c>
      <c r="AD29" s="116">
        <f>AI8</f>
        <v>0.5</v>
      </c>
      <c r="AE29" s="116">
        <f>AI8</f>
        <v>0.5</v>
      </c>
    </row>
    <row r="30" spans="2:32" x14ac:dyDescent="0.25">
      <c r="B30" s="67">
        <v>38749</v>
      </c>
      <c r="C30" s="11">
        <v>2334</v>
      </c>
      <c r="D30" s="68">
        <v>2500</v>
      </c>
      <c r="E30" s="97">
        <f>Z31*AF9+(1-Z31)*AF19</f>
        <v>2085.0064859444246</v>
      </c>
      <c r="F30" s="33">
        <f t="shared" si="5"/>
        <v>0.10668102573075208</v>
      </c>
      <c r="G30" s="120">
        <f t="shared" si="6"/>
        <v>248.99351405557536</v>
      </c>
      <c r="H30" s="97">
        <f>AI8*AF9+AI9*AF19</f>
        <v>2096.9298245614036</v>
      </c>
      <c r="I30" s="33">
        <f t="shared" si="7"/>
        <v>0.1015724830499556</v>
      </c>
      <c r="J30" s="22">
        <f t="shared" si="0"/>
        <v>237.07017543859638</v>
      </c>
      <c r="K30" s="97">
        <v>2150</v>
      </c>
      <c r="L30" s="33">
        <f t="shared" si="8"/>
        <v>7.8834618680377042E-2</v>
      </c>
      <c r="M30" s="22">
        <f t="shared" si="1"/>
        <v>184</v>
      </c>
      <c r="N30" s="97">
        <v>2043.8596491228068</v>
      </c>
      <c r="O30" s="33">
        <f t="shared" si="9"/>
        <v>0.12431034741953437</v>
      </c>
      <c r="P30" s="22">
        <f t="shared" si="2"/>
        <v>290.14035087719321</v>
      </c>
      <c r="Q30" s="19">
        <f t="shared" si="3"/>
        <v>1900.5</v>
      </c>
      <c r="R30" s="33">
        <f t="shared" si="10"/>
        <v>0.18573264781491003</v>
      </c>
      <c r="S30" s="22">
        <f t="shared" si="4"/>
        <v>433.5</v>
      </c>
      <c r="W30">
        <v>1500</v>
      </c>
      <c r="X30" s="116">
        <f t="shared" ref="X30:Z30" si="14">($AI$8*$AH$13*X8+$AI$9*$AH$14*X18)/($AI$8*X8+$AI$9*X18)</f>
        <v>0.9900000000000001</v>
      </c>
      <c r="Y30" s="116">
        <f t="shared" si="14"/>
        <v>0.47869565217391308</v>
      </c>
      <c r="Z30" s="116">
        <f t="shared" si="14"/>
        <v>0.40199999999999997</v>
      </c>
      <c r="AA30" s="116">
        <f>AI8</f>
        <v>0.5</v>
      </c>
      <c r="AB30" s="116">
        <f>AI8</f>
        <v>0.5</v>
      </c>
      <c r="AC30" s="116">
        <f>AI8</f>
        <v>0.5</v>
      </c>
      <c r="AD30" s="116">
        <f>AI8</f>
        <v>0.5</v>
      </c>
      <c r="AE30" s="116">
        <f>AI8</f>
        <v>0.5</v>
      </c>
    </row>
    <row r="31" spans="2:32" x14ac:dyDescent="0.25">
      <c r="B31" s="67">
        <v>38777</v>
      </c>
      <c r="C31" s="11">
        <v>2334</v>
      </c>
      <c r="D31" s="68">
        <v>2500</v>
      </c>
      <c r="E31" s="97">
        <f>AA31*AF10+(1-AA31)*AF20</f>
        <v>2468.727147766323</v>
      </c>
      <c r="F31" s="33">
        <f t="shared" si="5"/>
        <v>5.7723713695939594E-2</v>
      </c>
      <c r="G31" s="120">
        <f t="shared" si="6"/>
        <v>134.72714776632301</v>
      </c>
      <c r="H31" s="97">
        <f>AI8*AF10+AI9*AF20</f>
        <v>2436.6666666666665</v>
      </c>
      <c r="I31" s="33">
        <f t="shared" si="7"/>
        <v>4.3987432162239298E-2</v>
      </c>
      <c r="J31" s="22">
        <f t="shared" si="0"/>
        <v>102.66666666666652</v>
      </c>
      <c r="K31" s="97">
        <v>2623.333333333333</v>
      </c>
      <c r="L31" s="33">
        <f t="shared" si="8"/>
        <v>0.12396458154812898</v>
      </c>
      <c r="M31" s="22">
        <f t="shared" si="1"/>
        <v>289.33333333333303</v>
      </c>
      <c r="N31" s="97">
        <v>2250</v>
      </c>
      <c r="O31" s="33">
        <f t="shared" si="9"/>
        <v>3.5989717223650387E-2</v>
      </c>
      <c r="P31" s="22">
        <f t="shared" si="2"/>
        <v>84</v>
      </c>
      <c r="Q31" s="19">
        <f t="shared" si="3"/>
        <v>2334</v>
      </c>
      <c r="R31" s="33">
        <f t="shared" si="10"/>
        <v>0</v>
      </c>
      <c r="S31" s="22">
        <f t="shared" si="4"/>
        <v>0</v>
      </c>
      <c r="W31">
        <v>2000</v>
      </c>
      <c r="X31" s="116">
        <f>AI8</f>
        <v>0.5</v>
      </c>
      <c r="Y31" s="116">
        <f t="shared" ref="Y31:AB31" si="15">($AI$8*$AH$13*Y9+$AI$9*$AH$14*Y19)/($AI$8*Y9+$AI$9*Y19)</f>
        <v>0.88738219895287951</v>
      </c>
      <c r="Z31" s="116">
        <f t="shared" si="15"/>
        <v>0.38766441303011684</v>
      </c>
      <c r="AA31" s="116">
        <f t="shared" si="15"/>
        <v>0.58587628865979369</v>
      </c>
      <c r="AB31" s="116">
        <f t="shared" si="15"/>
        <v>0.99</v>
      </c>
      <c r="AC31" s="116">
        <f>AI8</f>
        <v>0.5</v>
      </c>
      <c r="AD31" s="116">
        <f>AI8</f>
        <v>0.5</v>
      </c>
      <c r="AE31" s="116">
        <f>AI8</f>
        <v>0.5</v>
      </c>
    </row>
    <row r="32" spans="2:32" x14ac:dyDescent="0.25">
      <c r="B32" s="67">
        <v>38808</v>
      </c>
      <c r="C32" s="11">
        <v>2742.5</v>
      </c>
      <c r="D32" s="68">
        <v>3000</v>
      </c>
      <c r="E32" s="97">
        <f>AA32*AF10+(1-AA32)*AF20</f>
        <v>2416.3407407407408</v>
      </c>
      <c r="F32" s="33">
        <f t="shared" si="5"/>
        <v>0.11892771531787028</v>
      </c>
      <c r="G32" s="120">
        <f t="shared" si="6"/>
        <v>326.15925925925922</v>
      </c>
      <c r="H32" s="97">
        <f>AI8*AF10+AI9*AF20</f>
        <v>2436.6666666666665</v>
      </c>
      <c r="I32" s="33">
        <f t="shared" si="7"/>
        <v>0.11151625645700401</v>
      </c>
      <c r="J32" s="22">
        <f t="shared" si="0"/>
        <v>305.83333333333348</v>
      </c>
      <c r="K32" s="97">
        <v>2623.333333333333</v>
      </c>
      <c r="L32" s="33">
        <f t="shared" si="8"/>
        <v>4.3451838347007096E-2</v>
      </c>
      <c r="M32" s="22">
        <f t="shared" si="1"/>
        <v>119.16666666666697</v>
      </c>
      <c r="N32" s="97">
        <v>2250</v>
      </c>
      <c r="O32" s="33">
        <f t="shared" si="9"/>
        <v>0.17958067456700091</v>
      </c>
      <c r="P32" s="22">
        <f t="shared" si="2"/>
        <v>492.5</v>
      </c>
      <c r="Q32" s="19">
        <f t="shared" si="3"/>
        <v>2334</v>
      </c>
      <c r="R32" s="33">
        <f t="shared" si="10"/>
        <v>0.14895168641750228</v>
      </c>
      <c r="S32" s="22">
        <f t="shared" si="4"/>
        <v>408.5</v>
      </c>
      <c r="W32">
        <v>2500</v>
      </c>
      <c r="X32" s="116">
        <f>AI8</f>
        <v>0.5</v>
      </c>
      <c r="Y32" s="116">
        <f>AI8</f>
        <v>0.5</v>
      </c>
      <c r="Z32" s="116">
        <f t="shared" ref="Z32:AB32" si="16">($AI$8*$AH$13*Z10+$AI$9*$AH$14*Z20)/($AI$8*Z10+$AI$9*Z20)</f>
        <v>0.255</v>
      </c>
      <c r="AA32" s="116">
        <f t="shared" si="16"/>
        <v>0.44555555555555559</v>
      </c>
      <c r="AB32" s="116">
        <f t="shared" si="16"/>
        <v>0.99</v>
      </c>
      <c r="AC32" s="116">
        <f>AI8</f>
        <v>0.5</v>
      </c>
      <c r="AD32" s="116">
        <f>AI8</f>
        <v>0.5</v>
      </c>
      <c r="AE32" s="116">
        <f>AI8</f>
        <v>0.5</v>
      </c>
    </row>
    <row r="33" spans="2:31" x14ac:dyDescent="0.25">
      <c r="B33" s="67">
        <v>38838</v>
      </c>
      <c r="C33" s="11">
        <v>3202</v>
      </c>
      <c r="D33" s="68">
        <v>3000</v>
      </c>
      <c r="E33" s="97">
        <f>AB32*AF11+(1-AB32)*AF21</f>
        <v>3202.1428571428569</v>
      </c>
      <c r="F33" s="33">
        <f t="shared" si="5"/>
        <v>4.4614972784785447E-5</v>
      </c>
      <c r="G33" s="120">
        <f t="shared" si="6"/>
        <v>0.142857142856883</v>
      </c>
      <c r="H33" s="97">
        <f>AI8*AF11+AI9*AF21</f>
        <v>2607.1428571428569</v>
      </c>
      <c r="I33" s="33">
        <f t="shared" si="7"/>
        <v>0.1857767466761846</v>
      </c>
      <c r="J33" s="22">
        <f t="shared" si="0"/>
        <v>594.85714285714312</v>
      </c>
      <c r="K33" s="97">
        <v>3214.2857142857142</v>
      </c>
      <c r="L33" s="33">
        <f t="shared" si="8"/>
        <v>3.8368876594985072E-3</v>
      </c>
      <c r="M33" s="22">
        <f t="shared" si="1"/>
        <v>12.285714285714221</v>
      </c>
      <c r="N33" s="97">
        <v>2000</v>
      </c>
      <c r="O33" s="33">
        <f t="shared" si="9"/>
        <v>0.37539038101186756</v>
      </c>
      <c r="P33" s="22">
        <f t="shared" si="2"/>
        <v>1202</v>
      </c>
      <c r="Q33" s="19">
        <f t="shared" si="3"/>
        <v>2742.5</v>
      </c>
      <c r="R33" s="33">
        <f t="shared" si="10"/>
        <v>0.14350405996252341</v>
      </c>
      <c r="S33" s="22">
        <f t="shared" si="4"/>
        <v>459.5</v>
      </c>
      <c r="W33">
        <v>3000</v>
      </c>
      <c r="X33" s="116">
        <f>AI8</f>
        <v>0.5</v>
      </c>
      <c r="Y33" s="116">
        <f>AI8</f>
        <v>0.5</v>
      </c>
      <c r="Z33" s="116">
        <f t="shared" ref="Z33:AD33" si="17">($AI$8*$AH$13*Z11+$AI$9*$AH$14*Z21)/($AI$8*Z11+$AI$9*Z21)</f>
        <v>0.01</v>
      </c>
      <c r="AA33" s="116">
        <f t="shared" si="17"/>
        <v>0.9900000000000001</v>
      </c>
      <c r="AB33" s="116">
        <f t="shared" si="17"/>
        <v>0.99</v>
      </c>
      <c r="AC33" s="116">
        <f t="shared" si="17"/>
        <v>0.9900000000000001</v>
      </c>
      <c r="AD33" s="116">
        <f t="shared" si="17"/>
        <v>0.9900000000000001</v>
      </c>
      <c r="AE33" s="116">
        <f>AI8</f>
        <v>0.5</v>
      </c>
    </row>
    <row r="34" spans="2:31" x14ac:dyDescent="0.25">
      <c r="B34" s="67">
        <v>38869</v>
      </c>
      <c r="C34" s="11">
        <v>3564</v>
      </c>
      <c r="D34" s="68">
        <v>3500</v>
      </c>
      <c r="E34" s="97">
        <f>AB33*AF11+(1-AB33)*AF21</f>
        <v>3202.1428571428569</v>
      </c>
      <c r="F34" s="33">
        <f t="shared" si="5"/>
        <v>0.10153118486451827</v>
      </c>
      <c r="G34" s="120">
        <f t="shared" si="6"/>
        <v>361.85714285714312</v>
      </c>
      <c r="H34" s="97">
        <f>AI8*AF11+AI9*AF21</f>
        <v>2607.1428571428569</v>
      </c>
      <c r="I34" s="33">
        <f t="shared" si="7"/>
        <v>0.26847843514510189</v>
      </c>
      <c r="J34" s="22">
        <f t="shared" si="0"/>
        <v>956.85714285714312</v>
      </c>
      <c r="K34" s="97">
        <v>3214.2857142857142</v>
      </c>
      <c r="L34" s="33">
        <f t="shared" si="8"/>
        <v>9.8124098124098141E-2</v>
      </c>
      <c r="M34" s="22">
        <f t="shared" si="1"/>
        <v>349.71428571428578</v>
      </c>
      <c r="N34" s="97">
        <v>2000</v>
      </c>
      <c r="O34" s="33">
        <f t="shared" si="9"/>
        <v>0.4388327721661055</v>
      </c>
      <c r="P34" s="22">
        <f t="shared" si="2"/>
        <v>1564</v>
      </c>
      <c r="Q34" s="19">
        <f t="shared" si="3"/>
        <v>3202</v>
      </c>
      <c r="R34" s="33">
        <f t="shared" si="10"/>
        <v>0.1015712682379349</v>
      </c>
      <c r="S34" s="22">
        <f t="shared" si="4"/>
        <v>362</v>
      </c>
      <c r="W34">
        <v>3500</v>
      </c>
      <c r="X34" s="116">
        <f>AI8</f>
        <v>0.5</v>
      </c>
      <c r="Y34" s="116">
        <f>AI8</f>
        <v>0.5</v>
      </c>
      <c r="Z34" s="116">
        <f t="shared" ref="Z34:AE34" si="18">($AI$8*$AH$13*Z12+$AI$9*$AH$14*Z22)/($AI$8*Z12+$AI$9*Z22)</f>
        <v>0.01</v>
      </c>
      <c r="AA34" s="116">
        <f>AI8</f>
        <v>0.5</v>
      </c>
      <c r="AB34" s="116">
        <f t="shared" si="18"/>
        <v>0.98999999999999988</v>
      </c>
      <c r="AC34" s="116">
        <f t="shared" si="18"/>
        <v>0.99</v>
      </c>
      <c r="AD34" s="116">
        <f>AI8</f>
        <v>0.5</v>
      </c>
      <c r="AE34" s="116">
        <f t="shared" si="18"/>
        <v>0.99</v>
      </c>
    </row>
    <row r="35" spans="2:31" x14ac:dyDescent="0.25">
      <c r="B35" s="67">
        <v>38899</v>
      </c>
      <c r="C35" s="11">
        <v>3220</v>
      </c>
      <c r="D35" s="68">
        <v>3000</v>
      </c>
      <c r="E35" s="97">
        <f>AC33*AF12+(1-AC33)*AF22</f>
        <v>3423.1250000000005</v>
      </c>
      <c r="F35" s="33">
        <f t="shared" si="5"/>
        <v>6.3082298136646106E-2</v>
      </c>
      <c r="G35" s="120">
        <f t="shared" si="6"/>
        <v>203.12500000000045</v>
      </c>
      <c r="H35" s="97">
        <f>AI8*AF12+AI9*AF22</f>
        <v>2718.75</v>
      </c>
      <c r="I35" s="33">
        <f t="shared" si="7"/>
        <v>0.15566770186335405</v>
      </c>
      <c r="J35" s="22">
        <f t="shared" si="0"/>
        <v>501.25</v>
      </c>
      <c r="K35" s="97">
        <v>3437.5</v>
      </c>
      <c r="L35" s="33">
        <f t="shared" si="8"/>
        <v>6.754658385093168E-2</v>
      </c>
      <c r="M35" s="22">
        <f t="shared" si="1"/>
        <v>217.5</v>
      </c>
      <c r="N35" s="97">
        <v>2000</v>
      </c>
      <c r="O35" s="33">
        <f t="shared" si="9"/>
        <v>0.37888198757763975</v>
      </c>
      <c r="P35" s="22">
        <f t="shared" si="2"/>
        <v>1220</v>
      </c>
      <c r="Q35" s="19">
        <f t="shared" si="3"/>
        <v>3564</v>
      </c>
      <c r="R35" s="33">
        <f t="shared" si="10"/>
        <v>0.10683229813664596</v>
      </c>
      <c r="S35" s="22">
        <f t="shared" si="4"/>
        <v>344</v>
      </c>
      <c r="W35">
        <v>4000</v>
      </c>
      <c r="X35" s="116">
        <f>AI8</f>
        <v>0.5</v>
      </c>
      <c r="Y35" s="116">
        <f>AI8</f>
        <v>0.5</v>
      </c>
      <c r="Z35" s="116">
        <f t="shared" ref="Z35:AD35" si="19">($AI$8*$AH$13*Z13+$AI$9*$AH$14*Z23)/($AI$8*Z13+$AI$9*Z23)</f>
        <v>0.01</v>
      </c>
      <c r="AA35" s="116">
        <f>AI8</f>
        <v>0.5</v>
      </c>
      <c r="AB35" s="116">
        <f>AI8</f>
        <v>0.5</v>
      </c>
      <c r="AC35" s="116">
        <f t="shared" si="19"/>
        <v>0.99</v>
      </c>
      <c r="AD35" s="116">
        <f t="shared" si="19"/>
        <v>0.99</v>
      </c>
      <c r="AE35" s="116">
        <f>AI8</f>
        <v>0.5</v>
      </c>
    </row>
    <row r="36" spans="2:31" x14ac:dyDescent="0.25">
      <c r="B36" s="67">
        <v>38930</v>
      </c>
      <c r="C36" s="11">
        <v>3398.5</v>
      </c>
      <c r="D36" s="68">
        <v>3500</v>
      </c>
      <c r="E36" s="97">
        <f>AB34*AF11+(1-AB34)*AF21</f>
        <v>3202.1428571428573</v>
      </c>
      <c r="F36" s="33">
        <f t="shared" si="5"/>
        <v>5.777759095399225E-2</v>
      </c>
      <c r="G36" s="120">
        <f t="shared" si="6"/>
        <v>196.35714285714266</v>
      </c>
      <c r="H36" s="97">
        <f>AI8*AF11+AI9*AF21</f>
        <v>2607.1428571428569</v>
      </c>
      <c r="I36" s="33">
        <f t="shared" si="7"/>
        <v>0.23285483091279774</v>
      </c>
      <c r="J36" s="22">
        <f t="shared" si="0"/>
        <v>791.35714285714312</v>
      </c>
      <c r="K36" s="97">
        <v>3214.2857142857142</v>
      </c>
      <c r="L36" s="33">
        <f t="shared" si="8"/>
        <v>5.4204586056873852E-2</v>
      </c>
      <c r="M36" s="22">
        <f t="shared" si="1"/>
        <v>184.21428571428578</v>
      </c>
      <c r="N36" s="97">
        <v>2000</v>
      </c>
      <c r="O36" s="33">
        <f t="shared" si="9"/>
        <v>0.41150507576872147</v>
      </c>
      <c r="P36" s="22">
        <f t="shared" si="2"/>
        <v>1398.5</v>
      </c>
      <c r="Q36" s="19">
        <f t="shared" si="3"/>
        <v>3220</v>
      </c>
      <c r="R36" s="33">
        <f t="shared" si="10"/>
        <v>5.2523171987641608E-2</v>
      </c>
      <c r="S36" s="22">
        <f t="shared" si="4"/>
        <v>178.5</v>
      </c>
      <c r="W36">
        <v>4500</v>
      </c>
      <c r="X36" s="116">
        <f>AI8</f>
        <v>0.5</v>
      </c>
      <c r="Y36" s="116">
        <f>AI8</f>
        <v>0.5</v>
      </c>
      <c r="Z36" s="116">
        <f t="shared" ref="Z36:AE36" si="20">($AI$8*$AH$13*Z14+$AI$9*$AH$14*Z24)/($AI$8*Z14+$AI$9*Z24)</f>
        <v>0.01</v>
      </c>
      <c r="AA36" s="116">
        <f>AI8</f>
        <v>0.5</v>
      </c>
      <c r="AB36" s="116">
        <f>AI8</f>
        <v>0.5</v>
      </c>
      <c r="AC36" s="116">
        <f t="shared" si="20"/>
        <v>0.98999999999999988</v>
      </c>
      <c r="AD36" s="116">
        <f>AI8</f>
        <v>0.5</v>
      </c>
      <c r="AE36" s="116">
        <f t="shared" si="20"/>
        <v>0.98999999999999988</v>
      </c>
    </row>
    <row r="37" spans="2:31" x14ac:dyDescent="0.25">
      <c r="B37" s="67">
        <v>38961</v>
      </c>
      <c r="C37" s="11">
        <v>3421</v>
      </c>
      <c r="D37" s="68">
        <v>3500</v>
      </c>
      <c r="E37" s="97">
        <f>AC33*AF12+(1-AC33)*AF22</f>
        <v>3423.1250000000005</v>
      </c>
      <c r="F37" s="33">
        <f t="shared" si="5"/>
        <v>6.2116340251401776E-4</v>
      </c>
      <c r="G37" s="120">
        <f t="shared" si="6"/>
        <v>2.1250000000004547</v>
      </c>
      <c r="H37" s="97">
        <f>AI8*AF12+AI9*AF22</f>
        <v>2718.75</v>
      </c>
      <c r="I37" s="33">
        <f t="shared" si="7"/>
        <v>0.2052762350190003</v>
      </c>
      <c r="J37" s="22">
        <f t="shared" si="0"/>
        <v>702.25</v>
      </c>
      <c r="K37" s="97">
        <v>3437.5</v>
      </c>
      <c r="L37" s="33">
        <f t="shared" si="8"/>
        <v>4.8231511254019296E-3</v>
      </c>
      <c r="M37" s="22">
        <f t="shared" si="1"/>
        <v>16.5</v>
      </c>
      <c r="N37" s="97">
        <v>2000</v>
      </c>
      <c r="O37" s="33">
        <f t="shared" si="9"/>
        <v>0.41537562116340249</v>
      </c>
      <c r="P37" s="22">
        <f t="shared" si="2"/>
        <v>1421</v>
      </c>
      <c r="Q37" s="19">
        <f t="shared" si="3"/>
        <v>3398.5</v>
      </c>
      <c r="R37" s="33">
        <f t="shared" si="10"/>
        <v>6.5770242619117214E-3</v>
      </c>
      <c r="S37" s="22">
        <f t="shared" si="4"/>
        <v>22.5</v>
      </c>
    </row>
    <row r="38" spans="2:31" x14ac:dyDescent="0.25">
      <c r="B38" s="67">
        <v>38991</v>
      </c>
      <c r="C38" s="11">
        <v>3350.5</v>
      </c>
      <c r="D38" s="68">
        <v>3500</v>
      </c>
      <c r="E38" s="97">
        <f>AC34*AF12+(1-AC34)*AF22</f>
        <v>3423.125</v>
      </c>
      <c r="F38" s="33">
        <f t="shared" si="5"/>
        <v>2.16758692732428E-2</v>
      </c>
      <c r="G38" s="120">
        <f t="shared" si="6"/>
        <v>72.625</v>
      </c>
      <c r="H38" s="97">
        <f>AI8*AF12+AI9*AF22</f>
        <v>2718.75</v>
      </c>
      <c r="I38" s="33">
        <f t="shared" si="7"/>
        <v>0.18855394717206386</v>
      </c>
      <c r="J38" s="22">
        <f t="shared" si="0"/>
        <v>631.75</v>
      </c>
      <c r="K38" s="97">
        <v>3437.5</v>
      </c>
      <c r="L38" s="33">
        <f t="shared" si="8"/>
        <v>2.5966273690493955E-2</v>
      </c>
      <c r="M38" s="22">
        <f t="shared" si="1"/>
        <v>87</v>
      </c>
      <c r="N38" s="97">
        <v>2000</v>
      </c>
      <c r="O38" s="33">
        <f t="shared" si="9"/>
        <v>0.4030741680346217</v>
      </c>
      <c r="P38" s="22">
        <f t="shared" si="2"/>
        <v>1350.5</v>
      </c>
      <c r="Q38" s="19">
        <f t="shared" si="3"/>
        <v>3421</v>
      </c>
      <c r="R38" s="33">
        <f t="shared" si="10"/>
        <v>2.1041635576779585E-2</v>
      </c>
      <c r="S38" s="22">
        <f t="shared" si="4"/>
        <v>70.5</v>
      </c>
    </row>
    <row r="39" spans="2:31" x14ac:dyDescent="0.25">
      <c r="B39" s="67">
        <v>39022</v>
      </c>
      <c r="C39" s="11">
        <v>4252</v>
      </c>
      <c r="D39" s="68">
        <v>4500</v>
      </c>
      <c r="E39" s="97">
        <f>AC34*AF12+(1-AC34)*AF22</f>
        <v>3423.125</v>
      </c>
      <c r="F39" s="33">
        <f t="shared" si="5"/>
        <v>0.1949376763875823</v>
      </c>
      <c r="G39" s="120">
        <f t="shared" si="6"/>
        <v>828.875</v>
      </c>
      <c r="H39" s="97">
        <f>AI8*AF12+AI9*AF22</f>
        <v>2718.75</v>
      </c>
      <c r="I39" s="33">
        <f t="shared" si="7"/>
        <v>0.36059501411100658</v>
      </c>
      <c r="J39" s="22">
        <f t="shared" si="0"/>
        <v>1533.25</v>
      </c>
      <c r="K39" s="97">
        <v>3437.5</v>
      </c>
      <c r="L39" s="33">
        <f t="shared" si="8"/>
        <v>0.19155691439322672</v>
      </c>
      <c r="M39" s="22">
        <f t="shared" si="1"/>
        <v>814.5</v>
      </c>
      <c r="N39" s="97">
        <v>2000</v>
      </c>
      <c r="O39" s="33">
        <f t="shared" si="9"/>
        <v>0.52963311382878642</v>
      </c>
      <c r="P39" s="22">
        <f t="shared" si="2"/>
        <v>2252</v>
      </c>
      <c r="Q39" s="19">
        <f t="shared" si="3"/>
        <v>3350.5</v>
      </c>
      <c r="R39" s="33">
        <f t="shared" si="10"/>
        <v>0.21201787394167451</v>
      </c>
      <c r="S39" s="22">
        <f t="shared" si="4"/>
        <v>901.5</v>
      </c>
    </row>
    <row r="40" spans="2:31" x14ac:dyDescent="0.25">
      <c r="B40" s="67">
        <v>39052</v>
      </c>
      <c r="C40" s="11">
        <v>4487</v>
      </c>
      <c r="D40" s="68">
        <v>4500</v>
      </c>
      <c r="E40" s="97">
        <f>AE34*AF14+(1-AE34)*AF24</f>
        <v>4144.9999999999991</v>
      </c>
      <c r="F40" s="33">
        <f t="shared" si="5"/>
        <v>7.6220191664809658E-2</v>
      </c>
      <c r="G40" s="120">
        <f t="shared" si="6"/>
        <v>342.00000000000091</v>
      </c>
      <c r="H40" s="97">
        <f>AI8*AF14+AI9*AF24</f>
        <v>3083.333333333333</v>
      </c>
      <c r="I40" s="33">
        <f t="shared" si="7"/>
        <v>0.31282965604338464</v>
      </c>
      <c r="J40" s="22">
        <f t="shared" si="0"/>
        <v>1403.666666666667</v>
      </c>
      <c r="K40" s="97">
        <v>4166.6666666666661</v>
      </c>
      <c r="L40" s="33">
        <f t="shared" si="8"/>
        <v>7.139142708565499E-2</v>
      </c>
      <c r="M40" s="22">
        <f t="shared" si="1"/>
        <v>320.33333333333394</v>
      </c>
      <c r="N40" s="97">
        <v>2000</v>
      </c>
      <c r="O40" s="33">
        <f t="shared" si="9"/>
        <v>0.55426788500111435</v>
      </c>
      <c r="P40" s="22">
        <f t="shared" si="2"/>
        <v>2487</v>
      </c>
      <c r="Q40" s="19">
        <f t="shared" si="3"/>
        <v>4252</v>
      </c>
      <c r="R40" s="33">
        <f t="shared" si="10"/>
        <v>5.2373523512369069E-2</v>
      </c>
      <c r="S40" s="22">
        <f t="shared" si="4"/>
        <v>235</v>
      </c>
    </row>
    <row r="41" spans="2:31" x14ac:dyDescent="0.25">
      <c r="B41" s="67">
        <v>39083</v>
      </c>
      <c r="C41" s="11">
        <v>4290</v>
      </c>
      <c r="D41" s="68">
        <v>4500</v>
      </c>
      <c r="E41" s="97">
        <f>AE36*AF14+(1-AE36)*AF24</f>
        <v>4144.9999999999991</v>
      </c>
      <c r="F41" s="33">
        <f t="shared" si="5"/>
        <v>3.3799533799534008E-2</v>
      </c>
      <c r="G41" s="120">
        <f t="shared" si="6"/>
        <v>145.00000000000091</v>
      </c>
      <c r="H41" s="97">
        <f>AI8*AF14+AI9*AF24</f>
        <v>3083.333333333333</v>
      </c>
      <c r="I41" s="33">
        <f t="shared" si="7"/>
        <v>0.28127428127428133</v>
      </c>
      <c r="J41" s="22">
        <f t="shared" si="0"/>
        <v>1206.666666666667</v>
      </c>
      <c r="K41" s="97">
        <v>4166.6666666666661</v>
      </c>
      <c r="L41" s="33">
        <f t="shared" si="8"/>
        <v>2.874902874902889E-2</v>
      </c>
      <c r="M41" s="22">
        <f t="shared" si="1"/>
        <v>123.33333333333394</v>
      </c>
      <c r="N41" s="97">
        <v>2000</v>
      </c>
      <c r="O41" s="33">
        <f t="shared" si="9"/>
        <v>0.53379953379953382</v>
      </c>
      <c r="P41" s="22">
        <f t="shared" si="2"/>
        <v>2290</v>
      </c>
      <c r="Q41" s="19">
        <f t="shared" si="3"/>
        <v>4487</v>
      </c>
      <c r="R41" s="33">
        <f t="shared" si="10"/>
        <v>4.5920745920745923E-2</v>
      </c>
      <c r="S41" s="22">
        <f t="shared" si="4"/>
        <v>197</v>
      </c>
    </row>
    <row r="42" spans="2:31" x14ac:dyDescent="0.25">
      <c r="B42" s="67">
        <v>39114</v>
      </c>
      <c r="C42" s="11">
        <v>3408</v>
      </c>
      <c r="D42" s="68">
        <v>3500</v>
      </c>
      <c r="E42" s="97">
        <f>AE36*AF14+(1-AE36)*AF24</f>
        <v>4144.9999999999991</v>
      </c>
      <c r="F42" s="33">
        <f t="shared" si="5"/>
        <v>0.21625586854460066</v>
      </c>
      <c r="G42" s="120">
        <f t="shared" si="6"/>
        <v>736.99999999999909</v>
      </c>
      <c r="H42" s="97">
        <f>AI8*AF14+AI9*AF24</f>
        <v>3083.333333333333</v>
      </c>
      <c r="I42" s="33">
        <f t="shared" si="7"/>
        <v>9.5266040688575984E-2</v>
      </c>
      <c r="J42" s="22">
        <f t="shared" si="0"/>
        <v>324.66666666666697</v>
      </c>
      <c r="K42" s="97">
        <v>4166.6666666666661</v>
      </c>
      <c r="L42" s="33">
        <f t="shared" si="8"/>
        <v>0.22261345852895131</v>
      </c>
      <c r="M42" s="22">
        <f t="shared" si="1"/>
        <v>758.66666666666606</v>
      </c>
      <c r="N42" s="97">
        <v>2000</v>
      </c>
      <c r="O42" s="33">
        <f t="shared" si="9"/>
        <v>0.41314553990610331</v>
      </c>
      <c r="P42" s="22">
        <f t="shared" si="2"/>
        <v>1408</v>
      </c>
      <c r="Q42" s="19">
        <f t="shared" si="3"/>
        <v>4290</v>
      </c>
      <c r="R42" s="33">
        <f t="shared" si="10"/>
        <v>0.25880281690140844</v>
      </c>
      <c r="S42" s="22">
        <f t="shared" si="4"/>
        <v>882</v>
      </c>
    </row>
    <row r="43" spans="2:31" x14ac:dyDescent="0.25">
      <c r="B43" s="67">
        <v>39142</v>
      </c>
      <c r="C43" s="11">
        <v>3479</v>
      </c>
      <c r="D43" s="68">
        <v>3500</v>
      </c>
      <c r="E43" s="97">
        <f>AC36*AF12+(1-AC36)*AF22</f>
        <v>3423.125</v>
      </c>
      <c r="F43" s="33">
        <f t="shared" si="5"/>
        <v>1.606064961195746E-2</v>
      </c>
      <c r="G43" s="120">
        <f t="shared" si="6"/>
        <v>55.875</v>
      </c>
      <c r="H43" s="97">
        <f>AI8*AF12+AI9*AF22</f>
        <v>2718.75</v>
      </c>
      <c r="I43" s="33">
        <f t="shared" si="7"/>
        <v>0.21852543834435181</v>
      </c>
      <c r="J43" s="22">
        <f t="shared" si="0"/>
        <v>760.25</v>
      </c>
      <c r="K43" s="97">
        <v>3437.5</v>
      </c>
      <c r="L43" s="33">
        <f t="shared" si="8"/>
        <v>1.1928715148031043E-2</v>
      </c>
      <c r="M43" s="22">
        <f t="shared" si="1"/>
        <v>41.5</v>
      </c>
      <c r="N43" s="97">
        <v>2000</v>
      </c>
      <c r="O43" s="33">
        <f t="shared" si="9"/>
        <v>0.42512216154067262</v>
      </c>
      <c r="P43" s="22">
        <f t="shared" si="2"/>
        <v>1479</v>
      </c>
      <c r="Q43" s="19">
        <f t="shared" si="3"/>
        <v>3408</v>
      </c>
      <c r="R43" s="33">
        <f t="shared" si="10"/>
        <v>2.0408163265306121E-2</v>
      </c>
      <c r="S43" s="22">
        <f t="shared" si="4"/>
        <v>71</v>
      </c>
    </row>
    <row r="44" spans="2:31" x14ac:dyDescent="0.25">
      <c r="B44" s="67">
        <v>39173</v>
      </c>
      <c r="C44" s="11">
        <v>3142</v>
      </c>
      <c r="D44" s="68">
        <v>3000</v>
      </c>
      <c r="E44" s="97">
        <f>AC34*AF12+(1-AC34)*AF22</f>
        <v>3423.125</v>
      </c>
      <c r="F44" s="33">
        <f t="shared" si="5"/>
        <v>8.9473265436028002E-2</v>
      </c>
      <c r="G44" s="120">
        <f t="shared" si="6"/>
        <v>281.125</v>
      </c>
      <c r="H44" s="97">
        <f>AI8*AF12+AI9*AF22</f>
        <v>2718.75</v>
      </c>
      <c r="I44" s="33">
        <f t="shared" si="7"/>
        <v>0.13470719287078295</v>
      </c>
      <c r="J44" s="22">
        <f t="shared" si="0"/>
        <v>423.25</v>
      </c>
      <c r="K44" s="97">
        <v>3437.5</v>
      </c>
      <c r="L44" s="33">
        <f t="shared" si="8"/>
        <v>9.4048376830044564E-2</v>
      </c>
      <c r="M44" s="22">
        <f t="shared" si="1"/>
        <v>295.5</v>
      </c>
      <c r="N44" s="97">
        <v>2000</v>
      </c>
      <c r="O44" s="33">
        <f t="shared" si="9"/>
        <v>0.36346276257161042</v>
      </c>
      <c r="P44" s="22">
        <f t="shared" si="2"/>
        <v>1142</v>
      </c>
      <c r="Q44" s="19">
        <f t="shared" si="3"/>
        <v>3479</v>
      </c>
      <c r="R44" s="33">
        <f t="shared" si="10"/>
        <v>0.10725652450668365</v>
      </c>
      <c r="S44" s="22">
        <f t="shared" si="4"/>
        <v>337</v>
      </c>
    </row>
    <row r="45" spans="2:31" x14ac:dyDescent="0.25">
      <c r="B45" s="67">
        <v>39203</v>
      </c>
      <c r="C45" s="11">
        <v>3860</v>
      </c>
      <c r="D45" s="68">
        <v>4000</v>
      </c>
      <c r="E45" s="97">
        <f>AB34*AF11+(1-AB34)*AF21</f>
        <v>3202.1428571428573</v>
      </c>
      <c r="F45" s="33">
        <f t="shared" si="5"/>
        <v>0.17042931162102143</v>
      </c>
      <c r="G45" s="120">
        <f t="shared" si="6"/>
        <v>657.85714285714266</v>
      </c>
      <c r="H45" s="97">
        <f>AI8*AF11+AI9*AF21</f>
        <v>2607.1428571428569</v>
      </c>
      <c r="I45" s="33">
        <f t="shared" si="7"/>
        <v>0.32457438934122879</v>
      </c>
      <c r="J45" s="22">
        <f t="shared" si="0"/>
        <v>1252.8571428571431</v>
      </c>
      <c r="K45" s="97">
        <v>3214.2857142857142</v>
      </c>
      <c r="L45" s="33">
        <f t="shared" si="8"/>
        <v>0.16728349370836418</v>
      </c>
      <c r="M45" s="22">
        <f t="shared" si="1"/>
        <v>645.71428571428578</v>
      </c>
      <c r="N45" s="97">
        <v>2000</v>
      </c>
      <c r="O45" s="33">
        <f t="shared" si="9"/>
        <v>0.48186528497409326</v>
      </c>
      <c r="P45" s="22">
        <f t="shared" si="2"/>
        <v>1860</v>
      </c>
      <c r="Q45" s="19">
        <f t="shared" si="3"/>
        <v>3142</v>
      </c>
      <c r="R45" s="33">
        <f t="shared" si="10"/>
        <v>0.18601036269430052</v>
      </c>
      <c r="S45" s="22">
        <f t="shared" si="4"/>
        <v>718</v>
      </c>
    </row>
    <row r="46" spans="2:31" x14ac:dyDescent="0.25">
      <c r="B46" s="67">
        <v>39234</v>
      </c>
      <c r="C46" s="11">
        <v>3777.25</v>
      </c>
      <c r="D46" s="68">
        <v>4000</v>
      </c>
      <c r="E46" s="97">
        <f>AD33*AF13+(1-AD33)*AF23</f>
        <v>3732.5000000000005</v>
      </c>
      <c r="F46" s="33">
        <f t="shared" si="5"/>
        <v>1.1847243364881738E-2</v>
      </c>
      <c r="G46" s="120">
        <f t="shared" si="6"/>
        <v>44.749999999999545</v>
      </c>
      <c r="H46" s="97">
        <f>AI8*AF13+AI9*AF23</f>
        <v>2875</v>
      </c>
      <c r="I46" s="33">
        <f t="shared" si="7"/>
        <v>0.23886425309418227</v>
      </c>
      <c r="J46" s="22">
        <f t="shared" si="0"/>
        <v>902.25</v>
      </c>
      <c r="K46" s="97">
        <v>3750</v>
      </c>
      <c r="L46" s="33">
        <f t="shared" si="8"/>
        <v>7.214243166324707E-3</v>
      </c>
      <c r="M46" s="22">
        <f t="shared" si="1"/>
        <v>27.25</v>
      </c>
      <c r="N46" s="97">
        <v>2000</v>
      </c>
      <c r="O46" s="33">
        <f t="shared" si="9"/>
        <v>0.47051426302203986</v>
      </c>
      <c r="P46" s="22">
        <f t="shared" si="2"/>
        <v>1777.25</v>
      </c>
      <c r="Q46" s="19">
        <f t="shared" si="3"/>
        <v>3860</v>
      </c>
      <c r="R46" s="33">
        <f t="shared" si="10"/>
        <v>2.1907472367463102E-2</v>
      </c>
      <c r="S46" s="22">
        <f t="shared" si="4"/>
        <v>82.75</v>
      </c>
    </row>
    <row r="47" spans="2:31" x14ac:dyDescent="0.25">
      <c r="B47" s="67">
        <v>39264</v>
      </c>
      <c r="C47" s="11">
        <v>3454</v>
      </c>
      <c r="D47" s="68">
        <v>3500</v>
      </c>
      <c r="E47" s="97">
        <f>AD35*AF13+(1-AD35)*AF23</f>
        <v>3732.5</v>
      </c>
      <c r="F47" s="33">
        <f t="shared" si="5"/>
        <v>8.0631152287203245E-2</v>
      </c>
      <c r="G47" s="120">
        <f t="shared" si="6"/>
        <v>278.5</v>
      </c>
      <c r="H47" s="97">
        <f>AI8*AF13+AI9*AF23</f>
        <v>2875</v>
      </c>
      <c r="I47" s="33">
        <f t="shared" si="7"/>
        <v>0.16763173132599885</v>
      </c>
      <c r="J47" s="22">
        <f t="shared" si="0"/>
        <v>579</v>
      </c>
      <c r="K47" s="97">
        <v>3750</v>
      </c>
      <c r="L47" s="33">
        <f t="shared" si="8"/>
        <v>8.5697741748697168E-2</v>
      </c>
      <c r="M47" s="22">
        <f t="shared" si="1"/>
        <v>296</v>
      </c>
      <c r="N47" s="97">
        <v>2000</v>
      </c>
      <c r="O47" s="33">
        <f t="shared" si="9"/>
        <v>0.42096120440069484</v>
      </c>
      <c r="P47" s="22">
        <f t="shared" si="2"/>
        <v>1454</v>
      </c>
      <c r="Q47" s="19">
        <f t="shared" si="3"/>
        <v>3777.25</v>
      </c>
      <c r="R47" s="33">
        <f t="shared" si="10"/>
        <v>9.3587145338737701E-2</v>
      </c>
      <c r="S47" s="22">
        <f t="shared" si="4"/>
        <v>323.25</v>
      </c>
    </row>
    <row r="48" spans="2:31" x14ac:dyDescent="0.25">
      <c r="B48" s="67">
        <v>39295</v>
      </c>
      <c r="C48" s="11">
        <v>3558.5</v>
      </c>
      <c r="D48" s="68">
        <v>3500</v>
      </c>
      <c r="E48" s="97">
        <f>AC35*AF12+(1-AC35)*AF22</f>
        <v>3423.125</v>
      </c>
      <c r="F48" s="33">
        <f t="shared" si="5"/>
        <v>3.804271462694956E-2</v>
      </c>
      <c r="G48" s="120">
        <f t="shared" si="6"/>
        <v>135.375</v>
      </c>
      <c r="H48" s="97">
        <f>AI8*AF12+AI9*AF22</f>
        <v>2718.75</v>
      </c>
      <c r="I48" s="33">
        <f t="shared" si="7"/>
        <v>0.23598426303217648</v>
      </c>
      <c r="J48" s="22">
        <f t="shared" si="0"/>
        <v>839.75</v>
      </c>
      <c r="K48" s="97">
        <v>3437.5</v>
      </c>
      <c r="L48" s="33">
        <f t="shared" si="8"/>
        <v>3.4003091190108192E-2</v>
      </c>
      <c r="M48" s="22">
        <f t="shared" si="1"/>
        <v>121</v>
      </c>
      <c r="N48" s="97">
        <v>2000</v>
      </c>
      <c r="O48" s="33">
        <f t="shared" si="9"/>
        <v>0.43796543487424477</v>
      </c>
      <c r="P48" s="22">
        <f t="shared" si="2"/>
        <v>1558.5</v>
      </c>
      <c r="Q48" s="19">
        <f t="shared" si="3"/>
        <v>3454</v>
      </c>
      <c r="R48" s="33">
        <f t="shared" si="10"/>
        <v>2.9366306027820709E-2</v>
      </c>
      <c r="S48" s="22">
        <f t="shared" si="4"/>
        <v>104.5</v>
      </c>
    </row>
    <row r="49" spans="2:19" x14ac:dyDescent="0.25">
      <c r="B49" s="67">
        <v>39326</v>
      </c>
      <c r="C49" s="11">
        <v>3040</v>
      </c>
      <c r="D49" s="68">
        <v>3000</v>
      </c>
      <c r="E49" s="97">
        <f>AC34*AF12+(1-AC34)*AF22</f>
        <v>3423.125</v>
      </c>
      <c r="F49" s="33">
        <f t="shared" si="5"/>
        <v>0.12602796052631579</v>
      </c>
      <c r="G49" s="120">
        <f t="shared" si="6"/>
        <v>383.125</v>
      </c>
      <c r="H49" s="97">
        <f>AI8*AF12+AI9*AF22</f>
        <v>2718.75</v>
      </c>
      <c r="I49" s="33">
        <f t="shared" si="7"/>
        <v>0.10567434210526316</v>
      </c>
      <c r="J49" s="22">
        <f t="shared" si="0"/>
        <v>321.25</v>
      </c>
      <c r="K49" s="97">
        <v>3437.5</v>
      </c>
      <c r="L49" s="33">
        <f t="shared" si="8"/>
        <v>0.13075657894736842</v>
      </c>
      <c r="M49" s="22">
        <f t="shared" si="1"/>
        <v>397.5</v>
      </c>
      <c r="N49" s="97">
        <v>2000</v>
      </c>
      <c r="O49" s="33">
        <f t="shared" si="9"/>
        <v>0.34210526315789475</v>
      </c>
      <c r="P49" s="22">
        <f t="shared" si="2"/>
        <v>1040</v>
      </c>
      <c r="Q49" s="19">
        <f t="shared" si="3"/>
        <v>3558.5</v>
      </c>
      <c r="R49" s="33">
        <f t="shared" si="10"/>
        <v>0.17055921052631579</v>
      </c>
      <c r="S49" s="22">
        <f t="shared" si="4"/>
        <v>518.5</v>
      </c>
    </row>
    <row r="50" spans="2:19" x14ac:dyDescent="0.25">
      <c r="B50" s="67">
        <v>39356</v>
      </c>
      <c r="C50" s="11">
        <v>3107</v>
      </c>
      <c r="D50" s="68">
        <v>3000</v>
      </c>
      <c r="E50" s="97">
        <f>AB34*AF11+(1-AB34)*AF21</f>
        <v>3202.1428571428573</v>
      </c>
      <c r="F50" s="33">
        <f t="shared" si="5"/>
        <v>3.0622097567704325E-2</v>
      </c>
      <c r="G50" s="120">
        <f t="shared" si="6"/>
        <v>95.142857142857338</v>
      </c>
      <c r="H50" s="97">
        <f>AI8*AF11+AI9*AF21</f>
        <v>2607.1428571428569</v>
      </c>
      <c r="I50" s="33">
        <f t="shared" si="7"/>
        <v>0.16088096004414004</v>
      </c>
      <c r="J50" s="22">
        <f t="shared" si="0"/>
        <v>499.85714285714312</v>
      </c>
      <c r="K50" s="97">
        <v>3214.2857142857142</v>
      </c>
      <c r="L50" s="33">
        <f t="shared" si="8"/>
        <v>3.4530323233252086E-2</v>
      </c>
      <c r="M50" s="22">
        <f t="shared" si="1"/>
        <v>107.28571428571422</v>
      </c>
      <c r="N50" s="97">
        <v>2000</v>
      </c>
      <c r="O50" s="33">
        <f t="shared" si="9"/>
        <v>0.35629224332153203</v>
      </c>
      <c r="P50" s="22">
        <f t="shared" si="2"/>
        <v>1107</v>
      </c>
      <c r="Q50" s="19">
        <f t="shared" si="3"/>
        <v>3040</v>
      </c>
      <c r="R50" s="33">
        <f t="shared" si="10"/>
        <v>2.1564209848728678E-2</v>
      </c>
      <c r="S50" s="22">
        <f t="shared" si="4"/>
        <v>67</v>
      </c>
    </row>
    <row r="51" spans="2:19" x14ac:dyDescent="0.25">
      <c r="B51" s="67">
        <v>39387</v>
      </c>
      <c r="C51" s="11">
        <v>2730</v>
      </c>
      <c r="D51" s="68">
        <v>3000</v>
      </c>
      <c r="E51" s="97">
        <f>AB33*AF11+(1-AB33)*AF21</f>
        <v>3202.1428571428569</v>
      </c>
      <c r="F51" s="33">
        <f t="shared" si="5"/>
        <v>0.17294610151752998</v>
      </c>
      <c r="G51" s="120">
        <f t="shared" si="6"/>
        <v>472.14285714285688</v>
      </c>
      <c r="H51" s="97">
        <f>AI8*AF11+AI9*AF21</f>
        <v>2607.1428571428569</v>
      </c>
      <c r="I51" s="33">
        <f t="shared" si="7"/>
        <v>4.5002616431187956E-2</v>
      </c>
      <c r="J51" s="22">
        <f t="shared" si="0"/>
        <v>122.85714285714312</v>
      </c>
      <c r="K51" s="97">
        <v>3214.2857142857142</v>
      </c>
      <c r="L51" s="33">
        <f t="shared" si="8"/>
        <v>0.17739403453689165</v>
      </c>
      <c r="M51" s="22">
        <f t="shared" si="1"/>
        <v>484.28571428571422</v>
      </c>
      <c r="N51" s="97">
        <v>2000</v>
      </c>
      <c r="O51" s="33">
        <f t="shared" si="9"/>
        <v>0.26739926739926739</v>
      </c>
      <c r="P51" s="22">
        <f t="shared" si="2"/>
        <v>730</v>
      </c>
      <c r="Q51" s="19">
        <f t="shared" si="3"/>
        <v>3107</v>
      </c>
      <c r="R51" s="33">
        <f t="shared" si="10"/>
        <v>0.1380952380952381</v>
      </c>
      <c r="S51" s="22">
        <f t="shared" si="4"/>
        <v>377</v>
      </c>
    </row>
    <row r="52" spans="2:19" x14ac:dyDescent="0.25">
      <c r="B52" s="67">
        <v>39417</v>
      </c>
      <c r="C52" s="11">
        <v>2471.5</v>
      </c>
      <c r="D52" s="68">
        <v>2500</v>
      </c>
      <c r="E52" s="97">
        <f>AB33*AF11+(1-AB33)*AF21</f>
        <v>3202.1428571428569</v>
      </c>
      <c r="F52" s="33">
        <f t="shared" si="5"/>
        <v>0.29562729400884358</v>
      </c>
      <c r="G52" s="120">
        <f t="shared" si="6"/>
        <v>730.64285714285688</v>
      </c>
      <c r="H52" s="97">
        <f>AI8*AF11+AI9*AF21</f>
        <v>2607.1428571428569</v>
      </c>
      <c r="I52" s="33">
        <f t="shared" si="7"/>
        <v>5.4882806855293093E-2</v>
      </c>
      <c r="J52" s="22">
        <f t="shared" si="0"/>
        <v>135.64285714285688</v>
      </c>
      <c r="K52" s="97">
        <v>3214.2857142857142</v>
      </c>
      <c r="L52" s="33">
        <f t="shared" si="8"/>
        <v>0.30054044680789571</v>
      </c>
      <c r="M52" s="22">
        <f t="shared" si="1"/>
        <v>742.78571428571422</v>
      </c>
      <c r="N52" s="97">
        <v>2000</v>
      </c>
      <c r="O52" s="33">
        <f t="shared" si="9"/>
        <v>0.19077483309730933</v>
      </c>
      <c r="P52" s="22">
        <f t="shared" si="2"/>
        <v>471.5</v>
      </c>
      <c r="Q52" s="19">
        <f t="shared" si="3"/>
        <v>2730</v>
      </c>
      <c r="R52" s="33">
        <f t="shared" si="10"/>
        <v>0.10459235282217277</v>
      </c>
      <c r="S52" s="22">
        <f t="shared" si="4"/>
        <v>258.5</v>
      </c>
    </row>
    <row r="53" spans="2:19" x14ac:dyDescent="0.25">
      <c r="B53" s="67">
        <v>39448</v>
      </c>
      <c r="C53" s="11">
        <v>2353.5</v>
      </c>
      <c r="D53" s="68">
        <v>2500</v>
      </c>
      <c r="E53" s="97">
        <f>AA33*AF10+(1-AA33)*AF20</f>
        <v>2619.5999999999995</v>
      </c>
      <c r="F53" s="33">
        <f t="shared" si="5"/>
        <v>0.11306564690885891</v>
      </c>
      <c r="G53" s="120">
        <f t="shared" si="6"/>
        <v>266.09999999999945</v>
      </c>
      <c r="H53" s="97">
        <f>AI8*AF10+AI9*AF20</f>
        <v>2436.6666666666665</v>
      </c>
      <c r="I53" s="33">
        <f t="shared" si="7"/>
        <v>3.533744069116912E-2</v>
      </c>
      <c r="J53" s="22">
        <f t="shared" si="0"/>
        <v>83.166666666666515</v>
      </c>
      <c r="K53" s="97">
        <v>2623.333333333333</v>
      </c>
      <c r="L53" s="33">
        <f t="shared" si="8"/>
        <v>0.11465193683166902</v>
      </c>
      <c r="M53" s="22">
        <f t="shared" si="1"/>
        <v>269.83333333333303</v>
      </c>
      <c r="N53" s="97">
        <v>2250</v>
      </c>
      <c r="O53" s="33">
        <f t="shared" si="9"/>
        <v>4.3977055449330782E-2</v>
      </c>
      <c r="P53" s="22">
        <f t="shared" si="2"/>
        <v>103.5</v>
      </c>
      <c r="Q53" s="19">
        <f t="shared" si="3"/>
        <v>2471.5</v>
      </c>
      <c r="R53" s="33">
        <f t="shared" si="10"/>
        <v>5.0138092203101767E-2</v>
      </c>
      <c r="S53" s="22">
        <f t="shared" si="4"/>
        <v>118</v>
      </c>
    </row>
    <row r="54" spans="2:19" x14ac:dyDescent="0.25">
      <c r="B54" s="67">
        <v>39479</v>
      </c>
      <c r="C54" s="11">
        <v>2461</v>
      </c>
      <c r="D54" s="68">
        <v>2500</v>
      </c>
      <c r="E54" s="97">
        <f>AA32*AF10+(1-AA32)*AF20</f>
        <v>2416.3407407407408</v>
      </c>
      <c r="F54" s="33">
        <f t="shared" si="5"/>
        <v>1.8146793685192692E-2</v>
      </c>
      <c r="G54" s="120">
        <f t="shared" si="6"/>
        <v>44.659259259259215</v>
      </c>
      <c r="H54" s="97">
        <f>AI8*AF10+AI9*AF20</f>
        <v>2436.6666666666665</v>
      </c>
      <c r="I54" s="33">
        <f t="shared" si="7"/>
        <v>9.8875795746986937E-3</v>
      </c>
      <c r="J54" s="22">
        <f t="shared" si="0"/>
        <v>24.333333333333485</v>
      </c>
      <c r="K54" s="97">
        <v>2623.333333333333</v>
      </c>
      <c r="L54" s="33">
        <f t="shared" si="8"/>
        <v>6.5962345929838698E-2</v>
      </c>
      <c r="M54" s="22">
        <f t="shared" si="1"/>
        <v>162.33333333333303</v>
      </c>
      <c r="N54" s="97">
        <v>2250</v>
      </c>
      <c r="O54" s="33">
        <f t="shared" si="9"/>
        <v>8.5737505079236082E-2</v>
      </c>
      <c r="P54" s="22">
        <f t="shared" si="2"/>
        <v>211</v>
      </c>
      <c r="Q54" s="19">
        <f t="shared" si="3"/>
        <v>2353.5</v>
      </c>
      <c r="R54" s="33">
        <f t="shared" si="10"/>
        <v>4.3681430312880944E-2</v>
      </c>
      <c r="S54" s="22">
        <f t="shared" si="4"/>
        <v>107.5</v>
      </c>
    </row>
    <row r="55" spans="2:19" x14ac:dyDescent="0.25">
      <c r="B55" s="67">
        <v>39508</v>
      </c>
      <c r="C55" s="11">
        <v>2810.75</v>
      </c>
      <c r="D55" s="68">
        <v>3000</v>
      </c>
      <c r="E55" s="97">
        <f>AA32*AF10+(1-AA32)*AF20</f>
        <v>2416.3407407407408</v>
      </c>
      <c r="F55" s="33">
        <f t="shared" si="5"/>
        <v>0.14032171458125384</v>
      </c>
      <c r="G55" s="120">
        <f t="shared" si="6"/>
        <v>394.40925925925922</v>
      </c>
      <c r="H55" s="97">
        <f>AI8*AF10+AI9*AF20</f>
        <v>2436.6666666666665</v>
      </c>
      <c r="I55" s="33">
        <f t="shared" si="7"/>
        <v>0.13309021909929147</v>
      </c>
      <c r="J55" s="22">
        <f t="shared" si="0"/>
        <v>374.08333333333348</v>
      </c>
      <c r="K55" s="97">
        <v>2623.333333333333</v>
      </c>
      <c r="L55" s="33">
        <f t="shared" si="8"/>
        <v>6.6678525897595653E-2</v>
      </c>
      <c r="M55" s="22">
        <f t="shared" si="1"/>
        <v>187.41666666666697</v>
      </c>
      <c r="N55" s="97">
        <v>2250</v>
      </c>
      <c r="O55" s="33">
        <f t="shared" si="9"/>
        <v>0.19950191230098729</v>
      </c>
      <c r="P55" s="22">
        <f t="shared" si="2"/>
        <v>560.75</v>
      </c>
      <c r="Q55" s="19">
        <f t="shared" si="3"/>
        <v>2461</v>
      </c>
      <c r="R55" s="33">
        <f t="shared" si="10"/>
        <v>0.1244329805212132</v>
      </c>
      <c r="S55" s="22">
        <f t="shared" si="4"/>
        <v>349.75</v>
      </c>
    </row>
    <row r="56" spans="2:19" x14ac:dyDescent="0.25">
      <c r="B56" s="67">
        <v>39539</v>
      </c>
      <c r="C56" s="11">
        <v>2297</v>
      </c>
      <c r="D56" s="68">
        <v>2500</v>
      </c>
      <c r="E56" s="97">
        <f>AB32*AF11+(1-AB32)*AF21</f>
        <v>3202.1428571428569</v>
      </c>
      <c r="F56" s="33">
        <f t="shared" si="5"/>
        <v>0.39405435661421717</v>
      </c>
      <c r="G56" s="120">
        <f t="shared" si="6"/>
        <v>905.14285714285688</v>
      </c>
      <c r="H56" s="97">
        <f>AI8*AF11+AI9*AF21</f>
        <v>2607.1428571428569</v>
      </c>
      <c r="I56" s="33">
        <f t="shared" si="7"/>
        <v>0.13502083462901909</v>
      </c>
      <c r="J56" s="22">
        <f t="shared" si="0"/>
        <v>310.14285714285688</v>
      </c>
      <c r="K56" s="97">
        <v>3214.2857142857142</v>
      </c>
      <c r="L56" s="33">
        <f t="shared" si="8"/>
        <v>0.39934075502207844</v>
      </c>
      <c r="M56" s="22">
        <f t="shared" si="1"/>
        <v>917.28571428571422</v>
      </c>
      <c r="N56" s="97">
        <v>2000</v>
      </c>
      <c r="O56" s="33">
        <f t="shared" si="9"/>
        <v>0.12929908576404006</v>
      </c>
      <c r="P56" s="22">
        <f t="shared" si="2"/>
        <v>297</v>
      </c>
      <c r="Q56" s="19">
        <f t="shared" si="3"/>
        <v>2810.75</v>
      </c>
      <c r="R56" s="33">
        <f t="shared" si="10"/>
        <v>0.22366129734436221</v>
      </c>
      <c r="S56" s="22">
        <f t="shared" si="4"/>
        <v>513.75</v>
      </c>
    </row>
    <row r="57" spans="2:19" x14ac:dyDescent="0.25">
      <c r="B57" s="67">
        <v>39569</v>
      </c>
      <c r="C57" s="11">
        <v>2163.5</v>
      </c>
      <c r="D57" s="68">
        <v>2000</v>
      </c>
      <c r="E57" s="97">
        <f>AA33*AF10+(1-AA33)*AF20</f>
        <v>2619.5999999999995</v>
      </c>
      <c r="F57" s="33">
        <f t="shared" si="5"/>
        <v>0.21081580771897362</v>
      </c>
      <c r="G57" s="120">
        <f t="shared" si="6"/>
        <v>456.09999999999945</v>
      </c>
      <c r="H57" s="97">
        <f>AI8*AF10+AI9*AF20</f>
        <v>2436.6666666666665</v>
      </c>
      <c r="I57" s="33">
        <f t="shared" si="7"/>
        <v>0.12626145905554265</v>
      </c>
      <c r="J57" s="22">
        <f t="shared" si="0"/>
        <v>273.16666666666652</v>
      </c>
      <c r="K57" s="97">
        <v>2623.333333333333</v>
      </c>
      <c r="L57" s="33">
        <f t="shared" si="8"/>
        <v>0.21254140667128868</v>
      </c>
      <c r="M57" s="22">
        <f t="shared" si="1"/>
        <v>459.83333333333303</v>
      </c>
      <c r="N57" s="97">
        <v>2250</v>
      </c>
      <c r="O57" s="33">
        <f t="shared" si="9"/>
        <v>3.9981511439796627E-2</v>
      </c>
      <c r="P57" s="22">
        <f t="shared" si="2"/>
        <v>86.5</v>
      </c>
      <c r="Q57" s="19">
        <f t="shared" si="3"/>
        <v>2297</v>
      </c>
      <c r="R57" s="33">
        <f t="shared" si="10"/>
        <v>6.1705569678761264E-2</v>
      </c>
      <c r="S57" s="22">
        <f t="shared" si="4"/>
        <v>133.5</v>
      </c>
    </row>
    <row r="58" spans="2:19" x14ac:dyDescent="0.25">
      <c r="B58" s="67">
        <v>39600</v>
      </c>
      <c r="C58" s="11">
        <v>1943.5</v>
      </c>
      <c r="D58" s="68">
        <v>2000</v>
      </c>
      <c r="E58" s="97">
        <f>Z32*AF9+(1-Z32)*AF19</f>
        <v>2070.9254385964909</v>
      </c>
      <c r="F58" s="33">
        <f t="shared" si="5"/>
        <v>6.5564928529195238E-2</v>
      </c>
      <c r="G58" s="120">
        <f t="shared" si="6"/>
        <v>127.42543859649095</v>
      </c>
      <c r="H58" s="97">
        <f>AI8*AF9+AI9*AF19</f>
        <v>2096.9298245614036</v>
      </c>
      <c r="I58" s="33">
        <f t="shared" si="7"/>
        <v>7.8945111685826408E-2</v>
      </c>
      <c r="J58" s="22">
        <f t="shared" si="0"/>
        <v>153.42982456140362</v>
      </c>
      <c r="K58" s="97">
        <v>2150</v>
      </c>
      <c r="L58" s="33">
        <f t="shared" si="8"/>
        <v>0.10625160792384873</v>
      </c>
      <c r="M58" s="22">
        <f t="shared" si="1"/>
        <v>206.5</v>
      </c>
      <c r="N58" s="97">
        <v>2043.8596491228068</v>
      </c>
      <c r="O58" s="33">
        <f t="shared" si="9"/>
        <v>5.1638615447803855E-2</v>
      </c>
      <c r="P58" s="22">
        <f t="shared" si="2"/>
        <v>100.35964912280679</v>
      </c>
      <c r="Q58" s="19">
        <f t="shared" si="3"/>
        <v>2163.5</v>
      </c>
      <c r="R58" s="33">
        <f t="shared" si="10"/>
        <v>0.11319783895034731</v>
      </c>
      <c r="S58" s="22">
        <f t="shared" si="4"/>
        <v>220</v>
      </c>
    </row>
    <row r="59" spans="2:19" x14ac:dyDescent="0.25">
      <c r="B59" s="67">
        <v>39630</v>
      </c>
      <c r="C59" s="11">
        <v>1900</v>
      </c>
      <c r="D59" s="68">
        <v>2000</v>
      </c>
      <c r="E59" s="97">
        <f>Z31*AF9+(1-Z31)*AF19</f>
        <v>2085.0064859444246</v>
      </c>
      <c r="F59" s="33">
        <f t="shared" si="5"/>
        <v>9.737183470759192E-2</v>
      </c>
      <c r="G59" s="120">
        <f t="shared" si="6"/>
        <v>185.00648594442464</v>
      </c>
      <c r="H59" s="97">
        <f>AI8*AF9+AI9*AF19</f>
        <v>2096.9298245614036</v>
      </c>
      <c r="I59" s="33">
        <f t="shared" si="7"/>
        <v>0.10364727608494928</v>
      </c>
      <c r="J59" s="22">
        <f t="shared" si="0"/>
        <v>196.92982456140362</v>
      </c>
      <c r="K59" s="97">
        <v>2150</v>
      </c>
      <c r="L59" s="33">
        <f t="shared" si="8"/>
        <v>0.13157894736842105</v>
      </c>
      <c r="M59" s="22">
        <f t="shared" si="1"/>
        <v>250</v>
      </c>
      <c r="N59" s="97">
        <v>2043.8596491228068</v>
      </c>
      <c r="O59" s="33">
        <f t="shared" si="9"/>
        <v>7.5715604801477251E-2</v>
      </c>
      <c r="P59" s="22">
        <f t="shared" si="2"/>
        <v>143.85964912280679</v>
      </c>
      <c r="Q59" s="19">
        <f t="shared" si="3"/>
        <v>1943.5</v>
      </c>
      <c r="R59" s="33">
        <f t="shared" si="10"/>
        <v>2.2894736842105263E-2</v>
      </c>
      <c r="S59" s="22">
        <f t="shared" si="4"/>
        <v>43.5</v>
      </c>
    </row>
    <row r="60" spans="2:19" x14ac:dyDescent="0.25">
      <c r="B60" s="67">
        <v>39661</v>
      </c>
      <c r="C60" s="11">
        <v>1833.5</v>
      </c>
      <c r="D60" s="68">
        <v>2000</v>
      </c>
      <c r="E60" s="97">
        <f>Z31*AF9+(1-Z31)*AF19</f>
        <v>2085.0064859444246</v>
      </c>
      <c r="F60" s="33">
        <f t="shared" si="5"/>
        <v>0.13717288570734915</v>
      </c>
      <c r="G60" s="120">
        <f t="shared" si="6"/>
        <v>251.50648594442464</v>
      </c>
      <c r="H60" s="97">
        <f>AI8*AF9+AI9*AF19</f>
        <v>2096.9298245614036</v>
      </c>
      <c r="I60" s="33">
        <f t="shared" si="7"/>
        <v>0.14367593376678681</v>
      </c>
      <c r="J60" s="22">
        <f t="shared" si="0"/>
        <v>263.42982456140362</v>
      </c>
      <c r="K60" s="97">
        <v>2150</v>
      </c>
      <c r="L60" s="33">
        <f t="shared" si="8"/>
        <v>0.17262067084810473</v>
      </c>
      <c r="M60" s="22">
        <f t="shared" si="1"/>
        <v>316.5</v>
      </c>
      <c r="N60" s="97">
        <v>2043.8596491228068</v>
      </c>
      <c r="O60" s="33">
        <f t="shared" si="9"/>
        <v>0.11473119668546866</v>
      </c>
      <c r="P60" s="22">
        <f t="shared" si="2"/>
        <v>210.35964912280679</v>
      </c>
      <c r="Q60" s="19">
        <f t="shared" si="3"/>
        <v>1900</v>
      </c>
      <c r="R60" s="33">
        <f t="shared" si="10"/>
        <v>3.6269430051813469E-2</v>
      </c>
      <c r="S60" s="22">
        <f t="shared" si="4"/>
        <v>66.5</v>
      </c>
    </row>
    <row r="61" spans="2:19" x14ac:dyDescent="0.25">
      <c r="B61" s="67">
        <v>39692</v>
      </c>
      <c r="C61" s="11">
        <v>1762.5</v>
      </c>
      <c r="D61" s="68">
        <v>2000</v>
      </c>
      <c r="E61" s="97">
        <f>Z31*AF9+(1-Z31)*AF19</f>
        <v>2085.0064859444246</v>
      </c>
      <c r="F61" s="33">
        <f t="shared" si="5"/>
        <v>0.1829824033727232</v>
      </c>
      <c r="G61" s="120">
        <f t="shared" si="6"/>
        <v>322.50648594442464</v>
      </c>
      <c r="H61" s="97">
        <f>AI8*AF9+AI9*AF19</f>
        <v>2096.9298245614036</v>
      </c>
      <c r="I61" s="33">
        <f t="shared" si="7"/>
        <v>0.1897474181908673</v>
      </c>
      <c r="J61" s="22">
        <f t="shared" si="0"/>
        <v>334.42982456140362</v>
      </c>
      <c r="K61" s="97">
        <v>2150</v>
      </c>
      <c r="L61" s="33">
        <f t="shared" si="8"/>
        <v>0.21985815602836881</v>
      </c>
      <c r="M61" s="22">
        <f t="shared" si="1"/>
        <v>387.5</v>
      </c>
      <c r="N61" s="97">
        <v>2043.8596491228068</v>
      </c>
      <c r="O61" s="33">
        <f t="shared" si="9"/>
        <v>0.15963668035336556</v>
      </c>
      <c r="P61" s="22">
        <f t="shared" si="2"/>
        <v>281.35964912280679</v>
      </c>
      <c r="Q61" s="19">
        <f t="shared" si="3"/>
        <v>1833.5</v>
      </c>
      <c r="R61" s="33">
        <f t="shared" si="10"/>
        <v>4.0283687943262411E-2</v>
      </c>
      <c r="S61" s="22">
        <f t="shared" si="4"/>
        <v>71</v>
      </c>
    </row>
    <row r="62" spans="2:19" x14ac:dyDescent="0.25">
      <c r="B62" s="67">
        <v>39722</v>
      </c>
      <c r="C62" s="11">
        <v>1648</v>
      </c>
      <c r="D62" s="68">
        <v>1500</v>
      </c>
      <c r="E62" s="97">
        <f>Z31*AF9+(1-Z31)*AF19</f>
        <v>2085.0064859444246</v>
      </c>
      <c r="F62" s="33">
        <f t="shared" si="5"/>
        <v>0.26517383855851012</v>
      </c>
      <c r="G62" s="120">
        <f t="shared" si="6"/>
        <v>437.00648594442464</v>
      </c>
      <c r="H62" s="97">
        <f>AI8*AF9+AI9*AF19</f>
        <v>2096.9298245614036</v>
      </c>
      <c r="I62" s="33">
        <f t="shared" si="7"/>
        <v>0.27240887412706533</v>
      </c>
      <c r="J62" s="22">
        <f t="shared" si="0"/>
        <v>448.92982456140362</v>
      </c>
      <c r="K62" s="97">
        <v>2150</v>
      </c>
      <c r="L62" s="33">
        <f t="shared" si="8"/>
        <v>0.30461165048543687</v>
      </c>
      <c r="M62" s="22">
        <f t="shared" si="1"/>
        <v>502</v>
      </c>
      <c r="N62" s="97">
        <v>2043.8596491228068</v>
      </c>
      <c r="O62" s="33">
        <f t="shared" si="9"/>
        <v>0.24020609776869345</v>
      </c>
      <c r="P62" s="22">
        <f t="shared" si="2"/>
        <v>395.85964912280679</v>
      </c>
      <c r="Q62" s="19">
        <f t="shared" si="3"/>
        <v>1762.5</v>
      </c>
      <c r="R62" s="33">
        <f t="shared" si="10"/>
        <v>6.9478155339805822E-2</v>
      </c>
      <c r="S62" s="22">
        <f t="shared" si="4"/>
        <v>114.5</v>
      </c>
    </row>
    <row r="63" spans="2:19" x14ac:dyDescent="0.25">
      <c r="B63" s="67">
        <v>39753</v>
      </c>
      <c r="C63" s="11">
        <v>1139.5</v>
      </c>
      <c r="D63" s="68">
        <v>1000</v>
      </c>
      <c r="E63" s="97">
        <f>Y31*AF8+(1-Y31)*AF18</f>
        <v>1511.261780104712</v>
      </c>
      <c r="F63" s="33">
        <f t="shared" si="5"/>
        <v>0.32624991672199383</v>
      </c>
      <c r="G63" s="120">
        <f t="shared" si="6"/>
        <v>371.76178010471199</v>
      </c>
      <c r="H63" s="97">
        <f>AI8*AF8+AI9*AF18</f>
        <v>1550</v>
      </c>
      <c r="I63" s="33">
        <f t="shared" si="7"/>
        <v>0.36024572180781045</v>
      </c>
      <c r="J63" s="22">
        <f t="shared" si="0"/>
        <v>410.5</v>
      </c>
      <c r="K63" s="97">
        <v>1500</v>
      </c>
      <c r="L63" s="33">
        <f t="shared" si="8"/>
        <v>0.31636682755594558</v>
      </c>
      <c r="M63" s="22">
        <f t="shared" si="1"/>
        <v>360.5</v>
      </c>
      <c r="N63" s="97">
        <v>1600</v>
      </c>
      <c r="O63" s="33">
        <f t="shared" si="9"/>
        <v>0.40412461605967531</v>
      </c>
      <c r="P63" s="22">
        <f t="shared" si="2"/>
        <v>460.5</v>
      </c>
      <c r="Q63" s="19">
        <f t="shared" si="3"/>
        <v>1648</v>
      </c>
      <c r="R63" s="33">
        <f t="shared" si="10"/>
        <v>0.44624835454146555</v>
      </c>
      <c r="S63" s="22">
        <f t="shared" si="4"/>
        <v>508.5</v>
      </c>
    </row>
    <row r="64" spans="2:19" x14ac:dyDescent="0.25">
      <c r="B64" s="67">
        <v>39783</v>
      </c>
      <c r="C64" s="11">
        <v>1162</v>
      </c>
      <c r="D64" s="68">
        <v>1000</v>
      </c>
      <c r="E64" s="97">
        <f>X30*AF7+(1-X30)*AF17</f>
        <v>1092.5</v>
      </c>
      <c r="F64" s="33">
        <f t="shared" si="5"/>
        <v>5.9810671256454388E-2</v>
      </c>
      <c r="G64" s="120">
        <f t="shared" si="6"/>
        <v>69.5</v>
      </c>
      <c r="H64" s="97">
        <f>AI8*AF7+AI9*AF17</f>
        <v>1541.6666666666667</v>
      </c>
      <c r="I64" s="33">
        <f t="shared" si="7"/>
        <v>0.32673551348250152</v>
      </c>
      <c r="J64" s="22">
        <f t="shared" si="0"/>
        <v>379.66666666666674</v>
      </c>
      <c r="K64" s="97">
        <v>1083.3333333333335</v>
      </c>
      <c r="L64" s="33">
        <f t="shared" si="8"/>
        <v>6.7699368904188054E-2</v>
      </c>
      <c r="M64" s="22">
        <f t="shared" si="1"/>
        <v>78.666666666666515</v>
      </c>
      <c r="N64" s="97">
        <v>2000</v>
      </c>
      <c r="O64" s="33">
        <f t="shared" si="9"/>
        <v>0.72117039586919107</v>
      </c>
      <c r="P64" s="22">
        <f t="shared" si="2"/>
        <v>838</v>
      </c>
      <c r="Q64" s="19">
        <f t="shared" si="3"/>
        <v>1139.5</v>
      </c>
      <c r="R64" s="33">
        <f t="shared" si="10"/>
        <v>1.93631669535284E-2</v>
      </c>
      <c r="S64" s="22">
        <f t="shared" si="4"/>
        <v>22.5</v>
      </c>
    </row>
    <row r="65" spans="2:19" x14ac:dyDescent="0.25">
      <c r="B65" s="67">
        <v>39814</v>
      </c>
      <c r="C65" s="11">
        <v>1180.25</v>
      </c>
      <c r="D65" s="68">
        <v>1000</v>
      </c>
      <c r="E65" s="97">
        <f>X29*AF7+(1-X29)*AF17</f>
        <v>1092.5000000000002</v>
      </c>
      <c r="F65" s="33">
        <f t="shared" si="5"/>
        <v>7.4348654945985831E-2</v>
      </c>
      <c r="G65" s="120">
        <f t="shared" si="6"/>
        <v>87.749999999999773</v>
      </c>
      <c r="H65" s="97">
        <f>AI8*AF7+AI9*AF17</f>
        <v>1541.6666666666667</v>
      </c>
      <c r="I65" s="33">
        <f t="shared" si="7"/>
        <v>0.30622043352397099</v>
      </c>
      <c r="J65" s="22">
        <f t="shared" si="0"/>
        <v>361.41666666666674</v>
      </c>
      <c r="K65" s="97">
        <v>1083.3333333333335</v>
      </c>
      <c r="L65" s="33">
        <f t="shared" si="8"/>
        <v>8.2115371037209506E-2</v>
      </c>
      <c r="M65" s="22">
        <f t="shared" si="1"/>
        <v>96.916666666666515</v>
      </c>
      <c r="N65" s="97">
        <v>2000</v>
      </c>
      <c r="O65" s="33">
        <f t="shared" si="9"/>
        <v>0.69455623808515143</v>
      </c>
      <c r="P65" s="22">
        <f t="shared" si="2"/>
        <v>819.75</v>
      </c>
      <c r="Q65" s="19">
        <f t="shared" si="3"/>
        <v>1162</v>
      </c>
      <c r="R65" s="33">
        <f t="shared" si="10"/>
        <v>1.5462825672527008E-2</v>
      </c>
      <c r="S65" s="22">
        <f t="shared" si="4"/>
        <v>18.25</v>
      </c>
    </row>
    <row r="66" spans="2:19" x14ac:dyDescent="0.25">
      <c r="B66" s="67">
        <v>39845</v>
      </c>
      <c r="C66" s="11">
        <v>1092.5</v>
      </c>
      <c r="D66" s="68">
        <v>1000</v>
      </c>
      <c r="E66" s="97">
        <f>X29*AF7+(1-X29)*AF17</f>
        <v>1092.5000000000002</v>
      </c>
      <c r="F66" s="33">
        <f t="shared" si="5"/>
        <v>2.0812235738510945E-16</v>
      </c>
      <c r="G66" s="120">
        <f t="shared" si="6"/>
        <v>2.2737367544323206E-13</v>
      </c>
      <c r="H66" s="97">
        <f>AI8*AF7+AI9*AF17</f>
        <v>1541.6666666666667</v>
      </c>
      <c r="I66" s="33">
        <f t="shared" si="7"/>
        <v>0.41113653699466063</v>
      </c>
      <c r="J66" s="22">
        <f t="shared" si="0"/>
        <v>449.16666666666674</v>
      </c>
      <c r="K66" s="97">
        <v>1083.3333333333335</v>
      </c>
      <c r="L66" s="33">
        <f t="shared" si="8"/>
        <v>8.3905415713194653E-3</v>
      </c>
      <c r="M66" s="22">
        <f t="shared" si="1"/>
        <v>9.1666666666665151</v>
      </c>
      <c r="N66" s="97">
        <v>2000</v>
      </c>
      <c r="O66" s="33">
        <f t="shared" si="9"/>
        <v>0.83066361556064072</v>
      </c>
      <c r="P66" s="22">
        <f t="shared" si="2"/>
        <v>907.5</v>
      </c>
      <c r="Q66" s="19">
        <f t="shared" si="3"/>
        <v>1180.25</v>
      </c>
      <c r="R66" s="33">
        <f t="shared" si="10"/>
        <v>8.0320366132723114E-2</v>
      </c>
      <c r="S66" s="22">
        <f t="shared" si="4"/>
        <v>87.75</v>
      </c>
    </row>
    <row r="67" spans="2:19" x14ac:dyDescent="0.25">
      <c r="B67" s="67">
        <v>39873</v>
      </c>
      <c r="C67" s="11">
        <v>1074.5</v>
      </c>
      <c r="D67" s="68">
        <v>1000</v>
      </c>
      <c r="E67" s="97">
        <f>X29*AF7+(1-X29)*AF17</f>
        <v>1092.5000000000002</v>
      </c>
      <c r="F67" s="33">
        <f t="shared" si="5"/>
        <v>1.6751977664029992E-2</v>
      </c>
      <c r="G67" s="120">
        <f t="shared" si="6"/>
        <v>18.000000000000227</v>
      </c>
      <c r="H67" s="97">
        <f>AI8*AF7+AI9*AF17</f>
        <v>1541.6666666666667</v>
      </c>
      <c r="I67" s="33">
        <f t="shared" si="7"/>
        <v>0.43477586474329155</v>
      </c>
      <c r="J67" s="22">
        <f t="shared" si="0"/>
        <v>467.16666666666674</v>
      </c>
      <c r="K67" s="97">
        <v>1083.3333333333335</v>
      </c>
      <c r="L67" s="33">
        <f t="shared" si="8"/>
        <v>8.220877927718459E-3</v>
      </c>
      <c r="M67" s="22">
        <f t="shared" si="1"/>
        <v>8.8333333333334849</v>
      </c>
      <c r="N67" s="97">
        <v>2000</v>
      </c>
      <c r="O67" s="33">
        <f t="shared" si="9"/>
        <v>0.86133085155886457</v>
      </c>
      <c r="P67" s="22">
        <f t="shared" si="2"/>
        <v>925.5</v>
      </c>
      <c r="Q67" s="19">
        <f t="shared" si="3"/>
        <v>1092.5</v>
      </c>
      <c r="R67" s="33">
        <f t="shared" si="10"/>
        <v>1.675197766402978E-2</v>
      </c>
      <c r="S67" s="22">
        <f t="shared" si="4"/>
        <v>18</v>
      </c>
    </row>
    <row r="68" spans="2:19" x14ac:dyDescent="0.25">
      <c r="B68" s="67">
        <v>39904</v>
      </c>
      <c r="C68" s="11">
        <v>1284.25</v>
      </c>
      <c r="D68" s="68">
        <v>1500</v>
      </c>
      <c r="E68" s="97">
        <f>X29*AF7+(1-X29)*AF17</f>
        <v>1092.5000000000002</v>
      </c>
      <c r="F68" s="33">
        <f t="shared" si="5"/>
        <v>0.14930893517617269</v>
      </c>
      <c r="G68" s="120">
        <f t="shared" si="6"/>
        <v>191.74999999999977</v>
      </c>
      <c r="H68" s="97">
        <f>AI8*AF7+AI9*AF17</f>
        <v>1541.6666666666667</v>
      </c>
      <c r="I68" s="33">
        <f t="shared" si="7"/>
        <v>0.20044124326779578</v>
      </c>
      <c r="J68" s="22">
        <f t="shared" si="0"/>
        <v>257.41666666666674</v>
      </c>
      <c r="K68" s="97">
        <v>1083.3333333333335</v>
      </c>
      <c r="L68" s="33">
        <f t="shared" si="8"/>
        <v>0.15644669391992722</v>
      </c>
      <c r="M68" s="22">
        <f t="shared" si="1"/>
        <v>200.91666666666652</v>
      </c>
      <c r="N68" s="97">
        <v>2000</v>
      </c>
      <c r="O68" s="33">
        <f t="shared" si="9"/>
        <v>0.55732918045551882</v>
      </c>
      <c r="P68" s="22">
        <f t="shared" si="2"/>
        <v>715.75</v>
      </c>
      <c r="Q68" s="19">
        <f t="shared" si="3"/>
        <v>1074.5</v>
      </c>
      <c r="R68" s="33">
        <f t="shared" si="10"/>
        <v>0.16332489780027254</v>
      </c>
      <c r="S68" s="22">
        <f t="shared" si="4"/>
        <v>209.75</v>
      </c>
    </row>
    <row r="69" spans="2:19" x14ac:dyDescent="0.25">
      <c r="B69" s="67">
        <v>39934</v>
      </c>
      <c r="C69" s="11">
        <v>1492</v>
      </c>
      <c r="D69" s="68">
        <v>1500</v>
      </c>
      <c r="E69" s="97">
        <f>Y29*AF8+(1-Y29)*AF18</f>
        <v>1501</v>
      </c>
      <c r="F69" s="33">
        <f t="shared" si="5"/>
        <v>6.0321715817694367E-3</v>
      </c>
      <c r="G69" s="120">
        <f t="shared" si="6"/>
        <v>9</v>
      </c>
      <c r="H69" s="97">
        <f>AI8*AF8+AI9*AF18</f>
        <v>1550</v>
      </c>
      <c r="I69" s="33">
        <f t="shared" si="7"/>
        <v>3.8873994638069703E-2</v>
      </c>
      <c r="J69" s="22">
        <f t="shared" si="0"/>
        <v>58</v>
      </c>
      <c r="K69" s="97">
        <v>1500</v>
      </c>
      <c r="L69" s="33">
        <f t="shared" si="8"/>
        <v>5.3619302949061663E-3</v>
      </c>
      <c r="M69" s="22">
        <f t="shared" si="1"/>
        <v>8</v>
      </c>
      <c r="N69" s="97">
        <v>1600</v>
      </c>
      <c r="O69" s="33">
        <f t="shared" si="9"/>
        <v>7.2386058981233251E-2</v>
      </c>
      <c r="P69" s="22">
        <f t="shared" si="2"/>
        <v>108</v>
      </c>
      <c r="Q69" s="19">
        <f t="shared" si="3"/>
        <v>1284.25</v>
      </c>
      <c r="R69" s="33">
        <f t="shared" si="10"/>
        <v>0.1392426273458445</v>
      </c>
      <c r="S69" s="22">
        <f t="shared" si="4"/>
        <v>207.75</v>
      </c>
    </row>
    <row r="70" spans="2:19" x14ac:dyDescent="0.25">
      <c r="B70" s="67">
        <v>39965</v>
      </c>
      <c r="C70" s="11">
        <v>1584.25</v>
      </c>
      <c r="D70" s="68">
        <v>1500</v>
      </c>
      <c r="E70" s="97">
        <f>Y30*AF8+(1-Y30)*AF18</f>
        <v>1552.1304347826087</v>
      </c>
      <c r="F70" s="33">
        <f t="shared" si="5"/>
        <v>2.0274303435310875E-2</v>
      </c>
      <c r="G70" s="120">
        <f t="shared" si="6"/>
        <v>32.119565217391255</v>
      </c>
      <c r="H70" s="97">
        <f>AI8*AF8+AI9*AF18</f>
        <v>1550</v>
      </c>
      <c r="I70" s="33">
        <f t="shared" si="7"/>
        <v>2.1619062647940664E-2</v>
      </c>
      <c r="J70" s="22">
        <f t="shared" si="0"/>
        <v>34.25</v>
      </c>
      <c r="K70" s="97">
        <v>1500</v>
      </c>
      <c r="L70" s="33">
        <f t="shared" si="8"/>
        <v>5.3179738046394191E-2</v>
      </c>
      <c r="M70" s="22">
        <f t="shared" si="1"/>
        <v>84.25</v>
      </c>
      <c r="N70" s="97">
        <v>1600</v>
      </c>
      <c r="O70" s="33">
        <f t="shared" si="9"/>
        <v>9.9416127505128609E-3</v>
      </c>
      <c r="P70" s="22">
        <f t="shared" si="2"/>
        <v>15.75</v>
      </c>
      <c r="Q70" s="19">
        <f t="shared" si="3"/>
        <v>1492</v>
      </c>
      <c r="R70" s="33">
        <f t="shared" si="10"/>
        <v>5.8229446110146757E-2</v>
      </c>
      <c r="S70" s="22">
        <f t="shared" si="4"/>
        <v>92.25</v>
      </c>
    </row>
    <row r="71" spans="2:19" x14ac:dyDescent="0.25">
      <c r="B71" s="67">
        <v>39995</v>
      </c>
      <c r="C71" s="11">
        <v>1568</v>
      </c>
      <c r="D71" s="68">
        <v>1500</v>
      </c>
      <c r="E71" s="97">
        <f>Y30*AF8+(1-Y30)*AF18</f>
        <v>1552.1304347826087</v>
      </c>
      <c r="F71" s="33">
        <f t="shared" si="5"/>
        <v>1.0120896184560749E-2</v>
      </c>
      <c r="G71" s="120">
        <f t="shared" si="6"/>
        <v>15.869565217391255</v>
      </c>
      <c r="H71" s="97">
        <f>AI8*AF8+AI9*AF18</f>
        <v>1550</v>
      </c>
      <c r="I71" s="33">
        <f t="shared" si="7"/>
        <v>1.1479591836734694E-2</v>
      </c>
      <c r="J71" s="22">
        <f t="shared" ref="J71:J134" si="21">ABS(H71-C71)</f>
        <v>18</v>
      </c>
      <c r="K71" s="97">
        <v>1500</v>
      </c>
      <c r="L71" s="33">
        <f t="shared" si="8"/>
        <v>4.336734693877551E-2</v>
      </c>
      <c r="M71" s="22">
        <f t="shared" ref="M71:M134" si="22">ABS(K71-C71)</f>
        <v>68</v>
      </c>
      <c r="N71" s="97">
        <v>1600</v>
      </c>
      <c r="O71" s="33">
        <f t="shared" si="9"/>
        <v>2.0408163265306121E-2</v>
      </c>
      <c r="P71" s="22">
        <f t="shared" ref="P71:P134" si="23">ABS(N71-C71)</f>
        <v>32</v>
      </c>
      <c r="Q71" s="19">
        <f t="shared" ref="Q71:Q134" si="24">C70</f>
        <v>1584.25</v>
      </c>
      <c r="R71" s="33">
        <f t="shared" si="10"/>
        <v>1.0363520408163265E-2</v>
      </c>
      <c r="S71" s="22">
        <f t="shared" ref="S71:S134" si="25">ABS(Q71-C71)</f>
        <v>16.25</v>
      </c>
    </row>
    <row r="72" spans="2:19" x14ac:dyDescent="0.25">
      <c r="B72" s="67">
        <v>40026</v>
      </c>
      <c r="C72" s="11">
        <v>1820.5</v>
      </c>
      <c r="D72" s="68">
        <v>2000</v>
      </c>
      <c r="E72" s="97">
        <f>Y30*AF8+(1-Y30)*AF18</f>
        <v>1552.1304347826087</v>
      </c>
      <c r="F72" s="33">
        <f t="shared" ref="F72:F135" si="26">ABS((C72-E72)/C72)</f>
        <v>0.14741530635396388</v>
      </c>
      <c r="G72" s="120">
        <f t="shared" ref="G72:G135" si="27">ABS(C72-E72)</f>
        <v>268.36956521739125</v>
      </c>
      <c r="H72" s="97">
        <f>AI8*AF8+AI9*AF18</f>
        <v>1550</v>
      </c>
      <c r="I72" s="33">
        <f t="shared" ref="I72:I135" si="28">ABS(($C72-H72)/$C72)</f>
        <v>0.14858555341939028</v>
      </c>
      <c r="J72" s="22">
        <f t="shared" si="21"/>
        <v>270.5</v>
      </c>
      <c r="K72" s="97">
        <v>1500</v>
      </c>
      <c r="L72" s="33">
        <f t="shared" ref="L72:L135" si="29">ABS(($C72-K72)/$C72)</f>
        <v>0.17605053556715189</v>
      </c>
      <c r="M72" s="22">
        <f t="shared" si="22"/>
        <v>320.5</v>
      </c>
      <c r="N72" s="97">
        <v>1600</v>
      </c>
      <c r="O72" s="33">
        <f t="shared" ref="O72:O135" si="30">ABS(($C72-N72)/$C72)</f>
        <v>0.12112057127162867</v>
      </c>
      <c r="P72" s="22">
        <f t="shared" si="23"/>
        <v>220.5</v>
      </c>
      <c r="Q72" s="19">
        <f t="shared" si="24"/>
        <v>1568</v>
      </c>
      <c r="R72" s="33">
        <f t="shared" ref="R72:R135" si="31">ABS(($C72-Q72)/$C72)</f>
        <v>0.1386981598461961</v>
      </c>
      <c r="S72" s="22">
        <f t="shared" si="25"/>
        <v>252.5</v>
      </c>
    </row>
    <row r="73" spans="2:19" x14ac:dyDescent="0.25">
      <c r="B73" s="67">
        <v>40057</v>
      </c>
      <c r="C73" s="11">
        <v>1828</v>
      </c>
      <c r="D73" s="68">
        <v>2000</v>
      </c>
      <c r="E73" s="97">
        <f>Z30*AF9+(1-Z30)*AF19</f>
        <v>2086.5280701754386</v>
      </c>
      <c r="F73" s="33">
        <f t="shared" si="26"/>
        <v>0.1414267342316404</v>
      </c>
      <c r="G73" s="120">
        <f t="shared" si="27"/>
        <v>258.52807017543864</v>
      </c>
      <c r="H73" s="97">
        <f>AI8*AF9+AI9*AF19</f>
        <v>2096.9298245614036</v>
      </c>
      <c r="I73" s="33">
        <f t="shared" si="28"/>
        <v>0.14711697186072409</v>
      </c>
      <c r="J73" s="22">
        <f t="shared" si="21"/>
        <v>268.92982456140362</v>
      </c>
      <c r="K73" s="97">
        <v>2150</v>
      </c>
      <c r="L73" s="33">
        <f t="shared" si="29"/>
        <v>0.17614879649890591</v>
      </c>
      <c r="M73" s="22">
        <f t="shared" si="22"/>
        <v>322</v>
      </c>
      <c r="N73" s="97">
        <v>2043.8596491228068</v>
      </c>
      <c r="O73" s="33">
        <f t="shared" si="30"/>
        <v>0.118085147222542</v>
      </c>
      <c r="P73" s="22">
        <f t="shared" si="23"/>
        <v>215.85964912280679</v>
      </c>
      <c r="Q73" s="19">
        <f t="shared" si="24"/>
        <v>1820.5</v>
      </c>
      <c r="R73" s="33">
        <f t="shared" si="31"/>
        <v>4.1028446389496714E-3</v>
      </c>
      <c r="S73" s="22">
        <f t="shared" si="25"/>
        <v>7.5</v>
      </c>
    </row>
    <row r="74" spans="2:19" x14ac:dyDescent="0.25">
      <c r="B74" s="67">
        <v>40087</v>
      </c>
      <c r="C74" s="11">
        <v>1886</v>
      </c>
      <c r="D74" s="68">
        <v>2000</v>
      </c>
      <c r="E74" s="97">
        <f>Z31*AF9+(1-Z31)*AF19</f>
        <v>2085.0064859444246</v>
      </c>
      <c r="F74" s="33">
        <f t="shared" si="26"/>
        <v>0.10551775500764828</v>
      </c>
      <c r="G74" s="120">
        <f t="shared" si="27"/>
        <v>199.00648594442464</v>
      </c>
      <c r="H74" s="97">
        <f>AI8*AF9+AI9*AF19</f>
        <v>2096.9298245614036</v>
      </c>
      <c r="I74" s="33">
        <f t="shared" si="28"/>
        <v>0.11183977972502843</v>
      </c>
      <c r="J74" s="22">
        <f t="shared" si="21"/>
        <v>210.92982456140362</v>
      </c>
      <c r="K74" s="97">
        <v>2150</v>
      </c>
      <c r="L74" s="33">
        <f t="shared" si="29"/>
        <v>0.13997879109225875</v>
      </c>
      <c r="M74" s="22">
        <f t="shared" si="22"/>
        <v>264</v>
      </c>
      <c r="N74" s="97">
        <v>2043.8596491228068</v>
      </c>
      <c r="O74" s="33">
        <f t="shared" si="30"/>
        <v>8.370076835779787E-2</v>
      </c>
      <c r="P74" s="22">
        <f t="shared" si="23"/>
        <v>157.85964912280679</v>
      </c>
      <c r="Q74" s="19">
        <f t="shared" si="24"/>
        <v>1828</v>
      </c>
      <c r="R74" s="33">
        <f t="shared" si="31"/>
        <v>3.0752916224814422E-2</v>
      </c>
      <c r="S74" s="22">
        <f t="shared" si="25"/>
        <v>58</v>
      </c>
    </row>
    <row r="75" spans="2:19" x14ac:dyDescent="0.25">
      <c r="B75" s="67">
        <v>40118</v>
      </c>
      <c r="C75" s="11">
        <v>2169</v>
      </c>
      <c r="D75" s="68">
        <v>2000</v>
      </c>
      <c r="E75" s="97">
        <f>Z31*AF9+(1-Z31)*AF19</f>
        <v>2085.0064859444246</v>
      </c>
      <c r="F75" s="33">
        <f t="shared" si="26"/>
        <v>3.8724533912206253E-2</v>
      </c>
      <c r="G75" s="120">
        <f t="shared" si="27"/>
        <v>83.993514055575361</v>
      </c>
      <c r="H75" s="97">
        <f>AI8*AF9+AI9*AF19</f>
        <v>2096.9298245614036</v>
      </c>
      <c r="I75" s="33">
        <f t="shared" si="28"/>
        <v>3.3227374568278643E-2</v>
      </c>
      <c r="J75" s="22">
        <f t="shared" si="21"/>
        <v>72.07017543859638</v>
      </c>
      <c r="K75" s="97">
        <v>2150</v>
      </c>
      <c r="L75" s="33">
        <f t="shared" si="29"/>
        <v>8.7597971415398802E-3</v>
      </c>
      <c r="M75" s="22">
        <f t="shared" si="22"/>
        <v>19</v>
      </c>
      <c r="N75" s="97">
        <v>2043.8596491228068</v>
      </c>
      <c r="O75" s="33">
        <f t="shared" si="30"/>
        <v>5.7694951995017618E-2</v>
      </c>
      <c r="P75" s="22">
        <f t="shared" si="23"/>
        <v>125.14035087719321</v>
      </c>
      <c r="Q75" s="19">
        <f t="shared" si="24"/>
        <v>1886</v>
      </c>
      <c r="R75" s="33">
        <f t="shared" si="31"/>
        <v>0.13047487321346243</v>
      </c>
      <c r="S75" s="22">
        <f t="shared" si="25"/>
        <v>283</v>
      </c>
    </row>
    <row r="76" spans="2:19" x14ac:dyDescent="0.25">
      <c r="B76" s="67">
        <v>40148</v>
      </c>
      <c r="C76" s="11">
        <v>2342.25</v>
      </c>
      <c r="D76" s="68">
        <v>2500</v>
      </c>
      <c r="E76" s="97">
        <f>Z31*AF9+(1-Z31)*AF19</f>
        <v>2085.0064859444246</v>
      </c>
      <c r="F76" s="33">
        <f t="shared" si="26"/>
        <v>0.10982752227797006</v>
      </c>
      <c r="G76" s="120">
        <f t="shared" si="27"/>
        <v>257.24351405557536</v>
      </c>
      <c r="H76" s="97">
        <f>AI8*AF9+AI9*AF19</f>
        <v>2096.9298245614036</v>
      </c>
      <c r="I76" s="33">
        <f t="shared" si="28"/>
        <v>0.1047369731833051</v>
      </c>
      <c r="J76" s="22">
        <f t="shared" si="21"/>
        <v>245.32017543859638</v>
      </c>
      <c r="K76" s="97">
        <v>2150</v>
      </c>
      <c r="L76" s="33">
        <f t="shared" si="29"/>
        <v>8.2079197352972574E-2</v>
      </c>
      <c r="M76" s="22">
        <f t="shared" si="22"/>
        <v>192.25</v>
      </c>
      <c r="N76" s="97">
        <v>2043.8596491228068</v>
      </c>
      <c r="O76" s="33">
        <f t="shared" si="30"/>
        <v>0.12739474901363784</v>
      </c>
      <c r="P76" s="22">
        <f t="shared" si="23"/>
        <v>298.39035087719321</v>
      </c>
      <c r="Q76" s="19">
        <f t="shared" si="24"/>
        <v>2169</v>
      </c>
      <c r="R76" s="33">
        <f t="shared" si="31"/>
        <v>7.3967339097022092E-2</v>
      </c>
      <c r="S76" s="22">
        <f t="shared" si="25"/>
        <v>173.25</v>
      </c>
    </row>
    <row r="77" spans="2:19" x14ac:dyDescent="0.25">
      <c r="B77" s="67">
        <v>40179</v>
      </c>
      <c r="C77" s="11">
        <v>2529</v>
      </c>
      <c r="D77" s="68">
        <v>2500</v>
      </c>
      <c r="E77" s="97">
        <f>AA31*AF10+(1-AA31)*AF20</f>
        <v>2468.727147766323</v>
      </c>
      <c r="F77" s="33">
        <f t="shared" si="26"/>
        <v>2.3832681784767492E-2</v>
      </c>
      <c r="G77" s="120">
        <f t="shared" si="27"/>
        <v>60.272852233676986</v>
      </c>
      <c r="H77" s="97">
        <f>AI8*AF10+AI9*AF20</f>
        <v>2436.6666666666665</v>
      </c>
      <c r="I77" s="33">
        <f t="shared" si="28"/>
        <v>3.6509819427968951E-2</v>
      </c>
      <c r="J77" s="22">
        <f t="shared" si="21"/>
        <v>92.333333333333485</v>
      </c>
      <c r="K77" s="97">
        <v>2623.333333333333</v>
      </c>
      <c r="L77" s="33">
        <f t="shared" si="29"/>
        <v>3.7300645841570987E-2</v>
      </c>
      <c r="M77" s="22">
        <f t="shared" si="22"/>
        <v>94.33333333333303</v>
      </c>
      <c r="N77" s="97">
        <v>2250</v>
      </c>
      <c r="O77" s="33">
        <f t="shared" si="30"/>
        <v>0.1103202846975089</v>
      </c>
      <c r="P77" s="22">
        <f t="shared" si="23"/>
        <v>279</v>
      </c>
      <c r="Q77" s="19">
        <f t="shared" si="24"/>
        <v>2342.25</v>
      </c>
      <c r="R77" s="33">
        <f t="shared" si="31"/>
        <v>7.384341637010676E-2</v>
      </c>
      <c r="S77" s="22">
        <f t="shared" si="25"/>
        <v>186.75</v>
      </c>
    </row>
    <row r="78" spans="2:19" x14ac:dyDescent="0.25">
      <c r="B78" s="67">
        <v>40210</v>
      </c>
      <c r="C78" s="11">
        <v>2134.5</v>
      </c>
      <c r="D78" s="68">
        <v>2000</v>
      </c>
      <c r="E78" s="97">
        <f>AA32*AF10+(1-AA32)*AF20</f>
        <v>2416.3407407407408</v>
      </c>
      <c r="F78" s="33">
        <f t="shared" si="26"/>
        <v>0.13204063749859021</v>
      </c>
      <c r="G78" s="120">
        <f t="shared" si="27"/>
        <v>281.84074074074078</v>
      </c>
      <c r="H78" s="97">
        <f>AI8*AF10+AI9*AF20</f>
        <v>2436.6666666666665</v>
      </c>
      <c r="I78" s="33">
        <f t="shared" si="28"/>
        <v>0.1415632076208323</v>
      </c>
      <c r="J78" s="22">
        <f t="shared" si="21"/>
        <v>302.16666666666652</v>
      </c>
      <c r="K78" s="97">
        <v>2623.333333333333</v>
      </c>
      <c r="L78" s="33">
        <f t="shared" si="29"/>
        <v>0.2290153822128522</v>
      </c>
      <c r="M78" s="22">
        <f t="shared" si="22"/>
        <v>488.83333333333303</v>
      </c>
      <c r="N78" s="97">
        <v>2250</v>
      </c>
      <c r="O78" s="33">
        <f t="shared" si="30"/>
        <v>5.4111033028812365E-2</v>
      </c>
      <c r="P78" s="22">
        <f t="shared" si="23"/>
        <v>115.5</v>
      </c>
      <c r="Q78" s="19">
        <f t="shared" si="24"/>
        <v>2529</v>
      </c>
      <c r="R78" s="33">
        <f t="shared" si="31"/>
        <v>0.18482080112438509</v>
      </c>
      <c r="S78" s="22">
        <f t="shared" si="25"/>
        <v>394.5</v>
      </c>
    </row>
    <row r="79" spans="2:19" x14ac:dyDescent="0.25">
      <c r="B79" s="67">
        <v>40238</v>
      </c>
      <c r="C79" s="11">
        <v>2194.75</v>
      </c>
      <c r="D79" s="68">
        <v>2000</v>
      </c>
      <c r="E79" s="97">
        <f>Z32*AF9+(1-Z32)*AF19</f>
        <v>2070.9254385964909</v>
      </c>
      <c r="F79" s="33">
        <f t="shared" si="26"/>
        <v>5.6418526667506116E-2</v>
      </c>
      <c r="G79" s="120">
        <f t="shared" si="27"/>
        <v>123.82456140350905</v>
      </c>
      <c r="H79" s="97">
        <f>AI8*AF9+AI9*AF19</f>
        <v>2096.9298245614036</v>
      </c>
      <c r="I79" s="33">
        <f t="shared" si="28"/>
        <v>4.4570076518326181E-2</v>
      </c>
      <c r="J79" s="22">
        <f t="shared" si="21"/>
        <v>97.82017543859638</v>
      </c>
      <c r="K79" s="97">
        <v>2150</v>
      </c>
      <c r="L79" s="33">
        <f t="shared" si="29"/>
        <v>2.0389566009796103E-2</v>
      </c>
      <c r="M79" s="22">
        <f t="shared" si="22"/>
        <v>44.75</v>
      </c>
      <c r="N79" s="97">
        <v>2043.8596491228068</v>
      </c>
      <c r="O79" s="33">
        <f t="shared" si="30"/>
        <v>6.8750587026856463E-2</v>
      </c>
      <c r="P79" s="22">
        <f t="shared" si="23"/>
        <v>150.89035087719321</v>
      </c>
      <c r="Q79" s="19">
        <f t="shared" si="24"/>
        <v>2134.5</v>
      </c>
      <c r="R79" s="33">
        <f t="shared" si="31"/>
        <v>2.7451873789725481E-2</v>
      </c>
      <c r="S79" s="22">
        <f t="shared" si="25"/>
        <v>60.25</v>
      </c>
    </row>
    <row r="80" spans="2:19" x14ac:dyDescent="0.25">
      <c r="B80" s="67">
        <v>40269</v>
      </c>
      <c r="C80" s="11">
        <v>2372.75</v>
      </c>
      <c r="D80" s="68">
        <v>2500</v>
      </c>
      <c r="E80" s="97">
        <f>Z31*AF9+(1-Z31)*AF19</f>
        <v>2085.0064859444246</v>
      </c>
      <c r="F80" s="33">
        <f t="shared" si="26"/>
        <v>0.12127005122982841</v>
      </c>
      <c r="G80" s="120">
        <f t="shared" si="27"/>
        <v>287.74351405557536</v>
      </c>
      <c r="H80" s="97">
        <f>AI8*AF9+AI9*AF19</f>
        <v>2096.9298245614036</v>
      </c>
      <c r="I80" s="33">
        <f t="shared" si="28"/>
        <v>0.11624493749387689</v>
      </c>
      <c r="J80" s="22">
        <f t="shared" si="21"/>
        <v>275.82017543859638</v>
      </c>
      <c r="K80" s="97">
        <v>2150</v>
      </c>
      <c r="L80" s="33">
        <f t="shared" si="29"/>
        <v>9.3878411126330205E-2</v>
      </c>
      <c r="M80" s="22">
        <f t="shared" si="22"/>
        <v>222.75</v>
      </c>
      <c r="N80" s="97">
        <v>2043.8596491228068</v>
      </c>
      <c r="O80" s="33">
        <f t="shared" si="30"/>
        <v>0.13861146386142376</v>
      </c>
      <c r="P80" s="22">
        <f t="shared" si="23"/>
        <v>328.89035087719321</v>
      </c>
      <c r="Q80" s="19">
        <f t="shared" si="24"/>
        <v>2194.75</v>
      </c>
      <c r="R80" s="33">
        <f t="shared" si="31"/>
        <v>7.501843852070382E-2</v>
      </c>
      <c r="S80" s="22">
        <f t="shared" si="25"/>
        <v>178</v>
      </c>
    </row>
    <row r="81" spans="2:19" x14ac:dyDescent="0.25">
      <c r="B81" s="67">
        <v>40299</v>
      </c>
      <c r="C81" s="11">
        <v>2253.25</v>
      </c>
      <c r="D81" s="68">
        <v>2500</v>
      </c>
      <c r="E81" s="97">
        <f>AA31*AF10+(1-AA31)*AF20</f>
        <v>2468.727147766323</v>
      </c>
      <c r="F81" s="33">
        <f t="shared" si="26"/>
        <v>9.5629489744290697E-2</v>
      </c>
      <c r="G81" s="120">
        <f t="shared" si="27"/>
        <v>215.47714776632301</v>
      </c>
      <c r="H81" s="97">
        <f>AI8*AF10+AI9*AF20</f>
        <v>2436.6666666666665</v>
      </c>
      <c r="I81" s="33">
        <f t="shared" si="28"/>
        <v>8.1400939383852886E-2</v>
      </c>
      <c r="J81" s="22">
        <f t="shared" si="21"/>
        <v>183.41666666666652</v>
      </c>
      <c r="K81" s="97">
        <v>2623.333333333333</v>
      </c>
      <c r="L81" s="33">
        <f t="shared" si="29"/>
        <v>0.16424423980176769</v>
      </c>
      <c r="M81" s="22">
        <f t="shared" si="22"/>
        <v>370.08333333333303</v>
      </c>
      <c r="N81" s="97">
        <v>2250</v>
      </c>
      <c r="O81" s="33">
        <f t="shared" si="30"/>
        <v>1.4423610340619105E-3</v>
      </c>
      <c r="P81" s="22">
        <f t="shared" si="23"/>
        <v>3.25</v>
      </c>
      <c r="Q81" s="19">
        <f t="shared" si="24"/>
        <v>2372.75</v>
      </c>
      <c r="R81" s="33">
        <f t="shared" si="31"/>
        <v>5.3034505713968713E-2</v>
      </c>
      <c r="S81" s="22">
        <f t="shared" si="25"/>
        <v>119.5</v>
      </c>
    </row>
    <row r="82" spans="2:19" x14ac:dyDescent="0.25">
      <c r="B82" s="67">
        <v>40330</v>
      </c>
      <c r="C82" s="11">
        <v>1819.75</v>
      </c>
      <c r="D82" s="68">
        <v>2000</v>
      </c>
      <c r="E82" s="97">
        <f>AA32*AF10+(1-AA32)*AF20</f>
        <v>2416.3407407407408</v>
      </c>
      <c r="F82" s="33">
        <f t="shared" si="26"/>
        <v>0.32784214355858815</v>
      </c>
      <c r="G82" s="120">
        <f t="shared" si="27"/>
        <v>596.59074074074078</v>
      </c>
      <c r="H82" s="97">
        <f>AI8*AF10+AI9*AF20</f>
        <v>2436.6666666666665</v>
      </c>
      <c r="I82" s="33">
        <f t="shared" si="28"/>
        <v>0.33901176901589036</v>
      </c>
      <c r="J82" s="22">
        <f t="shared" si="21"/>
        <v>616.91666666666652</v>
      </c>
      <c r="K82" s="97">
        <v>2623.333333333333</v>
      </c>
      <c r="L82" s="33">
        <f t="shared" si="29"/>
        <v>0.44158996199111583</v>
      </c>
      <c r="M82" s="22">
        <f t="shared" si="22"/>
        <v>803.58333333333303</v>
      </c>
      <c r="N82" s="97">
        <v>2250</v>
      </c>
      <c r="O82" s="33">
        <f t="shared" si="30"/>
        <v>0.23643357604066492</v>
      </c>
      <c r="P82" s="22">
        <f t="shared" si="23"/>
        <v>430.25</v>
      </c>
      <c r="Q82" s="19">
        <f t="shared" si="24"/>
        <v>2253.25</v>
      </c>
      <c r="R82" s="33">
        <f t="shared" si="31"/>
        <v>0.23821953565050144</v>
      </c>
      <c r="S82" s="22">
        <f t="shared" si="25"/>
        <v>433.5</v>
      </c>
    </row>
    <row r="83" spans="2:19" x14ac:dyDescent="0.25">
      <c r="B83" s="67">
        <v>40360</v>
      </c>
      <c r="C83" s="11">
        <v>1708.5</v>
      </c>
      <c r="D83" s="68">
        <v>2000</v>
      </c>
      <c r="E83" s="97">
        <f>Z32*AF9+(1-Z32)*AF19</f>
        <v>2070.9254385964909</v>
      </c>
      <c r="F83" s="33">
        <f t="shared" si="26"/>
        <v>0.21213078056569562</v>
      </c>
      <c r="G83" s="120">
        <f t="shared" si="27"/>
        <v>362.42543859649095</v>
      </c>
      <c r="H83" s="97">
        <f>AI8*AF9+AI9*AF19</f>
        <v>2096.9298245614036</v>
      </c>
      <c r="I83" s="33">
        <f t="shared" si="28"/>
        <v>0.22735137521884907</v>
      </c>
      <c r="J83" s="22">
        <f t="shared" si="21"/>
        <v>388.42982456140362</v>
      </c>
      <c r="K83" s="97">
        <v>2150</v>
      </c>
      <c r="L83" s="33">
        <f t="shared" si="29"/>
        <v>0.25841381328650864</v>
      </c>
      <c r="M83" s="22">
        <f t="shared" si="22"/>
        <v>441.5</v>
      </c>
      <c r="N83" s="97">
        <v>2043.8596491228068</v>
      </c>
      <c r="O83" s="33">
        <f t="shared" si="30"/>
        <v>0.19628893715118922</v>
      </c>
      <c r="P83" s="22">
        <f t="shared" si="23"/>
        <v>335.35964912280679</v>
      </c>
      <c r="Q83" s="19">
        <f t="shared" si="24"/>
        <v>1819.75</v>
      </c>
      <c r="R83" s="33">
        <f t="shared" si="31"/>
        <v>6.5115598478197242E-2</v>
      </c>
      <c r="S83" s="22">
        <f t="shared" si="25"/>
        <v>111.25</v>
      </c>
    </row>
    <row r="84" spans="2:19" x14ac:dyDescent="0.25">
      <c r="B84" s="67">
        <v>40391</v>
      </c>
      <c r="C84" s="11">
        <v>2095.25</v>
      </c>
      <c r="D84" s="68">
        <v>2000</v>
      </c>
      <c r="E84" s="97">
        <f>Z31*AF9+(1-Z31)*AF19</f>
        <v>2085.0064859444246</v>
      </c>
      <c r="F84" s="33">
        <f t="shared" si="26"/>
        <v>4.8889221121944208E-3</v>
      </c>
      <c r="G84" s="120">
        <f t="shared" si="27"/>
        <v>10.243514055575361</v>
      </c>
      <c r="H84" s="97">
        <f>AI8*AF9+AI9*AF19</f>
        <v>2096.9298245614036</v>
      </c>
      <c r="I84" s="33">
        <f t="shared" si="28"/>
        <v>8.0172989447732754E-4</v>
      </c>
      <c r="J84" s="22">
        <f t="shared" si="21"/>
        <v>1.6798245614036205</v>
      </c>
      <c r="K84" s="97">
        <v>2150</v>
      </c>
      <c r="L84" s="33">
        <f t="shared" si="29"/>
        <v>2.6130533349242334E-2</v>
      </c>
      <c r="M84" s="22">
        <f t="shared" si="22"/>
        <v>54.75</v>
      </c>
      <c r="N84" s="97">
        <v>2043.8596491228068</v>
      </c>
      <c r="O84" s="33">
        <f t="shared" si="30"/>
        <v>2.4527073560287896E-2</v>
      </c>
      <c r="P84" s="22">
        <f t="shared" si="23"/>
        <v>51.390350877193214</v>
      </c>
      <c r="Q84" s="19">
        <f t="shared" si="24"/>
        <v>1708.5</v>
      </c>
      <c r="R84" s="33">
        <f t="shared" si="31"/>
        <v>0.18458417849898581</v>
      </c>
      <c r="S84" s="22">
        <f t="shared" si="25"/>
        <v>386.75</v>
      </c>
    </row>
    <row r="85" spans="2:19" x14ac:dyDescent="0.25">
      <c r="B85" s="67">
        <v>40422</v>
      </c>
      <c r="C85" s="11">
        <v>2103.25</v>
      </c>
      <c r="D85" s="68">
        <v>2000</v>
      </c>
      <c r="E85" s="97">
        <f>Z31*AF9+(1-Z31)*AF19</f>
        <v>2085.0064859444246</v>
      </c>
      <c r="F85" s="33">
        <f t="shared" si="26"/>
        <v>8.6739636541425698E-3</v>
      </c>
      <c r="G85" s="120">
        <f t="shared" si="27"/>
        <v>18.243514055575361</v>
      </c>
      <c r="H85" s="97">
        <f>AI8*AF9+AI9*AF19</f>
        <v>2096.9298245614036</v>
      </c>
      <c r="I85" s="33">
        <f t="shared" si="28"/>
        <v>3.0049568232955568E-3</v>
      </c>
      <c r="J85" s="22">
        <f t="shared" si="21"/>
        <v>6.3201754385963795</v>
      </c>
      <c r="K85" s="97">
        <v>2150</v>
      </c>
      <c r="L85" s="33">
        <f t="shared" si="29"/>
        <v>2.2227505051705693E-2</v>
      </c>
      <c r="M85" s="22">
        <f t="shared" si="22"/>
        <v>46.75</v>
      </c>
      <c r="N85" s="97">
        <v>2043.8596491228068</v>
      </c>
      <c r="O85" s="33">
        <f t="shared" si="30"/>
        <v>2.8237418698297025E-2</v>
      </c>
      <c r="P85" s="22">
        <f t="shared" si="23"/>
        <v>59.390350877193214</v>
      </c>
      <c r="Q85" s="19">
        <f t="shared" si="24"/>
        <v>2095.25</v>
      </c>
      <c r="R85" s="33">
        <f t="shared" si="31"/>
        <v>3.80363722809937E-3</v>
      </c>
      <c r="S85" s="22">
        <f t="shared" si="25"/>
        <v>8</v>
      </c>
    </row>
    <row r="86" spans="2:19" x14ac:dyDescent="0.25">
      <c r="B86" s="67">
        <v>40452</v>
      </c>
      <c r="C86" s="11">
        <v>2200.5</v>
      </c>
      <c r="D86" s="68">
        <v>2000</v>
      </c>
      <c r="E86" s="97">
        <f>Z31*AF9+(1-Z31)*AF19</f>
        <v>2085.0064859444246</v>
      </c>
      <c r="F86" s="33">
        <f t="shared" si="26"/>
        <v>5.2485123406305546E-2</v>
      </c>
      <c r="G86" s="120">
        <f t="shared" si="27"/>
        <v>115.49351405557536</v>
      </c>
      <c r="H86" s="97">
        <f>AI8*AF9+AI9*AF19</f>
        <v>2096.9298245614036</v>
      </c>
      <c r="I86" s="33">
        <f t="shared" si="28"/>
        <v>4.7066655504929049E-2</v>
      </c>
      <c r="J86" s="22">
        <f t="shared" si="21"/>
        <v>103.57017543859638</v>
      </c>
      <c r="K86" s="97">
        <v>2150</v>
      </c>
      <c r="L86" s="33">
        <f t="shared" si="29"/>
        <v>2.2949329697795954E-2</v>
      </c>
      <c r="M86" s="22">
        <f t="shared" si="22"/>
        <v>50.5</v>
      </c>
      <c r="N86" s="97">
        <v>2043.8596491228068</v>
      </c>
      <c r="O86" s="33">
        <f t="shared" si="30"/>
        <v>7.1183981312062355E-2</v>
      </c>
      <c r="P86" s="22">
        <f t="shared" si="23"/>
        <v>156.64035087719321</v>
      </c>
      <c r="Q86" s="19">
        <f t="shared" si="24"/>
        <v>2103.25</v>
      </c>
      <c r="R86" s="33">
        <f t="shared" si="31"/>
        <v>4.4194501249715974E-2</v>
      </c>
      <c r="S86" s="22">
        <f t="shared" si="25"/>
        <v>97.25</v>
      </c>
    </row>
    <row r="87" spans="2:19" x14ac:dyDescent="0.25">
      <c r="B87" s="67">
        <v>40483</v>
      </c>
      <c r="C87" s="11">
        <v>2422.5</v>
      </c>
      <c r="D87" s="68">
        <v>2500</v>
      </c>
      <c r="E87" s="97">
        <f>Z31*AF9+(1-Z31)*AF19</f>
        <v>2085.0064859444246</v>
      </c>
      <c r="F87" s="33">
        <f t="shared" si="26"/>
        <v>0.13931620807247694</v>
      </c>
      <c r="G87" s="120">
        <f t="shared" si="27"/>
        <v>337.49351405557536</v>
      </c>
      <c r="H87" s="97">
        <f>AI8*AF9+AI9*AF19</f>
        <v>2096.9298245614036</v>
      </c>
      <c r="I87" s="33">
        <f t="shared" si="28"/>
        <v>0.13439429326670646</v>
      </c>
      <c r="J87" s="22">
        <f t="shared" si="21"/>
        <v>325.57017543859638</v>
      </c>
      <c r="K87" s="97">
        <v>2150</v>
      </c>
      <c r="L87" s="33">
        <f t="shared" si="29"/>
        <v>0.11248710010319918</v>
      </c>
      <c r="M87" s="22">
        <f t="shared" si="22"/>
        <v>272.5</v>
      </c>
      <c r="N87" s="97">
        <v>2043.8596491228068</v>
      </c>
      <c r="O87" s="33">
        <f t="shared" si="30"/>
        <v>0.15630148643021391</v>
      </c>
      <c r="P87" s="22">
        <f t="shared" si="23"/>
        <v>378.64035087719321</v>
      </c>
      <c r="Q87" s="19">
        <f t="shared" si="24"/>
        <v>2200.5</v>
      </c>
      <c r="R87" s="33">
        <f t="shared" si="31"/>
        <v>9.1640866873065011E-2</v>
      </c>
      <c r="S87" s="22">
        <f t="shared" si="25"/>
        <v>222</v>
      </c>
    </row>
    <row r="88" spans="2:19" x14ac:dyDescent="0.25">
      <c r="B88" s="67">
        <v>40513</v>
      </c>
      <c r="C88" s="11">
        <v>2147.5</v>
      </c>
      <c r="D88" s="68">
        <v>2000</v>
      </c>
      <c r="E88" s="97">
        <f>AA31*AF10+(1-AA31)*AF20</f>
        <v>2468.727147766323</v>
      </c>
      <c r="F88" s="33">
        <f t="shared" si="26"/>
        <v>0.1495819081566114</v>
      </c>
      <c r="G88" s="120">
        <f t="shared" si="27"/>
        <v>321.22714776632301</v>
      </c>
      <c r="H88" s="97">
        <f>AI8*AF10+AI9*AF20</f>
        <v>2436.6666666666665</v>
      </c>
      <c r="I88" s="33">
        <f t="shared" si="28"/>
        <v>0.13465269693441981</v>
      </c>
      <c r="J88" s="22">
        <f t="shared" si="21"/>
        <v>289.16666666666652</v>
      </c>
      <c r="K88" s="97">
        <v>2623.333333333333</v>
      </c>
      <c r="L88" s="33">
        <f t="shared" si="29"/>
        <v>0.22157547535894437</v>
      </c>
      <c r="M88" s="22">
        <f t="shared" si="22"/>
        <v>475.83333333333303</v>
      </c>
      <c r="N88" s="97">
        <v>2250</v>
      </c>
      <c r="O88" s="33">
        <f t="shared" si="30"/>
        <v>4.7729918509895226E-2</v>
      </c>
      <c r="P88" s="22">
        <f t="shared" si="23"/>
        <v>102.5</v>
      </c>
      <c r="Q88" s="19">
        <f t="shared" si="24"/>
        <v>2422.5</v>
      </c>
      <c r="R88" s="33">
        <f t="shared" si="31"/>
        <v>0.1280558789289872</v>
      </c>
      <c r="S88" s="22">
        <f t="shared" si="25"/>
        <v>275</v>
      </c>
    </row>
    <row r="89" spans="2:19" x14ac:dyDescent="0.25">
      <c r="B89" s="67">
        <v>40544</v>
      </c>
      <c r="C89" s="11">
        <v>2444</v>
      </c>
      <c r="D89" s="68">
        <v>2500</v>
      </c>
      <c r="E89" s="97">
        <f>Z32*AF9+(1-Z32)*AF19</f>
        <v>2070.9254385964909</v>
      </c>
      <c r="F89" s="33">
        <f t="shared" si="26"/>
        <v>0.15264916587704952</v>
      </c>
      <c r="G89" s="120">
        <f t="shared" si="27"/>
        <v>373.07456140350905</v>
      </c>
      <c r="H89" s="97">
        <f>AI8*AF9+AI9*AF19</f>
        <v>2096.9298245614036</v>
      </c>
      <c r="I89" s="33">
        <f t="shared" si="28"/>
        <v>0.14200907342004762</v>
      </c>
      <c r="J89" s="22">
        <f t="shared" si="21"/>
        <v>347.07017543859638</v>
      </c>
      <c r="K89" s="97">
        <v>2150</v>
      </c>
      <c r="L89" s="33">
        <f t="shared" si="29"/>
        <v>0.12029459901800327</v>
      </c>
      <c r="M89" s="22">
        <f t="shared" si="22"/>
        <v>294</v>
      </c>
      <c r="N89" s="97">
        <v>2043.8596491228068</v>
      </c>
      <c r="O89" s="33">
        <f t="shared" si="30"/>
        <v>0.16372354782209214</v>
      </c>
      <c r="P89" s="22">
        <f t="shared" si="23"/>
        <v>400.14035087719321</v>
      </c>
      <c r="Q89" s="19">
        <f t="shared" si="24"/>
        <v>2147.5</v>
      </c>
      <c r="R89" s="33">
        <f t="shared" si="31"/>
        <v>0.12131751227495909</v>
      </c>
      <c r="S89" s="22">
        <f t="shared" si="25"/>
        <v>296.5</v>
      </c>
    </row>
    <row r="90" spans="2:19" x14ac:dyDescent="0.25">
      <c r="B90" s="67">
        <v>40575</v>
      </c>
      <c r="C90" s="11">
        <v>2451.75</v>
      </c>
      <c r="D90" s="68">
        <v>2500</v>
      </c>
      <c r="E90" s="97">
        <f>AA31*AF10+(1-AA31)*AF20</f>
        <v>2468.727147766323</v>
      </c>
      <c r="F90" s="33">
        <f t="shared" si="26"/>
        <v>6.9245019950333496E-3</v>
      </c>
      <c r="G90" s="120">
        <f t="shared" si="27"/>
        <v>16.977147766323014</v>
      </c>
      <c r="H90" s="97">
        <f>AI8*AF10+AI9*AF20</f>
        <v>2436.6666666666665</v>
      </c>
      <c r="I90" s="33">
        <f t="shared" si="28"/>
        <v>6.1520682505693831E-3</v>
      </c>
      <c r="J90" s="22">
        <f t="shared" si="21"/>
        <v>15.083333333333485</v>
      </c>
      <c r="K90" s="97">
        <v>2623.333333333333</v>
      </c>
      <c r="L90" s="33">
        <f t="shared" si="29"/>
        <v>6.9984025016144813E-2</v>
      </c>
      <c r="M90" s="22">
        <f t="shared" si="22"/>
        <v>171.58333333333303</v>
      </c>
      <c r="N90" s="97">
        <v>2250</v>
      </c>
      <c r="O90" s="33">
        <f t="shared" si="30"/>
        <v>8.2288161517283576E-2</v>
      </c>
      <c r="P90" s="22">
        <f t="shared" si="23"/>
        <v>201.75</v>
      </c>
      <c r="Q90" s="19">
        <f t="shared" si="24"/>
        <v>2444</v>
      </c>
      <c r="R90" s="33">
        <f t="shared" si="31"/>
        <v>3.1610074436626899E-3</v>
      </c>
      <c r="S90" s="22">
        <f t="shared" si="25"/>
        <v>7.75</v>
      </c>
    </row>
    <row r="91" spans="2:19" x14ac:dyDescent="0.25">
      <c r="B91" s="67">
        <v>40603</v>
      </c>
      <c r="C91" s="11">
        <v>2488</v>
      </c>
      <c r="D91" s="68">
        <v>2500</v>
      </c>
      <c r="E91" s="97">
        <f>AA32*AF10+(1-AA32)*AF20</f>
        <v>2416.3407407407408</v>
      </c>
      <c r="F91" s="33">
        <f t="shared" si="26"/>
        <v>2.8801953078480391E-2</v>
      </c>
      <c r="G91" s="120">
        <f t="shared" si="27"/>
        <v>71.659259259259215</v>
      </c>
      <c r="H91" s="97">
        <f>AI8*AF10+AI9*AF20</f>
        <v>2436.6666666666665</v>
      </c>
      <c r="I91" s="33">
        <f t="shared" si="28"/>
        <v>2.0632368703108313E-2</v>
      </c>
      <c r="J91" s="22">
        <f t="shared" si="21"/>
        <v>51.333333333333485</v>
      </c>
      <c r="K91" s="97">
        <v>2623.333333333333</v>
      </c>
      <c r="L91" s="33">
        <f t="shared" si="29"/>
        <v>5.4394426580921633E-2</v>
      </c>
      <c r="M91" s="22">
        <f t="shared" si="22"/>
        <v>135.33333333333303</v>
      </c>
      <c r="N91" s="97">
        <v>2250</v>
      </c>
      <c r="O91" s="33">
        <f t="shared" si="30"/>
        <v>9.5659163987138265E-2</v>
      </c>
      <c r="P91" s="22">
        <f t="shared" si="23"/>
        <v>238</v>
      </c>
      <c r="Q91" s="19">
        <f t="shared" si="24"/>
        <v>2451.75</v>
      </c>
      <c r="R91" s="33">
        <f t="shared" si="31"/>
        <v>1.4569935691318328E-2</v>
      </c>
      <c r="S91" s="22">
        <f t="shared" si="25"/>
        <v>36.25</v>
      </c>
    </row>
    <row r="92" spans="2:19" x14ac:dyDescent="0.25">
      <c r="B92" s="67">
        <v>40634</v>
      </c>
      <c r="C92" s="11">
        <v>2380.75</v>
      </c>
      <c r="D92" s="68">
        <v>2000</v>
      </c>
      <c r="E92" s="97">
        <f>AA32*AF10+(1-AA32)*AF20</f>
        <v>2416.3407407407408</v>
      </c>
      <c r="F92" s="33">
        <f t="shared" si="26"/>
        <v>1.4949381808564857E-2</v>
      </c>
      <c r="G92" s="120">
        <f t="shared" si="27"/>
        <v>35.590740740740785</v>
      </c>
      <c r="H92" s="97">
        <f>AI8*AF10+AI9*AF20</f>
        <v>2436.6666666666665</v>
      </c>
      <c r="I92" s="33">
        <f t="shared" si="28"/>
        <v>2.3486996394693486E-2</v>
      </c>
      <c r="J92" s="22">
        <f t="shared" si="21"/>
        <v>55.916666666666515</v>
      </c>
      <c r="K92" s="97">
        <v>2623.333333333333</v>
      </c>
      <c r="L92" s="33">
        <f t="shared" si="29"/>
        <v>0.10189366096118158</v>
      </c>
      <c r="M92" s="22">
        <f t="shared" si="22"/>
        <v>242.58333333333303</v>
      </c>
      <c r="N92" s="97">
        <v>2250</v>
      </c>
      <c r="O92" s="33">
        <f t="shared" si="30"/>
        <v>5.4919668171794604E-2</v>
      </c>
      <c r="P92" s="22">
        <f t="shared" si="23"/>
        <v>130.75</v>
      </c>
      <c r="Q92" s="19">
        <f t="shared" si="24"/>
        <v>2488</v>
      </c>
      <c r="R92" s="33">
        <f t="shared" si="31"/>
        <v>4.5048829150477789E-2</v>
      </c>
      <c r="S92" s="22">
        <f t="shared" si="25"/>
        <v>107.25</v>
      </c>
    </row>
    <row r="93" spans="2:19" x14ac:dyDescent="0.25">
      <c r="B93" s="67">
        <v>40664</v>
      </c>
      <c r="C93" s="11">
        <v>2234</v>
      </c>
      <c r="D93" s="68">
        <v>2000</v>
      </c>
      <c r="E93" s="97">
        <f>Z32*AF9+(1-Z32)*AF19</f>
        <v>2070.9254385964909</v>
      </c>
      <c r="F93" s="33">
        <f t="shared" si="26"/>
        <v>7.299667027909984E-2</v>
      </c>
      <c r="G93" s="120">
        <f t="shared" si="27"/>
        <v>163.07456140350905</v>
      </c>
      <c r="H93" s="97">
        <f>AI8*AF9+AI9*AF19</f>
        <v>2096.9298245614036</v>
      </c>
      <c r="I93" s="33">
        <f t="shared" si="28"/>
        <v>6.1356390079944666E-2</v>
      </c>
      <c r="J93" s="22">
        <f t="shared" si="21"/>
        <v>137.07017543859638</v>
      </c>
      <c r="K93" s="97">
        <v>2150</v>
      </c>
      <c r="L93" s="33">
        <f t="shared" si="29"/>
        <v>3.7600716204118173E-2</v>
      </c>
      <c r="M93" s="22">
        <f t="shared" si="22"/>
        <v>84</v>
      </c>
      <c r="N93" s="97">
        <v>2043.8596491228068</v>
      </c>
      <c r="O93" s="33">
        <f t="shared" si="30"/>
        <v>8.5112063955771353E-2</v>
      </c>
      <c r="P93" s="22">
        <f t="shared" si="23"/>
        <v>190.14035087719321</v>
      </c>
      <c r="Q93" s="19">
        <f t="shared" si="24"/>
        <v>2380.75</v>
      </c>
      <c r="R93" s="33">
        <f t="shared" si="31"/>
        <v>6.5689346463742165E-2</v>
      </c>
      <c r="S93" s="22">
        <f t="shared" si="25"/>
        <v>146.75</v>
      </c>
    </row>
    <row r="94" spans="2:19" x14ac:dyDescent="0.25">
      <c r="B94" s="67">
        <v>40695</v>
      </c>
      <c r="C94" s="11">
        <v>2238.5</v>
      </c>
      <c r="D94" s="68">
        <v>2000</v>
      </c>
      <c r="E94" s="97">
        <f>Z31*AF9+(1-Z31)*AF19</f>
        <v>2085.0064859444246</v>
      </c>
      <c r="F94" s="33">
        <f t="shared" si="26"/>
        <v>6.8569807485179962E-2</v>
      </c>
      <c r="G94" s="120">
        <f t="shared" si="27"/>
        <v>153.49351405557536</v>
      </c>
      <c r="H94" s="97">
        <f>AI8*AF9+AI9*AF19</f>
        <v>2096.9298245614036</v>
      </c>
      <c r="I94" s="33">
        <f t="shared" si="28"/>
        <v>6.3243321616527307E-2</v>
      </c>
      <c r="J94" s="22">
        <f t="shared" si="21"/>
        <v>141.57017543859638</v>
      </c>
      <c r="K94" s="97">
        <v>2150</v>
      </c>
      <c r="L94" s="33">
        <f t="shared" si="29"/>
        <v>3.9535403171766806E-2</v>
      </c>
      <c r="M94" s="22">
        <f t="shared" si="22"/>
        <v>88.5</v>
      </c>
      <c r="N94" s="97">
        <v>2043.8596491228068</v>
      </c>
      <c r="O94" s="33">
        <f t="shared" si="30"/>
        <v>8.6951240061288015E-2</v>
      </c>
      <c r="P94" s="22">
        <f t="shared" si="23"/>
        <v>194.64035087719321</v>
      </c>
      <c r="Q94" s="19">
        <f t="shared" si="24"/>
        <v>2234</v>
      </c>
      <c r="R94" s="33">
        <f t="shared" si="31"/>
        <v>2.0102747375474648E-3</v>
      </c>
      <c r="S94" s="22">
        <f t="shared" si="25"/>
        <v>4.5</v>
      </c>
    </row>
    <row r="95" spans="2:19" x14ac:dyDescent="0.25">
      <c r="B95" s="67">
        <v>40725</v>
      </c>
      <c r="C95" s="11">
        <v>2342</v>
      </c>
      <c r="D95" s="68">
        <v>2500</v>
      </c>
      <c r="E95" s="97">
        <f>Z31*AF9+(1-Z31)*AF19</f>
        <v>2085.0064859444246</v>
      </c>
      <c r="F95" s="33">
        <f t="shared" si="26"/>
        <v>0.10973249959674439</v>
      </c>
      <c r="G95" s="120">
        <f t="shared" si="27"/>
        <v>256.99351405557536</v>
      </c>
      <c r="H95" s="97">
        <f>AI8*AF9+AI9*AF19</f>
        <v>2096.9298245614036</v>
      </c>
      <c r="I95" s="33">
        <f t="shared" si="28"/>
        <v>0.1046414071044391</v>
      </c>
      <c r="J95" s="22">
        <f t="shared" si="21"/>
        <v>245.07017543859638</v>
      </c>
      <c r="K95" s="97">
        <v>2150</v>
      </c>
      <c r="L95" s="33">
        <f t="shared" si="29"/>
        <v>8.1981212638770284E-2</v>
      </c>
      <c r="M95" s="22">
        <f t="shared" si="22"/>
        <v>192</v>
      </c>
      <c r="N95" s="97">
        <v>2043.8596491228068</v>
      </c>
      <c r="O95" s="33">
        <f t="shared" si="30"/>
        <v>0.12730160157010811</v>
      </c>
      <c r="P95" s="22">
        <f t="shared" si="23"/>
        <v>298.14035087719321</v>
      </c>
      <c r="Q95" s="19">
        <f t="shared" si="24"/>
        <v>2238.5</v>
      </c>
      <c r="R95" s="33">
        <f t="shared" si="31"/>
        <v>4.4192997438087106E-2</v>
      </c>
      <c r="S95" s="22">
        <f t="shared" si="25"/>
        <v>103.5</v>
      </c>
    </row>
    <row r="96" spans="2:19" x14ac:dyDescent="0.25">
      <c r="B96" s="67">
        <v>40756</v>
      </c>
      <c r="C96" s="11">
        <v>2435.75</v>
      </c>
      <c r="D96" s="68">
        <v>2500</v>
      </c>
      <c r="E96" s="97">
        <f>AA31*AF10+(1-AA31)*AF20</f>
        <v>2468.727147766323</v>
      </c>
      <c r="F96" s="33">
        <f t="shared" si="26"/>
        <v>1.3538806431827163E-2</v>
      </c>
      <c r="G96" s="120">
        <f t="shared" si="27"/>
        <v>32.977147766323014</v>
      </c>
      <c r="H96" s="97">
        <f>AI8*AF10+AI9*AF20</f>
        <v>2436.6666666666665</v>
      </c>
      <c r="I96" s="33">
        <f t="shared" si="28"/>
        <v>3.7633856786062407E-4</v>
      </c>
      <c r="J96" s="22">
        <f t="shared" si="21"/>
        <v>0.91666666666651508</v>
      </c>
      <c r="K96" s="97">
        <v>2623.333333333333</v>
      </c>
      <c r="L96" s="33">
        <f t="shared" si="29"/>
        <v>7.7012556023127593E-2</v>
      </c>
      <c r="M96" s="22">
        <f t="shared" si="22"/>
        <v>187.58333333333303</v>
      </c>
      <c r="N96" s="97">
        <v>2250</v>
      </c>
      <c r="O96" s="33">
        <f t="shared" si="30"/>
        <v>7.6259878887406346E-2</v>
      </c>
      <c r="P96" s="22">
        <f t="shared" si="23"/>
        <v>185.75</v>
      </c>
      <c r="Q96" s="19">
        <f t="shared" si="24"/>
        <v>2342</v>
      </c>
      <c r="R96" s="33">
        <f t="shared" si="31"/>
        <v>3.8489171713024739E-2</v>
      </c>
      <c r="S96" s="22">
        <f t="shared" si="25"/>
        <v>93.75</v>
      </c>
    </row>
    <row r="97" spans="2:19" x14ac:dyDescent="0.25">
      <c r="B97" s="67">
        <v>40787</v>
      </c>
      <c r="C97" s="11">
        <v>2212.5</v>
      </c>
      <c r="D97" s="68">
        <v>2000</v>
      </c>
      <c r="E97" s="97">
        <f>AA32*AF10+(1-AA32)*AF20</f>
        <v>2416.3407407407408</v>
      </c>
      <c r="F97" s="33">
        <f t="shared" si="26"/>
        <v>9.2131408244402621E-2</v>
      </c>
      <c r="G97" s="120">
        <f t="shared" si="27"/>
        <v>203.84074074074078</v>
      </c>
      <c r="H97" s="97">
        <f>AI8*AF10+AI9*AF20</f>
        <v>2436.6666666666665</v>
      </c>
      <c r="I97" s="33">
        <f t="shared" si="28"/>
        <v>0.10131826741996226</v>
      </c>
      <c r="J97" s="22">
        <f t="shared" si="21"/>
        <v>224.16666666666652</v>
      </c>
      <c r="K97" s="97">
        <v>2623.333333333333</v>
      </c>
      <c r="L97" s="33">
        <f t="shared" si="29"/>
        <v>0.18568738229755166</v>
      </c>
      <c r="M97" s="22">
        <f t="shared" si="22"/>
        <v>410.83333333333303</v>
      </c>
      <c r="N97" s="97">
        <v>2250</v>
      </c>
      <c r="O97" s="33">
        <f t="shared" si="30"/>
        <v>1.6949152542372881E-2</v>
      </c>
      <c r="P97" s="22">
        <f t="shared" si="23"/>
        <v>37.5</v>
      </c>
      <c r="Q97" s="19">
        <f t="shared" si="24"/>
        <v>2435.75</v>
      </c>
      <c r="R97" s="33">
        <f t="shared" si="31"/>
        <v>0.10090395480225989</v>
      </c>
      <c r="S97" s="22">
        <f t="shared" si="25"/>
        <v>223.25</v>
      </c>
    </row>
    <row r="98" spans="2:19" x14ac:dyDescent="0.25">
      <c r="B98" s="67">
        <v>40817</v>
      </c>
      <c r="C98" s="11">
        <v>1869.75</v>
      </c>
      <c r="D98" s="68">
        <v>2000</v>
      </c>
      <c r="E98" s="97">
        <f>Z32*AF9+(1-Z32)*AF19</f>
        <v>2070.9254385964909</v>
      </c>
      <c r="F98" s="33">
        <f t="shared" si="26"/>
        <v>0.10759483278325495</v>
      </c>
      <c r="G98" s="120">
        <f t="shared" si="27"/>
        <v>201.17543859649095</v>
      </c>
      <c r="H98" s="97">
        <f>AI8*AF9+AI9*AF19</f>
        <v>2096.9298245614036</v>
      </c>
      <c r="I98" s="33">
        <f t="shared" si="28"/>
        <v>0.12150278088589578</v>
      </c>
      <c r="J98" s="22">
        <f t="shared" si="21"/>
        <v>227.17982456140362</v>
      </c>
      <c r="K98" s="97">
        <v>2150</v>
      </c>
      <c r="L98" s="33">
        <f t="shared" si="29"/>
        <v>0.14988634844230511</v>
      </c>
      <c r="M98" s="22">
        <f t="shared" si="22"/>
        <v>280.25</v>
      </c>
      <c r="N98" s="97">
        <v>2043.8596491228068</v>
      </c>
      <c r="O98" s="33">
        <f t="shared" si="30"/>
        <v>9.3119213329486181E-2</v>
      </c>
      <c r="P98" s="22">
        <f t="shared" si="23"/>
        <v>174.10964912280679</v>
      </c>
      <c r="Q98" s="19">
        <f t="shared" si="24"/>
        <v>2212.5</v>
      </c>
      <c r="R98" s="33">
        <f t="shared" si="31"/>
        <v>0.18331327717609305</v>
      </c>
      <c r="S98" s="22">
        <f t="shared" si="25"/>
        <v>342.75</v>
      </c>
    </row>
    <row r="99" spans="2:19" x14ac:dyDescent="0.25">
      <c r="B99" s="67">
        <v>40848</v>
      </c>
      <c r="C99" s="11">
        <v>1899</v>
      </c>
      <c r="D99" s="68">
        <v>2000</v>
      </c>
      <c r="E99" s="97">
        <f>Z31*AF9+(1-Z31)*AF19</f>
        <v>2085.0064859444246</v>
      </c>
      <c r="F99" s="33">
        <f t="shared" si="26"/>
        <v>9.7949702972314187E-2</v>
      </c>
      <c r="G99" s="120">
        <f t="shared" si="27"/>
        <v>186.00648594442464</v>
      </c>
      <c r="H99" s="97">
        <f>AI8*AF9+AI9*AF19</f>
        <v>2096.9298245614036</v>
      </c>
      <c r="I99" s="33">
        <f t="shared" si="28"/>
        <v>0.10422844895281917</v>
      </c>
      <c r="J99" s="22">
        <f t="shared" si="21"/>
        <v>197.92982456140362</v>
      </c>
      <c r="K99" s="97">
        <v>2150</v>
      </c>
      <c r="L99" s="33">
        <f t="shared" si="29"/>
        <v>0.13217482885729331</v>
      </c>
      <c r="M99" s="22">
        <f t="shared" si="22"/>
        <v>251</v>
      </c>
      <c r="N99" s="97">
        <v>2043.8596491228068</v>
      </c>
      <c r="O99" s="33">
        <f t="shared" si="30"/>
        <v>7.6282069048344808E-2</v>
      </c>
      <c r="P99" s="22">
        <f t="shared" si="23"/>
        <v>144.85964912280679</v>
      </c>
      <c r="Q99" s="19">
        <f t="shared" si="24"/>
        <v>1869.75</v>
      </c>
      <c r="R99" s="33">
        <f t="shared" si="31"/>
        <v>1.5402843601895734E-2</v>
      </c>
      <c r="S99" s="22">
        <f t="shared" si="25"/>
        <v>29.25</v>
      </c>
    </row>
    <row r="100" spans="2:19" x14ac:dyDescent="0.25">
      <c r="B100" s="67">
        <v>40878</v>
      </c>
      <c r="C100" s="11">
        <v>2049.5</v>
      </c>
      <c r="D100" s="68">
        <v>2000</v>
      </c>
      <c r="E100" s="97">
        <f>Z31*AF9+(1-Z31)*AF19</f>
        <v>2085.0064859444246</v>
      </c>
      <c r="F100" s="33">
        <f t="shared" si="26"/>
        <v>1.7324462524725366E-2</v>
      </c>
      <c r="G100" s="120">
        <f t="shared" si="27"/>
        <v>35.506485944424639</v>
      </c>
      <c r="H100" s="97">
        <f>AI8*AF9+AI9*AF19</f>
        <v>2096.9298245614036</v>
      </c>
      <c r="I100" s="33">
        <f t="shared" si="28"/>
        <v>2.3142144211467978E-2</v>
      </c>
      <c r="J100" s="22">
        <f t="shared" si="21"/>
        <v>47.42982456140362</v>
      </c>
      <c r="K100" s="97">
        <v>2150</v>
      </c>
      <c r="L100" s="33">
        <f t="shared" si="29"/>
        <v>4.9036350329348624E-2</v>
      </c>
      <c r="M100" s="22">
        <f t="shared" si="22"/>
        <v>100.5</v>
      </c>
      <c r="N100" s="97">
        <v>2043.8596491228068</v>
      </c>
      <c r="O100" s="33">
        <f t="shared" si="30"/>
        <v>2.752061906412888E-3</v>
      </c>
      <c r="P100" s="22">
        <f t="shared" si="23"/>
        <v>5.6403508771932138</v>
      </c>
      <c r="Q100" s="19">
        <f t="shared" si="24"/>
        <v>1899</v>
      </c>
      <c r="R100" s="33">
        <f t="shared" si="31"/>
        <v>7.3432544523054408E-2</v>
      </c>
      <c r="S100" s="22">
        <f t="shared" si="25"/>
        <v>150.5</v>
      </c>
    </row>
    <row r="101" spans="2:19" x14ac:dyDescent="0.25">
      <c r="B101" s="67">
        <v>40909</v>
      </c>
      <c r="C101" s="11">
        <v>1827.25</v>
      </c>
      <c r="D101" s="68">
        <v>2000</v>
      </c>
      <c r="E101" s="97">
        <f>Z31*AF9+(1-Z31)*AF19</f>
        <v>2085.0064859444246</v>
      </c>
      <c r="F101" s="33">
        <f t="shared" si="26"/>
        <v>0.14106251796110256</v>
      </c>
      <c r="G101" s="120">
        <f t="shared" si="27"/>
        <v>257.75648594442464</v>
      </c>
      <c r="H101" s="97">
        <f>AI8*AF9+AI9*AF19</f>
        <v>2096.9298245614036</v>
      </c>
      <c r="I101" s="33">
        <f t="shared" si="28"/>
        <v>0.14758780930983917</v>
      </c>
      <c r="J101" s="22">
        <f t="shared" si="21"/>
        <v>269.67982456140362</v>
      </c>
      <c r="K101" s="97">
        <v>2150</v>
      </c>
      <c r="L101" s="33">
        <f t="shared" si="29"/>
        <v>0.1766315501436585</v>
      </c>
      <c r="M101" s="22">
        <f t="shared" si="22"/>
        <v>322.75</v>
      </c>
      <c r="N101" s="97">
        <v>2043.8596491228068</v>
      </c>
      <c r="O101" s="33">
        <f t="shared" si="30"/>
        <v>0.11854406847601959</v>
      </c>
      <c r="P101" s="22">
        <f t="shared" si="23"/>
        <v>216.60964912280679</v>
      </c>
      <c r="Q101" s="19">
        <f t="shared" si="24"/>
        <v>2049.5</v>
      </c>
      <c r="R101" s="33">
        <f t="shared" si="31"/>
        <v>0.12163086605554796</v>
      </c>
      <c r="S101" s="22">
        <f t="shared" si="25"/>
        <v>222.25</v>
      </c>
    </row>
    <row r="102" spans="2:19" x14ac:dyDescent="0.25">
      <c r="B102" s="67">
        <v>40940</v>
      </c>
      <c r="C102" s="11">
        <v>2113</v>
      </c>
      <c r="D102" s="68">
        <v>2000</v>
      </c>
      <c r="E102" s="97">
        <f>Z31*AF9+(1-Z31)*AF19</f>
        <v>2085.0064859444246</v>
      </c>
      <c r="F102" s="33">
        <f t="shared" si="26"/>
        <v>1.3248231924077312E-2</v>
      </c>
      <c r="G102" s="120">
        <f t="shared" si="27"/>
        <v>27.993514055575361</v>
      </c>
      <c r="H102" s="97">
        <f>AI8*AF9+AI9*AF19</f>
        <v>2096.9298245614036</v>
      </c>
      <c r="I102" s="33">
        <f t="shared" si="28"/>
        <v>7.6053835487914717E-3</v>
      </c>
      <c r="J102" s="22">
        <f t="shared" si="21"/>
        <v>16.07017543859638</v>
      </c>
      <c r="K102" s="97">
        <v>2150</v>
      </c>
      <c r="L102" s="33">
        <f t="shared" si="29"/>
        <v>1.7510648367250355E-2</v>
      </c>
      <c r="M102" s="22">
        <f t="shared" si="22"/>
        <v>37</v>
      </c>
      <c r="N102" s="97">
        <v>2043.8596491228068</v>
      </c>
      <c r="O102" s="33">
        <f t="shared" si="30"/>
        <v>3.2721415464833516E-2</v>
      </c>
      <c r="P102" s="22">
        <f t="shared" si="23"/>
        <v>69.140350877193214</v>
      </c>
      <c r="Q102" s="19">
        <f t="shared" si="24"/>
        <v>1827.25</v>
      </c>
      <c r="R102" s="33">
        <f t="shared" si="31"/>
        <v>0.13523426407950781</v>
      </c>
      <c r="S102" s="22">
        <f t="shared" si="25"/>
        <v>285.75</v>
      </c>
    </row>
    <row r="103" spans="2:19" x14ac:dyDescent="0.25">
      <c r="B103" s="67">
        <v>40969</v>
      </c>
      <c r="C103" s="11">
        <v>2082</v>
      </c>
      <c r="D103" s="68">
        <v>2000</v>
      </c>
      <c r="E103" s="97">
        <f>Z31*AF9+(1-Z31)*AF19</f>
        <v>2085.0064859444246</v>
      </c>
      <c r="F103" s="33">
        <f t="shared" si="26"/>
        <v>1.4440374372836884E-3</v>
      </c>
      <c r="G103" s="120">
        <f t="shared" si="27"/>
        <v>3.0064859444246395</v>
      </c>
      <c r="H103" s="97">
        <f>AI8*AF9+AI9*AF19</f>
        <v>2096.9298245614036</v>
      </c>
      <c r="I103" s="33">
        <f t="shared" si="28"/>
        <v>7.1709051687817585E-3</v>
      </c>
      <c r="J103" s="22">
        <f t="shared" si="21"/>
        <v>14.92982456140362</v>
      </c>
      <c r="K103" s="97">
        <v>2150</v>
      </c>
      <c r="L103" s="33">
        <f t="shared" si="29"/>
        <v>3.2660902977905859E-2</v>
      </c>
      <c r="M103" s="22">
        <f t="shared" si="22"/>
        <v>68</v>
      </c>
      <c r="N103" s="97">
        <v>2043.8596491228068</v>
      </c>
      <c r="O103" s="33">
        <f t="shared" si="30"/>
        <v>1.8319092640342562E-2</v>
      </c>
      <c r="P103" s="22">
        <f t="shared" si="23"/>
        <v>38.140350877193214</v>
      </c>
      <c r="Q103" s="19">
        <f t="shared" si="24"/>
        <v>2113</v>
      </c>
      <c r="R103" s="33">
        <f t="shared" si="31"/>
        <v>1.4889529298751201E-2</v>
      </c>
      <c r="S103" s="22">
        <f t="shared" si="25"/>
        <v>31</v>
      </c>
    </row>
    <row r="104" spans="2:19" x14ac:dyDescent="0.25">
      <c r="B104" s="67">
        <v>41000</v>
      </c>
      <c r="C104" s="11">
        <v>2003.25</v>
      </c>
      <c r="D104" s="68">
        <v>2000</v>
      </c>
      <c r="E104" s="97">
        <f>Z31*AF9+(1-Z31)*AF19</f>
        <v>2085.0064859444246</v>
      </c>
      <c r="F104" s="33">
        <f t="shared" si="26"/>
        <v>4.0811923596368219E-2</v>
      </c>
      <c r="G104" s="120">
        <f t="shared" si="27"/>
        <v>81.756485944424639</v>
      </c>
      <c r="H104" s="97">
        <f>AI8*AF9+AI9*AF19</f>
        <v>2096.9298245614036</v>
      </c>
      <c r="I104" s="33">
        <f t="shared" si="28"/>
        <v>4.6763920909224321E-2</v>
      </c>
      <c r="J104" s="22">
        <f t="shared" si="21"/>
        <v>93.67982456140362</v>
      </c>
      <c r="K104" s="97">
        <v>2150</v>
      </c>
      <c r="L104" s="33">
        <f t="shared" si="29"/>
        <v>7.3255959066516912E-2</v>
      </c>
      <c r="M104" s="22">
        <f t="shared" si="22"/>
        <v>146.75</v>
      </c>
      <c r="N104" s="97">
        <v>2043.8596491228068</v>
      </c>
      <c r="O104" s="33">
        <f t="shared" si="30"/>
        <v>2.0271882751931505E-2</v>
      </c>
      <c r="P104" s="22">
        <f t="shared" si="23"/>
        <v>40.609649122806786</v>
      </c>
      <c r="Q104" s="19">
        <f t="shared" si="24"/>
        <v>2082</v>
      </c>
      <c r="R104" s="33">
        <f t="shared" si="31"/>
        <v>3.9311119430924746E-2</v>
      </c>
      <c r="S104" s="22">
        <f t="shared" si="25"/>
        <v>78.75</v>
      </c>
    </row>
    <row r="105" spans="2:19" x14ac:dyDescent="0.25">
      <c r="B105" s="67">
        <v>41030</v>
      </c>
      <c r="C105" s="11">
        <v>2046.5</v>
      </c>
      <c r="D105" s="68">
        <v>2000</v>
      </c>
      <c r="E105" s="97">
        <f>Z31*AF9+(1-Z31)*AF19</f>
        <v>2085.0064859444246</v>
      </c>
      <c r="F105" s="33">
        <f t="shared" si="26"/>
        <v>1.8815776176117585E-2</v>
      </c>
      <c r="G105" s="120">
        <f t="shared" si="27"/>
        <v>38.506485944424639</v>
      </c>
      <c r="H105" s="97">
        <f>AI8*AF9+AI9*AF19</f>
        <v>2096.9298245614036</v>
      </c>
      <c r="I105" s="33">
        <f t="shared" si="28"/>
        <v>2.4641986103788722E-2</v>
      </c>
      <c r="J105" s="22">
        <f t="shared" si="21"/>
        <v>50.42982456140362</v>
      </c>
      <c r="K105" s="97">
        <v>2150</v>
      </c>
      <c r="L105" s="33">
        <f t="shared" si="29"/>
        <v>5.0574150989494256E-2</v>
      </c>
      <c r="M105" s="22">
        <f t="shared" si="22"/>
        <v>103.5</v>
      </c>
      <c r="N105" s="97">
        <v>2043.8596491228068</v>
      </c>
      <c r="O105" s="33">
        <f t="shared" si="30"/>
        <v>1.2901787819170358E-3</v>
      </c>
      <c r="P105" s="22">
        <f t="shared" si="23"/>
        <v>2.6403508771932138</v>
      </c>
      <c r="Q105" s="19">
        <f t="shared" si="24"/>
        <v>2003.25</v>
      </c>
      <c r="R105" s="33">
        <f t="shared" si="31"/>
        <v>2.1133642804788664E-2</v>
      </c>
      <c r="S105" s="22">
        <f t="shared" si="25"/>
        <v>43.25</v>
      </c>
    </row>
    <row r="106" spans="2:19" x14ac:dyDescent="0.25">
      <c r="B106" s="67">
        <v>41061</v>
      </c>
      <c r="C106" s="11">
        <v>1885</v>
      </c>
      <c r="D106" s="68">
        <v>2000</v>
      </c>
      <c r="E106" s="97">
        <f>Z31*AF9+(1-Z31)*AF19</f>
        <v>2085.0064859444246</v>
      </c>
      <c r="F106" s="33">
        <f t="shared" si="26"/>
        <v>0.10610423657529158</v>
      </c>
      <c r="G106" s="120">
        <f t="shared" si="27"/>
        <v>200.00648594442464</v>
      </c>
      <c r="H106" s="97">
        <f>AI8*AF9+AI9*AF19</f>
        <v>2096.9298245614036</v>
      </c>
      <c r="I106" s="33">
        <f t="shared" si="28"/>
        <v>0.11242961515193826</v>
      </c>
      <c r="J106" s="22">
        <f t="shared" si="21"/>
        <v>211.92982456140362</v>
      </c>
      <c r="K106" s="97">
        <v>2150</v>
      </c>
      <c r="L106" s="33">
        <f t="shared" si="29"/>
        <v>0.14058355437665782</v>
      </c>
      <c r="M106" s="22">
        <f t="shared" si="22"/>
        <v>265</v>
      </c>
      <c r="N106" s="97">
        <v>2043.8596491228068</v>
      </c>
      <c r="O106" s="33">
        <f t="shared" si="30"/>
        <v>8.4275675927218449E-2</v>
      </c>
      <c r="P106" s="22">
        <f t="shared" si="23"/>
        <v>158.85964912280679</v>
      </c>
      <c r="Q106" s="19">
        <f t="shared" si="24"/>
        <v>2046.5</v>
      </c>
      <c r="R106" s="33">
        <f t="shared" si="31"/>
        <v>8.5676392572944293E-2</v>
      </c>
      <c r="S106" s="22">
        <f t="shared" si="25"/>
        <v>161.5</v>
      </c>
    </row>
    <row r="107" spans="2:19" x14ac:dyDescent="0.25">
      <c r="B107" s="67">
        <v>41091</v>
      </c>
      <c r="C107" s="11">
        <v>1873</v>
      </c>
      <c r="D107" s="68">
        <v>2000</v>
      </c>
      <c r="E107" s="97">
        <f>Z31*AF9+(1-Z31)*AF19</f>
        <v>2085.0064859444246</v>
      </c>
      <c r="F107" s="33">
        <f t="shared" si="26"/>
        <v>0.11319086275730093</v>
      </c>
      <c r="G107" s="120">
        <f t="shared" si="27"/>
        <v>212.00648594442464</v>
      </c>
      <c r="H107" s="97">
        <f>AI8*AF9+AI9*AF19</f>
        <v>2096.9298245614036</v>
      </c>
      <c r="I107" s="33">
        <f t="shared" si="28"/>
        <v>0.11955676698419841</v>
      </c>
      <c r="J107" s="22">
        <f t="shared" si="21"/>
        <v>223.92982456140362</v>
      </c>
      <c r="K107" s="97">
        <v>2150</v>
      </c>
      <c r="L107" s="33">
        <f t="shared" si="29"/>
        <v>0.14789108382274427</v>
      </c>
      <c r="M107" s="22">
        <f t="shared" si="22"/>
        <v>277</v>
      </c>
      <c r="N107" s="97">
        <v>2043.8596491228068</v>
      </c>
      <c r="O107" s="33">
        <f t="shared" si="30"/>
        <v>9.122245014565232E-2</v>
      </c>
      <c r="P107" s="22">
        <f t="shared" si="23"/>
        <v>170.85964912280679</v>
      </c>
      <c r="Q107" s="19">
        <f t="shared" si="24"/>
        <v>1885</v>
      </c>
      <c r="R107" s="33">
        <f t="shared" si="31"/>
        <v>6.4068339562199676E-3</v>
      </c>
      <c r="S107" s="22">
        <f t="shared" si="25"/>
        <v>12</v>
      </c>
    </row>
    <row r="108" spans="2:19" x14ac:dyDescent="0.25">
      <c r="B108" s="67">
        <v>41122</v>
      </c>
      <c r="C108" s="11">
        <v>1811.75</v>
      </c>
      <c r="D108" s="68">
        <v>2000</v>
      </c>
      <c r="E108" s="97">
        <f>Z31*AF9+(1-Z31)*AF19</f>
        <v>2085.0064859444246</v>
      </c>
      <c r="F108" s="33">
        <f t="shared" si="26"/>
        <v>0.15082460932492045</v>
      </c>
      <c r="G108" s="120">
        <f t="shared" si="27"/>
        <v>273.25648594442464</v>
      </c>
      <c r="H108" s="97">
        <f>AI8*AF9+AI9*AF19</f>
        <v>2096.9298245614036</v>
      </c>
      <c r="I108" s="33">
        <f t="shared" si="28"/>
        <v>0.15740572626543597</v>
      </c>
      <c r="J108" s="22">
        <f t="shared" si="21"/>
        <v>285.17982456140362</v>
      </c>
      <c r="K108" s="97">
        <v>2150</v>
      </c>
      <c r="L108" s="33">
        <f t="shared" si="29"/>
        <v>0.18669794397681799</v>
      </c>
      <c r="M108" s="22">
        <f t="shared" si="22"/>
        <v>338.25</v>
      </c>
      <c r="N108" s="97">
        <v>2043.8596491228068</v>
      </c>
      <c r="O108" s="33">
        <f t="shared" si="30"/>
        <v>0.12811350855405371</v>
      </c>
      <c r="P108" s="22">
        <f t="shared" si="23"/>
        <v>232.10964912280679</v>
      </c>
      <c r="Q108" s="19">
        <f t="shared" si="24"/>
        <v>1873</v>
      </c>
      <c r="R108" s="33">
        <f t="shared" si="31"/>
        <v>3.3807092590037259E-2</v>
      </c>
      <c r="S108" s="22">
        <f t="shared" si="25"/>
        <v>61.25</v>
      </c>
    </row>
    <row r="109" spans="2:19" x14ac:dyDescent="0.25">
      <c r="B109" s="67">
        <v>41153</v>
      </c>
      <c r="C109" s="11">
        <v>1849.75</v>
      </c>
      <c r="D109" s="68">
        <v>2000</v>
      </c>
      <c r="E109" s="97">
        <f>Z31*AF9+(1-Z31)*AF19</f>
        <v>2085.0064859444246</v>
      </c>
      <c r="F109" s="33">
        <f t="shared" si="26"/>
        <v>0.12718285495035797</v>
      </c>
      <c r="G109" s="120">
        <f t="shared" si="27"/>
        <v>235.25648594442464</v>
      </c>
      <c r="H109" s="97">
        <f>AI8*AF9+AI9*AF19</f>
        <v>2096.9298245614036</v>
      </c>
      <c r="I109" s="33">
        <f t="shared" si="28"/>
        <v>0.13362877392155892</v>
      </c>
      <c r="J109" s="22">
        <f t="shared" si="21"/>
        <v>247.17982456140362</v>
      </c>
      <c r="K109" s="97">
        <v>2150</v>
      </c>
      <c r="L109" s="33">
        <f t="shared" si="29"/>
        <v>0.16231923232869308</v>
      </c>
      <c r="M109" s="22">
        <f t="shared" si="22"/>
        <v>300.25</v>
      </c>
      <c r="N109" s="97">
        <v>2043.8596491228068</v>
      </c>
      <c r="O109" s="33">
        <f t="shared" si="30"/>
        <v>0.10493831551442453</v>
      </c>
      <c r="P109" s="22">
        <f t="shared" si="23"/>
        <v>194.10964912280679</v>
      </c>
      <c r="Q109" s="19">
        <f t="shared" si="24"/>
        <v>1811.75</v>
      </c>
      <c r="R109" s="33">
        <f t="shared" si="31"/>
        <v>2.054331666441411E-2</v>
      </c>
      <c r="S109" s="22">
        <f t="shared" si="25"/>
        <v>38</v>
      </c>
    </row>
    <row r="110" spans="2:19" x14ac:dyDescent="0.25">
      <c r="B110" s="67">
        <v>41183</v>
      </c>
      <c r="C110" s="11">
        <v>2074.25</v>
      </c>
      <c r="D110" s="68">
        <v>2000</v>
      </c>
      <c r="E110" s="97">
        <f>Z31*AF9+(1-Z31)*AF19</f>
        <v>2085.0064859444246</v>
      </c>
      <c r="F110" s="33">
        <f t="shared" si="26"/>
        <v>5.1857230056283664E-3</v>
      </c>
      <c r="G110" s="120">
        <f t="shared" si="27"/>
        <v>10.756485944424639</v>
      </c>
      <c r="H110" s="97">
        <f>AI8*AF9+AI9*AF19</f>
        <v>2096.9298245614036</v>
      </c>
      <c r="I110" s="33">
        <f t="shared" si="28"/>
        <v>1.0933987977053692E-2</v>
      </c>
      <c r="J110" s="22">
        <f t="shared" si="21"/>
        <v>22.67982456140362</v>
      </c>
      <c r="K110" s="97">
        <v>2150</v>
      </c>
      <c r="L110" s="33">
        <f t="shared" si="29"/>
        <v>3.6519223815837047E-2</v>
      </c>
      <c r="M110" s="22">
        <f t="shared" si="22"/>
        <v>75.75</v>
      </c>
      <c r="N110" s="97">
        <v>2043.8596491228068</v>
      </c>
      <c r="O110" s="33">
        <f t="shared" si="30"/>
        <v>1.4651247861729885E-2</v>
      </c>
      <c r="P110" s="22">
        <f t="shared" si="23"/>
        <v>30.390350877193214</v>
      </c>
      <c r="Q110" s="19">
        <f t="shared" si="24"/>
        <v>1849.75</v>
      </c>
      <c r="R110" s="33">
        <f t="shared" si="31"/>
        <v>0.10823189104495601</v>
      </c>
      <c r="S110" s="22">
        <f t="shared" si="25"/>
        <v>224.5</v>
      </c>
    </row>
    <row r="111" spans="2:19" x14ac:dyDescent="0.25">
      <c r="B111" s="67">
        <v>41214</v>
      </c>
      <c r="C111" s="11">
        <v>1849.25</v>
      </c>
      <c r="D111" s="68">
        <v>2000</v>
      </c>
      <c r="E111" s="97">
        <f>Z31*AF9+(1-Z31)*AF19</f>
        <v>2085.0064859444246</v>
      </c>
      <c r="F111" s="33">
        <f t="shared" si="26"/>
        <v>0.12748762251962939</v>
      </c>
      <c r="G111" s="120">
        <f t="shared" si="27"/>
        <v>235.75648594442464</v>
      </c>
      <c r="H111" s="97">
        <f>AI8*AF9+AI9*AF19</f>
        <v>2096.9298245614036</v>
      </c>
      <c r="I111" s="33">
        <f t="shared" si="28"/>
        <v>0.13393528433765237</v>
      </c>
      <c r="J111" s="22">
        <f t="shared" si="21"/>
        <v>247.67982456140362</v>
      </c>
      <c r="K111" s="97">
        <v>2150</v>
      </c>
      <c r="L111" s="33">
        <f t="shared" si="29"/>
        <v>0.16263350006759497</v>
      </c>
      <c r="M111" s="22">
        <f t="shared" si="22"/>
        <v>300.75</v>
      </c>
      <c r="N111" s="97">
        <v>2043.8596491228068</v>
      </c>
      <c r="O111" s="33">
        <f t="shared" si="30"/>
        <v>0.1052370686077095</v>
      </c>
      <c r="P111" s="22">
        <f t="shared" si="23"/>
        <v>194.60964912280679</v>
      </c>
      <c r="Q111" s="19">
        <f t="shared" si="24"/>
        <v>2074.25</v>
      </c>
      <c r="R111" s="33">
        <f t="shared" si="31"/>
        <v>0.1216709476814925</v>
      </c>
      <c r="S111" s="22">
        <f t="shared" si="25"/>
        <v>225</v>
      </c>
    </row>
    <row r="112" spans="2:19" x14ac:dyDescent="0.25">
      <c r="B112" s="67">
        <v>41244</v>
      </c>
      <c r="C112" s="11">
        <v>2021.25</v>
      </c>
      <c r="D112" s="68">
        <v>2000</v>
      </c>
      <c r="E112" s="97">
        <f>Z31*AF9+(1-Z31)*AF19</f>
        <v>2085.0064859444246</v>
      </c>
      <c r="F112" s="33">
        <f t="shared" si="26"/>
        <v>3.1543097560630617E-2</v>
      </c>
      <c r="G112" s="120">
        <f t="shared" si="27"/>
        <v>63.756485944424639</v>
      </c>
      <c r="H112" s="97">
        <f>AI8*AF9+AI9*AF19</f>
        <v>2096.9298245614036</v>
      </c>
      <c r="I112" s="33">
        <f t="shared" si="28"/>
        <v>3.7442090073669075E-2</v>
      </c>
      <c r="J112" s="22">
        <f t="shared" si="21"/>
        <v>75.67982456140362</v>
      </c>
      <c r="K112" s="97">
        <v>2150</v>
      </c>
      <c r="L112" s="33">
        <f t="shared" si="29"/>
        <v>6.3698206555349413E-2</v>
      </c>
      <c r="M112" s="22">
        <f t="shared" si="22"/>
        <v>128.75</v>
      </c>
      <c r="N112" s="97">
        <v>2043.8596491228068</v>
      </c>
      <c r="O112" s="33">
        <f t="shared" si="30"/>
        <v>1.1185973591988516E-2</v>
      </c>
      <c r="P112" s="22">
        <f t="shared" si="23"/>
        <v>22.609649122806786</v>
      </c>
      <c r="Q112" s="19">
        <f t="shared" si="24"/>
        <v>1849.25</v>
      </c>
      <c r="R112" s="33">
        <f t="shared" si="31"/>
        <v>8.5095856524427957E-2</v>
      </c>
      <c r="S112" s="22">
        <f t="shared" si="25"/>
        <v>172</v>
      </c>
    </row>
    <row r="113" spans="2:19" x14ac:dyDescent="0.25">
      <c r="B113" s="67">
        <v>41275</v>
      </c>
      <c r="C113" s="11">
        <v>2049.5</v>
      </c>
      <c r="D113" s="68">
        <v>2000</v>
      </c>
      <c r="E113" s="97">
        <f>Z31*AF9+(1-Z31)*AF19</f>
        <v>2085.0064859444246</v>
      </c>
      <c r="F113" s="33">
        <f t="shared" si="26"/>
        <v>1.7324462524725366E-2</v>
      </c>
      <c r="G113" s="120">
        <f t="shared" si="27"/>
        <v>35.506485944424639</v>
      </c>
      <c r="H113" s="97">
        <f>AI8*AF9+AI9*AF19</f>
        <v>2096.9298245614036</v>
      </c>
      <c r="I113" s="33">
        <f t="shared" si="28"/>
        <v>2.3142144211467978E-2</v>
      </c>
      <c r="J113" s="22">
        <f t="shared" si="21"/>
        <v>47.42982456140362</v>
      </c>
      <c r="K113" s="97">
        <v>2150</v>
      </c>
      <c r="L113" s="33">
        <f t="shared" si="29"/>
        <v>4.9036350329348624E-2</v>
      </c>
      <c r="M113" s="22">
        <f t="shared" si="22"/>
        <v>100.5</v>
      </c>
      <c r="N113" s="97">
        <v>2043.8596491228068</v>
      </c>
      <c r="O113" s="33">
        <f t="shared" si="30"/>
        <v>2.752061906412888E-3</v>
      </c>
      <c r="P113" s="22">
        <f t="shared" si="23"/>
        <v>5.6403508771932138</v>
      </c>
      <c r="Q113" s="19">
        <f t="shared" si="24"/>
        <v>2021.25</v>
      </c>
      <c r="R113" s="33">
        <f t="shared" si="31"/>
        <v>1.3783849719443768E-2</v>
      </c>
      <c r="S113" s="22">
        <f t="shared" si="25"/>
        <v>28.25</v>
      </c>
    </row>
    <row r="114" spans="2:19" x14ac:dyDescent="0.25">
      <c r="B114" s="67">
        <v>41306</v>
      </c>
      <c r="C114" s="11">
        <v>2155.75</v>
      </c>
      <c r="D114" s="68">
        <v>2000</v>
      </c>
      <c r="E114" s="97">
        <f>Z31*AF9+(1-Z31)*AF19</f>
        <v>2085.0064859444246</v>
      </c>
      <c r="F114" s="33">
        <f t="shared" si="26"/>
        <v>3.2816195781317573E-2</v>
      </c>
      <c r="G114" s="120">
        <f t="shared" si="27"/>
        <v>70.743514055575361</v>
      </c>
      <c r="H114" s="97">
        <f>AI8*AF9+AI9*AF19</f>
        <v>2096.9298245614036</v>
      </c>
      <c r="I114" s="33">
        <f t="shared" si="28"/>
        <v>2.7285248956788299E-2</v>
      </c>
      <c r="J114" s="22">
        <f t="shared" si="21"/>
        <v>58.82017543859638</v>
      </c>
      <c r="K114" s="97">
        <v>2150</v>
      </c>
      <c r="L114" s="33">
        <f t="shared" si="29"/>
        <v>2.6672851675750898E-3</v>
      </c>
      <c r="M114" s="22">
        <f t="shared" si="22"/>
        <v>5.75</v>
      </c>
      <c r="N114" s="97">
        <v>2043.8596491228068</v>
      </c>
      <c r="O114" s="33">
        <f t="shared" si="30"/>
        <v>5.1903212746001723E-2</v>
      </c>
      <c r="P114" s="22">
        <f t="shared" si="23"/>
        <v>111.89035087719321</v>
      </c>
      <c r="Q114" s="19">
        <f t="shared" si="24"/>
        <v>2049.5</v>
      </c>
      <c r="R114" s="33">
        <f t="shared" si="31"/>
        <v>4.9286791139974487E-2</v>
      </c>
      <c r="S114" s="22">
        <f t="shared" si="25"/>
        <v>106.25</v>
      </c>
    </row>
    <row r="115" spans="2:19" x14ac:dyDescent="0.25">
      <c r="B115" s="67">
        <v>41334</v>
      </c>
      <c r="C115" s="11">
        <v>1997.5</v>
      </c>
      <c r="D115" s="68">
        <v>2000</v>
      </c>
      <c r="E115" s="97">
        <f>Z31*AF9+(1-Z31)*AF19</f>
        <v>2085.0064859444246</v>
      </c>
      <c r="F115" s="33">
        <f t="shared" si="26"/>
        <v>4.3808002975932236E-2</v>
      </c>
      <c r="G115" s="120">
        <f t="shared" si="27"/>
        <v>87.506485944424639</v>
      </c>
      <c r="H115" s="97">
        <f>AI8*AF9+AI9*AF19</f>
        <v>2096.9298245614036</v>
      </c>
      <c r="I115" s="33">
        <f t="shared" si="28"/>
        <v>4.9777133697824091E-2</v>
      </c>
      <c r="J115" s="22">
        <f t="shared" si="21"/>
        <v>99.42982456140362</v>
      </c>
      <c r="K115" s="97">
        <v>2150</v>
      </c>
      <c r="L115" s="33">
        <f t="shared" si="29"/>
        <v>7.634543178973717E-2</v>
      </c>
      <c r="M115" s="22">
        <f t="shared" si="22"/>
        <v>152.5</v>
      </c>
      <c r="N115" s="97">
        <v>2043.8596491228068</v>
      </c>
      <c r="O115" s="33">
        <f t="shared" si="30"/>
        <v>2.320883560591078E-2</v>
      </c>
      <c r="P115" s="22">
        <f t="shared" si="23"/>
        <v>46.359649122806786</v>
      </c>
      <c r="Q115" s="19">
        <f t="shared" si="24"/>
        <v>2155.75</v>
      </c>
      <c r="R115" s="33">
        <f t="shared" si="31"/>
        <v>7.9224030037546939E-2</v>
      </c>
      <c r="S115" s="22">
        <f t="shared" si="25"/>
        <v>158.25</v>
      </c>
    </row>
    <row r="116" spans="2:19" x14ac:dyDescent="0.25">
      <c r="B116" s="67">
        <v>41365</v>
      </c>
      <c r="C116" s="11">
        <v>1864.5</v>
      </c>
      <c r="D116" s="68">
        <v>2000</v>
      </c>
      <c r="E116" s="97">
        <f>Z31*AF9+(1-Z31)*AF19</f>
        <v>2085.0064859444246</v>
      </c>
      <c r="F116" s="33">
        <f t="shared" si="26"/>
        <v>0.1182657473555509</v>
      </c>
      <c r="G116" s="120">
        <f t="shared" si="27"/>
        <v>220.50648594442464</v>
      </c>
      <c r="H116" s="97">
        <f>AI8*AF9+AI9*AF19</f>
        <v>2096.9298245614036</v>
      </c>
      <c r="I116" s="33">
        <f t="shared" si="28"/>
        <v>0.12466067286747311</v>
      </c>
      <c r="J116" s="22">
        <f t="shared" si="21"/>
        <v>232.42982456140362</v>
      </c>
      <c r="K116" s="97">
        <v>2150</v>
      </c>
      <c r="L116" s="33">
        <f t="shared" si="29"/>
        <v>0.1531241619737195</v>
      </c>
      <c r="M116" s="22">
        <f t="shared" si="22"/>
        <v>285.5</v>
      </c>
      <c r="N116" s="97">
        <v>2043.8596491228068</v>
      </c>
      <c r="O116" s="33">
        <f t="shared" si="30"/>
        <v>9.619718376122649E-2</v>
      </c>
      <c r="P116" s="22">
        <f t="shared" si="23"/>
        <v>179.35964912280679</v>
      </c>
      <c r="Q116" s="19">
        <f t="shared" si="24"/>
        <v>1997.5</v>
      </c>
      <c r="R116" s="33">
        <f t="shared" si="31"/>
        <v>7.1332796996513806E-2</v>
      </c>
      <c r="S116" s="22">
        <f t="shared" si="25"/>
        <v>133</v>
      </c>
    </row>
    <row r="117" spans="2:19" x14ac:dyDescent="0.25">
      <c r="B117" s="67">
        <v>41395</v>
      </c>
      <c r="C117" s="11">
        <v>1805.75</v>
      </c>
      <c r="D117" s="68">
        <v>2000</v>
      </c>
      <c r="E117" s="97">
        <f>Z31*AF9+(1-Z31)*AF19</f>
        <v>2085.0064859444246</v>
      </c>
      <c r="F117" s="33">
        <f t="shared" si="26"/>
        <v>0.15464847622562627</v>
      </c>
      <c r="G117" s="120">
        <f t="shared" si="27"/>
        <v>279.25648594442464</v>
      </c>
      <c r="H117" s="97">
        <f>AI8*AF9+AI9*AF19</f>
        <v>2096.9298245614036</v>
      </c>
      <c r="I117" s="33">
        <f t="shared" si="28"/>
        <v>0.16125146036904534</v>
      </c>
      <c r="J117" s="22">
        <f t="shared" si="21"/>
        <v>291.17982456140362</v>
      </c>
      <c r="K117" s="97">
        <v>2150</v>
      </c>
      <c r="L117" s="33">
        <f t="shared" si="29"/>
        <v>0.19064100789145785</v>
      </c>
      <c r="M117" s="22">
        <f t="shared" si="22"/>
        <v>344.25</v>
      </c>
      <c r="N117" s="97">
        <v>2043.8596491228068</v>
      </c>
      <c r="O117" s="33">
        <f t="shared" si="30"/>
        <v>0.1318619128466326</v>
      </c>
      <c r="P117" s="22">
        <f t="shared" si="23"/>
        <v>238.10964912280679</v>
      </c>
      <c r="Q117" s="19">
        <f t="shared" si="24"/>
        <v>1864.5</v>
      </c>
      <c r="R117" s="33">
        <f t="shared" si="31"/>
        <v>3.2534957773778211E-2</v>
      </c>
      <c r="S117" s="22">
        <f t="shared" si="25"/>
        <v>58.75</v>
      </c>
    </row>
    <row r="118" spans="2:19" x14ac:dyDescent="0.25">
      <c r="B118" s="67">
        <v>41426</v>
      </c>
      <c r="C118" s="11">
        <v>1919</v>
      </c>
      <c r="D118" s="68">
        <v>2000</v>
      </c>
      <c r="E118" s="97">
        <f>Z31*AF9+(1-Z31)*AF19</f>
        <v>2085.0064859444246</v>
      </c>
      <c r="F118" s="33">
        <f t="shared" si="26"/>
        <v>8.6506767037219712E-2</v>
      </c>
      <c r="G118" s="120">
        <f t="shared" si="27"/>
        <v>166.00648594442464</v>
      </c>
      <c r="H118" s="97">
        <f>AI8*AF9+AI9*AF19</f>
        <v>2096.9298245614036</v>
      </c>
      <c r="I118" s="33">
        <f t="shared" si="28"/>
        <v>9.2720075331632942E-2</v>
      </c>
      <c r="J118" s="22">
        <f t="shared" si="21"/>
        <v>177.92982456140362</v>
      </c>
      <c r="K118" s="97">
        <v>2150</v>
      </c>
      <c r="L118" s="33">
        <f t="shared" si="29"/>
        <v>0.12037519541427827</v>
      </c>
      <c r="M118" s="22">
        <f t="shared" si="22"/>
        <v>231</v>
      </c>
      <c r="N118" s="97">
        <v>2043.8596491228068</v>
      </c>
      <c r="O118" s="33">
        <f t="shared" si="30"/>
        <v>6.506495524898738E-2</v>
      </c>
      <c r="P118" s="22">
        <f t="shared" si="23"/>
        <v>124.85964912280679</v>
      </c>
      <c r="Q118" s="19">
        <f t="shared" si="24"/>
        <v>1805.75</v>
      </c>
      <c r="R118" s="33">
        <f t="shared" si="31"/>
        <v>5.9015112037519545E-2</v>
      </c>
      <c r="S118" s="22">
        <f t="shared" si="25"/>
        <v>113.25</v>
      </c>
    </row>
    <row r="119" spans="2:19" x14ac:dyDescent="0.25">
      <c r="B119" s="67">
        <v>41456</v>
      </c>
      <c r="C119" s="11">
        <v>1858</v>
      </c>
      <c r="D119" s="68">
        <v>2000</v>
      </c>
      <c r="E119" s="97">
        <f>Z31*AF9+(1-Z31)*AF19</f>
        <v>2085.0064859444246</v>
      </c>
      <c r="F119" s="33">
        <f t="shared" si="26"/>
        <v>0.12217787187536309</v>
      </c>
      <c r="G119" s="120">
        <f t="shared" si="27"/>
        <v>227.00648594442464</v>
      </c>
      <c r="H119" s="97">
        <f>AI8*AF9+AI9*AF19</f>
        <v>2096.9298245614036</v>
      </c>
      <c r="I119" s="33">
        <f t="shared" si="28"/>
        <v>0.12859516930107837</v>
      </c>
      <c r="J119" s="22">
        <f t="shared" si="21"/>
        <v>238.92982456140362</v>
      </c>
      <c r="K119" s="97">
        <v>2150</v>
      </c>
      <c r="L119" s="33">
        <f t="shared" si="29"/>
        <v>0.15715823466092574</v>
      </c>
      <c r="M119" s="22">
        <f t="shared" si="22"/>
        <v>292</v>
      </c>
      <c r="N119" s="97">
        <v>2043.8596491228068</v>
      </c>
      <c r="O119" s="33">
        <f t="shared" si="30"/>
        <v>0.10003210394123078</v>
      </c>
      <c r="P119" s="22">
        <f t="shared" si="23"/>
        <v>185.85964912280679</v>
      </c>
      <c r="Q119" s="19">
        <f t="shared" si="24"/>
        <v>1919</v>
      </c>
      <c r="R119" s="33">
        <f t="shared" si="31"/>
        <v>3.2831001076426267E-2</v>
      </c>
      <c r="S119" s="22">
        <f t="shared" si="25"/>
        <v>61</v>
      </c>
    </row>
    <row r="120" spans="2:19" x14ac:dyDescent="0.25">
      <c r="B120" s="67">
        <v>41487</v>
      </c>
      <c r="C120" s="11">
        <v>1816.75</v>
      </c>
      <c r="D120" s="68">
        <v>2000</v>
      </c>
      <c r="E120" s="97">
        <f>Z31*AF9+(1-Z31)*AF19</f>
        <v>2085.0064859444246</v>
      </c>
      <c r="F120" s="33">
        <f t="shared" si="26"/>
        <v>0.1476573474305351</v>
      </c>
      <c r="G120" s="120">
        <f t="shared" si="27"/>
        <v>268.25648594442464</v>
      </c>
      <c r="H120" s="97">
        <f>AI8*AF9+AI9*AF19</f>
        <v>2096.9298245614036</v>
      </c>
      <c r="I120" s="33">
        <f t="shared" si="28"/>
        <v>0.15422035203600035</v>
      </c>
      <c r="J120" s="22">
        <f t="shared" si="21"/>
        <v>280.17982456140362</v>
      </c>
      <c r="K120" s="97">
        <v>2150</v>
      </c>
      <c r="L120" s="33">
        <f t="shared" si="29"/>
        <v>0.18343195266272189</v>
      </c>
      <c r="M120" s="22">
        <f t="shared" si="22"/>
        <v>333.25</v>
      </c>
      <c r="N120" s="97">
        <v>2043.8596491228068</v>
      </c>
      <c r="O120" s="33">
        <f t="shared" si="30"/>
        <v>0.12500875140927853</v>
      </c>
      <c r="P120" s="22">
        <f t="shared" si="23"/>
        <v>227.10964912280679</v>
      </c>
      <c r="Q120" s="19">
        <f t="shared" si="24"/>
        <v>1858</v>
      </c>
      <c r="R120" s="33">
        <f t="shared" si="31"/>
        <v>2.2705380487133619E-2</v>
      </c>
      <c r="S120" s="22">
        <f t="shared" si="25"/>
        <v>41.25</v>
      </c>
    </row>
    <row r="121" spans="2:19" x14ac:dyDescent="0.25">
      <c r="B121" s="67">
        <v>41518</v>
      </c>
      <c r="C121" s="11">
        <v>1870</v>
      </c>
      <c r="D121" s="68">
        <v>2000</v>
      </c>
      <c r="E121" s="97">
        <f>Z31*AF9+(1-Z31)*AF19</f>
        <v>2085.0064859444246</v>
      </c>
      <c r="F121" s="33">
        <f t="shared" si="26"/>
        <v>0.11497673045156398</v>
      </c>
      <c r="G121" s="120">
        <f t="shared" si="27"/>
        <v>215.00648594442464</v>
      </c>
      <c r="H121" s="97">
        <f>AI8*AF9+AI9*AF19</f>
        <v>2096.9298245614036</v>
      </c>
      <c r="I121" s="33">
        <f t="shared" si="28"/>
        <v>0.12135284735903937</v>
      </c>
      <c r="J121" s="22">
        <f t="shared" si="21"/>
        <v>226.92982456140362</v>
      </c>
      <c r="K121" s="97">
        <v>2150</v>
      </c>
      <c r="L121" s="33">
        <f t="shared" si="29"/>
        <v>0.1497326203208556</v>
      </c>
      <c r="M121" s="22">
        <f t="shared" si="22"/>
        <v>280</v>
      </c>
      <c r="N121" s="97">
        <v>2043.8596491228068</v>
      </c>
      <c r="O121" s="33">
        <f t="shared" si="30"/>
        <v>9.2973074397222882E-2</v>
      </c>
      <c r="P121" s="22">
        <f t="shared" si="23"/>
        <v>173.85964912280679</v>
      </c>
      <c r="Q121" s="19">
        <f t="shared" si="24"/>
        <v>1816.75</v>
      </c>
      <c r="R121" s="33">
        <f t="shared" si="31"/>
        <v>2.8475935828877006E-2</v>
      </c>
      <c r="S121" s="22">
        <f t="shared" si="25"/>
        <v>53.25</v>
      </c>
    </row>
    <row r="122" spans="2:19" x14ac:dyDescent="0.25">
      <c r="B122" s="67">
        <v>41548</v>
      </c>
      <c r="C122" s="11">
        <v>1840</v>
      </c>
      <c r="D122" s="68">
        <v>2000</v>
      </c>
      <c r="E122" s="97">
        <f>Z31*AF9+(1-Z31)*AF19</f>
        <v>2085.0064859444246</v>
      </c>
      <c r="F122" s="33">
        <f t="shared" si="26"/>
        <v>0.13315569888283948</v>
      </c>
      <c r="G122" s="120">
        <f t="shared" si="27"/>
        <v>245.00648594442464</v>
      </c>
      <c r="H122" s="97">
        <f>AI8*AF9+AI9*AF19</f>
        <v>2096.9298245614036</v>
      </c>
      <c r="I122" s="33">
        <f t="shared" si="28"/>
        <v>0.13963577421815415</v>
      </c>
      <c r="J122" s="22">
        <f t="shared" si="21"/>
        <v>256.92982456140362</v>
      </c>
      <c r="K122" s="97">
        <v>2150</v>
      </c>
      <c r="L122" s="33">
        <f t="shared" si="29"/>
        <v>0.16847826086956522</v>
      </c>
      <c r="M122" s="22">
        <f t="shared" si="22"/>
        <v>310</v>
      </c>
      <c r="N122" s="97">
        <v>2043.8596491228068</v>
      </c>
      <c r="O122" s="33">
        <f t="shared" si="30"/>
        <v>0.11079328756674282</v>
      </c>
      <c r="P122" s="22">
        <f t="shared" si="23"/>
        <v>203.85964912280679</v>
      </c>
      <c r="Q122" s="19">
        <f t="shared" si="24"/>
        <v>1870</v>
      </c>
      <c r="R122" s="33">
        <f t="shared" si="31"/>
        <v>1.6304347826086956E-2</v>
      </c>
      <c r="S122" s="22">
        <f t="shared" si="25"/>
        <v>30</v>
      </c>
    </row>
    <row r="123" spans="2:19" x14ac:dyDescent="0.25">
      <c r="B123" s="67">
        <v>41579</v>
      </c>
      <c r="C123" s="11">
        <v>1906.25</v>
      </c>
      <c r="D123" s="68">
        <v>2000</v>
      </c>
      <c r="E123" s="97">
        <f>Z31*AF9+(1-Z31)*AF19</f>
        <v>2085.0064859444246</v>
      </c>
      <c r="F123" s="33">
        <f t="shared" si="26"/>
        <v>9.3773894265927679E-2</v>
      </c>
      <c r="G123" s="120">
        <f t="shared" si="27"/>
        <v>178.75648594442464</v>
      </c>
      <c r="H123" s="97">
        <f>AI8*AF9+AI9*AF19</f>
        <v>2096.9298245614036</v>
      </c>
      <c r="I123" s="33">
        <f t="shared" si="28"/>
        <v>0.10002876042565435</v>
      </c>
      <c r="J123" s="22">
        <f t="shared" si="21"/>
        <v>190.67982456140362</v>
      </c>
      <c r="K123" s="97">
        <v>2150</v>
      </c>
      <c r="L123" s="33">
        <f t="shared" si="29"/>
        <v>0.12786885245901639</v>
      </c>
      <c r="M123" s="22">
        <f t="shared" si="22"/>
        <v>243.75</v>
      </c>
      <c r="N123" s="97">
        <v>2043.8596491228068</v>
      </c>
      <c r="O123" s="33">
        <f t="shared" si="30"/>
        <v>7.2188668392292085E-2</v>
      </c>
      <c r="P123" s="22">
        <f t="shared" si="23"/>
        <v>137.60964912280679</v>
      </c>
      <c r="Q123" s="19">
        <f t="shared" si="24"/>
        <v>1840</v>
      </c>
      <c r="R123" s="33">
        <f t="shared" si="31"/>
        <v>3.4754098360655739E-2</v>
      </c>
      <c r="S123" s="22">
        <f t="shared" si="25"/>
        <v>66.25</v>
      </c>
    </row>
    <row r="124" spans="2:19" x14ac:dyDescent="0.25">
      <c r="B124" s="67">
        <v>41609</v>
      </c>
      <c r="C124" s="11">
        <v>1857</v>
      </c>
      <c r="D124" s="68">
        <v>2000</v>
      </c>
      <c r="E124" s="97">
        <f>Z31*AF9+(1-Z31)*AF19</f>
        <v>2085.0064859444246</v>
      </c>
      <c r="F124" s="33">
        <f t="shared" si="26"/>
        <v>0.12278216798299657</v>
      </c>
      <c r="G124" s="120">
        <f t="shared" si="27"/>
        <v>228.00648594442464</v>
      </c>
      <c r="H124" s="97">
        <f>AI8*AF9+AI9*AF19</f>
        <v>2096.9298245614036</v>
      </c>
      <c r="I124" s="33">
        <f t="shared" si="28"/>
        <v>0.12920292114238213</v>
      </c>
      <c r="J124" s="22">
        <f t="shared" si="21"/>
        <v>239.92982456140362</v>
      </c>
      <c r="K124" s="97">
        <v>2150</v>
      </c>
      <c r="L124" s="33">
        <f t="shared" si="29"/>
        <v>0.15778136779752289</v>
      </c>
      <c r="M124" s="22">
        <f t="shared" si="22"/>
        <v>293</v>
      </c>
      <c r="N124" s="97">
        <v>2043.8596491228068</v>
      </c>
      <c r="O124" s="33">
        <f t="shared" si="30"/>
        <v>0.10062447448724113</v>
      </c>
      <c r="P124" s="22">
        <f t="shared" si="23"/>
        <v>186.85964912280679</v>
      </c>
      <c r="Q124" s="19">
        <f t="shared" si="24"/>
        <v>1906.25</v>
      </c>
      <c r="R124" s="33">
        <f t="shared" si="31"/>
        <v>2.6521270866989768E-2</v>
      </c>
      <c r="S124" s="22">
        <f t="shared" si="25"/>
        <v>49.25</v>
      </c>
    </row>
    <row r="125" spans="2:19" x14ac:dyDescent="0.25">
      <c r="B125" s="67">
        <v>41640</v>
      </c>
      <c r="C125" s="11">
        <v>2053</v>
      </c>
      <c r="D125" s="68">
        <v>2000</v>
      </c>
      <c r="E125" s="97">
        <f>Z31*AF9+(1-Z31)*AF19</f>
        <v>2085.0064859444246</v>
      </c>
      <c r="F125" s="33">
        <f t="shared" si="26"/>
        <v>1.5590105184814729E-2</v>
      </c>
      <c r="G125" s="120">
        <f t="shared" si="27"/>
        <v>32.006485944424639</v>
      </c>
      <c r="H125" s="97">
        <f>AI8*AF9+AI9*AF19</f>
        <v>2096.9298245614036</v>
      </c>
      <c r="I125" s="33">
        <f t="shared" si="28"/>
        <v>2.1397868758598938E-2</v>
      </c>
      <c r="J125" s="22">
        <f t="shared" si="21"/>
        <v>43.92982456140362</v>
      </c>
      <c r="K125" s="97">
        <v>2150</v>
      </c>
      <c r="L125" s="33">
        <f t="shared" si="29"/>
        <v>4.72479298587433E-2</v>
      </c>
      <c r="M125" s="22">
        <f t="shared" si="22"/>
        <v>97</v>
      </c>
      <c r="N125" s="97">
        <v>2043.8596491228068</v>
      </c>
      <c r="O125" s="33">
        <f t="shared" si="30"/>
        <v>4.4521923415456474E-3</v>
      </c>
      <c r="P125" s="22">
        <f t="shared" si="23"/>
        <v>9.1403508771932138</v>
      </c>
      <c r="Q125" s="19">
        <f t="shared" si="24"/>
        <v>1857</v>
      </c>
      <c r="R125" s="33">
        <f t="shared" si="31"/>
        <v>9.5470043838285432E-2</v>
      </c>
      <c r="S125" s="22">
        <f t="shared" si="25"/>
        <v>196</v>
      </c>
    </row>
    <row r="126" spans="2:19" x14ac:dyDescent="0.25">
      <c r="B126" s="67">
        <v>41671</v>
      </c>
      <c r="C126" s="11">
        <v>1954.75</v>
      </c>
      <c r="D126" s="68">
        <v>2000</v>
      </c>
      <c r="E126" s="97">
        <f>Z31*AF9+(1-Z31)*AF19</f>
        <v>2085.0064859444246</v>
      </c>
      <c r="F126" s="33">
        <f t="shared" si="26"/>
        <v>6.6635879751592089E-2</v>
      </c>
      <c r="G126" s="120">
        <f t="shared" si="27"/>
        <v>130.25648594442464</v>
      </c>
      <c r="H126" s="97">
        <f>AI8*AF9+AI9*AF19</f>
        <v>2096.9298245614036</v>
      </c>
      <c r="I126" s="33">
        <f t="shared" si="28"/>
        <v>7.2735554194348961E-2</v>
      </c>
      <c r="J126" s="22">
        <f t="shared" si="21"/>
        <v>142.17982456140362</v>
      </c>
      <c r="K126" s="97">
        <v>2150</v>
      </c>
      <c r="L126" s="33">
        <f t="shared" si="29"/>
        <v>9.988489576672209E-2</v>
      </c>
      <c r="M126" s="22">
        <f t="shared" si="22"/>
        <v>195.25</v>
      </c>
      <c r="N126" s="97">
        <v>2043.8596491228068</v>
      </c>
      <c r="O126" s="33">
        <f t="shared" si="30"/>
        <v>4.558621262197559E-2</v>
      </c>
      <c r="P126" s="22">
        <f t="shared" si="23"/>
        <v>89.109649122806786</v>
      </c>
      <c r="Q126" s="19">
        <f t="shared" si="24"/>
        <v>2053</v>
      </c>
      <c r="R126" s="33">
        <f t="shared" si="31"/>
        <v>5.0262181864688581E-2</v>
      </c>
      <c r="S126" s="22">
        <f t="shared" si="25"/>
        <v>98.25</v>
      </c>
    </row>
    <row r="127" spans="2:19" x14ac:dyDescent="0.25">
      <c r="B127" s="67">
        <v>41699</v>
      </c>
      <c r="C127" s="11">
        <v>2107</v>
      </c>
      <c r="D127" s="68">
        <v>2000</v>
      </c>
      <c r="E127" s="97">
        <f>Z31*AF9+(1-Z31)*AF19</f>
        <v>2085.0064859444246</v>
      </c>
      <c r="F127" s="33">
        <f t="shared" si="26"/>
        <v>1.043830757265086E-2</v>
      </c>
      <c r="G127" s="120">
        <f t="shared" si="27"/>
        <v>21.993514055575361</v>
      </c>
      <c r="H127" s="97">
        <f>AI8*AF9+AI9*AF19</f>
        <v>2096.9298245614036</v>
      </c>
      <c r="I127" s="33">
        <f t="shared" si="28"/>
        <v>4.7793903363058284E-3</v>
      </c>
      <c r="J127" s="22">
        <f t="shared" si="21"/>
        <v>10.07017543859638</v>
      </c>
      <c r="K127" s="97">
        <v>2150</v>
      </c>
      <c r="L127" s="33">
        <f t="shared" si="29"/>
        <v>2.0408163265306121E-2</v>
      </c>
      <c r="M127" s="22">
        <f t="shared" si="22"/>
        <v>43</v>
      </c>
      <c r="N127" s="97">
        <v>2043.8596491228068</v>
      </c>
      <c r="O127" s="33">
        <f t="shared" si="30"/>
        <v>2.9966943937917993E-2</v>
      </c>
      <c r="P127" s="22">
        <f t="shared" si="23"/>
        <v>63.140350877193214</v>
      </c>
      <c r="Q127" s="19">
        <f t="shared" si="24"/>
        <v>1954.75</v>
      </c>
      <c r="R127" s="33">
        <f t="shared" si="31"/>
        <v>7.2259136212624586E-2</v>
      </c>
      <c r="S127" s="22">
        <f t="shared" si="25"/>
        <v>152.25</v>
      </c>
    </row>
    <row r="128" spans="2:19" x14ac:dyDescent="0.25">
      <c r="B128" s="67">
        <v>41730</v>
      </c>
      <c r="C128" s="11">
        <v>1962.25</v>
      </c>
      <c r="D128" s="68">
        <v>2000</v>
      </c>
      <c r="E128" s="97">
        <f>Z31*AF9+(1-Z31)*AF19</f>
        <v>2085.0064859444246</v>
      </c>
      <c r="F128" s="33">
        <f t="shared" si="26"/>
        <v>6.2559044945559764E-2</v>
      </c>
      <c r="G128" s="120">
        <f t="shared" si="27"/>
        <v>122.75648594442464</v>
      </c>
      <c r="H128" s="97">
        <f>AI8*AF9+AI9*AF19</f>
        <v>2096.9298245614036</v>
      </c>
      <c r="I128" s="33">
        <f t="shared" si="28"/>
        <v>6.8635405560659252E-2</v>
      </c>
      <c r="J128" s="22">
        <f t="shared" si="21"/>
        <v>134.67982456140362</v>
      </c>
      <c r="K128" s="97">
        <v>2150</v>
      </c>
      <c r="L128" s="33">
        <f t="shared" si="29"/>
        <v>9.5680978468594732E-2</v>
      </c>
      <c r="M128" s="22">
        <f t="shared" si="22"/>
        <v>187.75</v>
      </c>
      <c r="N128" s="97">
        <v>2043.8596491228068</v>
      </c>
      <c r="O128" s="33">
        <f t="shared" si="30"/>
        <v>4.1589832652723549E-2</v>
      </c>
      <c r="P128" s="22">
        <f t="shared" si="23"/>
        <v>81.609649122806786</v>
      </c>
      <c r="Q128" s="19">
        <f t="shared" si="24"/>
        <v>2107</v>
      </c>
      <c r="R128" s="33">
        <f t="shared" si="31"/>
        <v>7.3767358899222826E-2</v>
      </c>
      <c r="S128" s="22">
        <f t="shared" si="25"/>
        <v>144.75</v>
      </c>
    </row>
    <row r="129" spans="2:19" x14ac:dyDescent="0.25">
      <c r="B129" s="67">
        <v>41760</v>
      </c>
      <c r="C129" s="11">
        <v>2021.5</v>
      </c>
      <c r="D129" s="68">
        <v>2000</v>
      </c>
      <c r="E129" s="97">
        <f>Z31*AF9+(1-Z31)*AF19</f>
        <v>2085.0064859444246</v>
      </c>
      <c r="F129" s="33">
        <f t="shared" si="26"/>
        <v>3.1415526066992154E-2</v>
      </c>
      <c r="G129" s="120">
        <f t="shared" si="27"/>
        <v>63.506485944424639</v>
      </c>
      <c r="H129" s="97">
        <f>AI8*AF9+AI9*AF19</f>
        <v>2096.9298245614036</v>
      </c>
      <c r="I129" s="33">
        <f t="shared" si="28"/>
        <v>3.7313789048431176E-2</v>
      </c>
      <c r="J129" s="22">
        <f t="shared" si="21"/>
        <v>75.42982456140362</v>
      </c>
      <c r="K129" s="97">
        <v>2150</v>
      </c>
      <c r="L129" s="33">
        <f t="shared" si="29"/>
        <v>6.3566658421963892E-2</v>
      </c>
      <c r="M129" s="22">
        <f t="shared" si="22"/>
        <v>128.5</v>
      </c>
      <c r="N129" s="97">
        <v>2043.8596491228068</v>
      </c>
      <c r="O129" s="33">
        <f t="shared" si="30"/>
        <v>1.1060919674898237E-2</v>
      </c>
      <c r="P129" s="22">
        <f t="shared" si="23"/>
        <v>22.359649122806786</v>
      </c>
      <c r="Q129" s="19">
        <f t="shared" si="24"/>
        <v>1962.25</v>
      </c>
      <c r="R129" s="33">
        <f t="shared" si="31"/>
        <v>2.9309918377442495E-2</v>
      </c>
      <c r="S129" s="22">
        <f t="shared" si="25"/>
        <v>59.25</v>
      </c>
    </row>
    <row r="130" spans="2:19" x14ac:dyDescent="0.25">
      <c r="B130" s="67">
        <v>41791</v>
      </c>
      <c r="C130" s="11">
        <v>2088.25</v>
      </c>
      <c r="D130" s="68">
        <v>2000</v>
      </c>
      <c r="E130" s="97">
        <f>Z31*AF9+(1-Z31)*AF19</f>
        <v>2085.0064859444246</v>
      </c>
      <c r="F130" s="33">
        <f t="shared" si="26"/>
        <v>1.5532211447745051E-3</v>
      </c>
      <c r="G130" s="120">
        <f t="shared" si="27"/>
        <v>3.2435140555753605</v>
      </c>
      <c r="H130" s="97">
        <f>AI8*AF9+AI9*AF19</f>
        <v>2096.9298245614036</v>
      </c>
      <c r="I130" s="33">
        <f t="shared" si="28"/>
        <v>4.1565064342888166E-3</v>
      </c>
      <c r="J130" s="22">
        <f t="shared" si="21"/>
        <v>8.6798245614036205</v>
      </c>
      <c r="K130" s="97">
        <v>2150</v>
      </c>
      <c r="L130" s="33">
        <f t="shared" si="29"/>
        <v>2.9570214294265533E-2</v>
      </c>
      <c r="M130" s="22">
        <f t="shared" si="22"/>
        <v>61.75</v>
      </c>
      <c r="N130" s="97">
        <v>2043.8596491228068</v>
      </c>
      <c r="O130" s="33">
        <f t="shared" si="30"/>
        <v>2.125720142568812E-2</v>
      </c>
      <c r="P130" s="22">
        <f t="shared" si="23"/>
        <v>44.390350877193214</v>
      </c>
      <c r="Q130" s="19">
        <f t="shared" si="24"/>
        <v>2021.5</v>
      </c>
      <c r="R130" s="33">
        <f t="shared" si="31"/>
        <v>3.1964563629833589E-2</v>
      </c>
      <c r="S130" s="22">
        <f t="shared" si="25"/>
        <v>66.75</v>
      </c>
    </row>
    <row r="131" spans="2:19" x14ac:dyDescent="0.25">
      <c r="B131" s="67">
        <v>41821</v>
      </c>
      <c r="C131" s="11">
        <v>2179.5</v>
      </c>
      <c r="D131" s="68">
        <v>2000</v>
      </c>
      <c r="E131" s="97">
        <f>Z31*AF9+(1-Z31)*AF19</f>
        <v>2085.0064859444246</v>
      </c>
      <c r="F131" s="33">
        <f t="shared" si="26"/>
        <v>4.3355592592601681E-2</v>
      </c>
      <c r="G131" s="120">
        <f t="shared" si="27"/>
        <v>94.493514055575361</v>
      </c>
      <c r="H131" s="97">
        <f>AI8*AF9+AI9*AF19</f>
        <v>2096.9298245614036</v>
      </c>
      <c r="I131" s="33">
        <f t="shared" si="28"/>
        <v>3.7884916466435596E-2</v>
      </c>
      <c r="J131" s="22">
        <f t="shared" si="21"/>
        <v>82.57017543859638</v>
      </c>
      <c r="K131" s="97">
        <v>2150</v>
      </c>
      <c r="L131" s="33">
        <f t="shared" si="29"/>
        <v>1.3535214498738242E-2</v>
      </c>
      <c r="M131" s="22">
        <f t="shared" si="22"/>
        <v>29.5</v>
      </c>
      <c r="N131" s="97">
        <v>2043.8596491228068</v>
      </c>
      <c r="O131" s="33">
        <f t="shared" si="30"/>
        <v>6.2234618434133158E-2</v>
      </c>
      <c r="P131" s="22">
        <f t="shared" si="23"/>
        <v>135.64035087719321</v>
      </c>
      <c r="Q131" s="19">
        <f t="shared" si="24"/>
        <v>2088.25</v>
      </c>
      <c r="R131" s="33">
        <f t="shared" si="31"/>
        <v>4.1867400779995415E-2</v>
      </c>
      <c r="S131" s="22">
        <f t="shared" si="25"/>
        <v>91.25</v>
      </c>
    </row>
    <row r="132" spans="2:19" x14ac:dyDescent="0.25">
      <c r="B132" s="67">
        <v>41852</v>
      </c>
      <c r="C132" s="11">
        <v>2343</v>
      </c>
      <c r="D132" s="68">
        <v>2500</v>
      </c>
      <c r="E132" s="97">
        <f>Z31*AF9+(1-Z31)*AF19</f>
        <v>2085.0064859444246</v>
      </c>
      <c r="F132" s="33">
        <f t="shared" si="26"/>
        <v>0.11011246865368134</v>
      </c>
      <c r="G132" s="120">
        <f t="shared" si="27"/>
        <v>257.99351405557536</v>
      </c>
      <c r="H132" s="97">
        <f>AI8*AF9+AI9*AF19</f>
        <v>2096.9298245614036</v>
      </c>
      <c r="I132" s="33">
        <f t="shared" si="28"/>
        <v>0.10502354905616576</v>
      </c>
      <c r="J132" s="22">
        <f t="shared" si="21"/>
        <v>246.07017543859638</v>
      </c>
      <c r="K132" s="97">
        <v>2150</v>
      </c>
      <c r="L132" s="33">
        <f t="shared" si="29"/>
        <v>8.2373026034997868E-2</v>
      </c>
      <c r="M132" s="22">
        <f t="shared" si="22"/>
        <v>193</v>
      </c>
      <c r="N132" s="97">
        <v>2043.8596491228068</v>
      </c>
      <c r="O132" s="33">
        <f t="shared" si="30"/>
        <v>0.12767407207733386</v>
      </c>
      <c r="P132" s="22">
        <f t="shared" si="23"/>
        <v>299.14035087719321</v>
      </c>
      <c r="Q132" s="19">
        <f t="shared" si="24"/>
        <v>2179.5</v>
      </c>
      <c r="R132" s="33">
        <f t="shared" si="31"/>
        <v>6.978233034571063E-2</v>
      </c>
      <c r="S132" s="22">
        <f t="shared" si="25"/>
        <v>163.5</v>
      </c>
    </row>
    <row r="133" spans="2:19" x14ac:dyDescent="0.25">
      <c r="B133" s="67">
        <v>41883</v>
      </c>
      <c r="C133" s="11">
        <v>2358.75</v>
      </c>
      <c r="D133" s="68">
        <v>2500</v>
      </c>
      <c r="E133" s="97">
        <f>AA31*AF10+(1-AA31)*AF20</f>
        <v>2468.727147766323</v>
      </c>
      <c r="F133" s="33">
        <f t="shared" si="26"/>
        <v>4.6625181882913841E-2</v>
      </c>
      <c r="G133" s="120">
        <f t="shared" si="27"/>
        <v>109.97714776632301</v>
      </c>
      <c r="H133" s="97">
        <f>AI8*AF10+AI9*AF20</f>
        <v>2436.6666666666665</v>
      </c>
      <c r="I133" s="33">
        <f t="shared" si="28"/>
        <v>3.3033033033032969E-2</v>
      </c>
      <c r="J133" s="22">
        <f t="shared" si="21"/>
        <v>77.916666666666515</v>
      </c>
      <c r="K133" s="97">
        <v>2623.333333333333</v>
      </c>
      <c r="L133" s="33">
        <f t="shared" si="29"/>
        <v>0.11217099452393557</v>
      </c>
      <c r="M133" s="22">
        <f t="shared" si="22"/>
        <v>264.58333333333303</v>
      </c>
      <c r="N133" s="97">
        <v>2250</v>
      </c>
      <c r="O133" s="33">
        <f t="shared" si="30"/>
        <v>4.6104928457869634E-2</v>
      </c>
      <c r="P133" s="22">
        <f t="shared" si="23"/>
        <v>108.75</v>
      </c>
      <c r="Q133" s="19">
        <f t="shared" si="24"/>
        <v>2343</v>
      </c>
      <c r="R133" s="33">
        <f t="shared" si="31"/>
        <v>6.6772655007949124E-3</v>
      </c>
      <c r="S133" s="22">
        <f t="shared" si="25"/>
        <v>15.75</v>
      </c>
    </row>
    <row r="134" spans="2:19" x14ac:dyDescent="0.25">
      <c r="B134" s="67">
        <v>41913</v>
      </c>
      <c r="C134" s="11">
        <v>2261.5</v>
      </c>
      <c r="D134" s="68">
        <v>2500</v>
      </c>
      <c r="E134" s="97">
        <f>AA32*AF10+(1-AA32)*AF20</f>
        <v>2416.3407407407408</v>
      </c>
      <c r="F134" s="33">
        <f t="shared" si="26"/>
        <v>6.846815862955595E-2</v>
      </c>
      <c r="G134" s="120">
        <f t="shared" si="27"/>
        <v>154.84074074074078</v>
      </c>
      <c r="H134" s="97">
        <f>AI8*AF10+AI9*AF20</f>
        <v>2436.6666666666665</v>
      </c>
      <c r="I134" s="33">
        <f t="shared" si="28"/>
        <v>7.7455965804407043E-2</v>
      </c>
      <c r="J134" s="22">
        <f t="shared" si="21"/>
        <v>175.16666666666652</v>
      </c>
      <c r="K134" s="97">
        <v>2623.333333333333</v>
      </c>
      <c r="L134" s="33">
        <f t="shared" si="29"/>
        <v>0.15999705210406059</v>
      </c>
      <c r="M134" s="22">
        <f t="shared" si="22"/>
        <v>361.83333333333303</v>
      </c>
      <c r="N134" s="97">
        <v>2250</v>
      </c>
      <c r="O134" s="33">
        <f t="shared" si="30"/>
        <v>5.0851204952465177E-3</v>
      </c>
      <c r="P134" s="22">
        <f t="shared" si="23"/>
        <v>11.5</v>
      </c>
      <c r="Q134" s="19">
        <f t="shared" si="24"/>
        <v>2358.75</v>
      </c>
      <c r="R134" s="33">
        <f t="shared" si="31"/>
        <v>4.3002432014149904E-2</v>
      </c>
      <c r="S134" s="22">
        <f t="shared" si="25"/>
        <v>97.25</v>
      </c>
    </row>
    <row r="135" spans="2:19" x14ac:dyDescent="0.25">
      <c r="B135" s="67">
        <v>41944</v>
      </c>
      <c r="C135" s="11">
        <v>2308.25</v>
      </c>
      <c r="D135" s="68">
        <v>2500</v>
      </c>
      <c r="E135" s="97">
        <f>AA32*AF10+(1-AA32)*AF20</f>
        <v>2416.3407407407408</v>
      </c>
      <c r="F135" s="33">
        <f t="shared" si="26"/>
        <v>4.6828004219967849E-2</v>
      </c>
      <c r="G135" s="120">
        <f t="shared" si="27"/>
        <v>108.09074074074078</v>
      </c>
      <c r="H135" s="97">
        <f>AI8*AF10+AI9*AF20</f>
        <v>2436.6666666666665</v>
      </c>
      <c r="I135" s="33">
        <f t="shared" si="28"/>
        <v>5.5633777392685588E-2</v>
      </c>
      <c r="J135" s="22">
        <f t="shared" ref="J135:J152" si="32">ABS(H135-C135)</f>
        <v>128.41666666666652</v>
      </c>
      <c r="K135" s="97">
        <v>2623.333333333333</v>
      </c>
      <c r="L135" s="33">
        <f t="shared" si="29"/>
        <v>0.13650312285642069</v>
      </c>
      <c r="M135" s="22">
        <f t="shared" ref="M135:M152" si="33">ABS(K135-C135)</f>
        <v>315.08333333333303</v>
      </c>
      <c r="N135" s="97">
        <v>2250</v>
      </c>
      <c r="O135" s="33">
        <f t="shared" si="30"/>
        <v>2.5235568071049496E-2</v>
      </c>
      <c r="P135" s="22">
        <f t="shared" ref="P135:P152" si="34">ABS(N135-C135)</f>
        <v>58.25</v>
      </c>
      <c r="Q135" s="19">
        <f t="shared" ref="Q135:Q152" si="35">C134</f>
        <v>2261.5</v>
      </c>
      <c r="R135" s="33">
        <f t="shared" si="31"/>
        <v>2.0253438752301529E-2</v>
      </c>
      <c r="S135" s="22">
        <f t="shared" ref="S135:S152" si="36">ABS(Q135-C135)</f>
        <v>46.75</v>
      </c>
    </row>
    <row r="136" spans="2:19" x14ac:dyDescent="0.25">
      <c r="B136" s="67">
        <v>41974</v>
      </c>
      <c r="C136" s="11">
        <v>2232.5</v>
      </c>
      <c r="D136" s="68">
        <v>2000</v>
      </c>
      <c r="E136" s="97">
        <f>AA32*AF10+(1-AA32)*AF20</f>
        <v>2416.3407407407408</v>
      </c>
      <c r="F136" s="33">
        <f t="shared" ref="F136:F152" si="37">ABS((C136-E136)/C136)</f>
        <v>8.2347476255650962E-2</v>
      </c>
      <c r="G136" s="120">
        <f t="shared" ref="G136:G151" si="38">ABS(C136-E136)</f>
        <v>183.84074074074078</v>
      </c>
      <c r="H136" s="97">
        <f>AI8*AF10+AI9*AF20</f>
        <v>2436.6666666666665</v>
      </c>
      <c r="I136" s="33">
        <f t="shared" ref="I136:I152" si="39">ABS(($C136-H136)/$C136)</f>
        <v>9.1452034341172009E-2</v>
      </c>
      <c r="J136" s="22">
        <f t="shared" si="32"/>
        <v>204.16666666666652</v>
      </c>
      <c r="K136" s="97">
        <v>2623.333333333333</v>
      </c>
      <c r="L136" s="33">
        <f t="shared" ref="L136:L152" si="40">ABS(($C136-K136)/$C136)</f>
        <v>0.17506532288167212</v>
      </c>
      <c r="M136" s="22">
        <f t="shared" si="33"/>
        <v>390.83333333333303</v>
      </c>
      <c r="N136" s="97">
        <v>2250</v>
      </c>
      <c r="O136" s="33">
        <f t="shared" ref="O136:O152" si="41">ABS(($C136-N136)/$C136)</f>
        <v>7.8387458006718928E-3</v>
      </c>
      <c r="P136" s="22">
        <f t="shared" si="34"/>
        <v>17.5</v>
      </c>
      <c r="Q136" s="19">
        <f t="shared" si="35"/>
        <v>2308.25</v>
      </c>
      <c r="R136" s="33">
        <f t="shared" ref="R136:R152" si="42">ABS(($C136-Q136)/$C136)</f>
        <v>3.3930571108622617E-2</v>
      </c>
      <c r="S136" s="22">
        <f t="shared" si="36"/>
        <v>75.75</v>
      </c>
    </row>
    <row r="137" spans="2:19" x14ac:dyDescent="0.25">
      <c r="B137" s="67">
        <v>42005</v>
      </c>
      <c r="C137" s="11">
        <v>2167</v>
      </c>
      <c r="D137" s="68">
        <v>2000</v>
      </c>
      <c r="E137" s="97">
        <f>Z32*AF9+(1-Z32)*AF19</f>
        <v>2070.9254385964909</v>
      </c>
      <c r="F137" s="33">
        <f t="shared" si="37"/>
        <v>4.4335284450165692E-2</v>
      </c>
      <c r="G137" s="120">
        <f t="shared" si="38"/>
        <v>96.074561403509051</v>
      </c>
      <c r="H137" s="97">
        <f>AI8*AF9+AI9*AF19</f>
        <v>2096.9298245614036</v>
      </c>
      <c r="I137" s="33">
        <f t="shared" si="39"/>
        <v>3.2335106339915265E-2</v>
      </c>
      <c r="J137" s="22">
        <f t="shared" si="32"/>
        <v>70.07017543859638</v>
      </c>
      <c r="K137" s="97">
        <v>2150</v>
      </c>
      <c r="L137" s="33">
        <f t="shared" si="40"/>
        <v>7.8449469312413481E-3</v>
      </c>
      <c r="M137" s="22">
        <f t="shared" si="33"/>
        <v>17</v>
      </c>
      <c r="N137" s="97">
        <v>2043.8596491228068</v>
      </c>
      <c r="O137" s="33">
        <f t="shared" si="41"/>
        <v>5.6825265748589392E-2</v>
      </c>
      <c r="P137" s="22">
        <f t="shared" si="34"/>
        <v>123.14035087719321</v>
      </c>
      <c r="Q137" s="19">
        <f t="shared" si="35"/>
        <v>2232.5</v>
      </c>
      <c r="R137" s="33">
        <f t="shared" si="42"/>
        <v>3.0226119058606369E-2</v>
      </c>
      <c r="S137" s="22">
        <f t="shared" si="36"/>
        <v>65.5</v>
      </c>
    </row>
    <row r="138" spans="2:19" x14ac:dyDescent="0.25">
      <c r="B138" s="67">
        <v>42036</v>
      </c>
      <c r="C138" s="11">
        <v>2124</v>
      </c>
      <c r="D138" s="68">
        <v>2000</v>
      </c>
      <c r="E138" s="97">
        <f>Z31*AF9+(1-Z31)*AF19</f>
        <v>2085.0064859444246</v>
      </c>
      <c r="F138" s="33">
        <f t="shared" si="37"/>
        <v>1.8358528274752994E-2</v>
      </c>
      <c r="G138" s="120">
        <f t="shared" si="38"/>
        <v>38.993514055575361</v>
      </c>
      <c r="H138" s="97">
        <f>AI8*AF9+AI9*AF19</f>
        <v>2096.9298245614036</v>
      </c>
      <c r="I138" s="33">
        <f t="shared" si="39"/>
        <v>1.2744903690487938E-2</v>
      </c>
      <c r="J138" s="22">
        <f t="shared" si="32"/>
        <v>27.07017543859638</v>
      </c>
      <c r="K138" s="97">
        <v>2150</v>
      </c>
      <c r="L138" s="33">
        <f t="shared" si="40"/>
        <v>1.2241054613935969E-2</v>
      </c>
      <c r="M138" s="22">
        <f t="shared" si="33"/>
        <v>26</v>
      </c>
      <c r="N138" s="97">
        <v>2043.8596491228068</v>
      </c>
      <c r="O138" s="33">
        <f t="shared" si="41"/>
        <v>3.773086199491206E-2</v>
      </c>
      <c r="P138" s="22">
        <f t="shared" si="34"/>
        <v>80.140350877193214</v>
      </c>
      <c r="Q138" s="19">
        <f t="shared" si="35"/>
        <v>2167</v>
      </c>
      <c r="R138" s="33">
        <f t="shared" si="42"/>
        <v>2.0244821092278719E-2</v>
      </c>
      <c r="S138" s="22">
        <f t="shared" si="36"/>
        <v>43</v>
      </c>
    </row>
    <row r="139" spans="2:19" x14ac:dyDescent="0.25">
      <c r="B139" s="67">
        <v>42064</v>
      </c>
      <c r="C139" s="11">
        <v>2038.5</v>
      </c>
      <c r="D139" s="68">
        <v>2000</v>
      </c>
      <c r="E139" s="97">
        <f>Z31*AF9+(1-Z31)*AF19</f>
        <v>2085.0064859444246</v>
      </c>
      <c r="F139" s="33">
        <f t="shared" si="37"/>
        <v>2.2814072084584077E-2</v>
      </c>
      <c r="G139" s="120">
        <f t="shared" si="38"/>
        <v>46.506485944424639</v>
      </c>
      <c r="H139" s="97">
        <f>AI8*AF9+AI9*AF19</f>
        <v>2096.9298245614036</v>
      </c>
      <c r="I139" s="33">
        <f t="shared" si="39"/>
        <v>2.8663146706599765E-2</v>
      </c>
      <c r="J139" s="22">
        <f t="shared" si="32"/>
        <v>58.42982456140362</v>
      </c>
      <c r="K139" s="97">
        <v>2150</v>
      </c>
      <c r="L139" s="33">
        <f t="shared" si="40"/>
        <v>5.469708118714741E-2</v>
      </c>
      <c r="M139" s="22">
        <f t="shared" si="33"/>
        <v>111.5</v>
      </c>
      <c r="N139" s="97">
        <v>2043.8596491228068</v>
      </c>
      <c r="O139" s="33">
        <f t="shared" si="41"/>
        <v>2.6292122260518939E-3</v>
      </c>
      <c r="P139" s="22">
        <f t="shared" si="34"/>
        <v>5.3596491228067862</v>
      </c>
      <c r="Q139" s="19">
        <f t="shared" si="35"/>
        <v>2124</v>
      </c>
      <c r="R139" s="33">
        <f t="shared" si="42"/>
        <v>4.194260485651214E-2</v>
      </c>
      <c r="S139" s="22">
        <f t="shared" si="36"/>
        <v>85.5</v>
      </c>
    </row>
    <row r="140" spans="2:19" x14ac:dyDescent="0.25">
      <c r="B140" s="67">
        <v>42095</v>
      </c>
      <c r="C140" s="11">
        <v>2094</v>
      </c>
      <c r="D140" s="68">
        <v>2000</v>
      </c>
      <c r="E140" s="97">
        <f>Z31*AF9+(1-Z31)*AF19</f>
        <v>2085.0064859444246</v>
      </c>
      <c r="F140" s="33">
        <f t="shared" si="37"/>
        <v>4.2948968746778227E-3</v>
      </c>
      <c r="G140" s="120">
        <f t="shared" si="38"/>
        <v>8.9935140555753605</v>
      </c>
      <c r="H140" s="97">
        <f>AI8*AF9+AI9*AF19</f>
        <v>2096.9298245614036</v>
      </c>
      <c r="I140" s="33">
        <f t="shared" si="39"/>
        <v>1.3991521305652438E-3</v>
      </c>
      <c r="J140" s="22">
        <f t="shared" si="32"/>
        <v>2.9298245614036205</v>
      </c>
      <c r="K140" s="97">
        <v>2150</v>
      </c>
      <c r="L140" s="33">
        <f t="shared" si="40"/>
        <v>2.6743075453677174E-2</v>
      </c>
      <c r="M140" s="22">
        <f t="shared" si="33"/>
        <v>56</v>
      </c>
      <c r="N140" s="97">
        <v>2043.8596491228068</v>
      </c>
      <c r="O140" s="33">
        <f t="shared" si="41"/>
        <v>2.3944771192546902E-2</v>
      </c>
      <c r="P140" s="22">
        <f t="shared" si="34"/>
        <v>50.140350877193214</v>
      </c>
      <c r="Q140" s="19">
        <f t="shared" si="35"/>
        <v>2038.5</v>
      </c>
      <c r="R140" s="33">
        <f t="shared" si="42"/>
        <v>2.650429799426934E-2</v>
      </c>
      <c r="S140" s="22">
        <f t="shared" si="36"/>
        <v>55.5</v>
      </c>
    </row>
    <row r="141" spans="2:19" x14ac:dyDescent="0.25">
      <c r="B141" s="67">
        <v>42125</v>
      </c>
      <c r="C141" s="11">
        <v>2364</v>
      </c>
      <c r="D141" s="68">
        <v>2500</v>
      </c>
      <c r="E141" s="97">
        <f>Z31*AF9+(1-Z31)*AF19</f>
        <v>2085.0064859444246</v>
      </c>
      <c r="F141" s="33">
        <f t="shared" si="37"/>
        <v>0.11801756093721462</v>
      </c>
      <c r="G141" s="120">
        <f t="shared" si="38"/>
        <v>278.99351405557536</v>
      </c>
      <c r="H141" s="97">
        <f>AI8*AF9+AI9*AF19</f>
        <v>2096.9298245614036</v>
      </c>
      <c r="I141" s="33">
        <f t="shared" si="39"/>
        <v>0.11297384747825566</v>
      </c>
      <c r="J141" s="22">
        <f t="shared" si="32"/>
        <v>267.07017543859638</v>
      </c>
      <c r="K141" s="97">
        <v>2150</v>
      </c>
      <c r="L141" s="33">
        <f t="shared" si="40"/>
        <v>9.0524534686971234E-2</v>
      </c>
      <c r="M141" s="22">
        <f t="shared" si="33"/>
        <v>214</v>
      </c>
      <c r="N141" s="97">
        <v>2043.8596491228068</v>
      </c>
      <c r="O141" s="33">
        <f t="shared" si="41"/>
        <v>0.13542316026954027</v>
      </c>
      <c r="P141" s="22">
        <f t="shared" si="34"/>
        <v>320.14035087719321</v>
      </c>
      <c r="Q141" s="19">
        <f t="shared" si="35"/>
        <v>2094</v>
      </c>
      <c r="R141" s="33">
        <f t="shared" si="42"/>
        <v>0.11421319796954314</v>
      </c>
      <c r="S141" s="22">
        <f t="shared" si="36"/>
        <v>270</v>
      </c>
    </row>
    <row r="142" spans="2:19" x14ac:dyDescent="0.25">
      <c r="B142" s="67">
        <v>42156</v>
      </c>
      <c r="C142" s="11">
        <v>2147.5</v>
      </c>
      <c r="D142" s="68">
        <v>2000</v>
      </c>
      <c r="E142" s="97">
        <f>AA31*AF10+(1-AA31)*AF20</f>
        <v>2468.727147766323</v>
      </c>
      <c r="F142" s="33">
        <f t="shared" si="37"/>
        <v>0.1495819081566114</v>
      </c>
      <c r="G142" s="120">
        <f t="shared" si="38"/>
        <v>321.22714776632301</v>
      </c>
      <c r="H142" s="97">
        <f>AI8*AF10+AI9*AF20</f>
        <v>2436.6666666666665</v>
      </c>
      <c r="I142" s="33">
        <f t="shared" si="39"/>
        <v>0.13465269693441981</v>
      </c>
      <c r="J142" s="22">
        <f t="shared" si="32"/>
        <v>289.16666666666652</v>
      </c>
      <c r="K142" s="97">
        <v>2623.333333333333</v>
      </c>
      <c r="L142" s="33">
        <f t="shared" si="40"/>
        <v>0.22157547535894437</v>
      </c>
      <c r="M142" s="22">
        <f t="shared" si="33"/>
        <v>475.83333333333303</v>
      </c>
      <c r="N142" s="97">
        <v>2250</v>
      </c>
      <c r="O142" s="33">
        <f t="shared" si="41"/>
        <v>4.7729918509895226E-2</v>
      </c>
      <c r="P142" s="22">
        <f t="shared" si="34"/>
        <v>102.5</v>
      </c>
      <c r="Q142" s="19">
        <f t="shared" si="35"/>
        <v>2364</v>
      </c>
      <c r="R142" s="33">
        <f t="shared" si="42"/>
        <v>0.10081490104772992</v>
      </c>
      <c r="S142" s="22">
        <f t="shared" si="36"/>
        <v>216.5</v>
      </c>
    </row>
    <row r="143" spans="2:19" x14ac:dyDescent="0.25">
      <c r="B143" s="67">
        <v>42186</v>
      </c>
      <c r="C143" s="11">
        <v>2041</v>
      </c>
      <c r="D143" s="68">
        <v>2000</v>
      </c>
      <c r="E143" s="97">
        <f>Z32*AF9+(1-Z32)*AF19</f>
        <v>2070.9254385964909</v>
      </c>
      <c r="F143" s="33">
        <f t="shared" si="37"/>
        <v>1.4662145319201837E-2</v>
      </c>
      <c r="G143" s="120">
        <f t="shared" si="38"/>
        <v>29.925438596490949</v>
      </c>
      <c r="H143" s="97">
        <f>AI8*AF9+AI9*AF19</f>
        <v>2096.9298245614036</v>
      </c>
      <c r="I143" s="33">
        <f t="shared" si="39"/>
        <v>2.7403147751790112E-2</v>
      </c>
      <c r="J143" s="22">
        <f t="shared" si="32"/>
        <v>55.92982456140362</v>
      </c>
      <c r="K143" s="97">
        <v>2150</v>
      </c>
      <c r="L143" s="33">
        <f t="shared" si="40"/>
        <v>5.3405193532582065E-2</v>
      </c>
      <c r="M143" s="22">
        <f t="shared" si="33"/>
        <v>109</v>
      </c>
      <c r="N143" s="97">
        <v>2043.8596491228068</v>
      </c>
      <c r="O143" s="33">
        <f t="shared" si="41"/>
        <v>1.4011019709979354E-3</v>
      </c>
      <c r="P143" s="22">
        <f t="shared" si="34"/>
        <v>2.8596491228067862</v>
      </c>
      <c r="Q143" s="19">
        <f t="shared" si="35"/>
        <v>2147.5</v>
      </c>
      <c r="R143" s="33">
        <f t="shared" si="42"/>
        <v>5.2180303772660461E-2</v>
      </c>
      <c r="S143" s="22">
        <f t="shared" si="36"/>
        <v>106.5</v>
      </c>
    </row>
    <row r="144" spans="2:19" x14ac:dyDescent="0.25">
      <c r="B144" s="67">
        <v>42217</v>
      </c>
      <c r="C144" s="11">
        <v>1900</v>
      </c>
      <c r="D144" s="68">
        <v>2000</v>
      </c>
      <c r="E144" s="97">
        <f>Z31*AF9+(1-Z31)*AF19</f>
        <v>2085.0064859444246</v>
      </c>
      <c r="F144" s="33">
        <f t="shared" si="37"/>
        <v>9.737183470759192E-2</v>
      </c>
      <c r="G144" s="120">
        <f t="shared" si="38"/>
        <v>185.00648594442464</v>
      </c>
      <c r="H144" s="97">
        <f>AI8*AF9+AI9*AF19</f>
        <v>2096.9298245614036</v>
      </c>
      <c r="I144" s="33">
        <f t="shared" si="39"/>
        <v>0.10364727608494928</v>
      </c>
      <c r="J144" s="22">
        <f t="shared" si="32"/>
        <v>196.92982456140362</v>
      </c>
      <c r="K144" s="97">
        <v>2150</v>
      </c>
      <c r="L144" s="33">
        <f t="shared" si="40"/>
        <v>0.13157894736842105</v>
      </c>
      <c r="M144" s="22">
        <f t="shared" si="33"/>
        <v>250</v>
      </c>
      <c r="N144" s="97">
        <v>2043.8596491228068</v>
      </c>
      <c r="O144" s="33">
        <f t="shared" si="41"/>
        <v>7.5715604801477251E-2</v>
      </c>
      <c r="P144" s="22">
        <f t="shared" si="34"/>
        <v>143.85964912280679</v>
      </c>
      <c r="Q144" s="19">
        <f t="shared" si="35"/>
        <v>2041</v>
      </c>
      <c r="R144" s="33">
        <f t="shared" si="42"/>
        <v>7.4210526315789477E-2</v>
      </c>
      <c r="S144" s="22">
        <f t="shared" si="36"/>
        <v>141</v>
      </c>
    </row>
    <row r="145" spans="2:19" x14ac:dyDescent="0.25">
      <c r="B145" s="67">
        <v>42248</v>
      </c>
      <c r="C145" s="11">
        <v>1804.5</v>
      </c>
      <c r="D145" s="68">
        <v>2000</v>
      </c>
      <c r="E145" s="97">
        <f>Z31*AF9+(1-Z31)*AF19</f>
        <v>2085.0064859444246</v>
      </c>
      <c r="F145" s="33">
        <f t="shared" si="37"/>
        <v>0.15544831584617602</v>
      </c>
      <c r="G145" s="120">
        <f t="shared" si="38"/>
        <v>280.50648594442464</v>
      </c>
      <c r="H145" s="97">
        <f>AI8*AF9+AI9*AF19</f>
        <v>2096.9298245614036</v>
      </c>
      <c r="I145" s="33">
        <f t="shared" si="39"/>
        <v>0.16205587396032342</v>
      </c>
      <c r="J145" s="22">
        <f t="shared" si="32"/>
        <v>292.42982456140362</v>
      </c>
      <c r="K145" s="97">
        <v>2150</v>
      </c>
      <c r="L145" s="33">
        <f t="shared" si="40"/>
        <v>0.1914657799944583</v>
      </c>
      <c r="M145" s="22">
        <f t="shared" si="33"/>
        <v>345.5</v>
      </c>
      <c r="N145" s="97">
        <v>2043.8596491228068</v>
      </c>
      <c r="O145" s="33">
        <f t="shared" si="41"/>
        <v>0.1326459679261883</v>
      </c>
      <c r="P145" s="22">
        <f t="shared" si="34"/>
        <v>239.35964912280679</v>
      </c>
      <c r="Q145" s="19">
        <f t="shared" si="35"/>
        <v>1900</v>
      </c>
      <c r="R145" s="33">
        <f t="shared" si="42"/>
        <v>5.2923247436963146E-2</v>
      </c>
      <c r="S145" s="22">
        <f t="shared" si="36"/>
        <v>95.5</v>
      </c>
    </row>
    <row r="146" spans="2:19" x14ac:dyDescent="0.25">
      <c r="B146" s="67">
        <v>42278</v>
      </c>
      <c r="C146" s="11">
        <v>1669.25</v>
      </c>
      <c r="D146" s="68">
        <v>1500</v>
      </c>
      <c r="E146" s="97">
        <f>Z31*AF9+(1-Z31)*AF19</f>
        <v>2085.0064859444246</v>
      </c>
      <c r="F146" s="33">
        <f t="shared" si="37"/>
        <v>0.24906783642020347</v>
      </c>
      <c r="G146" s="120">
        <f t="shared" si="38"/>
        <v>415.75648594442464</v>
      </c>
      <c r="H146" s="97">
        <f>AI8*AF9+AI9*AF19</f>
        <v>2096.9298245614036</v>
      </c>
      <c r="I146" s="33">
        <f t="shared" si="39"/>
        <v>0.25621076804637027</v>
      </c>
      <c r="J146" s="22">
        <f t="shared" si="32"/>
        <v>427.67982456140362</v>
      </c>
      <c r="K146" s="97">
        <v>2150</v>
      </c>
      <c r="L146" s="33">
        <f t="shared" si="40"/>
        <v>0.2880035944286356</v>
      </c>
      <c r="M146" s="22">
        <f t="shared" si="33"/>
        <v>480.75</v>
      </c>
      <c r="N146" s="97">
        <v>2043.8596491228068</v>
      </c>
      <c r="O146" s="33">
        <f t="shared" si="41"/>
        <v>0.2244179416641047</v>
      </c>
      <c r="P146" s="22">
        <f t="shared" si="34"/>
        <v>374.60964912280679</v>
      </c>
      <c r="Q146" s="19">
        <f t="shared" si="35"/>
        <v>1804.5</v>
      </c>
      <c r="R146" s="33">
        <f t="shared" si="42"/>
        <v>8.1024412161150222E-2</v>
      </c>
      <c r="S146" s="22">
        <f t="shared" si="36"/>
        <v>135.25</v>
      </c>
    </row>
    <row r="147" spans="2:19" x14ac:dyDescent="0.25">
      <c r="B147" s="67">
        <v>42309</v>
      </c>
      <c r="C147" s="11">
        <v>1659</v>
      </c>
      <c r="D147" s="68">
        <v>1500</v>
      </c>
      <c r="E147" s="97">
        <f>Y31*AF8+(1-Y31)*AF18</f>
        <v>1511.261780104712</v>
      </c>
      <c r="F147" s="33">
        <f t="shared" si="37"/>
        <v>8.9052573776544908E-2</v>
      </c>
      <c r="G147" s="120">
        <f t="shared" si="38"/>
        <v>147.73821989528801</v>
      </c>
      <c r="H147" s="97">
        <f>AI8*AF8+AI9*AF18</f>
        <v>1550</v>
      </c>
      <c r="I147" s="33">
        <f t="shared" si="39"/>
        <v>6.5702230259192279E-2</v>
      </c>
      <c r="J147" s="22">
        <f t="shared" si="32"/>
        <v>109</v>
      </c>
      <c r="K147" s="97">
        <v>1500</v>
      </c>
      <c r="L147" s="33">
        <f t="shared" si="40"/>
        <v>9.5840867992766726E-2</v>
      </c>
      <c r="M147" s="22">
        <f t="shared" si="33"/>
        <v>159</v>
      </c>
      <c r="N147" s="97">
        <v>1600</v>
      </c>
      <c r="O147" s="33">
        <f t="shared" si="41"/>
        <v>3.5563592525617839E-2</v>
      </c>
      <c r="P147" s="22">
        <f t="shared" si="34"/>
        <v>59</v>
      </c>
      <c r="Q147" s="19">
        <f t="shared" si="35"/>
        <v>1669.25</v>
      </c>
      <c r="R147" s="33">
        <f t="shared" si="42"/>
        <v>6.1784207353827603E-3</v>
      </c>
      <c r="S147" s="22">
        <f t="shared" si="36"/>
        <v>10.25</v>
      </c>
    </row>
    <row r="148" spans="2:19" x14ac:dyDescent="0.25">
      <c r="B148" s="67">
        <v>42339</v>
      </c>
      <c r="C148" s="11">
        <v>1557</v>
      </c>
      <c r="D148" s="68">
        <v>1500</v>
      </c>
      <c r="E148" s="97">
        <f>Y30*AF8+(1-Y30)*AF18</f>
        <v>1552.1304347826087</v>
      </c>
      <c r="F148" s="33">
        <f t="shared" si="37"/>
        <v>3.1275306470078708E-3</v>
      </c>
      <c r="G148" s="120">
        <f t="shared" si="38"/>
        <v>4.8695652173912549</v>
      </c>
      <c r="H148" s="97">
        <f>AI8*AF8+AI9*AF18</f>
        <v>1550</v>
      </c>
      <c r="I148" s="33">
        <f t="shared" si="39"/>
        <v>4.4958253050738596E-3</v>
      </c>
      <c r="J148" s="22">
        <f t="shared" si="32"/>
        <v>7</v>
      </c>
      <c r="K148" s="97">
        <v>1500</v>
      </c>
      <c r="L148" s="33">
        <f t="shared" si="40"/>
        <v>3.6608863198458574E-2</v>
      </c>
      <c r="M148" s="22">
        <f t="shared" si="33"/>
        <v>57</v>
      </c>
      <c r="N148" s="97">
        <v>1600</v>
      </c>
      <c r="O148" s="33">
        <f t="shared" si="41"/>
        <v>2.7617212588310854E-2</v>
      </c>
      <c r="P148" s="22">
        <f t="shared" si="34"/>
        <v>43</v>
      </c>
      <c r="Q148" s="19">
        <f t="shared" si="35"/>
        <v>1659</v>
      </c>
      <c r="R148" s="33">
        <f t="shared" si="42"/>
        <v>6.5510597302504817E-2</v>
      </c>
      <c r="S148" s="22">
        <f t="shared" si="36"/>
        <v>102</v>
      </c>
    </row>
    <row r="149" spans="2:19" x14ac:dyDescent="0.25">
      <c r="B149" s="67">
        <v>42370</v>
      </c>
      <c r="C149" s="11">
        <v>1592.75</v>
      </c>
      <c r="D149" s="68">
        <v>1500</v>
      </c>
      <c r="E149" s="97">
        <f>Y30*AF8+(1-Y30)*AF18</f>
        <v>1552.1304347826087</v>
      </c>
      <c r="F149" s="33">
        <f t="shared" si="37"/>
        <v>2.5502787767943028E-2</v>
      </c>
      <c r="G149" s="120">
        <f t="shared" si="38"/>
        <v>40.619565217391255</v>
      </c>
      <c r="H149" s="97">
        <f>AI8*AF8+AI9*AF18</f>
        <v>1550</v>
      </c>
      <c r="I149" s="33">
        <f t="shared" si="39"/>
        <v>2.6840370428504158E-2</v>
      </c>
      <c r="J149" s="22">
        <f t="shared" si="32"/>
        <v>42.75</v>
      </c>
      <c r="K149" s="97">
        <v>1500</v>
      </c>
      <c r="L149" s="33">
        <f t="shared" si="40"/>
        <v>5.82326165437137E-2</v>
      </c>
      <c r="M149" s="22">
        <f t="shared" si="33"/>
        <v>92.75</v>
      </c>
      <c r="N149" s="97">
        <v>1600</v>
      </c>
      <c r="O149" s="33">
        <f t="shared" si="41"/>
        <v>4.5518756867053839E-3</v>
      </c>
      <c r="P149" s="22">
        <f t="shared" si="34"/>
        <v>7.25</v>
      </c>
      <c r="Q149" s="19">
        <f t="shared" si="35"/>
        <v>1557</v>
      </c>
      <c r="R149" s="33">
        <f t="shared" si="42"/>
        <v>2.2445455972374823E-2</v>
      </c>
      <c r="S149" s="22">
        <f t="shared" si="36"/>
        <v>35.75</v>
      </c>
    </row>
    <row r="150" spans="2:19" x14ac:dyDescent="0.25">
      <c r="B150" s="67">
        <v>42401</v>
      </c>
      <c r="C150" s="11">
        <v>1652</v>
      </c>
      <c r="D150" s="68">
        <v>1500</v>
      </c>
      <c r="E150" s="97">
        <f>Y30*AF8+(1-Y30)*AF18</f>
        <v>1552.1304347826087</v>
      </c>
      <c r="F150" s="33">
        <f t="shared" si="37"/>
        <v>6.0453731971786474E-2</v>
      </c>
      <c r="G150" s="120">
        <f t="shared" si="38"/>
        <v>99.869565217391255</v>
      </c>
      <c r="H150" s="97">
        <f>AI8*AF8+AI9*AF18</f>
        <v>1550</v>
      </c>
      <c r="I150" s="33">
        <f t="shared" si="39"/>
        <v>6.1743341404358353E-2</v>
      </c>
      <c r="J150" s="22">
        <f t="shared" si="32"/>
        <v>102</v>
      </c>
      <c r="K150" s="97">
        <v>1500</v>
      </c>
      <c r="L150" s="33">
        <f t="shared" si="40"/>
        <v>9.2009685230024216E-2</v>
      </c>
      <c r="M150" s="22">
        <f t="shared" si="33"/>
        <v>152</v>
      </c>
      <c r="N150" s="97">
        <v>1600</v>
      </c>
      <c r="O150" s="33">
        <f t="shared" si="41"/>
        <v>3.1476997578692496E-2</v>
      </c>
      <c r="P150" s="22">
        <f t="shared" si="34"/>
        <v>52</v>
      </c>
      <c r="Q150" s="19">
        <f t="shared" si="35"/>
        <v>1592.75</v>
      </c>
      <c r="R150" s="33">
        <f t="shared" si="42"/>
        <v>3.5865617433414043E-2</v>
      </c>
      <c r="S150" s="22">
        <f t="shared" si="36"/>
        <v>59.25</v>
      </c>
    </row>
    <row r="151" spans="2:19" x14ac:dyDescent="0.25">
      <c r="B151" s="67">
        <v>42430</v>
      </c>
      <c r="C151" s="11">
        <v>1778.75</v>
      </c>
      <c r="D151" s="68">
        <v>2000</v>
      </c>
      <c r="E151" s="97">
        <f>Y30*AF8+(1-Y30)*AF18</f>
        <v>1552.1304347826087</v>
      </c>
      <c r="F151" s="33">
        <f t="shared" si="37"/>
        <v>0.12740383146445047</v>
      </c>
      <c r="G151" s="120">
        <f t="shared" si="38"/>
        <v>226.61956521739125</v>
      </c>
      <c r="H151" s="97">
        <f>AI8*AF8+AI9*AF18</f>
        <v>1550</v>
      </c>
      <c r="I151" s="33">
        <f t="shared" si="39"/>
        <v>0.1286015460295151</v>
      </c>
      <c r="J151" s="22">
        <f t="shared" si="32"/>
        <v>228.75</v>
      </c>
      <c r="K151" s="97">
        <v>1500</v>
      </c>
      <c r="L151" s="33">
        <f t="shared" si="40"/>
        <v>0.15671117357695011</v>
      </c>
      <c r="M151" s="22">
        <f t="shared" si="33"/>
        <v>278.75</v>
      </c>
      <c r="N151" s="97">
        <v>1600</v>
      </c>
      <c r="O151" s="33">
        <f t="shared" si="41"/>
        <v>0.10049191848208011</v>
      </c>
      <c r="P151" s="22">
        <f t="shared" si="34"/>
        <v>178.75</v>
      </c>
      <c r="Q151" s="19">
        <f t="shared" si="35"/>
        <v>1652</v>
      </c>
      <c r="R151" s="33">
        <f t="shared" si="42"/>
        <v>7.1257905832747714E-2</v>
      </c>
      <c r="S151" s="22">
        <f t="shared" si="36"/>
        <v>126.75</v>
      </c>
    </row>
    <row r="152" spans="2:19" ht="15.75" thickBot="1" x14ac:dyDescent="0.3">
      <c r="B152" s="69">
        <v>42461</v>
      </c>
      <c r="C152" s="21">
        <v>1864.25</v>
      </c>
      <c r="D152" s="70">
        <v>2000</v>
      </c>
      <c r="E152" s="100">
        <f>Z30*AF9+(1-Z30)*AF19</f>
        <v>2086.5280701754386</v>
      </c>
      <c r="F152" s="33">
        <f t="shared" si="37"/>
        <v>0.11923190032208054</v>
      </c>
      <c r="G152" s="120">
        <f>ABS(C152-E152)</f>
        <v>222.27807017543864</v>
      </c>
      <c r="H152" s="100">
        <f>AI8*AF9+AI9*AF19</f>
        <v>2096.9298245614036</v>
      </c>
      <c r="I152" s="33">
        <f t="shared" si="39"/>
        <v>0.12481149232206175</v>
      </c>
      <c r="J152" s="22">
        <f t="shared" si="32"/>
        <v>232.67982456140362</v>
      </c>
      <c r="K152" s="100">
        <v>2150</v>
      </c>
      <c r="L152" s="33">
        <f t="shared" si="40"/>
        <v>0.15327879844441464</v>
      </c>
      <c r="M152" s="22">
        <f t="shared" si="33"/>
        <v>285.75</v>
      </c>
      <c r="N152" s="100">
        <v>2043.8596491228068</v>
      </c>
      <c r="O152" s="33">
        <f t="shared" si="41"/>
        <v>9.6344186199708609E-2</v>
      </c>
      <c r="P152" s="22">
        <f t="shared" si="34"/>
        <v>179.60964912280679</v>
      </c>
      <c r="Q152" s="101">
        <f t="shared" si="35"/>
        <v>1778.75</v>
      </c>
      <c r="R152" s="33">
        <f t="shared" si="42"/>
        <v>4.586294756604533E-2</v>
      </c>
      <c r="S152" s="102">
        <f t="shared" si="36"/>
        <v>85.5</v>
      </c>
    </row>
    <row r="153" spans="2:19" ht="15.75" thickBot="1" x14ac:dyDescent="0.3">
      <c r="B153" s="103" t="s">
        <v>57</v>
      </c>
      <c r="C153" s="104"/>
      <c r="D153" s="104"/>
      <c r="E153" s="104"/>
      <c r="F153" s="104"/>
      <c r="G153" s="105">
        <f>AVERAGE(G7:G152)</f>
        <v>186.12288593047415</v>
      </c>
      <c r="H153" s="104"/>
      <c r="I153" s="104"/>
      <c r="J153" s="105">
        <f>AVERAGE(J7:J152)</f>
        <v>280.57956964328656</v>
      </c>
      <c r="K153" s="104"/>
      <c r="L153" s="104"/>
      <c r="M153" s="105">
        <f>AVERAGE(M7:M152)</f>
        <v>217.03530658838864</v>
      </c>
      <c r="N153" s="104"/>
      <c r="O153" s="104"/>
      <c r="P153" s="105">
        <f>AVERAGE(P7:P152)</f>
        <v>428.0923756308581</v>
      </c>
      <c r="Q153" s="104"/>
      <c r="R153" s="104"/>
      <c r="S153" s="105">
        <f>AVERAGE(S7:S152)</f>
        <v>153.14726027397259</v>
      </c>
    </row>
    <row r="154" spans="2:19" ht="15.75" thickBot="1" x14ac:dyDescent="0.3">
      <c r="B154" s="103" t="s">
        <v>65</v>
      </c>
      <c r="C154" s="104"/>
      <c r="D154" s="104"/>
      <c r="E154" s="104"/>
      <c r="F154" s="123">
        <f>100*AVERAGE(F7:F152)</f>
        <v>9.2052984870398209</v>
      </c>
      <c r="G154" s="104"/>
      <c r="H154" s="104"/>
      <c r="I154" s="123">
        <f>100*AVERAGE(I7:I152)</f>
        <v>14.377012131587302</v>
      </c>
      <c r="J154" s="104"/>
      <c r="K154" s="104"/>
      <c r="L154" s="123">
        <f>100*AVERAGE(L7:L152)</f>
        <v>10.761604147861711</v>
      </c>
      <c r="M154" s="104"/>
      <c r="N154" s="104"/>
      <c r="O154" s="123">
        <f>100*AVERAGE(O7:O152)</f>
        <v>21.704952489975437</v>
      </c>
      <c r="P154" s="104"/>
      <c r="Q154" s="104"/>
      <c r="R154" s="123">
        <f>100*AVERAGE(R7:R152)</f>
        <v>7.1864978693470096</v>
      </c>
      <c r="S154" s="124"/>
    </row>
  </sheetData>
  <mergeCells count="6">
    <mergeCell ref="E2:S2"/>
    <mergeCell ref="E3:G3"/>
    <mergeCell ref="H3:J3"/>
    <mergeCell ref="Q3:S3"/>
    <mergeCell ref="K3:M3"/>
    <mergeCell ref="N3:P3"/>
  </mergeCells>
  <pageMargins left="0.7" right="0.7" top="0.75" bottom="0.75" header="0.3" footer="0.3"/>
  <ignoredErrors>
    <ignoredError sqref="AF7:AF14 AF17:AF24" formulaRange="1"/>
    <ignoredError sqref="AA29 AA34 AD34 AE35 AD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9"/>
  <sheetViews>
    <sheetView showGridLines="0" topLeftCell="F22" workbookViewId="0">
      <selection activeCell="H28" sqref="H28:P46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16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</row>
    <row r="50" spans="2:16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</row>
    <row r="51" spans="2:16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</row>
    <row r="52" spans="2:16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43">
        <v>4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</row>
    <row r="53" spans="2:16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</row>
    <row r="54" spans="2:16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43">
        <v>4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</row>
    <row r="55" spans="2:16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</row>
    <row r="56" spans="2:16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43">
        <v>4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</row>
    <row r="57" spans="2:16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43">
        <v>4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</row>
    <row r="58" spans="2:16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60">
        <v>4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</row>
    <row r="59" spans="2:16" x14ac:dyDescent="0.25">
      <c r="B59" s="56">
        <v>39722</v>
      </c>
      <c r="C59" s="3">
        <v>1648</v>
      </c>
      <c r="D59" s="62">
        <v>1500</v>
      </c>
    </row>
    <row r="60" spans="2:16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16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16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16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16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7" x14ac:dyDescent="0.25">
      <c r="B81" s="56">
        <v>40391</v>
      </c>
      <c r="C81" s="3">
        <v>2095.25</v>
      </c>
      <c r="D81" s="62">
        <v>2000</v>
      </c>
    </row>
    <row r="82" spans="2:17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7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7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4"/>
    </row>
    <row r="85" spans="2:17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7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7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7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7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7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7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7" x14ac:dyDescent="0.25">
      <c r="B92" s="56">
        <v>40725</v>
      </c>
      <c r="C92" s="3">
        <v>2342</v>
      </c>
      <c r="D92" s="62">
        <v>2500</v>
      </c>
    </row>
    <row r="93" spans="2:17" x14ac:dyDescent="0.25">
      <c r="B93" s="56">
        <v>40756</v>
      </c>
      <c r="C93" s="3">
        <v>2435.75</v>
      </c>
      <c r="D93" s="62">
        <v>2500</v>
      </c>
    </row>
    <row r="94" spans="2:17" x14ac:dyDescent="0.25">
      <c r="B94" s="56">
        <v>40787</v>
      </c>
      <c r="C94" s="3">
        <v>2212.5</v>
      </c>
      <c r="D94" s="62">
        <v>2000</v>
      </c>
    </row>
    <row r="95" spans="2:17" x14ac:dyDescent="0.25">
      <c r="B95" s="56">
        <v>40817</v>
      </c>
      <c r="C95" s="3">
        <v>1869.75</v>
      </c>
      <c r="D95" s="62">
        <v>2000</v>
      </c>
    </row>
    <row r="96" spans="2:17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3"/>
  <sheetViews>
    <sheetView showGridLines="0" topLeftCell="A133" zoomScale="70" zoomScaleNormal="70" workbookViewId="0">
      <selection activeCell="X168" sqref="X168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1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53" t="s">
        <v>16</v>
      </c>
      <c r="C20" s="54" t="s">
        <v>21</v>
      </c>
      <c r="D20" s="55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'Input_ch=1'!I51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'Input_ch=1'!I62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'Input_ch=1'!I73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'Input_ch=1'!I84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2</v>
      </c>
      <c r="K23" s="72">
        <f>'Input_ch=1'!I51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1140.25</v>
      </c>
      <c r="P23" s="71">
        <f>'Input_ch=1'!I62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1140.25</v>
      </c>
      <c r="U23" s="71">
        <f>'Input_ch=1'!I73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1140.25</v>
      </c>
      <c r="Z23" s="71">
        <f>'Input_ch=1'!I84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1140.25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1</v>
      </c>
      <c r="K24" s="71">
        <f>'Input_ch=1'!I51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1125.5</v>
      </c>
      <c r="P24" s="71">
        <f>'Input_ch=1'!I62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1125.5</v>
      </c>
      <c r="U24" s="71">
        <f>'Input_ch=1'!I73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1125.5</v>
      </c>
      <c r="Z24" s="71">
        <f>'Input_ch=1'!I84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1125.5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'Input_ch=1'!I51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1031</v>
      </c>
      <c r="P25" s="71">
        <f>'Input_ch=1'!I62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1031</v>
      </c>
      <c r="U25" s="71">
        <f>'Input_ch=1'!I73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1031</v>
      </c>
      <c r="Z25" s="71">
        <f>'Input_ch=1'!I84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1031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1</v>
      </c>
      <c r="K26" s="73">
        <f>'Input_ch=1'!I51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1099.75</v>
      </c>
      <c r="P26" s="73">
        <f>'Input_ch=1'!I62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1099.75</v>
      </c>
      <c r="U26" s="73">
        <f>'Input_ch=1'!I73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1099.75</v>
      </c>
      <c r="Z26" s="73">
        <f>'Input_ch=1'!I84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1099.75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'Input_ch=1'!I51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970.25</v>
      </c>
      <c r="P27" s="73">
        <f>'Input_ch=1'!I62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970.25</v>
      </c>
      <c r="U27" s="73">
        <f>'Input_ch=1'!I73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970.25</v>
      </c>
      <c r="Z27" s="73">
        <f>'Input_ch=1'!I84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970.25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1</v>
      </c>
      <c r="K28" s="73">
        <f>'Input_ch=1'!I51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1029.5</v>
      </c>
      <c r="P28" s="73">
        <f>'Input_ch=1'!I62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1029.5</v>
      </c>
      <c r="U28" s="73">
        <f>'Input_ch=1'!I73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1029.5</v>
      </c>
      <c r="Z28" s="73">
        <f>'Input_ch=1'!I84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1029.5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'Input_ch=1'!I51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959.5</v>
      </c>
      <c r="P29" s="73">
        <f>'Input_ch=1'!I62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959.5</v>
      </c>
      <c r="U29" s="73">
        <f>'Input_ch=1'!I73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959.5</v>
      </c>
      <c r="Z29" s="73">
        <f>'Input_ch=1'!I84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959.5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3</v>
      </c>
      <c r="K30" s="73">
        <f>'Input_ch=1'!I51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1093</v>
      </c>
      <c r="P30" s="73">
        <f>'Input_ch=1'!I62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1093</v>
      </c>
      <c r="U30" s="73">
        <f>'Input_ch=1'!I73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1093</v>
      </c>
      <c r="Z30" s="73">
        <f>'Input_ch=1'!I84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1093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2047.5</v>
      </c>
      <c r="K31" s="73">
        <f>'Input_ch=1'!I51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1025.75</v>
      </c>
      <c r="P31" s="73">
        <f>'Input_ch=1'!I62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1025.75</v>
      </c>
      <c r="U31" s="73">
        <f>'Input_ch=1'!I73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1025.75</v>
      </c>
      <c r="Z31" s="73">
        <f>'Input_ch=1'!I84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1025.75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1170.5</v>
      </c>
      <c r="K32" s="74">
        <f>'Input_ch=1'!I51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1170.5</v>
      </c>
      <c r="P32" s="73">
        <f>'Input_ch=1'!I62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1170.5</v>
      </c>
      <c r="U32" s="73">
        <f>'Input_ch=1'!I73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1170.5</v>
      </c>
      <c r="Z32" s="73">
        <f>'Input_ch=1'!I84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1170.5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1256.5</v>
      </c>
      <c r="K33" s="73">
        <f>'Input_ch=1'!J51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3</v>
      </c>
      <c r="P33" s="73">
        <f>'Input_ch=1'!J62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1256.5</v>
      </c>
      <c r="U33" s="73">
        <f>'Input_ch=1'!J73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3</v>
      </c>
      <c r="Z33" s="73">
        <f>'Input_ch=1'!J84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1256.5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3</v>
      </c>
      <c r="K34" s="74">
        <f>'Input_ch=1'!J52</f>
        <v>4</v>
      </c>
      <c r="L34" s="11">
        <f t="shared" si="19"/>
        <v>2</v>
      </c>
      <c r="M34" s="11">
        <f t="shared" si="4"/>
        <v>2</v>
      </c>
      <c r="N34" s="20">
        <f t="shared" si="5"/>
        <v>2</v>
      </c>
      <c r="O34" s="22">
        <f t="shared" si="6"/>
        <v>2577</v>
      </c>
      <c r="P34" s="73">
        <f>'Input_ch=1'!J63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1290.5</v>
      </c>
      <c r="U34" s="73">
        <f>'Input_ch=1'!J74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2</v>
      </c>
      <c r="Z34" s="73">
        <f>'Input_ch=1'!J85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1290.5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2</v>
      </c>
      <c r="K35" s="73">
        <f>'Input_ch=1'!J52</f>
        <v>4</v>
      </c>
      <c r="L35" s="11">
        <f t="shared" si="19"/>
        <v>3</v>
      </c>
      <c r="M35" s="11">
        <f t="shared" si="4"/>
        <v>1</v>
      </c>
      <c r="N35" s="20">
        <f t="shared" si="5"/>
        <v>1</v>
      </c>
      <c r="O35" s="22">
        <f t="shared" si="6"/>
        <v>1374</v>
      </c>
      <c r="P35" s="73">
        <f>'Input_ch=1'!J63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1374</v>
      </c>
      <c r="U35" s="73">
        <f>'Input_ch=1'!J74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1</v>
      </c>
      <c r="Z35" s="73">
        <f>'Input_ch=1'!J85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1374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1</v>
      </c>
      <c r="K36" s="71">
        <f>'Input_ch=1'!J52</f>
        <v>4</v>
      </c>
      <c r="L36" s="11">
        <f t="shared" si="19"/>
        <v>3</v>
      </c>
      <c r="M36" s="11">
        <f t="shared" si="4"/>
        <v>1</v>
      </c>
      <c r="N36" s="20">
        <f t="shared" si="5"/>
        <v>1</v>
      </c>
      <c r="O36" s="22">
        <f t="shared" si="6"/>
        <v>1327.5</v>
      </c>
      <c r="P36" s="71">
        <f>'Input_ch=1'!J63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1327.5</v>
      </c>
      <c r="U36" s="71">
        <f>'Input_ch=1'!J74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'Input_ch=1'!J85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1327.5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1</v>
      </c>
      <c r="F37" s="35">
        <f t="shared" si="0"/>
        <v>2</v>
      </c>
      <c r="G37" s="11">
        <f t="shared" si="18"/>
        <v>0</v>
      </c>
      <c r="H37" s="11">
        <f t="shared" si="1"/>
        <v>2</v>
      </c>
      <c r="I37" s="20">
        <f t="shared" si="2"/>
        <v>2</v>
      </c>
      <c r="J37" s="29">
        <f t="shared" si="3"/>
        <v>2572</v>
      </c>
      <c r="K37" s="73">
        <f>'Input_ch=1'!J52</f>
        <v>4</v>
      </c>
      <c r="L37" s="11">
        <f t="shared" si="19"/>
        <v>3</v>
      </c>
      <c r="M37" s="11">
        <f t="shared" si="4"/>
        <v>1</v>
      </c>
      <c r="N37" s="20">
        <f t="shared" si="5"/>
        <v>1</v>
      </c>
      <c r="O37" s="22">
        <f t="shared" si="6"/>
        <v>1289</v>
      </c>
      <c r="P37" s="73">
        <f>'Input_ch=1'!J63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1289</v>
      </c>
      <c r="U37" s="73">
        <f>'Input_ch=1'!J74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'Input_ch=1'!J85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1289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1</v>
      </c>
      <c r="H38" s="11">
        <f t="shared" si="1"/>
        <v>0</v>
      </c>
      <c r="I38" s="20">
        <f t="shared" si="2"/>
        <v>0</v>
      </c>
      <c r="J38" s="29">
        <f t="shared" si="3"/>
        <v>1</v>
      </c>
      <c r="K38" s="73">
        <f>'Input_ch=1'!J52</f>
        <v>4</v>
      </c>
      <c r="L38" s="11">
        <f t="shared" si="19"/>
        <v>3</v>
      </c>
      <c r="M38" s="11">
        <f t="shared" si="4"/>
        <v>1</v>
      </c>
      <c r="N38" s="20">
        <f t="shared" si="5"/>
        <v>1</v>
      </c>
      <c r="O38" s="22">
        <f t="shared" si="6"/>
        <v>1291.5</v>
      </c>
      <c r="P38" s="73">
        <f>'Input_ch=1'!J63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1291.5</v>
      </c>
      <c r="U38" s="73">
        <f>'Input_ch=1'!J74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'Input_ch=1'!J85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1291.5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'Input_ch=1'!I52</f>
        <v>4</v>
      </c>
      <c r="L39" s="11">
        <f t="shared" si="19"/>
        <v>3</v>
      </c>
      <c r="M39" s="11">
        <f t="shared" si="4"/>
        <v>1</v>
      </c>
      <c r="N39" s="20">
        <f t="shared" si="5"/>
        <v>1</v>
      </c>
      <c r="O39" s="22">
        <f t="shared" si="6"/>
        <v>1183</v>
      </c>
      <c r="P39" s="73">
        <f>'Input_ch=1'!I63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1183</v>
      </c>
      <c r="U39" s="73">
        <f>'Input_ch=1'!I74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'Input_ch=1'!I85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1183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1263.75</v>
      </c>
      <c r="K40" s="73">
        <f>'Input_ch=1'!J51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3</v>
      </c>
      <c r="P40" s="73">
        <f>'Input_ch=1'!J62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1263.75</v>
      </c>
      <c r="U40" s="73">
        <f>'Input_ch=1'!J73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3</v>
      </c>
      <c r="Z40" s="73">
        <f>'Input_ch=1'!J84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1263.75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3</v>
      </c>
      <c r="F41" s="35">
        <f t="shared" si="0"/>
        <v>4</v>
      </c>
      <c r="G41" s="11">
        <f t="shared" si="18"/>
        <v>3</v>
      </c>
      <c r="H41" s="11">
        <f t="shared" si="1"/>
        <v>1</v>
      </c>
      <c r="I41" s="20">
        <f t="shared" si="2"/>
        <v>1</v>
      </c>
      <c r="J41" s="29">
        <f t="shared" si="3"/>
        <v>1405</v>
      </c>
      <c r="K41" s="73">
        <f>'Input_ch=1'!J52</f>
        <v>4</v>
      </c>
      <c r="L41" s="11">
        <f t="shared" si="19"/>
        <v>2</v>
      </c>
      <c r="M41" s="11">
        <f t="shared" si="4"/>
        <v>2</v>
      </c>
      <c r="N41" s="20">
        <f t="shared" si="5"/>
        <v>2</v>
      </c>
      <c r="O41" s="22">
        <f t="shared" si="6"/>
        <v>2806</v>
      </c>
      <c r="P41" s="73">
        <f>'Input_ch=1'!J63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1405</v>
      </c>
      <c r="U41" s="73">
        <f>'Input_ch=1'!J74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2</v>
      </c>
      <c r="Z41" s="73">
        <f>'Input_ch=1'!J85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1405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3</v>
      </c>
      <c r="H42" s="11">
        <f t="shared" si="1"/>
        <v>1</v>
      </c>
      <c r="I42" s="20">
        <f t="shared" si="2"/>
        <v>1</v>
      </c>
      <c r="J42" s="29">
        <f t="shared" si="3"/>
        <v>1408.25</v>
      </c>
      <c r="K42" s="73">
        <f>'Input_ch=1'!J52</f>
        <v>4</v>
      </c>
      <c r="L42" s="11">
        <f t="shared" si="19"/>
        <v>3</v>
      </c>
      <c r="M42" s="11">
        <f t="shared" si="4"/>
        <v>1</v>
      </c>
      <c r="N42" s="20">
        <f t="shared" si="5"/>
        <v>1</v>
      </c>
      <c r="O42" s="22">
        <f t="shared" si="6"/>
        <v>1408.25</v>
      </c>
      <c r="P42" s="73">
        <f>'Input_ch=1'!J63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1408.25</v>
      </c>
      <c r="U42" s="73">
        <f>'Input_ch=1'!J74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1</v>
      </c>
      <c r="Z42" s="73">
        <f>'Input_ch=1'!J85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1408.25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1523.5</v>
      </c>
      <c r="K43" s="73">
        <f>'Input_ch=1'!J52</f>
        <v>4</v>
      </c>
      <c r="L43" s="11">
        <f t="shared" si="19"/>
        <v>3</v>
      </c>
      <c r="M43" s="11">
        <f t="shared" si="4"/>
        <v>1</v>
      </c>
      <c r="N43" s="20">
        <f t="shared" si="5"/>
        <v>1</v>
      </c>
      <c r="O43" s="22">
        <f t="shared" si="6"/>
        <v>1523.5</v>
      </c>
      <c r="P43" s="73">
        <f>'Input_ch=1'!J63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1523.5</v>
      </c>
      <c r="U43" s="73">
        <f>'Input_ch=1'!J74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'Input_ch=1'!J85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1523.5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1758.25</v>
      </c>
      <c r="K44" s="73">
        <f>'Input_ch=1'!K52</f>
        <v>4</v>
      </c>
      <c r="L44" s="11">
        <f t="shared" si="19"/>
        <v>3</v>
      </c>
      <c r="M44" s="11">
        <f t="shared" si="4"/>
        <v>1</v>
      </c>
      <c r="N44" s="20">
        <f t="shared" si="5"/>
        <v>1</v>
      </c>
      <c r="O44" s="22">
        <f t="shared" si="6"/>
        <v>1758.25</v>
      </c>
      <c r="P44" s="73">
        <f>'Input_ch=1'!K63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1758.25</v>
      </c>
      <c r="U44" s="73">
        <f>'Input_ch=1'!K74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'Input_ch=1'!K85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1758.25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1903.5</v>
      </c>
      <c r="K45" s="71">
        <f>'Input_ch=1'!K53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1903.5</v>
      </c>
      <c r="P45" s="71">
        <f>'Input_ch=1'!K64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1903.5</v>
      </c>
      <c r="U45" s="71">
        <f>'Input_ch=1'!K75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1903.5</v>
      </c>
      <c r="Z45" s="71">
        <f>'Input_ch=1'!K86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1903.5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3</v>
      </c>
      <c r="K46" s="71">
        <f>'Input_ch=1'!L53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3</v>
      </c>
      <c r="P46" s="71">
        <f>'Input_ch=1'!L64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3</v>
      </c>
      <c r="U46" s="71">
        <f>'Input_ch=1'!L75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2337</v>
      </c>
      <c r="Z46" s="71">
        <f>'Input_ch=1'!L86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3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4670</v>
      </c>
      <c r="K47" s="71">
        <f>'Input_ch=1'!L54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2</v>
      </c>
      <c r="P47" s="71">
        <f>'Input_ch=1'!L65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2</v>
      </c>
      <c r="U47" s="71">
        <f>'Input_ch=1'!L76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2337</v>
      </c>
      <c r="Z47" s="71">
        <f>'Input_ch=1'!L87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2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2745.5</v>
      </c>
      <c r="K48" s="72">
        <f>'Input_ch=1'!M54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8228.5</v>
      </c>
      <c r="P48" s="72">
        <f>'Input_ch=1'!M65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1</v>
      </c>
      <c r="U48" s="72">
        <f>'Input_ch=1'!M76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2745.5</v>
      </c>
      <c r="Z48" s="72">
        <f>'Input_ch=1'!M87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1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3</v>
      </c>
      <c r="F49" s="35">
        <f t="shared" si="0"/>
        <v>4</v>
      </c>
      <c r="G49" s="11">
        <f t="shared" si="18"/>
        <v>3</v>
      </c>
      <c r="H49" s="11">
        <f t="shared" si="1"/>
        <v>1</v>
      </c>
      <c r="I49" s="20">
        <f t="shared" si="2"/>
        <v>1</v>
      </c>
      <c r="J49" s="29">
        <f t="shared" si="3"/>
        <v>3205</v>
      </c>
      <c r="K49" s="72">
        <f>'Input_ch=1'!M55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3205</v>
      </c>
      <c r="P49" s="72">
        <f>'Input_ch=1'!M66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'Input_ch=1'!M77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3205</v>
      </c>
      <c r="Z49" s="72">
        <f>'Input_ch=1'!M88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3</v>
      </c>
      <c r="H50" s="11">
        <f t="shared" si="1"/>
        <v>-2</v>
      </c>
      <c r="I50" s="20">
        <f t="shared" si="2"/>
        <v>0</v>
      </c>
      <c r="J50" s="29">
        <f t="shared" si="3"/>
        <v>3</v>
      </c>
      <c r="K50" s="71">
        <f>'Input_ch=1'!N55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3</v>
      </c>
      <c r="P50" s="71">
        <f>'Input_ch=1'!N66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'Input_ch=1'!N77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3</v>
      </c>
      <c r="Z50" s="71">
        <f>'Input_ch=1'!N88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2</v>
      </c>
      <c r="H51" s="11">
        <f t="shared" si="1"/>
        <v>2</v>
      </c>
      <c r="I51" s="20">
        <f t="shared" si="2"/>
        <v>2</v>
      </c>
      <c r="J51" s="29">
        <f t="shared" si="3"/>
        <v>6442</v>
      </c>
      <c r="K51" s="71">
        <f>'Input_ch=1'!M56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6442</v>
      </c>
      <c r="P51" s="71">
        <f>'Input_ch=1'!M67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'Input_ch=1'!M78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6442</v>
      </c>
      <c r="Z51" s="71">
        <f>'Input_ch=1'!M89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3</v>
      </c>
      <c r="K52" s="72">
        <f>'Input_ch=1'!N55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3</v>
      </c>
      <c r="P52" s="71">
        <f>'Input_ch=1'!N66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'Input_ch=1'!N77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3</v>
      </c>
      <c r="Z52" s="71">
        <f>'Input_ch=1'!N88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2</v>
      </c>
      <c r="K53" s="71">
        <f>'Input_ch=1'!N56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2</v>
      </c>
      <c r="P53" s="71">
        <f>'Input_ch=1'!N67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'Input_ch=1'!N78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2</v>
      </c>
      <c r="Z53" s="71">
        <f>'Input_ch=1'!N89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10052.5</v>
      </c>
      <c r="K54" s="71">
        <f>'Input_ch=1'!N56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1</v>
      </c>
      <c r="P54" s="71">
        <f>'Input_ch=1'!N67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'Input_ch=1'!N78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1</v>
      </c>
      <c r="Z54" s="71">
        <f>'Input_ch=1'!N89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3</v>
      </c>
      <c r="K55" s="71">
        <f>'Input_ch=1'!P56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'Input_ch=1'!P67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'Input_ch=1'!P78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'Input_ch=1'!P89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2</v>
      </c>
      <c r="K56" s="71">
        <f>'Input_ch=1'!P58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'Input_ch=1'!P69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'Input_ch=1'!P80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'Input_ch=1'!P91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1</v>
      </c>
      <c r="K57" s="71">
        <f>'Input_ch=1'!P58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'Input_ch=1'!P69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'Input_ch=1'!P80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'Input_ch=1'!P91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'Input_ch=1'!N58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'Input_ch=1'!N69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'Input_ch=1'!N80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'Input_ch=1'!N91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1</v>
      </c>
      <c r="K59" s="71">
        <f>'Input_ch=1'!N56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'Input_ch=1'!N67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'Input_ch=1'!N78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'Input_ch=1'!N89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'Input_ch=1'!M56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'Input_ch=1'!M67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'Input_ch=1'!M78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'Input_ch=1'!M89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3</v>
      </c>
      <c r="K61" s="71">
        <f>'Input_ch=1'!O55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3</v>
      </c>
      <c r="P61" s="71">
        <f>'Input_ch=1'!O66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'Input_ch=1'!O77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3</v>
      </c>
      <c r="Z61" s="71">
        <f>'Input_ch=1'!O88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2</v>
      </c>
      <c r="K62" s="71">
        <f>'Input_ch=1'!O57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2</v>
      </c>
      <c r="P62" s="71">
        <f>'Input_ch=1'!O68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'Input_ch=1'!O79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2</v>
      </c>
      <c r="Z62" s="71">
        <f>'Input_ch=1'!O90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3455</v>
      </c>
      <c r="K63" s="71">
        <f>'Input_ch=1'!N57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1</v>
      </c>
      <c r="P63" s="71">
        <f>'Input_ch=1'!N68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'Input_ch=1'!N79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1</v>
      </c>
      <c r="Z63" s="71">
        <f>'Input_ch=1'!N90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1</v>
      </c>
      <c r="K64" s="71">
        <f>'Input_ch=1'!N56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'Input_ch=1'!N67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'Input_ch=1'!N78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'Input_ch=1'!N89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'Input_ch=1'!M56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'Input_ch=1'!M67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'Input_ch=1'!M78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'Input_ch=1'!M89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1</v>
      </c>
      <c r="K66" s="71">
        <f>'Input_ch=1'!M55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3110</v>
      </c>
      <c r="P66" s="71">
        <f>'Input_ch=1'!M66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'Input_ch=1'!M77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3110</v>
      </c>
      <c r="Z66" s="71">
        <f>'Input_ch=1'!M88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'Input_ch=1'!M55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2733</v>
      </c>
      <c r="P67" s="71">
        <f>'Input_ch=1'!M66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'Input_ch=1'!M77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2733</v>
      </c>
      <c r="Z67" s="71">
        <f>'Input_ch=1'!M88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'Input_ch=1'!L55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2474.5</v>
      </c>
      <c r="P68" s="71">
        <f>'Input_ch=1'!L66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'Input_ch=1'!L77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2474.5</v>
      </c>
      <c r="Z68" s="71">
        <f>'Input_ch=1'!L88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'Input_ch=1'!L54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3</v>
      </c>
      <c r="P69" s="71">
        <f>'Input_ch=1'!L65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'Input_ch=1'!L76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2356.5</v>
      </c>
      <c r="Z69" s="71">
        <f>'Input_ch=1'!L87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2</v>
      </c>
      <c r="K70" s="71">
        <f>'Input_ch=1'!L54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2</v>
      </c>
      <c r="P70" s="71">
        <f>'Input_ch=1'!L65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'Input_ch=1'!L76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2464</v>
      </c>
      <c r="Z70" s="71">
        <f>'Input_ch=1'!L87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1</v>
      </c>
      <c r="K71" s="71">
        <f>'Input_ch=1'!M54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8433.25</v>
      </c>
      <c r="P71" s="71">
        <f>'Input_ch=1'!M65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'Input_ch=1'!M76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2813.75</v>
      </c>
      <c r="Z71" s="71">
        <f>'Input_ch=1'!M87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'Input_ch=1'!L55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2300</v>
      </c>
      <c r="P72" s="71">
        <f>'Input_ch=1'!L66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'Input_ch=1'!L77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2300</v>
      </c>
      <c r="Z72" s="71">
        <f>'Input_ch=1'!L88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'Input_ch=1'!K54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2166.5</v>
      </c>
      <c r="P73" s="71">
        <f>'Input_ch=1'!K65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'Input_ch=1'!K76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2166.5</v>
      </c>
      <c r="Z73" s="71">
        <f>'Input_ch=1'!K87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'Input_ch=1'!K53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1946.5</v>
      </c>
      <c r="P74" s="71">
        <f>'Input_ch=1'!K64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1946.5</v>
      </c>
      <c r="U74" s="71">
        <f>'Input_ch=1'!K75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1946.5</v>
      </c>
      <c r="Z74" s="71">
        <f>'Input_ch=1'!K86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1946.5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'Input_ch=1'!K53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1903</v>
      </c>
      <c r="P75" s="71">
        <f>'Input_ch=1'!K64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1903</v>
      </c>
      <c r="U75" s="71">
        <f>'Input_ch=1'!K75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1903</v>
      </c>
      <c r="Z75" s="71">
        <f>'Input_ch=1'!K86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1903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'Input_ch=1'!K53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1836.5</v>
      </c>
      <c r="P76" s="71">
        <f>'Input_ch=1'!K64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1836.5</v>
      </c>
      <c r="U76" s="71">
        <f>'Input_ch=1'!K75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1836.5</v>
      </c>
      <c r="Z76" s="71">
        <f>'Input_ch=1'!K86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1836.5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'Input_ch=1'!K53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1765.5</v>
      </c>
      <c r="P77" s="71">
        <f>'Input_ch=1'!K64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1765.5</v>
      </c>
      <c r="U77" s="71">
        <f>'Input_ch=1'!K75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1765.5</v>
      </c>
      <c r="Z77" s="71">
        <f>'Input_ch=1'!K86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1765.5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'Input_ch=1'!J53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3</v>
      </c>
      <c r="P78" s="71">
        <f>'Input_ch=1'!J64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1651</v>
      </c>
      <c r="U78" s="71">
        <f>'Input_ch=1'!J75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3</v>
      </c>
      <c r="Z78" s="71">
        <f>'Input_ch=1'!J86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1651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'Input_ch=1'!I52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2281</v>
      </c>
      <c r="P79" s="71">
        <f>'Input_ch=1'!I63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1142.5</v>
      </c>
      <c r="U79" s="71">
        <f>'Input_ch=1'!I74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2281</v>
      </c>
      <c r="Z79" s="71">
        <f>'Input_ch=1'!I85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1142.5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1</v>
      </c>
      <c r="F80" s="35">
        <f t="shared" si="0"/>
        <v>2</v>
      </c>
      <c r="G80" s="11">
        <f t="shared" si="18"/>
        <v>2</v>
      </c>
      <c r="H80" s="11">
        <f t="shared" si="1"/>
        <v>0</v>
      </c>
      <c r="I80" s="20">
        <f t="shared" si="2"/>
        <v>0</v>
      </c>
      <c r="J80" s="29">
        <f t="shared" si="3"/>
        <v>2</v>
      </c>
      <c r="K80" s="71">
        <f>'Input_ch=1'!I51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1165</v>
      </c>
      <c r="P80" s="71">
        <f>'Input_ch=1'!I62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1165</v>
      </c>
      <c r="U80" s="71">
        <f>'Input_ch=1'!I73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1165</v>
      </c>
      <c r="Z80" s="71">
        <f>'Input_ch=1'!I84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1165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1</v>
      </c>
      <c r="K81" s="71">
        <f>'Input_ch=1'!I51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1183.25</v>
      </c>
      <c r="P81" s="71">
        <f>'Input_ch=1'!I62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1183.25</v>
      </c>
      <c r="U81" s="71">
        <f>'Input_ch=1'!I73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1183.25</v>
      </c>
      <c r="Z81" s="71">
        <f>'Input_ch=1'!I84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1183.25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'Input_ch=1'!I51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1095.5</v>
      </c>
      <c r="P82" s="71">
        <f>'Input_ch=1'!I62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1095.5</v>
      </c>
      <c r="U82" s="71">
        <f>'Input_ch=1'!I73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1095.5</v>
      </c>
      <c r="Z82" s="71">
        <f>'Input_ch=1'!I84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1095.5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'Input_ch=1'!I51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1077.5</v>
      </c>
      <c r="P83" s="71">
        <f>'Input_ch=1'!I62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1077.5</v>
      </c>
      <c r="U83" s="71">
        <f>'Input_ch=1'!I73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1077.5</v>
      </c>
      <c r="Z83" s="71">
        <f>'Input_ch=1'!I84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1077.5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1287.25</v>
      </c>
      <c r="K84" s="71">
        <f>'Input_ch=1'!J51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3</v>
      </c>
      <c r="P84" s="71">
        <f>'Input_ch=1'!J62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1287.25</v>
      </c>
      <c r="U84" s="71">
        <f>'Input_ch=1'!J73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3</v>
      </c>
      <c r="Z84" s="71">
        <f>'Input_ch=1'!J84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1287.25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1495</v>
      </c>
      <c r="K85" s="71">
        <f>'Input_ch=1'!J52</f>
        <v>4</v>
      </c>
      <c r="L85" s="11">
        <f t="shared" si="19"/>
        <v>2</v>
      </c>
      <c r="M85" s="11">
        <f t="shared" si="4"/>
        <v>2</v>
      </c>
      <c r="N85" s="20">
        <f t="shared" si="5"/>
        <v>2</v>
      </c>
      <c r="O85" s="22">
        <f t="shared" si="6"/>
        <v>2986</v>
      </c>
      <c r="P85" s="71">
        <f>'Input_ch=1'!J63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1495</v>
      </c>
      <c r="U85" s="71">
        <f>'Input_ch=1'!J74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2</v>
      </c>
      <c r="Z85" s="71">
        <f>'Input_ch=1'!J85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1495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3</v>
      </c>
      <c r="K86" s="71">
        <f>'Input_ch=1'!J52</f>
        <v>4</v>
      </c>
      <c r="L86" s="11">
        <f t="shared" si="19"/>
        <v>3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1587.25</v>
      </c>
      <c r="P86" s="71">
        <f>'Input_ch=1'!J63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1587.25</v>
      </c>
      <c r="U86" s="71">
        <f>'Input_ch=1'!J74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1</v>
      </c>
      <c r="Z86" s="71">
        <f>'Input_ch=1'!J85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1587.25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3138</v>
      </c>
      <c r="K87" s="71">
        <f>'Input_ch=1'!J52</f>
        <v>4</v>
      </c>
      <c r="L87" s="11">
        <f t="shared" ref="L87:L150" si="42">L86+N86-1</f>
        <v>3</v>
      </c>
      <c r="M87" s="11">
        <f t="shared" si="27"/>
        <v>1</v>
      </c>
      <c r="N87" s="20">
        <f t="shared" si="28"/>
        <v>1</v>
      </c>
      <c r="O87" s="22">
        <f t="shared" si="29"/>
        <v>1571</v>
      </c>
      <c r="P87" s="71">
        <f>'Input_ch=1'!J63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1571</v>
      </c>
      <c r="U87" s="71">
        <f>'Input_ch=1'!J74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'Input_ch=1'!J85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1571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3</v>
      </c>
      <c r="F88" s="35">
        <f t="shared" si="23"/>
        <v>4</v>
      </c>
      <c r="G88" s="11">
        <f t="shared" si="41"/>
        <v>3</v>
      </c>
      <c r="H88" s="11">
        <f t="shared" si="24"/>
        <v>1</v>
      </c>
      <c r="I88" s="20">
        <f t="shared" si="25"/>
        <v>1</v>
      </c>
      <c r="J88" s="29">
        <f t="shared" si="26"/>
        <v>1823.5</v>
      </c>
      <c r="K88" s="71">
        <f>'Input_ch=1'!K52</f>
        <v>4</v>
      </c>
      <c r="L88" s="11">
        <f t="shared" si="42"/>
        <v>3</v>
      </c>
      <c r="M88" s="11">
        <f t="shared" si="27"/>
        <v>1</v>
      </c>
      <c r="N88" s="20">
        <f t="shared" si="28"/>
        <v>1</v>
      </c>
      <c r="O88" s="22">
        <f t="shared" si="29"/>
        <v>1823.5</v>
      </c>
      <c r="P88" s="71">
        <f>'Input_ch=1'!K63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1823.5</v>
      </c>
      <c r="U88" s="71">
        <f>'Input_ch=1'!K74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'Input_ch=1'!K85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1823.5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3</v>
      </c>
      <c r="H89" s="11">
        <f t="shared" si="24"/>
        <v>1</v>
      </c>
      <c r="I89" s="20">
        <f t="shared" si="25"/>
        <v>1</v>
      </c>
      <c r="J89" s="29">
        <f t="shared" si="26"/>
        <v>1831</v>
      </c>
      <c r="K89" s="71">
        <f>'Input_ch=1'!K53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1831</v>
      </c>
      <c r="P89" s="71">
        <f>'Input_ch=1'!K64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1831</v>
      </c>
      <c r="U89" s="71">
        <f>'Input_ch=1'!K75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1831</v>
      </c>
      <c r="Z89" s="71">
        <f>'Input_ch=1'!K86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1831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1889</v>
      </c>
      <c r="K90" s="71">
        <f>'Input_ch=1'!K53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1889</v>
      </c>
      <c r="P90" s="71">
        <f>'Input_ch=1'!K64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1889</v>
      </c>
      <c r="U90" s="71">
        <f>'Input_ch=1'!K75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1889</v>
      </c>
      <c r="Z90" s="71">
        <f>'Input_ch=1'!K86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1889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3</v>
      </c>
      <c r="K91" s="71">
        <f>'Input_ch=1'!K53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2172</v>
      </c>
      <c r="P91" s="71">
        <f>'Input_ch=1'!K64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2172</v>
      </c>
      <c r="U91" s="71">
        <f>'Input_ch=1'!K75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2172</v>
      </c>
      <c r="Z91" s="71">
        <f>'Input_ch=1'!K86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2172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2</v>
      </c>
      <c r="K92" s="71">
        <f>'Input_ch=1'!L53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3</v>
      </c>
      <c r="P92" s="71">
        <f>'Input_ch=1'!L64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3</v>
      </c>
      <c r="U92" s="71">
        <f>'Input_ch=1'!L75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2345.25</v>
      </c>
      <c r="Z92" s="71">
        <f>'Input_ch=1'!L86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3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1</v>
      </c>
      <c r="K93" s="71">
        <f>'Input_ch=1'!L54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2</v>
      </c>
      <c r="P93" s="71">
        <f>'Input_ch=1'!L65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2</v>
      </c>
      <c r="U93" s="71">
        <f>'Input_ch=1'!L76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2532</v>
      </c>
      <c r="Z93" s="71">
        <f>'Input_ch=1'!L87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2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'Input_ch=1'!K54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6404.5</v>
      </c>
      <c r="P94" s="71">
        <f>'Input_ch=1'!K65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6404.5</v>
      </c>
      <c r="U94" s="71">
        <f>'Input_ch=1'!K76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2137.5</v>
      </c>
      <c r="Z94" s="71">
        <f>'Input_ch=1'!K87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6404.5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3</v>
      </c>
      <c r="K95" s="71">
        <f>'Input_ch=1'!K53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2197.75</v>
      </c>
      <c r="P95" s="71">
        <f>'Input_ch=1'!K64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2197.75</v>
      </c>
      <c r="U95" s="71">
        <f>'Input_ch=1'!K75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2197.75</v>
      </c>
      <c r="Z95" s="71">
        <f>'Input_ch=1'!K86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2197.75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2</v>
      </c>
      <c r="K96" s="71">
        <f>'Input_ch=1'!L53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3</v>
      </c>
      <c r="P96" s="71">
        <f>'Input_ch=1'!L64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3</v>
      </c>
      <c r="U96" s="71">
        <f>'Input_ch=1'!L75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2375.75</v>
      </c>
      <c r="Z96" s="71">
        <f>'Input_ch=1'!L86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3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1</v>
      </c>
      <c r="K97" s="71">
        <f>'Input_ch=1'!L54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2</v>
      </c>
      <c r="P97" s="71">
        <f>'Input_ch=1'!L65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2</v>
      </c>
      <c r="U97" s="71">
        <f>'Input_ch=1'!L76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2256.25</v>
      </c>
      <c r="Z97" s="71">
        <f>'Input_ch=1'!L87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2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'Input_ch=1'!K54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5460.25</v>
      </c>
      <c r="P98" s="71">
        <f>'Input_ch=1'!K65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5460.25</v>
      </c>
      <c r="U98" s="71">
        <f>'Input_ch=1'!K76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1822.75</v>
      </c>
      <c r="Z98" s="71">
        <f>'Input_ch=1'!K87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5460.25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'Input_ch=1'!K53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1711.5</v>
      </c>
      <c r="P99" s="71">
        <f>'Input_ch=1'!K64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1711.5</v>
      </c>
      <c r="U99" s="71">
        <f>'Input_ch=1'!K75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1711.5</v>
      </c>
      <c r="Z99" s="71">
        <f>'Input_ch=1'!K86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1711.5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3</v>
      </c>
      <c r="F100" s="35">
        <f t="shared" si="23"/>
        <v>4</v>
      </c>
      <c r="G100" s="11">
        <f t="shared" si="41"/>
        <v>3</v>
      </c>
      <c r="H100" s="11">
        <f t="shared" si="24"/>
        <v>1</v>
      </c>
      <c r="I100" s="20">
        <f t="shared" si="25"/>
        <v>1</v>
      </c>
      <c r="J100" s="29">
        <f t="shared" si="26"/>
        <v>2098.25</v>
      </c>
      <c r="K100" s="71">
        <f>'Input_ch=1'!K53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2098.25</v>
      </c>
      <c r="P100" s="71">
        <f>'Input_ch=1'!K64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2098.25</v>
      </c>
      <c r="U100" s="71">
        <f>'Input_ch=1'!K75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2098.25</v>
      </c>
      <c r="Z100" s="71">
        <f>'Input_ch=1'!K86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2098.25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3</v>
      </c>
      <c r="H101" s="11">
        <f t="shared" si="24"/>
        <v>1</v>
      </c>
      <c r="I101" s="20">
        <f t="shared" si="25"/>
        <v>1</v>
      </c>
      <c r="J101" s="29">
        <f t="shared" si="26"/>
        <v>2106.25</v>
      </c>
      <c r="K101" s="71">
        <f>'Input_ch=1'!K53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2106.25</v>
      </c>
      <c r="P101" s="71">
        <f>'Input_ch=1'!K64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2106.25</v>
      </c>
      <c r="U101" s="71">
        <f>'Input_ch=1'!K75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2106.25</v>
      </c>
      <c r="Z101" s="71">
        <f>'Input_ch=1'!K86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2106.25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3</v>
      </c>
      <c r="K102" s="71">
        <f>'Input_ch=1'!K53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2203.5</v>
      </c>
      <c r="P102" s="71">
        <f>'Input_ch=1'!K64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2203.5</v>
      </c>
      <c r="U102" s="71">
        <f>'Input_ch=1'!K75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2203.5</v>
      </c>
      <c r="Z102" s="71">
        <f>'Input_ch=1'!K86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2203.5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2</v>
      </c>
      <c r="K103" s="71">
        <f>'Input_ch=1'!L53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3</v>
      </c>
      <c r="P103" s="71">
        <f>'Input_ch=1'!L64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3</v>
      </c>
      <c r="U103" s="71">
        <f>'Input_ch=1'!L75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2425.5</v>
      </c>
      <c r="Z103" s="71">
        <f>'Input_ch=1'!L86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3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6443.5</v>
      </c>
      <c r="K104" s="71">
        <f>'Input_ch=1'!K54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4297</v>
      </c>
      <c r="P104" s="71">
        <f>'Input_ch=1'!K65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4297</v>
      </c>
      <c r="U104" s="71">
        <f>'Input_ch=1'!K76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2150.5</v>
      </c>
      <c r="Z104" s="71">
        <f>'Input_ch=1'!K87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4297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2</v>
      </c>
      <c r="F105" s="35">
        <f t="shared" si="23"/>
        <v>3</v>
      </c>
      <c r="G105" s="11">
        <f t="shared" si="41"/>
        <v>3</v>
      </c>
      <c r="H105" s="11">
        <f t="shared" si="24"/>
        <v>0</v>
      </c>
      <c r="I105" s="20">
        <f t="shared" si="25"/>
        <v>0</v>
      </c>
      <c r="J105" s="29">
        <f t="shared" si="26"/>
        <v>3</v>
      </c>
      <c r="K105" s="71">
        <f>'Input_ch=1'!L53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3</v>
      </c>
      <c r="P105" s="71">
        <f>'Input_ch=1'!L64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3</v>
      </c>
      <c r="U105" s="71">
        <f>'Input_ch=1'!L75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2447</v>
      </c>
      <c r="Z105" s="71">
        <f>'Input_ch=1'!L86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3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2</v>
      </c>
      <c r="K106" s="71">
        <f>'Input_ch=1'!L54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2</v>
      </c>
      <c r="P106" s="71">
        <f>'Input_ch=1'!L65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2</v>
      </c>
      <c r="U106" s="71">
        <f>'Input_ch=1'!L76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2454.75</v>
      </c>
      <c r="Z106" s="71">
        <f>'Input_ch=1'!L87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2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1</v>
      </c>
      <c r="K107" s="71">
        <f>'Input_ch=1'!L54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1</v>
      </c>
      <c r="P107" s="71">
        <f>'Input_ch=1'!L65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1</v>
      </c>
      <c r="U107" s="71">
        <f>'Input_ch=1'!L76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2491</v>
      </c>
      <c r="Z107" s="71">
        <f>'Input_ch=1'!L87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1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'Input_ch=1'!K54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'Input_ch=1'!K65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'Input_ch=1'!K76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2383.75</v>
      </c>
      <c r="Z108" s="71">
        <f>'Input_ch=1'!K87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3</v>
      </c>
      <c r="F109" s="35">
        <f t="shared" si="23"/>
        <v>4</v>
      </c>
      <c r="G109" s="11">
        <f t="shared" si="41"/>
        <v>0</v>
      </c>
      <c r="H109" s="11">
        <f t="shared" si="24"/>
        <v>4</v>
      </c>
      <c r="I109" s="20">
        <f t="shared" si="25"/>
        <v>4</v>
      </c>
      <c r="J109" s="29">
        <f t="shared" si="26"/>
        <v>8936</v>
      </c>
      <c r="K109" s="71">
        <f>'Input_ch=1'!K53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2237</v>
      </c>
      <c r="P109" s="71">
        <f>'Input_ch=1'!K64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2237</v>
      </c>
      <c r="U109" s="71">
        <f>'Input_ch=1'!K75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2237</v>
      </c>
      <c r="Z109" s="71">
        <f>'Input_ch=1'!K86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2237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3</v>
      </c>
      <c r="H110" s="11">
        <f t="shared" si="24"/>
        <v>0</v>
      </c>
      <c r="I110" s="20">
        <f t="shared" si="25"/>
        <v>0</v>
      </c>
      <c r="J110" s="29">
        <f t="shared" si="26"/>
        <v>3</v>
      </c>
      <c r="K110" s="71">
        <f>'Input_ch=1'!K53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2241.5</v>
      </c>
      <c r="P110" s="71">
        <f>'Input_ch=1'!K64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2241.5</v>
      </c>
      <c r="U110" s="71">
        <f>'Input_ch=1'!K75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2241.5</v>
      </c>
      <c r="Z110" s="71">
        <f>'Input_ch=1'!K86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2241.5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2</v>
      </c>
      <c r="K111" s="71">
        <f>'Input_ch=1'!L53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3</v>
      </c>
      <c r="P111" s="71">
        <f>'Input_ch=1'!L64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3</v>
      </c>
      <c r="U111" s="71">
        <f>'Input_ch=1'!L75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2345</v>
      </c>
      <c r="Z111" s="71">
        <f>'Input_ch=1'!L86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3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1</v>
      </c>
      <c r="K112" s="71">
        <f>'Input_ch=1'!L54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2</v>
      </c>
      <c r="P112" s="71">
        <f>'Input_ch=1'!L65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2</v>
      </c>
      <c r="U112" s="71">
        <f>'Input_ch=1'!L76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2438.75</v>
      </c>
      <c r="Z112" s="71">
        <f>'Input_ch=1'!L87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2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'Input_ch=1'!K54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6638.5</v>
      </c>
      <c r="P113" s="71">
        <f>'Input_ch=1'!K65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6638.5</v>
      </c>
      <c r="U113" s="71">
        <f>'Input_ch=1'!K76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2215.5</v>
      </c>
      <c r="Z113" s="71">
        <f>'Input_ch=1'!K87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6638.5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'Input_ch=1'!K53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1872.75</v>
      </c>
      <c r="P114" s="71">
        <f>'Input_ch=1'!K64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1872.75</v>
      </c>
      <c r="U114" s="71">
        <f>'Input_ch=1'!K75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1872.75</v>
      </c>
      <c r="Z114" s="71">
        <f>'Input_ch=1'!K86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1872.75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2</v>
      </c>
      <c r="K115" s="71">
        <f>'Input_ch=1'!K53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1902</v>
      </c>
      <c r="P115" s="71">
        <f>'Input_ch=1'!K64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1902</v>
      </c>
      <c r="U115" s="71">
        <f>'Input_ch=1'!K75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1902</v>
      </c>
      <c r="Z115" s="71">
        <f>'Input_ch=1'!K86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1902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1</v>
      </c>
      <c r="K116" s="71">
        <f>'Input_ch=1'!K53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2052.5</v>
      </c>
      <c r="P116" s="71">
        <f>'Input_ch=1'!K64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2052.5</v>
      </c>
      <c r="U116" s="71">
        <f>'Input_ch=1'!K75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2052.5</v>
      </c>
      <c r="Z116" s="71">
        <f>'Input_ch=1'!K86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2052.5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'Input_ch=1'!K53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1830.25</v>
      </c>
      <c r="P117" s="71">
        <f>'Input_ch=1'!K64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1830.25</v>
      </c>
      <c r="U117" s="71">
        <f>'Input_ch=1'!K75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1830.25</v>
      </c>
      <c r="Z117" s="71">
        <f>'Input_ch=1'!K86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1830.25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3</v>
      </c>
      <c r="K118" s="71">
        <f>'Input_ch=1'!K53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2116</v>
      </c>
      <c r="P118" s="71">
        <f>'Input_ch=1'!K64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2116</v>
      </c>
      <c r="U118" s="71">
        <f>'Input_ch=1'!K75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2116</v>
      </c>
      <c r="Z118" s="71">
        <f>'Input_ch=1'!K86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2116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2</v>
      </c>
      <c r="K119" s="71">
        <f>'Input_ch=1'!K53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2085</v>
      </c>
      <c r="P119" s="71">
        <f>'Input_ch=1'!K64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2085</v>
      </c>
      <c r="U119" s="71">
        <f>'Input_ch=1'!K75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2085</v>
      </c>
      <c r="Z119" s="71">
        <f>'Input_ch=1'!K86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2085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2004.25</v>
      </c>
      <c r="K120" s="71">
        <f>'Input_ch=1'!K53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2006.25</v>
      </c>
      <c r="P120" s="71">
        <f>'Input_ch=1'!K64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2006.25</v>
      </c>
      <c r="U120" s="71">
        <f>'Input_ch=1'!K75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2006.25</v>
      </c>
      <c r="Z120" s="71">
        <f>'Input_ch=1'!K86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2006.25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1</v>
      </c>
      <c r="K121" s="71">
        <f>'Input_ch=1'!K53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2049.5</v>
      </c>
      <c r="P121" s="71">
        <f>'Input_ch=1'!K64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2049.5</v>
      </c>
      <c r="U121" s="71">
        <f>'Input_ch=1'!K75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2049.5</v>
      </c>
      <c r="Z121" s="71">
        <f>'Input_ch=1'!K86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2049.5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'Input_ch=1'!K53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1888</v>
      </c>
      <c r="P122" s="71">
        <f>'Input_ch=1'!K64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1888</v>
      </c>
      <c r="U122" s="71">
        <f>'Input_ch=1'!K75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1888</v>
      </c>
      <c r="Z122" s="71">
        <f>'Input_ch=1'!K86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1888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'Input_ch=1'!K53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1876</v>
      </c>
      <c r="P123" s="71">
        <f>'Input_ch=1'!K64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1876</v>
      </c>
      <c r="U123" s="71">
        <f>'Input_ch=1'!K75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1876</v>
      </c>
      <c r="Z123" s="71">
        <f>'Input_ch=1'!K86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1876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'Input_ch=1'!K53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1814.75</v>
      </c>
      <c r="P124" s="71">
        <f>'Input_ch=1'!K64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1814.75</v>
      </c>
      <c r="U124" s="71">
        <f>'Input_ch=1'!K75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1814.75</v>
      </c>
      <c r="Z124" s="71">
        <f>'Input_ch=1'!K86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1814.75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3</v>
      </c>
      <c r="K125" s="71">
        <f>'Input_ch=1'!K53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1852.75</v>
      </c>
      <c r="P125" s="71">
        <f>'Input_ch=1'!K64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1852.75</v>
      </c>
      <c r="U125" s="71">
        <f>'Input_ch=1'!K75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1852.75</v>
      </c>
      <c r="Z125" s="71">
        <f>'Input_ch=1'!K86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1852.75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2</v>
      </c>
      <c r="K126" s="71">
        <f>'Input_ch=1'!K53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2077.25</v>
      </c>
      <c r="P126" s="71">
        <f>'Input_ch=1'!K64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2077.25</v>
      </c>
      <c r="U126" s="71">
        <f>'Input_ch=1'!K75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2077.25</v>
      </c>
      <c r="Z126" s="71">
        <f>'Input_ch=1'!K86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2077.25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5548.75</v>
      </c>
      <c r="K127" s="71">
        <f>'Input_ch=1'!K53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1852.25</v>
      </c>
      <c r="P127" s="71">
        <f>'Input_ch=1'!K64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1852.25</v>
      </c>
      <c r="U127" s="71">
        <f>'Input_ch=1'!K75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1852.25</v>
      </c>
      <c r="Z127" s="71">
        <f>'Input_ch=1'!K86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1852.25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3</v>
      </c>
      <c r="K128" s="71">
        <f>'Input_ch=1'!K53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2024.25</v>
      </c>
      <c r="P128" s="71">
        <f>'Input_ch=1'!K64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2024.25</v>
      </c>
      <c r="U128" s="71">
        <f>'Input_ch=1'!K75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2024.25</v>
      </c>
      <c r="Z128" s="71">
        <f>'Input_ch=1'!K86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2024.25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2</v>
      </c>
      <c r="K129" s="71">
        <f>'Input_ch=1'!K53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2052.5</v>
      </c>
      <c r="P129" s="71">
        <f>'Input_ch=1'!K64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2052.5</v>
      </c>
      <c r="U129" s="71">
        <f>'Input_ch=1'!K75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2052.5</v>
      </c>
      <c r="Z129" s="71">
        <f>'Input_ch=1'!K86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2052.5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1</v>
      </c>
      <c r="K130" s="71">
        <f>'Input_ch=1'!K53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2158.75</v>
      </c>
      <c r="P130" s="71">
        <f>'Input_ch=1'!K64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2158.75</v>
      </c>
      <c r="U130" s="71">
        <f>'Input_ch=1'!K75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2158.75</v>
      </c>
      <c r="Z130" s="71">
        <f>'Input_ch=1'!K86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2158.75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'Input_ch=1'!K53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2000.5</v>
      </c>
      <c r="P131" s="71">
        <f>'Input_ch=1'!K64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2000.5</v>
      </c>
      <c r="U131" s="71">
        <f>'Input_ch=1'!K75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2000.5</v>
      </c>
      <c r="Z131" s="71">
        <f>'Input_ch=1'!K86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2000.5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'Input_ch=1'!K53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1867.5</v>
      </c>
      <c r="P132" s="71">
        <f>'Input_ch=1'!K64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1867.5</v>
      </c>
      <c r="U132" s="71">
        <f>'Input_ch=1'!K75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1867.5</v>
      </c>
      <c r="Z132" s="71">
        <f>'Input_ch=1'!K86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1867.5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3</v>
      </c>
      <c r="F133" s="35">
        <f t="shared" si="23"/>
        <v>4</v>
      </c>
      <c r="G133" s="11">
        <f t="shared" si="41"/>
        <v>0</v>
      </c>
      <c r="H133" s="11">
        <f t="shared" si="24"/>
        <v>4</v>
      </c>
      <c r="I133" s="20">
        <f t="shared" si="25"/>
        <v>4</v>
      </c>
      <c r="J133" s="29">
        <f t="shared" si="26"/>
        <v>7223</v>
      </c>
      <c r="K133" s="71">
        <f>'Input_ch=1'!K53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1808.75</v>
      </c>
      <c r="P133" s="71">
        <f>'Input_ch=1'!K64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1808.75</v>
      </c>
      <c r="U133" s="71">
        <f>'Input_ch=1'!K75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1808.75</v>
      </c>
      <c r="Z133" s="71">
        <f>'Input_ch=1'!K86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1808.75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3</v>
      </c>
      <c r="H134" s="11">
        <f t="shared" si="24"/>
        <v>-2</v>
      </c>
      <c r="I134" s="20">
        <f t="shared" si="25"/>
        <v>0</v>
      </c>
      <c r="J134" s="29">
        <f t="shared" si="26"/>
        <v>3</v>
      </c>
      <c r="K134" s="71">
        <f>'Input_ch=1'!K53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1922</v>
      </c>
      <c r="P134" s="71">
        <f>'Input_ch=1'!K64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1922</v>
      </c>
      <c r="U134" s="71">
        <f>'Input_ch=1'!K75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1922</v>
      </c>
      <c r="Z134" s="71">
        <f>'Input_ch=1'!K86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1922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2</v>
      </c>
      <c r="H135" s="11">
        <f t="shared" si="24"/>
        <v>-1</v>
      </c>
      <c r="I135" s="20">
        <f t="shared" si="25"/>
        <v>0</v>
      </c>
      <c r="J135" s="29">
        <f t="shared" si="26"/>
        <v>2</v>
      </c>
      <c r="K135" s="71">
        <f>'Input_ch=1'!K53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1861</v>
      </c>
      <c r="P135" s="71">
        <f>'Input_ch=1'!K64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1861</v>
      </c>
      <c r="U135" s="71">
        <f>'Input_ch=1'!K75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1861</v>
      </c>
      <c r="Z135" s="71">
        <f>'Input_ch=1'!K86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1861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1</v>
      </c>
      <c r="H136" s="11">
        <f t="shared" si="24"/>
        <v>3</v>
      </c>
      <c r="I136" s="20">
        <f t="shared" si="25"/>
        <v>3</v>
      </c>
      <c r="J136" s="29">
        <f t="shared" si="26"/>
        <v>5451.25</v>
      </c>
      <c r="K136" s="71">
        <f>'Input_ch=1'!K53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1819.75</v>
      </c>
      <c r="P136" s="71">
        <f>'Input_ch=1'!K64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1819.75</v>
      </c>
      <c r="U136" s="71">
        <f>'Input_ch=1'!K75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1819.75</v>
      </c>
      <c r="Z136" s="71">
        <f>'Input_ch=1'!K86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1819.75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3</v>
      </c>
      <c r="K137" s="71">
        <f>'Input_ch=1'!K53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1873</v>
      </c>
      <c r="P137" s="71">
        <f>'Input_ch=1'!K64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1873</v>
      </c>
      <c r="U137" s="71">
        <f>'Input_ch=1'!K75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1873</v>
      </c>
      <c r="Z137" s="71">
        <f>'Input_ch=1'!K86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1873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3</v>
      </c>
      <c r="F138" s="35">
        <f t="shared" si="23"/>
        <v>4</v>
      </c>
      <c r="G138" s="11">
        <f t="shared" si="41"/>
        <v>2</v>
      </c>
      <c r="H138" s="11">
        <f t="shared" si="24"/>
        <v>2</v>
      </c>
      <c r="I138" s="20">
        <f t="shared" si="25"/>
        <v>2</v>
      </c>
      <c r="J138" s="29">
        <f t="shared" si="26"/>
        <v>3682</v>
      </c>
      <c r="K138" s="71">
        <f>'Input_ch=1'!K53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1843</v>
      </c>
      <c r="P138" s="71">
        <f>'Input_ch=1'!K64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1843</v>
      </c>
      <c r="U138" s="71">
        <f>'Input_ch=1'!K75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1843</v>
      </c>
      <c r="Z138" s="71">
        <f>'Input_ch=1'!K86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1843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3</v>
      </c>
      <c r="H139" s="11">
        <f t="shared" si="24"/>
        <v>-2</v>
      </c>
      <c r="I139" s="20">
        <f t="shared" si="25"/>
        <v>0</v>
      </c>
      <c r="J139" s="29">
        <f t="shared" si="26"/>
        <v>3</v>
      </c>
      <c r="K139" s="71">
        <f>'Input_ch=1'!K53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1909.25</v>
      </c>
      <c r="P139" s="71">
        <f>'Input_ch=1'!K64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1909.25</v>
      </c>
      <c r="U139" s="71">
        <f>'Input_ch=1'!K75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1909.25</v>
      </c>
      <c r="Z139" s="71">
        <f>'Input_ch=1'!K86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1909.25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2</v>
      </c>
      <c r="H140" s="11">
        <f t="shared" si="24"/>
        <v>2</v>
      </c>
      <c r="I140" s="20">
        <f t="shared" si="25"/>
        <v>2</v>
      </c>
      <c r="J140" s="29">
        <f t="shared" si="26"/>
        <v>3716</v>
      </c>
      <c r="K140" s="71">
        <f>'Input_ch=1'!K53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1860</v>
      </c>
      <c r="P140" s="71">
        <f>'Input_ch=1'!K64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1860</v>
      </c>
      <c r="U140" s="71">
        <f>'Input_ch=1'!K75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1860</v>
      </c>
      <c r="Z140" s="71">
        <f>'Input_ch=1'!K86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1860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3</v>
      </c>
      <c r="K141" s="71">
        <f>'Input_ch=1'!K53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2056</v>
      </c>
      <c r="P141" s="71">
        <f>'Input_ch=1'!K64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2056</v>
      </c>
      <c r="U141" s="71">
        <f>'Input_ch=1'!K75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2056</v>
      </c>
      <c r="Z141" s="71">
        <f>'Input_ch=1'!K86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2056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3</v>
      </c>
      <c r="F142" s="35">
        <f t="shared" si="23"/>
        <v>4</v>
      </c>
      <c r="G142" s="11">
        <f t="shared" si="41"/>
        <v>2</v>
      </c>
      <c r="H142" s="11">
        <f t="shared" si="24"/>
        <v>2</v>
      </c>
      <c r="I142" s="20">
        <f t="shared" si="25"/>
        <v>2</v>
      </c>
      <c r="J142" s="29">
        <f t="shared" si="26"/>
        <v>3911.5</v>
      </c>
      <c r="K142" s="71">
        <f>'Input_ch=1'!K53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1957.75</v>
      </c>
      <c r="P142" s="71">
        <f>'Input_ch=1'!K64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1957.75</v>
      </c>
      <c r="U142" s="71">
        <f>'Input_ch=1'!K75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1957.75</v>
      </c>
      <c r="Z142" s="71">
        <f>'Input_ch=1'!K86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1957.75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3</v>
      </c>
      <c r="H143" s="11">
        <f t="shared" si="24"/>
        <v>-2</v>
      </c>
      <c r="I143" s="20">
        <f t="shared" si="25"/>
        <v>0</v>
      </c>
      <c r="J143" s="29">
        <f t="shared" si="26"/>
        <v>3</v>
      </c>
      <c r="K143" s="71">
        <f>'Input_ch=1'!K53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2110</v>
      </c>
      <c r="P143" s="71">
        <f>'Input_ch=1'!K64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2110</v>
      </c>
      <c r="U143" s="71">
        <f>'Input_ch=1'!K75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2110</v>
      </c>
      <c r="Z143" s="71">
        <f>'Input_ch=1'!K86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2110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2</v>
      </c>
      <c r="H144" s="11">
        <f t="shared" si="24"/>
        <v>2</v>
      </c>
      <c r="I144" s="20">
        <f t="shared" si="25"/>
        <v>2</v>
      </c>
      <c r="J144" s="29">
        <f t="shared" si="26"/>
        <v>3926.5</v>
      </c>
      <c r="K144" s="71">
        <f>'Input_ch=1'!K53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1965.25</v>
      </c>
      <c r="P144" s="71">
        <f>'Input_ch=1'!K64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1965.25</v>
      </c>
      <c r="U144" s="71">
        <f>'Input_ch=1'!K75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1965.25</v>
      </c>
      <c r="Z144" s="71">
        <f>'Input_ch=1'!K86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1965.25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2024.5</v>
      </c>
      <c r="K145" s="71">
        <f>'Input_ch=1'!K53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2024.5</v>
      </c>
      <c r="P145" s="71">
        <f>'Input_ch=1'!K64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2024.5</v>
      </c>
      <c r="U145" s="71">
        <f>'Input_ch=1'!K75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2024.5</v>
      </c>
      <c r="Z145" s="71">
        <f>'Input_ch=1'!K86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2024.5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2091.25</v>
      </c>
      <c r="K146" s="71">
        <f>'Input_ch=1'!K53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2091.25</v>
      </c>
      <c r="P146" s="71">
        <f>'Input_ch=1'!K64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2091.25</v>
      </c>
      <c r="U146" s="71">
        <f>'Input_ch=1'!K75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2091.25</v>
      </c>
      <c r="Z146" s="71">
        <f>'Input_ch=1'!K86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2091.25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2182.5</v>
      </c>
      <c r="K147" s="71">
        <f>'Input_ch=1'!K53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2182.5</v>
      </c>
      <c r="P147" s="71">
        <f>'Input_ch=1'!K64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2182.5</v>
      </c>
      <c r="U147" s="71">
        <f>'Input_ch=1'!K75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2182.5</v>
      </c>
      <c r="Z147" s="71">
        <f>'Input_ch=1'!K86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2182.5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1</v>
      </c>
      <c r="F148" s="35">
        <f t="shared" si="23"/>
        <v>2</v>
      </c>
      <c r="G148" s="11">
        <f t="shared" si="41"/>
        <v>3</v>
      </c>
      <c r="H148" s="11">
        <f t="shared" si="24"/>
        <v>-1</v>
      </c>
      <c r="I148" s="20">
        <f t="shared" si="25"/>
        <v>0</v>
      </c>
      <c r="J148" s="29">
        <f t="shared" si="26"/>
        <v>3</v>
      </c>
      <c r="K148" s="71">
        <f>'Input_ch=1'!L53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3</v>
      </c>
      <c r="P148" s="71">
        <f>'Input_ch=1'!L64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3</v>
      </c>
      <c r="U148" s="71">
        <f>'Input_ch=1'!L75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2346</v>
      </c>
      <c r="Z148" s="71">
        <f>'Input_ch=1'!L86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3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2</v>
      </c>
      <c r="K149" s="71">
        <f>'Input_ch=1'!L54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2</v>
      </c>
      <c r="P149" s="71">
        <f>'Input_ch=1'!L65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2</v>
      </c>
      <c r="U149" s="71">
        <f>'Input_ch=1'!L76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2361.75</v>
      </c>
      <c r="Z149" s="71">
        <f>'Input_ch=1'!L87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2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2262.5</v>
      </c>
      <c r="K150" s="71">
        <f>'Input_ch=1'!L54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5" si="51">IF(M150&gt;0,M150,0)</f>
        <v>0</v>
      </c>
      <c r="O150" s="22">
        <f t="shared" ref="O150:O168" si="52">L150*$C$4+N150*C150</f>
        <v>1</v>
      </c>
      <c r="P150" s="71">
        <f>'Input_ch=1'!L65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1</v>
      </c>
      <c r="U150" s="71">
        <f>'Input_ch=1'!L76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2264.5</v>
      </c>
      <c r="Z150" s="71">
        <f>'Input_ch=1'!L87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1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1</v>
      </c>
      <c r="K151" s="71">
        <f>'Input_ch=1'!L54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'Input_ch=1'!L65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'Input_ch=1'!L76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2311.25</v>
      </c>
      <c r="Z151" s="71">
        <f>'Input_ch=1'!L87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'Input_ch=1'!K54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'Input_ch=1'!K65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'Input_ch=1'!K76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2235.5</v>
      </c>
      <c r="Z152" s="71">
        <f>'Input_ch=1'!K87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'Input_ch=1'!K53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2170</v>
      </c>
      <c r="P153" s="71">
        <f>'Input_ch=1'!K64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2170</v>
      </c>
      <c r="U153" s="71">
        <f>'Input_ch=1'!K75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2170</v>
      </c>
      <c r="Z153" s="71">
        <f>'Input_ch=1'!K86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2170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'Input_ch=1'!K53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2127</v>
      </c>
      <c r="P154" s="71">
        <f>'Input_ch=1'!K64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2127</v>
      </c>
      <c r="U154" s="71">
        <f>'Input_ch=1'!K75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2127</v>
      </c>
      <c r="Z154" s="71">
        <f>'Input_ch=1'!K86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2127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'Input_ch=1'!K53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2041.5</v>
      </c>
      <c r="P155" s="71">
        <f>'Input_ch=1'!K64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2041.5</v>
      </c>
      <c r="U155" s="71">
        <f>'Input_ch=1'!K75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2041.5</v>
      </c>
      <c r="Z155" s="71">
        <f>'Input_ch=1'!K86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2041.5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3</v>
      </c>
      <c r="K156" s="71">
        <f>'Input_ch=1'!K53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2097</v>
      </c>
      <c r="P156" s="71">
        <f>'Input_ch=1'!K64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2097</v>
      </c>
      <c r="U156" s="71">
        <f>'Input_ch=1'!K75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2097</v>
      </c>
      <c r="Z156" s="71">
        <f>'Input_ch=1'!K86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2097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2</v>
      </c>
      <c r="K157" s="71">
        <f>'Input_ch=1'!L53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3</v>
      </c>
      <c r="P157" s="71">
        <f>'Input_ch=1'!L64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3</v>
      </c>
      <c r="U157" s="71">
        <f>'Input_ch=1'!L75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2367</v>
      </c>
      <c r="Z157" s="71">
        <f>'Input_ch=1'!L86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3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1</v>
      </c>
      <c r="K158" s="71">
        <f>'Input_ch=1'!K54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4297</v>
      </c>
      <c r="P158" s="71">
        <f>'Input_ch=1'!K65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4297</v>
      </c>
      <c r="U158" s="71">
        <f>'Input_ch=1'!K76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2150.5</v>
      </c>
      <c r="Z158" s="71">
        <f>'Input_ch=1'!K87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4297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'Input_ch=1'!K53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2044</v>
      </c>
      <c r="P159" s="71">
        <f>'Input_ch=1'!K64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2044</v>
      </c>
      <c r="U159" s="71">
        <f>'Input_ch=1'!K75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2044</v>
      </c>
      <c r="Z159" s="71">
        <f>'Input_ch=1'!K86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2044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'Input_ch=1'!K53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1903</v>
      </c>
      <c r="P160" s="71">
        <f>'Input_ch=1'!K64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1903</v>
      </c>
      <c r="U160" s="71">
        <f>'Input_ch=1'!K75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1903</v>
      </c>
      <c r="Z160" s="71">
        <f>'Input_ch=1'!K86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1903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'Input_ch=1'!K53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1807.5</v>
      </c>
      <c r="P161" s="71">
        <f>'Input_ch=1'!K64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1807.5</v>
      </c>
      <c r="U161" s="71">
        <f>'Input_ch=1'!K75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1807.5</v>
      </c>
      <c r="Z161" s="71">
        <f>'Input_ch=1'!K86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1807.5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'Input_ch=1'!J53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3</v>
      </c>
      <c r="P162" s="71">
        <f>'Input_ch=1'!J64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1672.25</v>
      </c>
      <c r="U162" s="71">
        <f>'Input_ch=1'!J75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3</v>
      </c>
      <c r="Z162" s="71">
        <f>'Input_ch=1'!J86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1672.25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'Input_ch=1'!J52</f>
        <v>4</v>
      </c>
      <c r="L163" s="11">
        <f t="shared" si="65"/>
        <v>2</v>
      </c>
      <c r="M163" s="11">
        <f t="shared" si="50"/>
        <v>2</v>
      </c>
      <c r="N163" s="20">
        <f t="shared" si="51"/>
        <v>2</v>
      </c>
      <c r="O163" s="22">
        <f t="shared" si="52"/>
        <v>3320</v>
      </c>
      <c r="P163" s="71">
        <f>'Input_ch=1'!J63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1662</v>
      </c>
      <c r="U163" s="71">
        <f>'Input_ch=1'!J74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2</v>
      </c>
      <c r="Z163" s="71">
        <f>'Input_ch=1'!J85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1662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'Input_ch=1'!J52</f>
        <v>4</v>
      </c>
      <c r="L164" s="11">
        <f t="shared" si="65"/>
        <v>3</v>
      </c>
      <c r="M164" s="11">
        <f t="shared" si="50"/>
        <v>1</v>
      </c>
      <c r="N164" s="20">
        <f t="shared" si="51"/>
        <v>1</v>
      </c>
      <c r="O164" s="22">
        <f t="shared" si="52"/>
        <v>1560</v>
      </c>
      <c r="P164" s="71">
        <f>'Input_ch=1'!J63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1560</v>
      </c>
      <c r="U164" s="71">
        <f>'Input_ch=1'!J74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1</v>
      </c>
      <c r="Z164" s="71">
        <f>'Input_ch=1'!J85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1560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1595.75</v>
      </c>
      <c r="K165" s="71">
        <f>'Input_ch=1'!J52</f>
        <v>4</v>
      </c>
      <c r="L165" s="11">
        <f t="shared" si="65"/>
        <v>3</v>
      </c>
      <c r="M165" s="11">
        <f t="shared" si="50"/>
        <v>1</v>
      </c>
      <c r="N165" s="20">
        <f t="shared" si="51"/>
        <v>1</v>
      </c>
      <c r="O165" s="22">
        <f t="shared" si="52"/>
        <v>1595.75</v>
      </c>
      <c r="P165" s="71">
        <f>'Input_ch=1'!J63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1595.75</v>
      </c>
      <c r="U165" s="71">
        <f>'Input_ch=1'!J74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'Input_ch=1'!J85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1595.75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3</v>
      </c>
      <c r="K166" s="71">
        <f>'Input_ch=1'!J52</f>
        <v>4</v>
      </c>
      <c r="L166" s="11">
        <f t="shared" si="65"/>
        <v>3</v>
      </c>
      <c r="M166" s="11">
        <f t="shared" si="50"/>
        <v>1</v>
      </c>
      <c r="N166" s="20">
        <v>0</v>
      </c>
      <c r="O166" s="22">
        <f t="shared" si="52"/>
        <v>3</v>
      </c>
      <c r="P166" s="71">
        <f>'Input_ch=1'!J63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3</v>
      </c>
      <c r="U166" s="71">
        <f>'Input_ch=1'!J74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'Input_ch=1'!J85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3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2</v>
      </c>
      <c r="K167" s="71">
        <f>'Input_ch=1'!K52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2</v>
      </c>
      <c r="P167" s="71">
        <f>'Input_ch=1'!K63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2</v>
      </c>
      <c r="U167" s="71">
        <f>'Input_ch=1'!K74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'Input_ch=1'!K85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2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1</v>
      </c>
      <c r="K168" s="71">
        <f>'Input_ch=1'!K53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1</v>
      </c>
      <c r="P168" s="71">
        <f>'Input_ch=1'!K64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1</v>
      </c>
      <c r="U168" s="71">
        <f>'Input_ch=1'!K75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'Input_ch=1'!K86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1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1891.606418918919</v>
      </c>
      <c r="K169" s="47"/>
      <c r="L169" s="23" t="s">
        <v>12</v>
      </c>
      <c r="M169" s="23"/>
      <c r="N169" s="23"/>
      <c r="O169" s="75">
        <f>AVERAGE(O21:O168)</f>
        <v>2025.0118243243244</v>
      </c>
      <c r="P169" s="47"/>
      <c r="Q169" s="23" t="s">
        <v>12</v>
      </c>
      <c r="R169" s="23"/>
      <c r="S169" s="23"/>
      <c r="T169" s="75">
        <f>AVERAGE(T21:T168)</f>
        <v>2029.1672297297298</v>
      </c>
      <c r="U169" s="47"/>
      <c r="V169" s="23" t="s">
        <v>12</v>
      </c>
      <c r="W169" s="23"/>
      <c r="X169" s="23"/>
      <c r="Y169" s="75">
        <f>AVERAGE(Y21:Y168)</f>
        <v>2047.1131756756756</v>
      </c>
      <c r="Z169" s="47"/>
      <c r="AA169" s="23" t="s">
        <v>12</v>
      </c>
      <c r="AB169" s="23"/>
      <c r="AC169" s="23"/>
      <c r="AD169" s="75">
        <f>AVERAGE(AD21:AD168)</f>
        <v>2029.1672297297298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279957.75</v>
      </c>
      <c r="K170" s="1"/>
      <c r="L170" s="1" t="s">
        <v>13</v>
      </c>
      <c r="M170" s="1"/>
      <c r="N170" s="1"/>
      <c r="O170" s="44">
        <f>SUM(O21:O168)</f>
        <v>299701.75</v>
      </c>
      <c r="P170" s="1"/>
      <c r="Q170" s="1" t="s">
        <v>13</v>
      </c>
      <c r="R170" s="1"/>
      <c r="S170" s="1"/>
      <c r="T170" s="44">
        <f>SUM(T21:T168)</f>
        <v>300316.75</v>
      </c>
      <c r="U170" s="1"/>
      <c r="V170" s="1" t="s">
        <v>13</v>
      </c>
      <c r="W170" s="1"/>
      <c r="X170" s="1"/>
      <c r="Y170" s="44">
        <f>SUM(Y21:Y168)</f>
        <v>302972.75</v>
      </c>
      <c r="Z170" s="1"/>
      <c r="AA170" s="1" t="s">
        <v>13</v>
      </c>
      <c r="AB170" s="1"/>
      <c r="AC170" s="1"/>
      <c r="AD170" s="44">
        <f>SUM(AD21:AD168)</f>
        <v>300316.75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1890.1266891891892</v>
      </c>
      <c r="K171" s="1"/>
      <c r="L171" s="1" t="s">
        <v>14</v>
      </c>
      <c r="M171" s="1"/>
      <c r="N171" s="1"/>
      <c r="O171" s="43">
        <f>SUMPRODUCT(N21:N168,$C$21:$C$168)/SUM(N21:N168)</f>
        <v>2022.5320945945946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1.4797297297297298</v>
      </c>
      <c r="K172" s="16"/>
      <c r="L172" s="46" t="s">
        <v>19</v>
      </c>
      <c r="M172" s="16"/>
      <c r="N172" s="16"/>
      <c r="O172" s="48">
        <f>AVERAGE(L21:L168)</f>
        <v>2.4797297297297298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7.0524927422084147</v>
      </c>
      <c r="Q173" s="12" t="s">
        <v>38</v>
      </c>
      <c r="T173" s="3">
        <f>100/$J$170*T170-100</f>
        <v>7.2721687468912677</v>
      </c>
      <c r="V173" s="12" t="s">
        <v>38</v>
      </c>
      <c r="Y173" s="3">
        <f>100/$J$170*Y170-100</f>
        <v>8.2208833297167132</v>
      </c>
      <c r="AA173" s="12" t="s">
        <v>38</v>
      </c>
      <c r="AD173" s="3">
        <f>100/$J$170*AD170-100</f>
        <v>7.2721687468912677</v>
      </c>
      <c r="AF173" s="12" t="s">
        <v>38</v>
      </c>
      <c r="AH173" s="3">
        <f>100/$J$170*AH170-100</f>
        <v>9.3147983936861891</v>
      </c>
    </row>
  </sheetData>
  <mergeCells count="10">
    <mergeCell ref="AE19:AH19"/>
    <mergeCell ref="K18:O18"/>
    <mergeCell ref="P18:T18"/>
    <mergeCell ref="U18:Y18"/>
    <mergeCell ref="Z18:AD18"/>
    <mergeCell ref="E19:J19"/>
    <mergeCell ref="K19:O19"/>
    <mergeCell ref="P19:T19"/>
    <mergeCell ref="U19:Y19"/>
    <mergeCell ref="Z19:AD19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9"/>
  <sheetViews>
    <sheetView showGridLines="0" topLeftCell="F29" workbookViewId="0">
      <selection activeCell="R49" sqref="R49:Z57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16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</row>
    <row r="50" spans="2:16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</row>
    <row r="51" spans="2:16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</row>
    <row r="52" spans="2:16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43">
        <v>4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</row>
    <row r="53" spans="2:16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</row>
    <row r="54" spans="2:16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43">
        <v>4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</row>
    <row r="55" spans="2:16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</row>
    <row r="56" spans="2:16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43">
        <v>4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</row>
    <row r="57" spans="2:16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43">
        <v>4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</row>
    <row r="58" spans="2:16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60">
        <v>4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</row>
    <row r="59" spans="2:16" x14ac:dyDescent="0.25">
      <c r="B59" s="56">
        <v>39722</v>
      </c>
      <c r="C59" s="3">
        <v>1648</v>
      </c>
      <c r="D59" s="62">
        <v>1500</v>
      </c>
    </row>
    <row r="60" spans="2:16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16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16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16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16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7" x14ac:dyDescent="0.25">
      <c r="B81" s="56">
        <v>40391</v>
      </c>
      <c r="C81" s="3">
        <v>2095.25</v>
      </c>
      <c r="D81" s="62">
        <v>2000</v>
      </c>
    </row>
    <row r="82" spans="2:17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7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7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  <c r="Q84" s="44"/>
    </row>
    <row r="85" spans="2:17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7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7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7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7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7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7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7" x14ac:dyDescent="0.25">
      <c r="B92" s="56">
        <v>40725</v>
      </c>
      <c r="C92" s="3">
        <v>2342</v>
      </c>
      <c r="D92" s="62">
        <v>2500</v>
      </c>
    </row>
    <row r="93" spans="2:17" x14ac:dyDescent="0.25">
      <c r="B93" s="56">
        <v>40756</v>
      </c>
      <c r="C93" s="3">
        <v>2435.75</v>
      </c>
      <c r="D93" s="62">
        <v>2500</v>
      </c>
    </row>
    <row r="94" spans="2:17" x14ac:dyDescent="0.25">
      <c r="B94" s="56">
        <v>40787</v>
      </c>
      <c r="C94" s="3">
        <v>2212.5</v>
      </c>
      <c r="D94" s="62">
        <v>2000</v>
      </c>
    </row>
    <row r="95" spans="2:17" x14ac:dyDescent="0.25">
      <c r="B95" s="56">
        <v>40817</v>
      </c>
      <c r="C95" s="3">
        <v>1869.75</v>
      </c>
      <c r="D95" s="62">
        <v>2000</v>
      </c>
    </row>
    <row r="96" spans="2:17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3"/>
  <sheetViews>
    <sheetView showGridLines="0" zoomScale="70" zoomScaleNormal="70" workbookViewId="0">
      <selection activeCell="W163" sqref="W163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2.5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83" t="s">
        <v>16</v>
      </c>
      <c r="C20" s="84" t="s">
        <v>21</v>
      </c>
      <c r="D20" s="85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'Input_ch=2.5'!I51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'Input_ch=2.5'!I62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'Input_ch=2.5'!I73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'Input_ch=2.5'!I84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5</v>
      </c>
      <c r="K23" s="72">
        <f>'Input_ch=2.5'!I51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1144.75</v>
      </c>
      <c r="P23" s="71">
        <f>'Input_ch=2.5'!I62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1144.75</v>
      </c>
      <c r="U23" s="71">
        <f>'Input_ch=2.5'!I73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1144.75</v>
      </c>
      <c r="Z23" s="71">
        <f>'Input_ch=2.5'!I84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1144.75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2.5</v>
      </c>
      <c r="K24" s="71">
        <f>'Input_ch=2.5'!I51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1130</v>
      </c>
      <c r="P24" s="71">
        <f>'Input_ch=2.5'!I62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1130</v>
      </c>
      <c r="U24" s="71">
        <f>'Input_ch=2.5'!I73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1130</v>
      </c>
      <c r="Z24" s="71">
        <f>'Input_ch=2.5'!I84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1130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'Input_ch=2.5'!I51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1035.5</v>
      </c>
      <c r="P25" s="71">
        <f>'Input_ch=2.5'!I62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1035.5</v>
      </c>
      <c r="U25" s="71">
        <f>'Input_ch=2.5'!I73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1035.5</v>
      </c>
      <c r="Z25" s="71">
        <f>'Input_ch=2.5'!I84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1035.5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2.5</v>
      </c>
      <c r="K26" s="73">
        <f>'Input_ch=2.5'!I51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1104.25</v>
      </c>
      <c r="P26" s="73">
        <f>'Input_ch=2.5'!I62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1104.25</v>
      </c>
      <c r="U26" s="73">
        <f>'Input_ch=2.5'!I73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1104.25</v>
      </c>
      <c r="Z26" s="73">
        <f>'Input_ch=2.5'!I84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1104.25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'Input_ch=2.5'!I51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974.75</v>
      </c>
      <c r="P27" s="73">
        <f>'Input_ch=2.5'!I62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974.75</v>
      </c>
      <c r="U27" s="73">
        <f>'Input_ch=2.5'!I73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974.75</v>
      </c>
      <c r="Z27" s="73">
        <f>'Input_ch=2.5'!I84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974.75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2.5</v>
      </c>
      <c r="K28" s="73">
        <f>'Input_ch=2.5'!I51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1034</v>
      </c>
      <c r="P28" s="73">
        <f>'Input_ch=2.5'!I62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1034</v>
      </c>
      <c r="U28" s="73">
        <f>'Input_ch=2.5'!I73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1034</v>
      </c>
      <c r="Z28" s="73">
        <f>'Input_ch=2.5'!I84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1034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'Input_ch=2.5'!I51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964</v>
      </c>
      <c r="P29" s="73">
        <f>'Input_ch=2.5'!I62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964</v>
      </c>
      <c r="U29" s="73">
        <f>'Input_ch=2.5'!I73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964</v>
      </c>
      <c r="Z29" s="73">
        <f>'Input_ch=2.5'!I84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964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7.5</v>
      </c>
      <c r="K30" s="73">
        <f>'Input_ch=2.5'!I51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1097.5</v>
      </c>
      <c r="P30" s="73">
        <f>'Input_ch=2.5'!I62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1097.5</v>
      </c>
      <c r="U30" s="73">
        <f>'Input_ch=2.5'!I73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1097.5</v>
      </c>
      <c r="Z30" s="73">
        <f>'Input_ch=2.5'!I84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1097.5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2050.5</v>
      </c>
      <c r="K31" s="73">
        <f>'Input_ch=2.5'!I51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1030.25</v>
      </c>
      <c r="P31" s="73">
        <f>'Input_ch=2.5'!I62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1030.25</v>
      </c>
      <c r="U31" s="73">
        <f>'Input_ch=2.5'!I73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1030.25</v>
      </c>
      <c r="Z31" s="73">
        <f>'Input_ch=2.5'!I84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1030.25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1175</v>
      </c>
      <c r="K32" s="74">
        <f>'Input_ch=2.5'!I51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1175</v>
      </c>
      <c r="P32" s="73">
        <f>'Input_ch=2.5'!I62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1175</v>
      </c>
      <c r="U32" s="73">
        <f>'Input_ch=2.5'!I73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1175</v>
      </c>
      <c r="Z32" s="73">
        <f>'Input_ch=2.5'!I84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1175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1261</v>
      </c>
      <c r="K33" s="73">
        <f>'Input_ch=2.5'!J51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7.5</v>
      </c>
      <c r="P33" s="73">
        <f>'Input_ch=2.5'!J62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1261</v>
      </c>
      <c r="U33" s="73">
        <f>'Input_ch=2.5'!J73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7.5</v>
      </c>
      <c r="Z33" s="73">
        <f>'Input_ch=2.5'!J84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1261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7.5</v>
      </c>
      <c r="K34" s="74">
        <f>'Input_ch=2.5'!J52</f>
        <v>4</v>
      </c>
      <c r="L34" s="11">
        <f t="shared" si="19"/>
        <v>2</v>
      </c>
      <c r="M34" s="11">
        <f t="shared" si="4"/>
        <v>2</v>
      </c>
      <c r="N34" s="20">
        <f t="shared" si="5"/>
        <v>2</v>
      </c>
      <c r="O34" s="22">
        <f t="shared" si="6"/>
        <v>2580</v>
      </c>
      <c r="P34" s="73">
        <f>'Input_ch=2.5'!J63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1295</v>
      </c>
      <c r="U34" s="73">
        <f>'Input_ch=2.5'!J74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5</v>
      </c>
      <c r="Z34" s="73">
        <f>'Input_ch=2.5'!J85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1295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5</v>
      </c>
      <c r="K35" s="73">
        <f>'Input_ch=2.5'!J52</f>
        <v>4</v>
      </c>
      <c r="L35" s="11">
        <f t="shared" si="19"/>
        <v>3</v>
      </c>
      <c r="M35" s="11">
        <f t="shared" si="4"/>
        <v>1</v>
      </c>
      <c r="N35" s="20">
        <f t="shared" si="5"/>
        <v>1</v>
      </c>
      <c r="O35" s="22">
        <f t="shared" si="6"/>
        <v>1378.5</v>
      </c>
      <c r="P35" s="73">
        <f>'Input_ch=2.5'!J63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1378.5</v>
      </c>
      <c r="U35" s="73">
        <f>'Input_ch=2.5'!J74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2.5</v>
      </c>
      <c r="Z35" s="73">
        <f>'Input_ch=2.5'!J85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1378.5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2.5</v>
      </c>
      <c r="K36" s="71">
        <f>'Input_ch=2.5'!J52</f>
        <v>4</v>
      </c>
      <c r="L36" s="11">
        <f t="shared" si="19"/>
        <v>3</v>
      </c>
      <c r="M36" s="11">
        <f t="shared" si="4"/>
        <v>1</v>
      </c>
      <c r="N36" s="20">
        <f t="shared" si="5"/>
        <v>1</v>
      </c>
      <c r="O36" s="22">
        <f t="shared" si="6"/>
        <v>1332</v>
      </c>
      <c r="P36" s="71">
        <f>'Input_ch=2.5'!J63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1332</v>
      </c>
      <c r="U36" s="71">
        <f>'Input_ch=2.5'!J74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'Input_ch=2.5'!J85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1332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0</v>
      </c>
      <c r="F37" s="35">
        <f t="shared" si="0"/>
        <v>1</v>
      </c>
      <c r="G37" s="11">
        <f t="shared" si="18"/>
        <v>0</v>
      </c>
      <c r="H37" s="11">
        <f t="shared" si="1"/>
        <v>1</v>
      </c>
      <c r="I37" s="20">
        <f t="shared" si="2"/>
        <v>1</v>
      </c>
      <c r="J37" s="29">
        <f t="shared" si="3"/>
        <v>1286</v>
      </c>
      <c r="K37" s="73">
        <f>'Input_ch=2.5'!J52</f>
        <v>4</v>
      </c>
      <c r="L37" s="11">
        <f t="shared" si="19"/>
        <v>3</v>
      </c>
      <c r="M37" s="11">
        <f t="shared" si="4"/>
        <v>1</v>
      </c>
      <c r="N37" s="20">
        <f t="shared" si="5"/>
        <v>1</v>
      </c>
      <c r="O37" s="22">
        <f t="shared" si="6"/>
        <v>1293.5</v>
      </c>
      <c r="P37" s="73">
        <f>'Input_ch=2.5'!J63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1293.5</v>
      </c>
      <c r="U37" s="73">
        <f>'Input_ch=2.5'!J74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'Input_ch=2.5'!J85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1293.5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0</v>
      </c>
      <c r="H38" s="11">
        <f t="shared" si="1"/>
        <v>1</v>
      </c>
      <c r="I38" s="20">
        <f t="shared" si="2"/>
        <v>1</v>
      </c>
      <c r="J38" s="29">
        <f t="shared" si="3"/>
        <v>1288.5</v>
      </c>
      <c r="K38" s="73">
        <f>'Input_ch=2.5'!J52</f>
        <v>4</v>
      </c>
      <c r="L38" s="11">
        <f t="shared" si="19"/>
        <v>3</v>
      </c>
      <c r="M38" s="11">
        <f t="shared" si="4"/>
        <v>1</v>
      </c>
      <c r="N38" s="20">
        <f t="shared" si="5"/>
        <v>1</v>
      </c>
      <c r="O38" s="22">
        <f t="shared" si="6"/>
        <v>1296</v>
      </c>
      <c r="P38" s="73">
        <f>'Input_ch=2.5'!J63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1296</v>
      </c>
      <c r="U38" s="73">
        <f>'Input_ch=2.5'!J74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'Input_ch=2.5'!J85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1296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'Input_ch=2.5'!I52</f>
        <v>4</v>
      </c>
      <c r="L39" s="11">
        <f t="shared" si="19"/>
        <v>3</v>
      </c>
      <c r="M39" s="11">
        <f t="shared" si="4"/>
        <v>1</v>
      </c>
      <c r="N39" s="20">
        <f t="shared" si="5"/>
        <v>1</v>
      </c>
      <c r="O39" s="22">
        <f t="shared" si="6"/>
        <v>1187.5</v>
      </c>
      <c r="P39" s="73">
        <f>'Input_ch=2.5'!I63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1187.5</v>
      </c>
      <c r="U39" s="73">
        <f>'Input_ch=2.5'!I74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'Input_ch=2.5'!I85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1187.5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1268.25</v>
      </c>
      <c r="K40" s="73">
        <f>'Input_ch=2.5'!J51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7.5</v>
      </c>
      <c r="P40" s="73">
        <f>'Input_ch=2.5'!J62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1268.25</v>
      </c>
      <c r="U40" s="73">
        <f>'Input_ch=2.5'!J73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7.5</v>
      </c>
      <c r="Z40" s="73">
        <f>'Input_ch=2.5'!J84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1268.25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3</v>
      </c>
      <c r="F41" s="35">
        <f t="shared" si="0"/>
        <v>4</v>
      </c>
      <c r="G41" s="11">
        <f t="shared" si="18"/>
        <v>3</v>
      </c>
      <c r="H41" s="11">
        <f t="shared" si="1"/>
        <v>1</v>
      </c>
      <c r="I41" s="20">
        <f t="shared" si="2"/>
        <v>1</v>
      </c>
      <c r="J41" s="29">
        <f t="shared" si="3"/>
        <v>1409.5</v>
      </c>
      <c r="K41" s="73">
        <f>'Input_ch=2.5'!J52</f>
        <v>4</v>
      </c>
      <c r="L41" s="11">
        <f t="shared" si="19"/>
        <v>2</v>
      </c>
      <c r="M41" s="11">
        <f t="shared" si="4"/>
        <v>2</v>
      </c>
      <c r="N41" s="20">
        <f t="shared" si="5"/>
        <v>2</v>
      </c>
      <c r="O41" s="22">
        <f t="shared" si="6"/>
        <v>2809</v>
      </c>
      <c r="P41" s="73">
        <f>'Input_ch=2.5'!J63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1409.5</v>
      </c>
      <c r="U41" s="73">
        <f>'Input_ch=2.5'!J74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5</v>
      </c>
      <c r="Z41" s="73">
        <f>'Input_ch=2.5'!J85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1409.5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3</v>
      </c>
      <c r="H42" s="11">
        <f t="shared" si="1"/>
        <v>1</v>
      </c>
      <c r="I42" s="20">
        <f t="shared" si="2"/>
        <v>1</v>
      </c>
      <c r="J42" s="29">
        <f t="shared" si="3"/>
        <v>1412.75</v>
      </c>
      <c r="K42" s="73">
        <f>'Input_ch=2.5'!J52</f>
        <v>4</v>
      </c>
      <c r="L42" s="11">
        <f t="shared" si="19"/>
        <v>3</v>
      </c>
      <c r="M42" s="11">
        <f t="shared" si="4"/>
        <v>1</v>
      </c>
      <c r="N42" s="20">
        <f t="shared" si="5"/>
        <v>1</v>
      </c>
      <c r="O42" s="22">
        <f t="shared" si="6"/>
        <v>1412.75</v>
      </c>
      <c r="P42" s="73">
        <f>'Input_ch=2.5'!J63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1412.75</v>
      </c>
      <c r="U42" s="73">
        <f>'Input_ch=2.5'!J74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2.5</v>
      </c>
      <c r="Z42" s="73">
        <f>'Input_ch=2.5'!J85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1412.75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1528</v>
      </c>
      <c r="K43" s="73">
        <f>'Input_ch=2.5'!J52</f>
        <v>4</v>
      </c>
      <c r="L43" s="11">
        <f t="shared" si="19"/>
        <v>3</v>
      </c>
      <c r="M43" s="11">
        <f t="shared" si="4"/>
        <v>1</v>
      </c>
      <c r="N43" s="20">
        <f t="shared" si="5"/>
        <v>1</v>
      </c>
      <c r="O43" s="22">
        <f t="shared" si="6"/>
        <v>1528</v>
      </c>
      <c r="P43" s="73">
        <f>'Input_ch=2.5'!J63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1528</v>
      </c>
      <c r="U43" s="73">
        <f>'Input_ch=2.5'!J74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'Input_ch=2.5'!J85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1528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1762.75</v>
      </c>
      <c r="K44" s="73">
        <f>'Input_ch=2.5'!K52</f>
        <v>4</v>
      </c>
      <c r="L44" s="11">
        <f t="shared" si="19"/>
        <v>3</v>
      </c>
      <c r="M44" s="11">
        <f t="shared" si="4"/>
        <v>1</v>
      </c>
      <c r="N44" s="20">
        <f t="shared" si="5"/>
        <v>1</v>
      </c>
      <c r="O44" s="22">
        <f t="shared" si="6"/>
        <v>1762.75</v>
      </c>
      <c r="P44" s="73">
        <f>'Input_ch=2.5'!K63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1762.75</v>
      </c>
      <c r="U44" s="73">
        <f>'Input_ch=2.5'!K74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'Input_ch=2.5'!K85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1762.75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1908</v>
      </c>
      <c r="K45" s="71">
        <f>'Input_ch=2.5'!K53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1908</v>
      </c>
      <c r="P45" s="71">
        <f>'Input_ch=2.5'!K64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1908</v>
      </c>
      <c r="U45" s="71">
        <f>'Input_ch=2.5'!K75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1908</v>
      </c>
      <c r="Z45" s="71">
        <f>'Input_ch=2.5'!K86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1908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7.5</v>
      </c>
      <c r="K46" s="71">
        <f>'Input_ch=2.5'!L53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7.5</v>
      </c>
      <c r="P46" s="71">
        <f>'Input_ch=2.5'!L64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7.5</v>
      </c>
      <c r="U46" s="71">
        <f>'Input_ch=2.5'!L75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2341.5</v>
      </c>
      <c r="Z46" s="71">
        <f>'Input_ch=2.5'!L86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7.5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4673</v>
      </c>
      <c r="K47" s="71">
        <f>'Input_ch=2.5'!L54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5</v>
      </c>
      <c r="P47" s="71">
        <f>'Input_ch=2.5'!L65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5</v>
      </c>
      <c r="U47" s="71">
        <f>'Input_ch=2.5'!L76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2341.5</v>
      </c>
      <c r="Z47" s="71">
        <f>'Input_ch=2.5'!L87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5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2750</v>
      </c>
      <c r="K48" s="72">
        <f>'Input_ch=2.5'!M54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8230</v>
      </c>
      <c r="P48" s="72">
        <f>'Input_ch=2.5'!M65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2.5</v>
      </c>
      <c r="U48" s="72">
        <f>'Input_ch=2.5'!M76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2750</v>
      </c>
      <c r="Z48" s="72">
        <f>'Input_ch=2.5'!M87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2.5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3</v>
      </c>
      <c r="F49" s="35">
        <f t="shared" si="0"/>
        <v>4</v>
      </c>
      <c r="G49" s="11">
        <f t="shared" si="18"/>
        <v>3</v>
      </c>
      <c r="H49" s="11">
        <f t="shared" si="1"/>
        <v>1</v>
      </c>
      <c r="I49" s="20">
        <f t="shared" si="2"/>
        <v>1</v>
      </c>
      <c r="J49" s="29">
        <f t="shared" si="3"/>
        <v>3209.5</v>
      </c>
      <c r="K49" s="72">
        <f>'Input_ch=2.5'!M55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3209.5</v>
      </c>
      <c r="P49" s="72">
        <f>'Input_ch=2.5'!M66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'Input_ch=2.5'!M77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3209.5</v>
      </c>
      <c r="Z49" s="72">
        <f>'Input_ch=2.5'!M88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3</v>
      </c>
      <c r="H50" s="11">
        <f t="shared" si="1"/>
        <v>-2</v>
      </c>
      <c r="I50" s="20">
        <f t="shared" si="2"/>
        <v>0</v>
      </c>
      <c r="J50" s="29">
        <f t="shared" si="3"/>
        <v>7.5</v>
      </c>
      <c r="K50" s="71">
        <f>'Input_ch=2.5'!N55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7.5</v>
      </c>
      <c r="P50" s="71">
        <f>'Input_ch=2.5'!N66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'Input_ch=2.5'!N77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7.5</v>
      </c>
      <c r="Z50" s="71">
        <f>'Input_ch=2.5'!N88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2</v>
      </c>
      <c r="H51" s="11">
        <f t="shared" si="1"/>
        <v>2</v>
      </c>
      <c r="I51" s="20">
        <f t="shared" si="2"/>
        <v>2</v>
      </c>
      <c r="J51" s="29">
        <f t="shared" si="3"/>
        <v>6445</v>
      </c>
      <c r="K51" s="71">
        <f>'Input_ch=2.5'!M56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6445</v>
      </c>
      <c r="P51" s="71">
        <f>'Input_ch=2.5'!M67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'Input_ch=2.5'!M78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6445</v>
      </c>
      <c r="Z51" s="71">
        <f>'Input_ch=2.5'!M89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7.5</v>
      </c>
      <c r="K52" s="72">
        <f>'Input_ch=2.5'!N55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7.5</v>
      </c>
      <c r="P52" s="71">
        <f>'Input_ch=2.5'!N66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'Input_ch=2.5'!N77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7.5</v>
      </c>
      <c r="Z52" s="71">
        <f>'Input_ch=2.5'!N88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5</v>
      </c>
      <c r="K53" s="71">
        <f>'Input_ch=2.5'!N56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5</v>
      </c>
      <c r="P53" s="71">
        <f>'Input_ch=2.5'!N67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'Input_ch=2.5'!N78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5</v>
      </c>
      <c r="Z53" s="71">
        <f>'Input_ch=2.5'!N89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10054</v>
      </c>
      <c r="K54" s="71">
        <f>'Input_ch=2.5'!N56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2.5</v>
      </c>
      <c r="P54" s="71">
        <f>'Input_ch=2.5'!N67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'Input_ch=2.5'!N78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2.5</v>
      </c>
      <c r="Z54" s="71">
        <f>'Input_ch=2.5'!N89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7.5</v>
      </c>
      <c r="K55" s="71">
        <f>'Input_ch=2.5'!P56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'Input_ch=2.5'!P67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'Input_ch=2.5'!P78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'Input_ch=2.5'!P89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5</v>
      </c>
      <c r="K56" s="71">
        <f>'Input_ch=2.5'!P58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'Input_ch=2.5'!P69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'Input_ch=2.5'!P80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'Input_ch=2.5'!P91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2.5</v>
      </c>
      <c r="K57" s="71">
        <f>'Input_ch=2.5'!P58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'Input_ch=2.5'!P69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'Input_ch=2.5'!P80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'Input_ch=2.5'!P91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'Input_ch=2.5'!N58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'Input_ch=2.5'!N69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'Input_ch=2.5'!N80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'Input_ch=2.5'!N91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2.5</v>
      </c>
      <c r="K59" s="71">
        <f>'Input_ch=2.5'!N56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'Input_ch=2.5'!N67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'Input_ch=2.5'!N78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'Input_ch=2.5'!N89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'Input_ch=2.5'!M56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'Input_ch=2.5'!M67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'Input_ch=2.5'!M78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'Input_ch=2.5'!M89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7.5</v>
      </c>
      <c r="K61" s="71">
        <f>'Input_ch=2.5'!O55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7.5</v>
      </c>
      <c r="P61" s="71">
        <f>'Input_ch=2.5'!O66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'Input_ch=2.5'!O77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7.5</v>
      </c>
      <c r="Z61" s="71">
        <f>'Input_ch=2.5'!O88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5</v>
      </c>
      <c r="K62" s="71">
        <f>'Input_ch=2.5'!O57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5</v>
      </c>
      <c r="P62" s="71">
        <f>'Input_ch=2.5'!O68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'Input_ch=2.5'!O79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5</v>
      </c>
      <c r="Z62" s="71">
        <f>'Input_ch=2.5'!O90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3456.5</v>
      </c>
      <c r="K63" s="71">
        <f>'Input_ch=2.5'!N57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2.5</v>
      </c>
      <c r="P63" s="71">
        <f>'Input_ch=2.5'!N68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'Input_ch=2.5'!N79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2.5</v>
      </c>
      <c r="Z63" s="71">
        <f>'Input_ch=2.5'!N90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2.5</v>
      </c>
      <c r="K64" s="71">
        <f>'Input_ch=2.5'!N56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'Input_ch=2.5'!N67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'Input_ch=2.5'!N78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'Input_ch=2.5'!N89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'Input_ch=2.5'!M56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'Input_ch=2.5'!M67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'Input_ch=2.5'!M78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'Input_ch=2.5'!M89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2.5</v>
      </c>
      <c r="K66" s="71">
        <f>'Input_ch=2.5'!M55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3114.5</v>
      </c>
      <c r="P66" s="71">
        <f>'Input_ch=2.5'!M66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'Input_ch=2.5'!M77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3114.5</v>
      </c>
      <c r="Z66" s="71">
        <f>'Input_ch=2.5'!M88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'Input_ch=2.5'!M55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2737.5</v>
      </c>
      <c r="P67" s="71">
        <f>'Input_ch=2.5'!M66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'Input_ch=2.5'!M77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2737.5</v>
      </c>
      <c r="Z67" s="71">
        <f>'Input_ch=2.5'!M88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'Input_ch=2.5'!L55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2479</v>
      </c>
      <c r="P68" s="71">
        <f>'Input_ch=2.5'!L66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'Input_ch=2.5'!L77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2479</v>
      </c>
      <c r="Z68" s="71">
        <f>'Input_ch=2.5'!L88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'Input_ch=2.5'!L54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7.5</v>
      </c>
      <c r="P69" s="71">
        <f>'Input_ch=2.5'!L65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'Input_ch=2.5'!L76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2361</v>
      </c>
      <c r="Z69" s="71">
        <f>'Input_ch=2.5'!L87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5</v>
      </c>
      <c r="K70" s="71">
        <f>'Input_ch=2.5'!L54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5</v>
      </c>
      <c r="P70" s="71">
        <f>'Input_ch=2.5'!L65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'Input_ch=2.5'!L76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2468.5</v>
      </c>
      <c r="Z70" s="71">
        <f>'Input_ch=2.5'!L87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2.5</v>
      </c>
      <c r="K71" s="71">
        <f>'Input_ch=2.5'!M54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8434.75</v>
      </c>
      <c r="P71" s="71">
        <f>'Input_ch=2.5'!M65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'Input_ch=2.5'!M76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2818.25</v>
      </c>
      <c r="Z71" s="71">
        <f>'Input_ch=2.5'!M87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'Input_ch=2.5'!L55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2304.5</v>
      </c>
      <c r="P72" s="71">
        <f>'Input_ch=2.5'!L66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'Input_ch=2.5'!L77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2304.5</v>
      </c>
      <c r="Z72" s="71">
        <f>'Input_ch=2.5'!L88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'Input_ch=2.5'!K54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2171</v>
      </c>
      <c r="P73" s="71">
        <f>'Input_ch=2.5'!K65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'Input_ch=2.5'!K76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2171</v>
      </c>
      <c r="Z73" s="71">
        <f>'Input_ch=2.5'!K87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'Input_ch=2.5'!K53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1951</v>
      </c>
      <c r="P74" s="71">
        <f>'Input_ch=2.5'!K64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1951</v>
      </c>
      <c r="U74" s="71">
        <f>'Input_ch=2.5'!K75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1951</v>
      </c>
      <c r="Z74" s="71">
        <f>'Input_ch=2.5'!K86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1951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'Input_ch=2.5'!K53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1907.5</v>
      </c>
      <c r="P75" s="71">
        <f>'Input_ch=2.5'!K64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1907.5</v>
      </c>
      <c r="U75" s="71">
        <f>'Input_ch=2.5'!K75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1907.5</v>
      </c>
      <c r="Z75" s="71">
        <f>'Input_ch=2.5'!K86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1907.5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'Input_ch=2.5'!K53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1841</v>
      </c>
      <c r="P76" s="71">
        <f>'Input_ch=2.5'!K64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1841</v>
      </c>
      <c r="U76" s="71">
        <f>'Input_ch=2.5'!K75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1841</v>
      </c>
      <c r="Z76" s="71">
        <f>'Input_ch=2.5'!K86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1841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'Input_ch=2.5'!K53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1770</v>
      </c>
      <c r="P77" s="71">
        <f>'Input_ch=2.5'!K64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1770</v>
      </c>
      <c r="U77" s="71">
        <f>'Input_ch=2.5'!K75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1770</v>
      </c>
      <c r="Z77" s="71">
        <f>'Input_ch=2.5'!K86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1770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'Input_ch=2.5'!J53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7.5</v>
      </c>
      <c r="P78" s="71">
        <f>'Input_ch=2.5'!J64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1655.5</v>
      </c>
      <c r="U78" s="71">
        <f>'Input_ch=2.5'!J75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7.5</v>
      </c>
      <c r="Z78" s="71">
        <f>'Input_ch=2.5'!J86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1655.5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'Input_ch=2.5'!I52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2284</v>
      </c>
      <c r="P79" s="71">
        <f>'Input_ch=2.5'!I63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1147</v>
      </c>
      <c r="U79" s="71">
        <f>'Input_ch=2.5'!I74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2284</v>
      </c>
      <c r="Z79" s="71">
        <f>'Input_ch=2.5'!I85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1147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1</v>
      </c>
      <c r="F80" s="35">
        <f t="shared" si="0"/>
        <v>2</v>
      </c>
      <c r="G80" s="11">
        <f t="shared" si="18"/>
        <v>2</v>
      </c>
      <c r="H80" s="11">
        <f t="shared" si="1"/>
        <v>0</v>
      </c>
      <c r="I80" s="20">
        <f t="shared" si="2"/>
        <v>0</v>
      </c>
      <c r="J80" s="29">
        <f t="shared" si="3"/>
        <v>5</v>
      </c>
      <c r="K80" s="71">
        <f>'Input_ch=2.5'!I51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1169.5</v>
      </c>
      <c r="P80" s="71">
        <f>'Input_ch=2.5'!I62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1169.5</v>
      </c>
      <c r="U80" s="71">
        <f>'Input_ch=2.5'!I73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1169.5</v>
      </c>
      <c r="Z80" s="71">
        <f>'Input_ch=2.5'!I84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1169.5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2.5</v>
      </c>
      <c r="K81" s="71">
        <f>'Input_ch=2.5'!I51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1187.75</v>
      </c>
      <c r="P81" s="71">
        <f>'Input_ch=2.5'!I62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1187.75</v>
      </c>
      <c r="U81" s="71">
        <f>'Input_ch=2.5'!I73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1187.75</v>
      </c>
      <c r="Z81" s="71">
        <f>'Input_ch=2.5'!I84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1187.75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'Input_ch=2.5'!I51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1100</v>
      </c>
      <c r="P82" s="71">
        <f>'Input_ch=2.5'!I62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1100</v>
      </c>
      <c r="U82" s="71">
        <f>'Input_ch=2.5'!I73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1100</v>
      </c>
      <c r="Z82" s="71">
        <f>'Input_ch=2.5'!I84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1100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'Input_ch=2.5'!I51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1082</v>
      </c>
      <c r="P83" s="71">
        <f>'Input_ch=2.5'!I62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1082</v>
      </c>
      <c r="U83" s="71">
        <f>'Input_ch=2.5'!I73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1082</v>
      </c>
      <c r="Z83" s="71">
        <f>'Input_ch=2.5'!I84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1082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1291.75</v>
      </c>
      <c r="K84" s="71">
        <f>'Input_ch=2.5'!J51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7.5</v>
      </c>
      <c r="P84" s="71">
        <f>'Input_ch=2.5'!J62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1291.75</v>
      </c>
      <c r="U84" s="71">
        <f>'Input_ch=2.5'!J73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7.5</v>
      </c>
      <c r="Z84" s="71">
        <f>'Input_ch=2.5'!J84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1291.75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1499.5</v>
      </c>
      <c r="K85" s="71">
        <f>'Input_ch=2.5'!J52</f>
        <v>4</v>
      </c>
      <c r="L85" s="11">
        <f t="shared" si="19"/>
        <v>2</v>
      </c>
      <c r="M85" s="11">
        <f t="shared" si="4"/>
        <v>2</v>
      </c>
      <c r="N85" s="20">
        <f t="shared" si="5"/>
        <v>2</v>
      </c>
      <c r="O85" s="22">
        <f t="shared" si="6"/>
        <v>2989</v>
      </c>
      <c r="P85" s="71">
        <f>'Input_ch=2.5'!J63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1499.5</v>
      </c>
      <c r="U85" s="71">
        <f>'Input_ch=2.5'!J74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5</v>
      </c>
      <c r="Z85" s="71">
        <f>'Input_ch=2.5'!J85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1499.5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7.5</v>
      </c>
      <c r="K86" s="71">
        <f>'Input_ch=2.5'!J52</f>
        <v>4</v>
      </c>
      <c r="L86" s="11">
        <f t="shared" si="19"/>
        <v>3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1591.75</v>
      </c>
      <c r="P86" s="71">
        <f>'Input_ch=2.5'!J63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1591.75</v>
      </c>
      <c r="U86" s="71">
        <f>'Input_ch=2.5'!J74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2.5</v>
      </c>
      <c r="Z86" s="71">
        <f>'Input_ch=2.5'!J85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1591.75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3141</v>
      </c>
      <c r="K87" s="71">
        <f>'Input_ch=2.5'!J52</f>
        <v>4</v>
      </c>
      <c r="L87" s="11">
        <f t="shared" ref="L87:L150" si="42">L86+N86-1</f>
        <v>3</v>
      </c>
      <c r="M87" s="11">
        <f t="shared" si="27"/>
        <v>1</v>
      </c>
      <c r="N87" s="20">
        <f t="shared" si="28"/>
        <v>1</v>
      </c>
      <c r="O87" s="22">
        <f t="shared" si="29"/>
        <v>1575.5</v>
      </c>
      <c r="P87" s="71">
        <f>'Input_ch=2.5'!J63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1575.5</v>
      </c>
      <c r="U87" s="71">
        <f>'Input_ch=2.5'!J74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'Input_ch=2.5'!J85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1575.5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3</v>
      </c>
      <c r="F88" s="35">
        <f t="shared" si="23"/>
        <v>4</v>
      </c>
      <c r="G88" s="11">
        <f t="shared" si="41"/>
        <v>3</v>
      </c>
      <c r="H88" s="11">
        <f t="shared" si="24"/>
        <v>1</v>
      </c>
      <c r="I88" s="20">
        <f t="shared" si="25"/>
        <v>1</v>
      </c>
      <c r="J88" s="29">
        <f t="shared" si="26"/>
        <v>1828</v>
      </c>
      <c r="K88" s="71">
        <f>'Input_ch=2.5'!K52</f>
        <v>4</v>
      </c>
      <c r="L88" s="11">
        <f t="shared" si="42"/>
        <v>3</v>
      </c>
      <c r="M88" s="11">
        <f t="shared" si="27"/>
        <v>1</v>
      </c>
      <c r="N88" s="20">
        <f t="shared" si="28"/>
        <v>1</v>
      </c>
      <c r="O88" s="22">
        <f t="shared" si="29"/>
        <v>1828</v>
      </c>
      <c r="P88" s="71">
        <f>'Input_ch=2.5'!K63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1828</v>
      </c>
      <c r="U88" s="71">
        <f>'Input_ch=2.5'!K74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'Input_ch=2.5'!K85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1828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3</v>
      </c>
      <c r="H89" s="11">
        <f t="shared" si="24"/>
        <v>1</v>
      </c>
      <c r="I89" s="20">
        <f t="shared" si="25"/>
        <v>1</v>
      </c>
      <c r="J89" s="29">
        <f t="shared" si="26"/>
        <v>1835.5</v>
      </c>
      <c r="K89" s="71">
        <f>'Input_ch=2.5'!K53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1835.5</v>
      </c>
      <c r="P89" s="71">
        <f>'Input_ch=2.5'!K64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1835.5</v>
      </c>
      <c r="U89" s="71">
        <f>'Input_ch=2.5'!K75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1835.5</v>
      </c>
      <c r="Z89" s="71">
        <f>'Input_ch=2.5'!K86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1835.5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1893.5</v>
      </c>
      <c r="K90" s="71">
        <f>'Input_ch=2.5'!K53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1893.5</v>
      </c>
      <c r="P90" s="71">
        <f>'Input_ch=2.5'!K64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1893.5</v>
      </c>
      <c r="U90" s="71">
        <f>'Input_ch=2.5'!K75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1893.5</v>
      </c>
      <c r="Z90" s="71">
        <f>'Input_ch=2.5'!K86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1893.5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7.5</v>
      </c>
      <c r="K91" s="71">
        <f>'Input_ch=2.5'!K53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2176.5</v>
      </c>
      <c r="P91" s="71">
        <f>'Input_ch=2.5'!K64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2176.5</v>
      </c>
      <c r="U91" s="71">
        <f>'Input_ch=2.5'!K75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2176.5</v>
      </c>
      <c r="Z91" s="71">
        <f>'Input_ch=2.5'!K86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2176.5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5</v>
      </c>
      <c r="K92" s="71">
        <f>'Input_ch=2.5'!L53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7.5</v>
      </c>
      <c r="P92" s="71">
        <f>'Input_ch=2.5'!L64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7.5</v>
      </c>
      <c r="U92" s="71">
        <f>'Input_ch=2.5'!L75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2349.75</v>
      </c>
      <c r="Z92" s="71">
        <f>'Input_ch=2.5'!L86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7.5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2.5</v>
      </c>
      <c r="K93" s="71">
        <f>'Input_ch=2.5'!L54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5</v>
      </c>
      <c r="P93" s="71">
        <f>'Input_ch=2.5'!L65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5</v>
      </c>
      <c r="U93" s="71">
        <f>'Input_ch=2.5'!L76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2536.5</v>
      </c>
      <c r="Z93" s="71">
        <f>'Input_ch=2.5'!L87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5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'Input_ch=2.5'!K54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6406</v>
      </c>
      <c r="P94" s="71">
        <f>'Input_ch=2.5'!K65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6406</v>
      </c>
      <c r="U94" s="71">
        <f>'Input_ch=2.5'!K76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2142</v>
      </c>
      <c r="Z94" s="71">
        <f>'Input_ch=2.5'!K87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6406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7.5</v>
      </c>
      <c r="K95" s="71">
        <f>'Input_ch=2.5'!K53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2202.25</v>
      </c>
      <c r="P95" s="71">
        <f>'Input_ch=2.5'!K64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2202.25</v>
      </c>
      <c r="U95" s="71">
        <f>'Input_ch=2.5'!K75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2202.25</v>
      </c>
      <c r="Z95" s="71">
        <f>'Input_ch=2.5'!K86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2202.25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5</v>
      </c>
      <c r="K96" s="71">
        <f>'Input_ch=2.5'!L53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7.5</v>
      </c>
      <c r="P96" s="71">
        <f>'Input_ch=2.5'!L64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7.5</v>
      </c>
      <c r="U96" s="71">
        <f>'Input_ch=2.5'!L75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2380.25</v>
      </c>
      <c r="Z96" s="71">
        <f>'Input_ch=2.5'!L86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7.5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2.5</v>
      </c>
      <c r="K97" s="71">
        <f>'Input_ch=2.5'!L54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5</v>
      </c>
      <c r="P97" s="71">
        <f>'Input_ch=2.5'!L65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5</v>
      </c>
      <c r="U97" s="71">
        <f>'Input_ch=2.5'!L76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2260.75</v>
      </c>
      <c r="Z97" s="71">
        <f>'Input_ch=2.5'!L87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5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'Input_ch=2.5'!K54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5461.75</v>
      </c>
      <c r="P98" s="71">
        <f>'Input_ch=2.5'!K65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5461.75</v>
      </c>
      <c r="U98" s="71">
        <f>'Input_ch=2.5'!K76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1827.25</v>
      </c>
      <c r="Z98" s="71">
        <f>'Input_ch=2.5'!K87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5461.75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'Input_ch=2.5'!K53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1716</v>
      </c>
      <c r="P99" s="71">
        <f>'Input_ch=2.5'!K64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1716</v>
      </c>
      <c r="U99" s="71">
        <f>'Input_ch=2.5'!K75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1716</v>
      </c>
      <c r="Z99" s="71">
        <f>'Input_ch=2.5'!K86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1716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3</v>
      </c>
      <c r="F100" s="35">
        <f t="shared" si="23"/>
        <v>4</v>
      </c>
      <c r="G100" s="11">
        <f t="shared" si="41"/>
        <v>3</v>
      </c>
      <c r="H100" s="11">
        <f t="shared" si="24"/>
        <v>1</v>
      </c>
      <c r="I100" s="20">
        <f t="shared" si="25"/>
        <v>1</v>
      </c>
      <c r="J100" s="29">
        <f t="shared" si="26"/>
        <v>2102.75</v>
      </c>
      <c r="K100" s="71">
        <f>'Input_ch=2.5'!K53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2102.75</v>
      </c>
      <c r="P100" s="71">
        <f>'Input_ch=2.5'!K64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2102.75</v>
      </c>
      <c r="U100" s="71">
        <f>'Input_ch=2.5'!K75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2102.75</v>
      </c>
      <c r="Z100" s="71">
        <f>'Input_ch=2.5'!K86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2102.75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3</v>
      </c>
      <c r="H101" s="11">
        <f t="shared" si="24"/>
        <v>1</v>
      </c>
      <c r="I101" s="20">
        <f t="shared" si="25"/>
        <v>1</v>
      </c>
      <c r="J101" s="29">
        <f t="shared" si="26"/>
        <v>2110.75</v>
      </c>
      <c r="K101" s="71">
        <f>'Input_ch=2.5'!K53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2110.75</v>
      </c>
      <c r="P101" s="71">
        <f>'Input_ch=2.5'!K64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2110.75</v>
      </c>
      <c r="U101" s="71">
        <f>'Input_ch=2.5'!K75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2110.75</v>
      </c>
      <c r="Z101" s="71">
        <f>'Input_ch=2.5'!K86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2110.75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7.5</v>
      </c>
      <c r="K102" s="71">
        <f>'Input_ch=2.5'!K53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2208</v>
      </c>
      <c r="P102" s="71">
        <f>'Input_ch=2.5'!K64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2208</v>
      </c>
      <c r="U102" s="71">
        <f>'Input_ch=2.5'!K75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2208</v>
      </c>
      <c r="Z102" s="71">
        <f>'Input_ch=2.5'!K86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2208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5</v>
      </c>
      <c r="K103" s="71">
        <f>'Input_ch=2.5'!L53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7.5</v>
      </c>
      <c r="P103" s="71">
        <f>'Input_ch=2.5'!L64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7.5</v>
      </c>
      <c r="U103" s="71">
        <f>'Input_ch=2.5'!L75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2430</v>
      </c>
      <c r="Z103" s="71">
        <f>'Input_ch=2.5'!L86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7.5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6445</v>
      </c>
      <c r="K104" s="71">
        <f>'Input_ch=2.5'!K54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4300</v>
      </c>
      <c r="P104" s="71">
        <f>'Input_ch=2.5'!K65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4300</v>
      </c>
      <c r="U104" s="71">
        <f>'Input_ch=2.5'!K76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2155</v>
      </c>
      <c r="Z104" s="71">
        <f>'Input_ch=2.5'!K87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4300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2</v>
      </c>
      <c r="F105" s="35">
        <f t="shared" si="23"/>
        <v>3</v>
      </c>
      <c r="G105" s="11">
        <f t="shared" si="41"/>
        <v>3</v>
      </c>
      <c r="H105" s="11">
        <f t="shared" si="24"/>
        <v>0</v>
      </c>
      <c r="I105" s="20">
        <f t="shared" si="25"/>
        <v>0</v>
      </c>
      <c r="J105" s="29">
        <f t="shared" si="26"/>
        <v>7.5</v>
      </c>
      <c r="K105" s="71">
        <f>'Input_ch=2.5'!L53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7.5</v>
      </c>
      <c r="P105" s="71">
        <f>'Input_ch=2.5'!L64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7.5</v>
      </c>
      <c r="U105" s="71">
        <f>'Input_ch=2.5'!L75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2451.5</v>
      </c>
      <c r="Z105" s="71">
        <f>'Input_ch=2.5'!L86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7.5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5</v>
      </c>
      <c r="K106" s="71">
        <f>'Input_ch=2.5'!L54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5</v>
      </c>
      <c r="P106" s="71">
        <f>'Input_ch=2.5'!L65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5</v>
      </c>
      <c r="U106" s="71">
        <f>'Input_ch=2.5'!L76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2459.25</v>
      </c>
      <c r="Z106" s="71">
        <f>'Input_ch=2.5'!L87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5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2.5</v>
      </c>
      <c r="K107" s="71">
        <f>'Input_ch=2.5'!L54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2.5</v>
      </c>
      <c r="P107" s="71">
        <f>'Input_ch=2.5'!L65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2.5</v>
      </c>
      <c r="U107" s="71">
        <f>'Input_ch=2.5'!L76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2495.5</v>
      </c>
      <c r="Z107" s="71">
        <f>'Input_ch=2.5'!L87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2.5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'Input_ch=2.5'!K54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'Input_ch=2.5'!K65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'Input_ch=2.5'!K76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2388.25</v>
      </c>
      <c r="Z108" s="71">
        <f>'Input_ch=2.5'!K87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3</v>
      </c>
      <c r="F109" s="35">
        <f t="shared" si="23"/>
        <v>4</v>
      </c>
      <c r="G109" s="11">
        <f t="shared" si="41"/>
        <v>0</v>
      </c>
      <c r="H109" s="11">
        <f t="shared" si="24"/>
        <v>4</v>
      </c>
      <c r="I109" s="20">
        <f t="shared" si="25"/>
        <v>4</v>
      </c>
      <c r="J109" s="29">
        <f t="shared" si="26"/>
        <v>8936</v>
      </c>
      <c r="K109" s="71">
        <f>'Input_ch=2.5'!K53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2241.5</v>
      </c>
      <c r="P109" s="71">
        <f>'Input_ch=2.5'!K64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2241.5</v>
      </c>
      <c r="U109" s="71">
        <f>'Input_ch=2.5'!K75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2241.5</v>
      </c>
      <c r="Z109" s="71">
        <f>'Input_ch=2.5'!K86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2241.5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3</v>
      </c>
      <c r="H110" s="11">
        <f t="shared" si="24"/>
        <v>0</v>
      </c>
      <c r="I110" s="20">
        <f t="shared" si="25"/>
        <v>0</v>
      </c>
      <c r="J110" s="29">
        <f t="shared" si="26"/>
        <v>7.5</v>
      </c>
      <c r="K110" s="71">
        <f>'Input_ch=2.5'!K53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2246</v>
      </c>
      <c r="P110" s="71">
        <f>'Input_ch=2.5'!K64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2246</v>
      </c>
      <c r="U110" s="71">
        <f>'Input_ch=2.5'!K75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2246</v>
      </c>
      <c r="Z110" s="71">
        <f>'Input_ch=2.5'!K86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2246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5</v>
      </c>
      <c r="K111" s="71">
        <f>'Input_ch=2.5'!L53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7.5</v>
      </c>
      <c r="P111" s="71">
        <f>'Input_ch=2.5'!L64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7.5</v>
      </c>
      <c r="U111" s="71">
        <f>'Input_ch=2.5'!L75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2349.5</v>
      </c>
      <c r="Z111" s="71">
        <f>'Input_ch=2.5'!L86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7.5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2.5</v>
      </c>
      <c r="K112" s="71">
        <f>'Input_ch=2.5'!L54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5</v>
      </c>
      <c r="P112" s="71">
        <f>'Input_ch=2.5'!L65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5</v>
      </c>
      <c r="U112" s="71">
        <f>'Input_ch=2.5'!L76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2443.25</v>
      </c>
      <c r="Z112" s="71">
        <f>'Input_ch=2.5'!L87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5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'Input_ch=2.5'!K54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6640</v>
      </c>
      <c r="P113" s="71">
        <f>'Input_ch=2.5'!K65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6640</v>
      </c>
      <c r="U113" s="71">
        <f>'Input_ch=2.5'!K76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2220</v>
      </c>
      <c r="Z113" s="71">
        <f>'Input_ch=2.5'!K87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6640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'Input_ch=2.5'!K53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1877.25</v>
      </c>
      <c r="P114" s="71">
        <f>'Input_ch=2.5'!K64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1877.25</v>
      </c>
      <c r="U114" s="71">
        <f>'Input_ch=2.5'!K75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1877.25</v>
      </c>
      <c r="Z114" s="71">
        <f>'Input_ch=2.5'!K86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1877.25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5</v>
      </c>
      <c r="K115" s="71">
        <f>'Input_ch=2.5'!K53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1906.5</v>
      </c>
      <c r="P115" s="71">
        <f>'Input_ch=2.5'!K64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1906.5</v>
      </c>
      <c r="U115" s="71">
        <f>'Input_ch=2.5'!K75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1906.5</v>
      </c>
      <c r="Z115" s="71">
        <f>'Input_ch=2.5'!K86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1906.5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2.5</v>
      </c>
      <c r="K116" s="71">
        <f>'Input_ch=2.5'!K53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2057</v>
      </c>
      <c r="P116" s="71">
        <f>'Input_ch=2.5'!K64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2057</v>
      </c>
      <c r="U116" s="71">
        <f>'Input_ch=2.5'!K75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2057</v>
      </c>
      <c r="Z116" s="71">
        <f>'Input_ch=2.5'!K86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2057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'Input_ch=2.5'!K53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1834.75</v>
      </c>
      <c r="P117" s="71">
        <f>'Input_ch=2.5'!K64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1834.75</v>
      </c>
      <c r="U117" s="71">
        <f>'Input_ch=2.5'!K75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1834.75</v>
      </c>
      <c r="Z117" s="71">
        <f>'Input_ch=2.5'!K86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1834.75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7.5</v>
      </c>
      <c r="K118" s="71">
        <f>'Input_ch=2.5'!K53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2120.5</v>
      </c>
      <c r="P118" s="71">
        <f>'Input_ch=2.5'!K64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2120.5</v>
      </c>
      <c r="U118" s="71">
        <f>'Input_ch=2.5'!K75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2120.5</v>
      </c>
      <c r="Z118" s="71">
        <f>'Input_ch=2.5'!K86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2120.5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5</v>
      </c>
      <c r="K119" s="71">
        <f>'Input_ch=2.5'!K53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2089.5</v>
      </c>
      <c r="P119" s="71">
        <f>'Input_ch=2.5'!K64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2089.5</v>
      </c>
      <c r="U119" s="71">
        <f>'Input_ch=2.5'!K75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2089.5</v>
      </c>
      <c r="Z119" s="71">
        <f>'Input_ch=2.5'!K86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2089.5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2005.75</v>
      </c>
      <c r="K120" s="71">
        <f>'Input_ch=2.5'!K53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2010.75</v>
      </c>
      <c r="P120" s="71">
        <f>'Input_ch=2.5'!K64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2010.75</v>
      </c>
      <c r="U120" s="71">
        <f>'Input_ch=2.5'!K75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2010.75</v>
      </c>
      <c r="Z120" s="71">
        <f>'Input_ch=2.5'!K86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2010.75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2.5</v>
      </c>
      <c r="K121" s="71">
        <f>'Input_ch=2.5'!K53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2054</v>
      </c>
      <c r="P121" s="71">
        <f>'Input_ch=2.5'!K64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2054</v>
      </c>
      <c r="U121" s="71">
        <f>'Input_ch=2.5'!K75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2054</v>
      </c>
      <c r="Z121" s="71">
        <f>'Input_ch=2.5'!K86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2054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'Input_ch=2.5'!K53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1892.5</v>
      </c>
      <c r="P122" s="71">
        <f>'Input_ch=2.5'!K64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1892.5</v>
      </c>
      <c r="U122" s="71">
        <f>'Input_ch=2.5'!K75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1892.5</v>
      </c>
      <c r="Z122" s="71">
        <f>'Input_ch=2.5'!K86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1892.5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'Input_ch=2.5'!K53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1880.5</v>
      </c>
      <c r="P123" s="71">
        <f>'Input_ch=2.5'!K64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1880.5</v>
      </c>
      <c r="U123" s="71">
        <f>'Input_ch=2.5'!K75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1880.5</v>
      </c>
      <c r="Z123" s="71">
        <f>'Input_ch=2.5'!K86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1880.5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'Input_ch=2.5'!K53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1819.25</v>
      </c>
      <c r="P124" s="71">
        <f>'Input_ch=2.5'!K64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1819.25</v>
      </c>
      <c r="U124" s="71">
        <f>'Input_ch=2.5'!K75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1819.25</v>
      </c>
      <c r="Z124" s="71">
        <f>'Input_ch=2.5'!K86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1819.25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7.5</v>
      </c>
      <c r="K125" s="71">
        <f>'Input_ch=2.5'!K53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1857.25</v>
      </c>
      <c r="P125" s="71">
        <f>'Input_ch=2.5'!K64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1857.25</v>
      </c>
      <c r="U125" s="71">
        <f>'Input_ch=2.5'!K75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1857.25</v>
      </c>
      <c r="Z125" s="71">
        <f>'Input_ch=2.5'!K86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1857.25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5</v>
      </c>
      <c r="K126" s="71">
        <f>'Input_ch=2.5'!K53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2081.75</v>
      </c>
      <c r="P126" s="71">
        <f>'Input_ch=2.5'!K64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2081.75</v>
      </c>
      <c r="U126" s="71">
        <f>'Input_ch=2.5'!K75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2081.75</v>
      </c>
      <c r="Z126" s="71">
        <f>'Input_ch=2.5'!K86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2081.75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5550.25</v>
      </c>
      <c r="K127" s="71">
        <f>'Input_ch=2.5'!K53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1856.75</v>
      </c>
      <c r="P127" s="71">
        <f>'Input_ch=2.5'!K64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1856.75</v>
      </c>
      <c r="U127" s="71">
        <f>'Input_ch=2.5'!K75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1856.75</v>
      </c>
      <c r="Z127" s="71">
        <f>'Input_ch=2.5'!K86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1856.75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7.5</v>
      </c>
      <c r="K128" s="71">
        <f>'Input_ch=2.5'!K53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2028.75</v>
      </c>
      <c r="P128" s="71">
        <f>'Input_ch=2.5'!K64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2028.75</v>
      </c>
      <c r="U128" s="71">
        <f>'Input_ch=2.5'!K75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2028.75</v>
      </c>
      <c r="Z128" s="71">
        <f>'Input_ch=2.5'!K86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2028.75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5</v>
      </c>
      <c r="K129" s="71">
        <f>'Input_ch=2.5'!K53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2057</v>
      </c>
      <c r="P129" s="71">
        <f>'Input_ch=2.5'!K64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2057</v>
      </c>
      <c r="U129" s="71">
        <f>'Input_ch=2.5'!K75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2057</v>
      </c>
      <c r="Z129" s="71">
        <f>'Input_ch=2.5'!K86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2057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2.5</v>
      </c>
      <c r="K130" s="71">
        <f>'Input_ch=2.5'!K53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2163.25</v>
      </c>
      <c r="P130" s="71">
        <f>'Input_ch=2.5'!K64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2163.25</v>
      </c>
      <c r="U130" s="71">
        <f>'Input_ch=2.5'!K75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2163.25</v>
      </c>
      <c r="Z130" s="71">
        <f>'Input_ch=2.5'!K86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2163.25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'Input_ch=2.5'!K53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2005</v>
      </c>
      <c r="P131" s="71">
        <f>'Input_ch=2.5'!K64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2005</v>
      </c>
      <c r="U131" s="71">
        <f>'Input_ch=2.5'!K75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2005</v>
      </c>
      <c r="Z131" s="71">
        <f>'Input_ch=2.5'!K86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2005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'Input_ch=2.5'!K53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1872</v>
      </c>
      <c r="P132" s="71">
        <f>'Input_ch=2.5'!K64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1872</v>
      </c>
      <c r="U132" s="71">
        <f>'Input_ch=2.5'!K75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1872</v>
      </c>
      <c r="Z132" s="71">
        <f>'Input_ch=2.5'!K86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1872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3</v>
      </c>
      <c r="F133" s="35">
        <f t="shared" si="23"/>
        <v>4</v>
      </c>
      <c r="G133" s="11">
        <f t="shared" si="41"/>
        <v>0</v>
      </c>
      <c r="H133" s="11">
        <f t="shared" si="24"/>
        <v>4</v>
      </c>
      <c r="I133" s="20">
        <f t="shared" si="25"/>
        <v>4</v>
      </c>
      <c r="J133" s="29">
        <f t="shared" si="26"/>
        <v>7223</v>
      </c>
      <c r="K133" s="71">
        <f>'Input_ch=2.5'!K53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1813.25</v>
      </c>
      <c r="P133" s="71">
        <f>'Input_ch=2.5'!K64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1813.25</v>
      </c>
      <c r="U133" s="71">
        <f>'Input_ch=2.5'!K75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1813.25</v>
      </c>
      <c r="Z133" s="71">
        <f>'Input_ch=2.5'!K86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1813.25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3</v>
      </c>
      <c r="H134" s="11">
        <f t="shared" si="24"/>
        <v>-2</v>
      </c>
      <c r="I134" s="20">
        <f t="shared" si="25"/>
        <v>0</v>
      </c>
      <c r="J134" s="29">
        <f t="shared" si="26"/>
        <v>7.5</v>
      </c>
      <c r="K134" s="71">
        <f>'Input_ch=2.5'!K53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1926.5</v>
      </c>
      <c r="P134" s="71">
        <f>'Input_ch=2.5'!K64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1926.5</v>
      </c>
      <c r="U134" s="71">
        <f>'Input_ch=2.5'!K75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1926.5</v>
      </c>
      <c r="Z134" s="71">
        <f>'Input_ch=2.5'!K86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1926.5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2</v>
      </c>
      <c r="H135" s="11">
        <f t="shared" si="24"/>
        <v>-1</v>
      </c>
      <c r="I135" s="20">
        <f t="shared" si="25"/>
        <v>0</v>
      </c>
      <c r="J135" s="29">
        <f t="shared" si="26"/>
        <v>5</v>
      </c>
      <c r="K135" s="71">
        <f>'Input_ch=2.5'!K53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1865.5</v>
      </c>
      <c r="P135" s="71">
        <f>'Input_ch=2.5'!K64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1865.5</v>
      </c>
      <c r="U135" s="71">
        <f>'Input_ch=2.5'!K75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1865.5</v>
      </c>
      <c r="Z135" s="71">
        <f>'Input_ch=2.5'!K86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1865.5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1</v>
      </c>
      <c r="H136" s="11">
        <f t="shared" si="24"/>
        <v>3</v>
      </c>
      <c r="I136" s="20">
        <f t="shared" si="25"/>
        <v>3</v>
      </c>
      <c r="J136" s="29">
        <f t="shared" si="26"/>
        <v>5452.75</v>
      </c>
      <c r="K136" s="71">
        <f>'Input_ch=2.5'!K53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1824.25</v>
      </c>
      <c r="P136" s="71">
        <f>'Input_ch=2.5'!K64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1824.25</v>
      </c>
      <c r="U136" s="71">
        <f>'Input_ch=2.5'!K75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1824.25</v>
      </c>
      <c r="Z136" s="71">
        <f>'Input_ch=2.5'!K86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1824.25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7.5</v>
      </c>
      <c r="K137" s="71">
        <f>'Input_ch=2.5'!K53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1877.5</v>
      </c>
      <c r="P137" s="71">
        <f>'Input_ch=2.5'!K64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1877.5</v>
      </c>
      <c r="U137" s="71">
        <f>'Input_ch=2.5'!K75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1877.5</v>
      </c>
      <c r="Z137" s="71">
        <f>'Input_ch=2.5'!K86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1877.5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3</v>
      </c>
      <c r="F138" s="35">
        <f t="shared" si="23"/>
        <v>4</v>
      </c>
      <c r="G138" s="11">
        <f t="shared" si="41"/>
        <v>2</v>
      </c>
      <c r="H138" s="11">
        <f t="shared" si="24"/>
        <v>2</v>
      </c>
      <c r="I138" s="20">
        <f t="shared" si="25"/>
        <v>2</v>
      </c>
      <c r="J138" s="29">
        <f t="shared" si="26"/>
        <v>3685</v>
      </c>
      <c r="K138" s="71">
        <f>'Input_ch=2.5'!K53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1847.5</v>
      </c>
      <c r="P138" s="71">
        <f>'Input_ch=2.5'!K64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1847.5</v>
      </c>
      <c r="U138" s="71">
        <f>'Input_ch=2.5'!K75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1847.5</v>
      </c>
      <c r="Z138" s="71">
        <f>'Input_ch=2.5'!K86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1847.5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3</v>
      </c>
      <c r="H139" s="11">
        <f t="shared" si="24"/>
        <v>-2</v>
      </c>
      <c r="I139" s="20">
        <f t="shared" si="25"/>
        <v>0</v>
      </c>
      <c r="J139" s="29">
        <f t="shared" si="26"/>
        <v>7.5</v>
      </c>
      <c r="K139" s="71">
        <f>'Input_ch=2.5'!K53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1913.75</v>
      </c>
      <c r="P139" s="71">
        <f>'Input_ch=2.5'!K64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1913.75</v>
      </c>
      <c r="U139" s="71">
        <f>'Input_ch=2.5'!K75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1913.75</v>
      </c>
      <c r="Z139" s="71">
        <f>'Input_ch=2.5'!K86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1913.75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2</v>
      </c>
      <c r="H140" s="11">
        <f t="shared" si="24"/>
        <v>2</v>
      </c>
      <c r="I140" s="20">
        <f t="shared" si="25"/>
        <v>2</v>
      </c>
      <c r="J140" s="29">
        <f t="shared" si="26"/>
        <v>3719</v>
      </c>
      <c r="K140" s="71">
        <f>'Input_ch=2.5'!K53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1864.5</v>
      </c>
      <c r="P140" s="71">
        <f>'Input_ch=2.5'!K64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1864.5</v>
      </c>
      <c r="U140" s="71">
        <f>'Input_ch=2.5'!K75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1864.5</v>
      </c>
      <c r="Z140" s="71">
        <f>'Input_ch=2.5'!K86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1864.5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7.5</v>
      </c>
      <c r="K141" s="71">
        <f>'Input_ch=2.5'!K53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2060.5</v>
      </c>
      <c r="P141" s="71">
        <f>'Input_ch=2.5'!K64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2060.5</v>
      </c>
      <c r="U141" s="71">
        <f>'Input_ch=2.5'!K75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2060.5</v>
      </c>
      <c r="Z141" s="71">
        <f>'Input_ch=2.5'!K86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2060.5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3</v>
      </c>
      <c r="F142" s="35">
        <f t="shared" si="23"/>
        <v>4</v>
      </c>
      <c r="G142" s="11">
        <f t="shared" si="41"/>
        <v>2</v>
      </c>
      <c r="H142" s="11">
        <f t="shared" si="24"/>
        <v>2</v>
      </c>
      <c r="I142" s="20">
        <f t="shared" si="25"/>
        <v>2</v>
      </c>
      <c r="J142" s="29">
        <f t="shared" si="26"/>
        <v>3914.5</v>
      </c>
      <c r="K142" s="71">
        <f>'Input_ch=2.5'!K53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1962.25</v>
      </c>
      <c r="P142" s="71">
        <f>'Input_ch=2.5'!K64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1962.25</v>
      </c>
      <c r="U142" s="71">
        <f>'Input_ch=2.5'!K75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1962.25</v>
      </c>
      <c r="Z142" s="71">
        <f>'Input_ch=2.5'!K86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1962.25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3</v>
      </c>
      <c r="H143" s="11">
        <f t="shared" si="24"/>
        <v>-2</v>
      </c>
      <c r="I143" s="20">
        <f t="shared" si="25"/>
        <v>0</v>
      </c>
      <c r="J143" s="29">
        <f t="shared" si="26"/>
        <v>7.5</v>
      </c>
      <c r="K143" s="71">
        <f>'Input_ch=2.5'!K53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2114.5</v>
      </c>
      <c r="P143" s="71">
        <f>'Input_ch=2.5'!K64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2114.5</v>
      </c>
      <c r="U143" s="71">
        <f>'Input_ch=2.5'!K75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2114.5</v>
      </c>
      <c r="Z143" s="71">
        <f>'Input_ch=2.5'!K86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2114.5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2</v>
      </c>
      <c r="H144" s="11">
        <f t="shared" si="24"/>
        <v>2</v>
      </c>
      <c r="I144" s="20">
        <f t="shared" si="25"/>
        <v>2</v>
      </c>
      <c r="J144" s="29">
        <f t="shared" si="26"/>
        <v>3929.5</v>
      </c>
      <c r="K144" s="71">
        <f>'Input_ch=2.5'!K53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1969.75</v>
      </c>
      <c r="P144" s="71">
        <f>'Input_ch=2.5'!K64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1969.75</v>
      </c>
      <c r="U144" s="71">
        <f>'Input_ch=2.5'!K75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1969.75</v>
      </c>
      <c r="Z144" s="71">
        <f>'Input_ch=2.5'!K86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1969.75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2029</v>
      </c>
      <c r="K145" s="71">
        <f>'Input_ch=2.5'!K53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2029</v>
      </c>
      <c r="P145" s="71">
        <f>'Input_ch=2.5'!K64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2029</v>
      </c>
      <c r="U145" s="71">
        <f>'Input_ch=2.5'!K75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2029</v>
      </c>
      <c r="Z145" s="71">
        <f>'Input_ch=2.5'!K86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2029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2095.75</v>
      </c>
      <c r="K146" s="71">
        <f>'Input_ch=2.5'!K53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2095.75</v>
      </c>
      <c r="P146" s="71">
        <f>'Input_ch=2.5'!K64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2095.75</v>
      </c>
      <c r="U146" s="71">
        <f>'Input_ch=2.5'!K75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2095.75</v>
      </c>
      <c r="Z146" s="71">
        <f>'Input_ch=2.5'!K86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2095.75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2187</v>
      </c>
      <c r="K147" s="71">
        <f>'Input_ch=2.5'!K53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2187</v>
      </c>
      <c r="P147" s="71">
        <f>'Input_ch=2.5'!K64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2187</v>
      </c>
      <c r="U147" s="71">
        <f>'Input_ch=2.5'!K75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2187</v>
      </c>
      <c r="Z147" s="71">
        <f>'Input_ch=2.5'!K86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2187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1</v>
      </c>
      <c r="F148" s="35">
        <f t="shared" si="23"/>
        <v>2</v>
      </c>
      <c r="G148" s="11">
        <f t="shared" si="41"/>
        <v>3</v>
      </c>
      <c r="H148" s="11">
        <f t="shared" si="24"/>
        <v>-1</v>
      </c>
      <c r="I148" s="20">
        <f t="shared" si="25"/>
        <v>0</v>
      </c>
      <c r="J148" s="29">
        <f t="shared" si="26"/>
        <v>7.5</v>
      </c>
      <c r="K148" s="71">
        <f>'Input_ch=2.5'!L53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7.5</v>
      </c>
      <c r="P148" s="71">
        <f>'Input_ch=2.5'!L64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7.5</v>
      </c>
      <c r="U148" s="71">
        <f>'Input_ch=2.5'!L75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2350.5</v>
      </c>
      <c r="Z148" s="71">
        <f>'Input_ch=2.5'!L86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7.5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5</v>
      </c>
      <c r="K149" s="71">
        <f>'Input_ch=2.5'!L54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5</v>
      </c>
      <c r="P149" s="71">
        <f>'Input_ch=2.5'!L65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5</v>
      </c>
      <c r="U149" s="71">
        <f>'Input_ch=2.5'!L76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2366.25</v>
      </c>
      <c r="Z149" s="71">
        <f>'Input_ch=2.5'!L87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5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2264</v>
      </c>
      <c r="K150" s="71">
        <f>'Input_ch=2.5'!L54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5" si="51">IF(M150&gt;0,M150,0)</f>
        <v>0</v>
      </c>
      <c r="O150" s="22">
        <f t="shared" ref="O150:O168" si="52">L150*$C$4+N150*C150</f>
        <v>2.5</v>
      </c>
      <c r="P150" s="71">
        <f>'Input_ch=2.5'!L65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2.5</v>
      </c>
      <c r="U150" s="71">
        <f>'Input_ch=2.5'!L76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2269</v>
      </c>
      <c r="Z150" s="71">
        <f>'Input_ch=2.5'!L87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2.5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2.5</v>
      </c>
      <c r="K151" s="71">
        <f>'Input_ch=2.5'!L54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'Input_ch=2.5'!L65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'Input_ch=2.5'!L76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2315.75</v>
      </c>
      <c r="Z151" s="71">
        <f>'Input_ch=2.5'!L87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'Input_ch=2.5'!K54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'Input_ch=2.5'!K65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'Input_ch=2.5'!K76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2240</v>
      </c>
      <c r="Z152" s="71">
        <f>'Input_ch=2.5'!K87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'Input_ch=2.5'!K53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2174.5</v>
      </c>
      <c r="P153" s="71">
        <f>'Input_ch=2.5'!K64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2174.5</v>
      </c>
      <c r="U153" s="71">
        <f>'Input_ch=2.5'!K75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2174.5</v>
      </c>
      <c r="Z153" s="71">
        <f>'Input_ch=2.5'!K86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2174.5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'Input_ch=2.5'!K53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2131.5</v>
      </c>
      <c r="P154" s="71">
        <f>'Input_ch=2.5'!K64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2131.5</v>
      </c>
      <c r="U154" s="71">
        <f>'Input_ch=2.5'!K75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2131.5</v>
      </c>
      <c r="Z154" s="71">
        <f>'Input_ch=2.5'!K86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2131.5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'Input_ch=2.5'!K53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2046</v>
      </c>
      <c r="P155" s="71">
        <f>'Input_ch=2.5'!K64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2046</v>
      </c>
      <c r="U155" s="71">
        <f>'Input_ch=2.5'!K75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2046</v>
      </c>
      <c r="Z155" s="71">
        <f>'Input_ch=2.5'!K86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2046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7.5</v>
      </c>
      <c r="K156" s="71">
        <f>'Input_ch=2.5'!K53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2101.5</v>
      </c>
      <c r="P156" s="71">
        <f>'Input_ch=2.5'!K64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2101.5</v>
      </c>
      <c r="U156" s="71">
        <f>'Input_ch=2.5'!K75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2101.5</v>
      </c>
      <c r="Z156" s="71">
        <f>'Input_ch=2.5'!K86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2101.5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5</v>
      </c>
      <c r="K157" s="71">
        <f>'Input_ch=2.5'!L53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7.5</v>
      </c>
      <c r="P157" s="71">
        <f>'Input_ch=2.5'!L64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7.5</v>
      </c>
      <c r="U157" s="71">
        <f>'Input_ch=2.5'!L75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2371.5</v>
      </c>
      <c r="Z157" s="71">
        <f>'Input_ch=2.5'!L86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7.5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2.5</v>
      </c>
      <c r="K158" s="71">
        <f>'Input_ch=2.5'!K54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4300</v>
      </c>
      <c r="P158" s="71">
        <f>'Input_ch=2.5'!K65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4300</v>
      </c>
      <c r="U158" s="71">
        <f>'Input_ch=2.5'!K76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2155</v>
      </c>
      <c r="Z158" s="71">
        <f>'Input_ch=2.5'!K87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4300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'Input_ch=2.5'!K53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2048.5</v>
      </c>
      <c r="P159" s="71">
        <f>'Input_ch=2.5'!K64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2048.5</v>
      </c>
      <c r="U159" s="71">
        <f>'Input_ch=2.5'!K75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2048.5</v>
      </c>
      <c r="Z159" s="71">
        <f>'Input_ch=2.5'!K86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2048.5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'Input_ch=2.5'!K53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1907.5</v>
      </c>
      <c r="P160" s="71">
        <f>'Input_ch=2.5'!K64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1907.5</v>
      </c>
      <c r="U160" s="71">
        <f>'Input_ch=2.5'!K75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1907.5</v>
      </c>
      <c r="Z160" s="71">
        <f>'Input_ch=2.5'!K86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1907.5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'Input_ch=2.5'!K53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1812</v>
      </c>
      <c r="P161" s="71">
        <f>'Input_ch=2.5'!K64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1812</v>
      </c>
      <c r="U161" s="71">
        <f>'Input_ch=2.5'!K75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1812</v>
      </c>
      <c r="Z161" s="71">
        <f>'Input_ch=2.5'!K86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1812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'Input_ch=2.5'!J53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7.5</v>
      </c>
      <c r="P162" s="71">
        <f>'Input_ch=2.5'!J64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1676.75</v>
      </c>
      <c r="U162" s="71">
        <f>'Input_ch=2.5'!J75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7.5</v>
      </c>
      <c r="Z162" s="71">
        <f>'Input_ch=2.5'!J86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1676.75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'Input_ch=2.5'!J52</f>
        <v>4</v>
      </c>
      <c r="L163" s="11">
        <f t="shared" si="65"/>
        <v>2</v>
      </c>
      <c r="M163" s="11">
        <f t="shared" si="50"/>
        <v>2</v>
      </c>
      <c r="N163" s="20">
        <f t="shared" si="51"/>
        <v>2</v>
      </c>
      <c r="O163" s="22">
        <f t="shared" si="52"/>
        <v>3323</v>
      </c>
      <c r="P163" s="71">
        <f>'Input_ch=2.5'!J63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1666.5</v>
      </c>
      <c r="U163" s="71">
        <f>'Input_ch=2.5'!J74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5</v>
      </c>
      <c r="Z163" s="71">
        <f>'Input_ch=2.5'!J85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1666.5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'Input_ch=2.5'!J52</f>
        <v>4</v>
      </c>
      <c r="L164" s="11">
        <f t="shared" si="65"/>
        <v>3</v>
      </c>
      <c r="M164" s="11">
        <f t="shared" si="50"/>
        <v>1</v>
      </c>
      <c r="N164" s="20">
        <f t="shared" si="51"/>
        <v>1</v>
      </c>
      <c r="O164" s="22">
        <f t="shared" si="52"/>
        <v>1564.5</v>
      </c>
      <c r="P164" s="71">
        <f>'Input_ch=2.5'!J63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1564.5</v>
      </c>
      <c r="U164" s="71">
        <f>'Input_ch=2.5'!J74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2.5</v>
      </c>
      <c r="Z164" s="71">
        <f>'Input_ch=2.5'!J85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1564.5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1600.25</v>
      </c>
      <c r="K165" s="71">
        <f>'Input_ch=2.5'!J52</f>
        <v>4</v>
      </c>
      <c r="L165" s="11">
        <f t="shared" si="65"/>
        <v>3</v>
      </c>
      <c r="M165" s="11">
        <f t="shared" si="50"/>
        <v>1</v>
      </c>
      <c r="N165" s="20">
        <f t="shared" si="51"/>
        <v>1</v>
      </c>
      <c r="O165" s="22">
        <f t="shared" si="52"/>
        <v>1600.25</v>
      </c>
      <c r="P165" s="71">
        <f>'Input_ch=2.5'!J63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1600.25</v>
      </c>
      <c r="U165" s="71">
        <f>'Input_ch=2.5'!J74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'Input_ch=2.5'!J85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1600.25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7.5</v>
      </c>
      <c r="K166" s="71">
        <f>'Input_ch=2.5'!J52</f>
        <v>4</v>
      </c>
      <c r="L166" s="11">
        <f t="shared" si="65"/>
        <v>3</v>
      </c>
      <c r="M166" s="11">
        <f t="shared" si="50"/>
        <v>1</v>
      </c>
      <c r="N166" s="20">
        <v>0</v>
      </c>
      <c r="O166" s="22">
        <f t="shared" si="52"/>
        <v>7.5</v>
      </c>
      <c r="P166" s="71">
        <f>'Input_ch=2.5'!J63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7.5</v>
      </c>
      <c r="U166" s="71">
        <f>'Input_ch=2.5'!J74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'Input_ch=2.5'!J85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7.5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5</v>
      </c>
      <c r="K167" s="71">
        <f>'Input_ch=2.5'!K52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5</v>
      </c>
      <c r="P167" s="71">
        <f>'Input_ch=2.5'!K63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5</v>
      </c>
      <c r="U167" s="71">
        <f>'Input_ch=2.5'!K74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'Input_ch=2.5'!K85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5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2.5</v>
      </c>
      <c r="K168" s="71">
        <f>'Input_ch=2.5'!K53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2.5</v>
      </c>
      <c r="P168" s="71">
        <f>'Input_ch=2.5'!K64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2.5</v>
      </c>
      <c r="U168" s="71">
        <f>'Input_ch=2.5'!K75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'Input_ch=2.5'!K86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2.5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1893.8260135135135</v>
      </c>
      <c r="K169" s="47"/>
      <c r="L169" s="23" t="s">
        <v>12</v>
      </c>
      <c r="M169" s="23"/>
      <c r="N169" s="23"/>
      <c r="O169" s="75">
        <f>AVERAGE(O21:O168)</f>
        <v>2028.731418918919</v>
      </c>
      <c r="P169" s="47"/>
      <c r="Q169" s="23" t="s">
        <v>12</v>
      </c>
      <c r="R169" s="23"/>
      <c r="S169" s="23"/>
      <c r="T169" s="75">
        <f>AVERAGE(T21:T168)</f>
        <v>2032.5219594594594</v>
      </c>
      <c r="U169" s="47"/>
      <c r="V169" s="23" t="s">
        <v>12</v>
      </c>
      <c r="W169" s="23"/>
      <c r="X169" s="23"/>
      <c r="Y169" s="75">
        <f>AVERAGE(Y21:Y168)</f>
        <v>2050.7415540540542</v>
      </c>
      <c r="Z169" s="47"/>
      <c r="AA169" s="23" t="s">
        <v>12</v>
      </c>
      <c r="AB169" s="23"/>
      <c r="AC169" s="23"/>
      <c r="AD169" s="75">
        <f>AVERAGE(AD21:AD168)</f>
        <v>2032.5219594594594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280286.25</v>
      </c>
      <c r="K170" s="1"/>
      <c r="L170" s="1" t="s">
        <v>13</v>
      </c>
      <c r="M170" s="1"/>
      <c r="N170" s="1"/>
      <c r="O170" s="44">
        <f>SUM(O21:O168)</f>
        <v>300252.25</v>
      </c>
      <c r="P170" s="1"/>
      <c r="Q170" s="1" t="s">
        <v>13</v>
      </c>
      <c r="R170" s="1"/>
      <c r="S170" s="1"/>
      <c r="T170" s="44">
        <f>SUM(T21:T168)</f>
        <v>300813.25</v>
      </c>
      <c r="U170" s="1"/>
      <c r="V170" s="1" t="s">
        <v>13</v>
      </c>
      <c r="W170" s="1"/>
      <c r="X170" s="1"/>
      <c r="Y170" s="44">
        <f>SUM(Y21:Y168)</f>
        <v>303509.75</v>
      </c>
      <c r="Z170" s="1"/>
      <c r="AA170" s="1" t="s">
        <v>13</v>
      </c>
      <c r="AB170" s="1"/>
      <c r="AC170" s="1"/>
      <c r="AD170" s="44">
        <f>SUM(AD21:AD168)</f>
        <v>300813.25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1890.143581081081</v>
      </c>
      <c r="K171" s="1"/>
      <c r="L171" s="1" t="s">
        <v>14</v>
      </c>
      <c r="M171" s="1"/>
      <c r="N171" s="1"/>
      <c r="O171" s="43">
        <f>SUMPRODUCT(N21:N168,$C$21:$C$168)/SUM(N21:N168)</f>
        <v>2022.5320945945946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1.472972972972973</v>
      </c>
      <c r="K172" s="16"/>
      <c r="L172" s="46" t="s">
        <v>19</v>
      </c>
      <c r="M172" s="16"/>
      <c r="N172" s="16"/>
      <c r="O172" s="48">
        <f>AVERAGE(L21:L168)</f>
        <v>2.4797297297297298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7.1234318486904016</v>
      </c>
      <c r="Q173" s="12" t="s">
        <v>38</v>
      </c>
      <c r="T173" s="3">
        <f>100/$J$170*T170-100</f>
        <v>7.3235843713346611</v>
      </c>
      <c r="V173" s="12" t="s">
        <v>38</v>
      </c>
      <c r="Y173" s="3">
        <f>100/$J$170*Y170-100</f>
        <v>8.2856365590534722</v>
      </c>
      <c r="AA173" s="12" t="s">
        <v>38</v>
      </c>
      <c r="AD173" s="3">
        <f>100/$J$170*AD170-100</f>
        <v>7.3235843713346611</v>
      </c>
      <c r="AF173" s="12" t="s">
        <v>38</v>
      </c>
      <c r="AH173" s="3">
        <f>100/$J$170*AH170-100</f>
        <v>9.1866796890678728</v>
      </c>
    </row>
  </sheetData>
  <mergeCells count="10">
    <mergeCell ref="AE19:AH19"/>
    <mergeCell ref="K18:O18"/>
    <mergeCell ref="P18:T18"/>
    <mergeCell ref="U18:Y18"/>
    <mergeCell ref="Z18:AD18"/>
    <mergeCell ref="E19:J19"/>
    <mergeCell ref="K19:O19"/>
    <mergeCell ref="P19:T19"/>
    <mergeCell ref="U19:Y19"/>
    <mergeCell ref="Z19:AD19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9"/>
  <sheetViews>
    <sheetView showGridLines="0" topLeftCell="A34" workbookViewId="0">
      <selection activeCell="R49" sqref="R49:Z57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16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</row>
    <row r="50" spans="2:16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</row>
    <row r="51" spans="2:16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</row>
    <row r="52" spans="2:16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43">
        <v>4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</row>
    <row r="53" spans="2:16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</row>
    <row r="54" spans="2:16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43">
        <v>4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</row>
    <row r="55" spans="2:16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</row>
    <row r="56" spans="2:16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43">
        <v>4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</row>
    <row r="57" spans="2:16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43">
        <v>4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</row>
    <row r="58" spans="2:16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60">
        <v>4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</row>
    <row r="59" spans="2:16" x14ac:dyDescent="0.25">
      <c r="B59" s="56">
        <v>39722</v>
      </c>
      <c r="C59" s="3">
        <v>1648</v>
      </c>
      <c r="D59" s="62">
        <v>1500</v>
      </c>
    </row>
    <row r="60" spans="2:16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16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16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16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16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6" x14ac:dyDescent="0.25">
      <c r="B81" s="56">
        <v>40391</v>
      </c>
      <c r="C81" s="3">
        <v>2095.25</v>
      </c>
      <c r="D81" s="62">
        <v>2000</v>
      </c>
    </row>
    <row r="82" spans="2:16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6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6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</row>
    <row r="85" spans="2:16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6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6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6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6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6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6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6" x14ac:dyDescent="0.25">
      <c r="B92" s="56">
        <v>40725</v>
      </c>
      <c r="C92" s="3">
        <v>2342</v>
      </c>
      <c r="D92" s="62">
        <v>2500</v>
      </c>
    </row>
    <row r="93" spans="2:16" x14ac:dyDescent="0.25">
      <c r="B93" s="56">
        <v>40756</v>
      </c>
      <c r="C93" s="3">
        <v>2435.75</v>
      </c>
      <c r="D93" s="62">
        <v>2500</v>
      </c>
    </row>
    <row r="94" spans="2:16" x14ac:dyDescent="0.25">
      <c r="B94" s="56">
        <v>40787</v>
      </c>
      <c r="C94" s="3">
        <v>2212.5</v>
      </c>
      <c r="D94" s="62">
        <v>2000</v>
      </c>
    </row>
    <row r="95" spans="2:16" x14ac:dyDescent="0.25">
      <c r="B95" s="56">
        <v>40817</v>
      </c>
      <c r="C95" s="3">
        <v>1869.75</v>
      </c>
      <c r="D95" s="62">
        <v>2000</v>
      </c>
    </row>
    <row r="96" spans="2:16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173"/>
  <sheetViews>
    <sheetView showGridLines="0" zoomScale="70" zoomScaleNormal="70" workbookViewId="0">
      <selection activeCell="M8" sqref="M8"/>
    </sheetView>
  </sheetViews>
  <sheetFormatPr defaultRowHeight="15" x14ac:dyDescent="0.25"/>
  <cols>
    <col min="2" max="2" width="30.42578125" bestFit="1" customWidth="1"/>
    <col min="3" max="3" width="24" bestFit="1" customWidth="1"/>
    <col min="4" max="4" width="20.7109375" customWidth="1"/>
    <col min="5" max="6" width="25.42578125" customWidth="1"/>
    <col min="7" max="7" width="13" bestFit="1" customWidth="1"/>
    <col min="8" max="8" width="13" customWidth="1"/>
    <col min="9" max="9" width="13" bestFit="1" customWidth="1"/>
    <col min="10" max="10" width="12.5703125" bestFit="1" customWidth="1"/>
    <col min="11" max="11" width="20.42578125" bestFit="1" customWidth="1"/>
    <col min="12" max="12" width="10.5703125" bestFit="1" customWidth="1"/>
    <col min="13" max="13" width="10.5703125" customWidth="1"/>
    <col min="16" max="16" width="20.42578125" bestFit="1" customWidth="1"/>
    <col min="17" max="18" width="9.85546875" customWidth="1"/>
    <col min="20" max="20" width="11.42578125" bestFit="1" customWidth="1"/>
    <col min="21" max="30" width="11.42578125" customWidth="1"/>
    <col min="31" max="31" width="20.42578125" bestFit="1" customWidth="1"/>
    <col min="32" max="32" width="10.5703125" bestFit="1" customWidth="1"/>
    <col min="34" max="34" width="10.5703125" bestFit="1" customWidth="1"/>
  </cols>
  <sheetData>
    <row r="3" spans="2:9" x14ac:dyDescent="0.25">
      <c r="B3" t="s">
        <v>20</v>
      </c>
      <c r="H3" s="38"/>
    </row>
    <row r="4" spans="2:9" x14ac:dyDescent="0.25">
      <c r="B4" s="2" t="s">
        <v>23</v>
      </c>
      <c r="C4" s="2">
        <v>5</v>
      </c>
      <c r="D4" s="1"/>
      <c r="E4" s="1"/>
      <c r="H4" s="38"/>
      <c r="I4" s="38"/>
    </row>
    <row r="5" spans="2:9" x14ac:dyDescent="0.25">
      <c r="B5" s="2" t="s">
        <v>22</v>
      </c>
      <c r="C5" s="2">
        <v>6000</v>
      </c>
      <c r="D5" s="1"/>
      <c r="E5" s="1"/>
      <c r="F5" s="9">
        <v>0.99</v>
      </c>
      <c r="G5" s="9">
        <v>0.01</v>
      </c>
      <c r="H5" s="12"/>
      <c r="I5" s="12"/>
    </row>
    <row r="6" spans="2:9" x14ac:dyDescent="0.25">
      <c r="B6" s="2" t="s">
        <v>24</v>
      </c>
      <c r="C6" s="2">
        <v>1</v>
      </c>
      <c r="D6" s="1"/>
      <c r="E6" s="1"/>
      <c r="F6" s="9">
        <v>0.01</v>
      </c>
      <c r="G6" s="9">
        <v>0.99</v>
      </c>
      <c r="H6" s="12"/>
      <c r="I6" s="12"/>
    </row>
    <row r="7" spans="2:9" x14ac:dyDescent="0.25">
      <c r="B7" s="13" t="s">
        <v>17</v>
      </c>
      <c r="C7" s="2"/>
      <c r="D7" s="1"/>
      <c r="E7" s="1"/>
      <c r="H7" s="38"/>
      <c r="I7" s="38"/>
    </row>
    <row r="8" spans="2:9" x14ac:dyDescent="0.25">
      <c r="B8" s="13" t="s">
        <v>25</v>
      </c>
      <c r="C8" s="2"/>
      <c r="D8" s="1"/>
      <c r="E8" s="1"/>
      <c r="H8" s="38"/>
      <c r="I8" s="38"/>
    </row>
    <row r="9" spans="2:9" x14ac:dyDescent="0.25">
      <c r="B9" s="12"/>
      <c r="C9" s="1"/>
      <c r="D9" s="1"/>
      <c r="E9" s="1"/>
      <c r="H9" s="38"/>
    </row>
    <row r="10" spans="2:9" x14ac:dyDescent="0.25">
      <c r="B10" s="12"/>
      <c r="C10" s="1"/>
      <c r="D10" s="1"/>
      <c r="E10" s="1"/>
    </row>
    <row r="11" spans="2:9" x14ac:dyDescent="0.25">
      <c r="B11" s="12"/>
      <c r="C11" s="1"/>
      <c r="D11" s="1"/>
      <c r="E11" s="1"/>
    </row>
    <row r="12" spans="2:9" x14ac:dyDescent="0.25">
      <c r="B12" s="12"/>
      <c r="C12" s="1"/>
      <c r="D12" s="1"/>
      <c r="E12" s="1"/>
    </row>
    <row r="13" spans="2:9" x14ac:dyDescent="0.25">
      <c r="B13" s="12"/>
      <c r="C13" s="1"/>
      <c r="D13" s="1"/>
      <c r="E13" s="1"/>
    </row>
    <row r="14" spans="2:9" x14ac:dyDescent="0.25">
      <c r="B14" s="12"/>
      <c r="C14" s="1"/>
      <c r="D14" s="1"/>
      <c r="E14" s="1"/>
    </row>
    <row r="15" spans="2:9" x14ac:dyDescent="0.25">
      <c r="B15" s="12"/>
      <c r="C15" s="1"/>
      <c r="D15" s="1"/>
      <c r="E15" s="1"/>
    </row>
    <row r="16" spans="2:9" x14ac:dyDescent="0.25">
      <c r="B16" s="12"/>
      <c r="C16" s="1"/>
      <c r="D16" s="1"/>
      <c r="E16" s="1"/>
    </row>
    <row r="17" spans="1:34" ht="15.75" thickBot="1" x14ac:dyDescent="0.3">
      <c r="B17" s="12"/>
      <c r="C17" s="1"/>
      <c r="D17" s="1"/>
      <c r="E17" s="1"/>
    </row>
    <row r="18" spans="1:34" ht="15.75" thickBot="1" x14ac:dyDescent="0.3">
      <c r="B18" s="12"/>
      <c r="C18" s="1"/>
      <c r="D18" s="1"/>
      <c r="E18" s="1"/>
      <c r="K18" s="137" t="s">
        <v>5</v>
      </c>
      <c r="L18" s="138"/>
      <c r="M18" s="138"/>
      <c r="N18" s="138"/>
      <c r="O18" s="139"/>
      <c r="P18" s="140" t="s">
        <v>2</v>
      </c>
      <c r="Q18" s="141"/>
      <c r="R18" s="141"/>
      <c r="S18" s="141"/>
      <c r="T18" s="142"/>
      <c r="U18" s="140" t="s">
        <v>0</v>
      </c>
      <c r="V18" s="141"/>
      <c r="W18" s="141"/>
      <c r="X18" s="141"/>
      <c r="Y18" s="142"/>
      <c r="Z18" s="140" t="s">
        <v>1</v>
      </c>
      <c r="AA18" s="141"/>
      <c r="AB18" s="141"/>
      <c r="AC18" s="141"/>
      <c r="AD18" s="142"/>
    </row>
    <row r="19" spans="1:34" ht="15.75" thickBot="1" x14ac:dyDescent="0.3">
      <c r="B19" s="26"/>
      <c r="C19" s="23"/>
      <c r="D19" s="27"/>
      <c r="E19" s="125" t="s">
        <v>4</v>
      </c>
      <c r="F19" s="126"/>
      <c r="G19" s="126"/>
      <c r="H19" s="126"/>
      <c r="I19" s="126"/>
      <c r="J19" s="127"/>
      <c r="K19" s="128" t="s">
        <v>9</v>
      </c>
      <c r="L19" s="129"/>
      <c r="M19" s="129"/>
      <c r="N19" s="129"/>
      <c r="O19" s="130"/>
      <c r="P19" s="131" t="s">
        <v>9</v>
      </c>
      <c r="Q19" s="132"/>
      <c r="R19" s="132"/>
      <c r="S19" s="132"/>
      <c r="T19" s="133"/>
      <c r="U19" s="131" t="s">
        <v>9</v>
      </c>
      <c r="V19" s="132"/>
      <c r="W19" s="132"/>
      <c r="X19" s="132"/>
      <c r="Y19" s="133"/>
      <c r="Z19" s="131" t="s">
        <v>9</v>
      </c>
      <c r="AA19" s="132"/>
      <c r="AB19" s="132"/>
      <c r="AC19" s="132"/>
      <c r="AD19" s="133"/>
      <c r="AE19" s="134" t="s">
        <v>3</v>
      </c>
      <c r="AF19" s="135"/>
      <c r="AG19" s="135"/>
      <c r="AH19" s="136"/>
    </row>
    <row r="20" spans="1:34" x14ac:dyDescent="0.25">
      <c r="B20" s="80" t="s">
        <v>16</v>
      </c>
      <c r="C20" s="81" t="s">
        <v>21</v>
      </c>
      <c r="D20" s="82" t="s">
        <v>11</v>
      </c>
      <c r="E20" s="32" t="s">
        <v>15</v>
      </c>
      <c r="F20" s="39" t="s">
        <v>7</v>
      </c>
      <c r="G20" s="31" t="s">
        <v>10</v>
      </c>
      <c r="H20" s="31" t="s">
        <v>18</v>
      </c>
      <c r="I20" s="42" t="s">
        <v>6</v>
      </c>
      <c r="J20" s="18" t="s">
        <v>8</v>
      </c>
      <c r="K20" s="24" t="s">
        <v>7</v>
      </c>
      <c r="L20" s="31" t="s">
        <v>10</v>
      </c>
      <c r="M20" s="31" t="s">
        <v>18</v>
      </c>
      <c r="N20" s="42" t="s">
        <v>6</v>
      </c>
      <c r="O20" s="8" t="s">
        <v>8</v>
      </c>
      <c r="P20" s="24" t="s">
        <v>7</v>
      </c>
      <c r="Q20" s="31" t="s">
        <v>10</v>
      </c>
      <c r="R20" s="31" t="s">
        <v>18</v>
      </c>
      <c r="S20" s="42" t="s">
        <v>6</v>
      </c>
      <c r="T20" s="8" t="s">
        <v>8</v>
      </c>
      <c r="U20" s="24" t="s">
        <v>7</v>
      </c>
      <c r="V20" s="31" t="s">
        <v>10</v>
      </c>
      <c r="W20" s="31" t="s">
        <v>18</v>
      </c>
      <c r="X20" s="42" t="s">
        <v>6</v>
      </c>
      <c r="Y20" s="8" t="s">
        <v>8</v>
      </c>
      <c r="Z20" s="24" t="s">
        <v>7</v>
      </c>
      <c r="AA20" s="31" t="s">
        <v>10</v>
      </c>
      <c r="AB20" s="31" t="s">
        <v>18</v>
      </c>
      <c r="AC20" s="42" t="s">
        <v>6</v>
      </c>
      <c r="AD20" s="8" t="s">
        <v>8</v>
      </c>
      <c r="AE20" s="24" t="s">
        <v>7</v>
      </c>
      <c r="AF20" s="10" t="s">
        <v>10</v>
      </c>
      <c r="AG20" s="2" t="s">
        <v>6</v>
      </c>
      <c r="AH20" s="8" t="s">
        <v>8</v>
      </c>
    </row>
    <row r="21" spans="1:34" x14ac:dyDescent="0.25">
      <c r="A21" s="11"/>
      <c r="B21" s="67">
        <v>37987</v>
      </c>
      <c r="C21" s="11">
        <v>1003.75</v>
      </c>
      <c r="D21" s="68">
        <v>1000</v>
      </c>
      <c r="E21" s="19">
        <v>0</v>
      </c>
      <c r="F21" s="35">
        <f>IF(E21=0,1,IF(E21=1,2,IF(E21=2,3,IF(E21=3,4))))</f>
        <v>1</v>
      </c>
      <c r="G21" s="11">
        <v>0</v>
      </c>
      <c r="H21" s="11">
        <f>F21-G21</f>
        <v>1</v>
      </c>
      <c r="I21" s="20">
        <f>IF(H21&gt;0,H21,0)</f>
        <v>1</v>
      </c>
      <c r="J21" s="29">
        <f>G21*$C$4+I21*C21</f>
        <v>1003.75</v>
      </c>
      <c r="K21" s="25">
        <v>1</v>
      </c>
      <c r="L21" s="11">
        <v>0</v>
      </c>
      <c r="M21" s="11">
        <f>K21-L21</f>
        <v>1</v>
      </c>
      <c r="N21" s="20">
        <f>IF(M21&gt;0,M21,0)</f>
        <v>1</v>
      </c>
      <c r="O21" s="22">
        <f>L21*$C$4+N21*C21</f>
        <v>1003.75</v>
      </c>
      <c r="P21" s="71">
        <v>1</v>
      </c>
      <c r="Q21" s="11">
        <v>0</v>
      </c>
      <c r="R21" s="11">
        <f>P21-Q21</f>
        <v>1</v>
      </c>
      <c r="S21" s="20">
        <f>IF(R21&gt;0,R21,0)</f>
        <v>1</v>
      </c>
      <c r="T21" s="29">
        <f>Q21*$C$4+S21*C21</f>
        <v>1003.75</v>
      </c>
      <c r="U21" s="25">
        <v>1</v>
      </c>
      <c r="V21" s="11">
        <v>0</v>
      </c>
      <c r="W21" s="11">
        <f>U21-V21</f>
        <v>1</v>
      </c>
      <c r="X21" s="20">
        <f>IF(W21&gt;0,W21,0)</f>
        <v>1</v>
      </c>
      <c r="Y21" s="29">
        <f>V21*$C$4+X21*C21</f>
        <v>1003.75</v>
      </c>
      <c r="Z21" s="25">
        <v>1</v>
      </c>
      <c r="AA21" s="11">
        <v>0</v>
      </c>
      <c r="AB21" s="11">
        <f>Z21-AA21</f>
        <v>1</v>
      </c>
      <c r="AC21" s="20">
        <f>IF(AB21&gt;0,AB21,0)</f>
        <v>1</v>
      </c>
      <c r="AD21" s="29">
        <f>AA21*$C$4+AC21*C21</f>
        <v>1003.75</v>
      </c>
      <c r="AE21" s="25">
        <v>1</v>
      </c>
      <c r="AF21" s="11">
        <v>0</v>
      </c>
      <c r="AG21" s="11">
        <v>1</v>
      </c>
      <c r="AH21" s="22">
        <f>AG21*C21+AF21*$C$4</f>
        <v>1003.75</v>
      </c>
    </row>
    <row r="22" spans="1:34" x14ac:dyDescent="0.25">
      <c r="A22" s="20"/>
      <c r="B22" s="67">
        <v>38018</v>
      </c>
      <c r="C22" s="11">
        <v>1035.25</v>
      </c>
      <c r="D22" s="68">
        <v>1000</v>
      </c>
      <c r="E22" s="37">
        <f>IF(AND(C23-C22&gt;$C$4,C24-C22&gt;$C$4,C25-C22&gt;$C$4),3,IF(AND(C23-C22&gt;$C$4,C24-C22&gt;$C$4),2,IF(AND(C23-C22&gt;$C$4),1,0)))</f>
        <v>2</v>
      </c>
      <c r="F22" s="35">
        <f t="shared" ref="F22:F85" si="0">IF(E22=0,1,IF(E22=1,2,IF(E22=2,3,IF(E22=3,4))))</f>
        <v>3</v>
      </c>
      <c r="G22" s="11">
        <f>G21+I21-1</f>
        <v>0</v>
      </c>
      <c r="H22" s="11">
        <f t="shared" ref="H22:H85" si="1">F22-G22</f>
        <v>3</v>
      </c>
      <c r="I22" s="20">
        <f t="shared" ref="I22:I85" si="2">IF(H22&gt;0,H22,0)</f>
        <v>3</v>
      </c>
      <c r="J22" s="29">
        <f t="shared" ref="J22:J85" si="3">G22*$C$4+I22*C22</f>
        <v>3105.75</v>
      </c>
      <c r="K22" s="71">
        <f>'Input_ch=5'!I51</f>
        <v>4</v>
      </c>
      <c r="L22" s="11">
        <f>L21+N21-1</f>
        <v>0</v>
      </c>
      <c r="M22" s="11">
        <f t="shared" ref="M22:M85" si="4">K22-L22</f>
        <v>4</v>
      </c>
      <c r="N22" s="20">
        <f t="shared" ref="N22:N85" si="5">IF(M22&gt;0,M22,0)</f>
        <v>4</v>
      </c>
      <c r="O22" s="22">
        <f t="shared" ref="O22:O85" si="6">L22*$C$4+N22*C22</f>
        <v>4141</v>
      </c>
      <c r="P22" s="71">
        <f>'Input_ch=5'!I62</f>
        <v>4</v>
      </c>
      <c r="Q22" s="11">
        <f>Q21+S21-1</f>
        <v>0</v>
      </c>
      <c r="R22" s="11">
        <f t="shared" ref="R22:R85" si="7">P22-Q22</f>
        <v>4</v>
      </c>
      <c r="S22" s="20">
        <f t="shared" ref="S22:S85" si="8">IF(R22&gt;0,R22,0)</f>
        <v>4</v>
      </c>
      <c r="T22" s="29">
        <f t="shared" ref="T22:T85" si="9">Q22*$C$4+S22*C22</f>
        <v>4141</v>
      </c>
      <c r="U22" s="71">
        <f>'Input_ch=5'!I73</f>
        <v>4</v>
      </c>
      <c r="V22" s="11">
        <f>V21+X21-1</f>
        <v>0</v>
      </c>
      <c r="W22" s="11">
        <f t="shared" ref="W22:W85" si="10">U22-V22</f>
        <v>4</v>
      </c>
      <c r="X22" s="20">
        <f t="shared" ref="X22:X85" si="11">IF(W22&gt;0,W22,0)</f>
        <v>4</v>
      </c>
      <c r="Y22" s="29">
        <f t="shared" ref="Y22:Y85" si="12">V22*$C$4+X22*C22</f>
        <v>4141</v>
      </c>
      <c r="Z22" s="71">
        <f>'Input_ch=5'!I84</f>
        <v>4</v>
      </c>
      <c r="AA22" s="11">
        <f>AA21+AC21-1</f>
        <v>0</v>
      </c>
      <c r="AB22" s="11">
        <f t="shared" ref="AB22:AB85" si="13">Z22-AA22</f>
        <v>4</v>
      </c>
      <c r="AC22" s="20">
        <f t="shared" ref="AC22:AC85" si="14">IF(AB22&gt;0,AB22,0)</f>
        <v>4</v>
      </c>
      <c r="AD22" s="29">
        <f t="shared" ref="AD22:AD85" si="15">AA22*$C$4+AC22*C22</f>
        <v>4141</v>
      </c>
      <c r="AE22" s="25">
        <v>1</v>
      </c>
      <c r="AF22" s="11">
        <v>0</v>
      </c>
      <c r="AG22" s="11">
        <v>1</v>
      </c>
      <c r="AH22" s="22">
        <f t="shared" ref="AH22:AH85" si="16">AG22*C22+AF22*$C$4</f>
        <v>1035.25</v>
      </c>
    </row>
    <row r="23" spans="1:34" x14ac:dyDescent="0.25">
      <c r="A23" s="11"/>
      <c r="B23" s="67">
        <v>38047</v>
      </c>
      <c r="C23" s="11">
        <v>1137.25</v>
      </c>
      <c r="D23" s="68">
        <v>1000</v>
      </c>
      <c r="E23" s="37">
        <f t="shared" ref="E23:E86" si="17">IF(AND(C24-C23&gt;$C$4,C25-C23&gt;$C$4,C26-C23&gt;$C$4),3,IF(AND(C24-C23&gt;$C$4,C25-C23&gt;$C$4),2,IF(AND(C24-C23&gt;$C$4),1,0)))</f>
        <v>0</v>
      </c>
      <c r="F23" s="35">
        <f t="shared" si="0"/>
        <v>1</v>
      </c>
      <c r="G23" s="11">
        <f t="shared" ref="G23:G86" si="18">G22+I22-1</f>
        <v>2</v>
      </c>
      <c r="H23" s="11">
        <f t="shared" si="1"/>
        <v>-1</v>
      </c>
      <c r="I23" s="20">
        <f t="shared" si="2"/>
        <v>0</v>
      </c>
      <c r="J23" s="29">
        <f t="shared" si="3"/>
        <v>10</v>
      </c>
      <c r="K23" s="72">
        <f>'Input_ch=5'!I51</f>
        <v>4</v>
      </c>
      <c r="L23" s="11">
        <f t="shared" ref="L23:L86" si="19">L22+N22-1</f>
        <v>3</v>
      </c>
      <c r="M23" s="11">
        <f t="shared" si="4"/>
        <v>1</v>
      </c>
      <c r="N23" s="20">
        <f t="shared" si="5"/>
        <v>1</v>
      </c>
      <c r="O23" s="22">
        <f t="shared" si="6"/>
        <v>1152.25</v>
      </c>
      <c r="P23" s="71">
        <f>'Input_ch=5'!I62</f>
        <v>4</v>
      </c>
      <c r="Q23" s="11">
        <f t="shared" ref="Q23:Q86" si="20">Q22+S22-1</f>
        <v>3</v>
      </c>
      <c r="R23" s="11">
        <f t="shared" si="7"/>
        <v>1</v>
      </c>
      <c r="S23" s="20">
        <f t="shared" si="8"/>
        <v>1</v>
      </c>
      <c r="T23" s="29">
        <f t="shared" si="9"/>
        <v>1152.25</v>
      </c>
      <c r="U23" s="71">
        <f>'Input_ch=5'!I73</f>
        <v>4</v>
      </c>
      <c r="V23" s="11">
        <f t="shared" ref="V23:V86" si="21">V22+X22-1</f>
        <v>3</v>
      </c>
      <c r="W23" s="11">
        <f t="shared" si="10"/>
        <v>1</v>
      </c>
      <c r="X23" s="20">
        <f t="shared" si="11"/>
        <v>1</v>
      </c>
      <c r="Y23" s="29">
        <f t="shared" si="12"/>
        <v>1152.25</v>
      </c>
      <c r="Z23" s="71">
        <f>'Input_ch=5'!I84</f>
        <v>4</v>
      </c>
      <c r="AA23" s="11">
        <f t="shared" ref="AA23:AA86" si="22">AA22+AC22-1</f>
        <v>3</v>
      </c>
      <c r="AB23" s="11">
        <f t="shared" si="13"/>
        <v>1</v>
      </c>
      <c r="AC23" s="20">
        <f t="shared" si="14"/>
        <v>1</v>
      </c>
      <c r="AD23" s="29">
        <f t="shared" si="15"/>
        <v>1152.25</v>
      </c>
      <c r="AE23" s="25">
        <v>1</v>
      </c>
      <c r="AF23" s="11">
        <v>0</v>
      </c>
      <c r="AG23" s="11">
        <v>1</v>
      </c>
      <c r="AH23" s="22">
        <f t="shared" si="16"/>
        <v>1137.25</v>
      </c>
    </row>
    <row r="24" spans="1:34" x14ac:dyDescent="0.25">
      <c r="A24" s="20"/>
      <c r="B24" s="67">
        <v>38078</v>
      </c>
      <c r="C24" s="11">
        <v>1122.5</v>
      </c>
      <c r="D24" s="68">
        <v>1000</v>
      </c>
      <c r="E24" s="37">
        <f t="shared" si="17"/>
        <v>0</v>
      </c>
      <c r="F24" s="35">
        <f t="shared" si="0"/>
        <v>1</v>
      </c>
      <c r="G24" s="11">
        <f t="shared" si="18"/>
        <v>1</v>
      </c>
      <c r="H24" s="11">
        <f t="shared" si="1"/>
        <v>0</v>
      </c>
      <c r="I24" s="20">
        <f t="shared" si="2"/>
        <v>0</v>
      </c>
      <c r="J24" s="29">
        <f t="shared" si="3"/>
        <v>5</v>
      </c>
      <c r="K24" s="71">
        <f>'Input_ch=5'!I51</f>
        <v>4</v>
      </c>
      <c r="L24" s="11">
        <f t="shared" si="19"/>
        <v>3</v>
      </c>
      <c r="M24" s="11">
        <f t="shared" si="4"/>
        <v>1</v>
      </c>
      <c r="N24" s="20">
        <f t="shared" si="5"/>
        <v>1</v>
      </c>
      <c r="O24" s="22">
        <f t="shared" si="6"/>
        <v>1137.5</v>
      </c>
      <c r="P24" s="71">
        <f>'Input_ch=5'!I62</f>
        <v>4</v>
      </c>
      <c r="Q24" s="11">
        <f t="shared" si="20"/>
        <v>3</v>
      </c>
      <c r="R24" s="11">
        <f t="shared" si="7"/>
        <v>1</v>
      </c>
      <c r="S24" s="20">
        <f t="shared" si="8"/>
        <v>1</v>
      </c>
      <c r="T24" s="29">
        <f t="shared" si="9"/>
        <v>1137.5</v>
      </c>
      <c r="U24" s="71">
        <f>'Input_ch=5'!I73</f>
        <v>4</v>
      </c>
      <c r="V24" s="11">
        <f t="shared" si="21"/>
        <v>3</v>
      </c>
      <c r="W24" s="11">
        <f t="shared" si="10"/>
        <v>1</v>
      </c>
      <c r="X24" s="20">
        <f t="shared" si="11"/>
        <v>1</v>
      </c>
      <c r="Y24" s="29">
        <f t="shared" si="12"/>
        <v>1137.5</v>
      </c>
      <c r="Z24" s="71">
        <f>'Input_ch=5'!I84</f>
        <v>4</v>
      </c>
      <c r="AA24" s="11">
        <f t="shared" si="22"/>
        <v>3</v>
      </c>
      <c r="AB24" s="11">
        <f t="shared" si="13"/>
        <v>1</v>
      </c>
      <c r="AC24" s="20">
        <f t="shared" si="14"/>
        <v>1</v>
      </c>
      <c r="AD24" s="29">
        <f t="shared" si="15"/>
        <v>1137.5</v>
      </c>
      <c r="AE24" s="25">
        <v>1</v>
      </c>
      <c r="AF24" s="20">
        <v>0</v>
      </c>
      <c r="AG24" s="11">
        <v>1</v>
      </c>
      <c r="AH24" s="22">
        <f t="shared" si="16"/>
        <v>1122.5</v>
      </c>
    </row>
    <row r="25" spans="1:34" x14ac:dyDescent="0.25">
      <c r="A25" s="20"/>
      <c r="B25" s="67">
        <v>38108</v>
      </c>
      <c r="C25" s="11">
        <v>1028</v>
      </c>
      <c r="D25" s="68">
        <v>1000</v>
      </c>
      <c r="E25" s="37">
        <f t="shared" si="17"/>
        <v>1</v>
      </c>
      <c r="F25" s="35">
        <f t="shared" si="0"/>
        <v>2</v>
      </c>
      <c r="G25" s="11">
        <f t="shared" si="18"/>
        <v>0</v>
      </c>
      <c r="H25" s="11">
        <f t="shared" si="1"/>
        <v>2</v>
      </c>
      <c r="I25" s="20">
        <f t="shared" si="2"/>
        <v>2</v>
      </c>
      <c r="J25" s="29">
        <f t="shared" si="3"/>
        <v>2056</v>
      </c>
      <c r="K25" s="71">
        <f>'Input_ch=5'!I51</f>
        <v>4</v>
      </c>
      <c r="L25" s="11">
        <f t="shared" si="19"/>
        <v>3</v>
      </c>
      <c r="M25" s="11">
        <f t="shared" si="4"/>
        <v>1</v>
      </c>
      <c r="N25" s="20">
        <f t="shared" si="5"/>
        <v>1</v>
      </c>
      <c r="O25" s="22">
        <f t="shared" si="6"/>
        <v>1043</v>
      </c>
      <c r="P25" s="71">
        <f>'Input_ch=5'!I62</f>
        <v>4</v>
      </c>
      <c r="Q25" s="11">
        <f t="shared" si="20"/>
        <v>3</v>
      </c>
      <c r="R25" s="11">
        <f t="shared" si="7"/>
        <v>1</v>
      </c>
      <c r="S25" s="20">
        <f t="shared" si="8"/>
        <v>1</v>
      </c>
      <c r="T25" s="29">
        <f t="shared" si="9"/>
        <v>1043</v>
      </c>
      <c r="U25" s="71">
        <f>'Input_ch=5'!I73</f>
        <v>4</v>
      </c>
      <c r="V25" s="11">
        <f t="shared" si="21"/>
        <v>3</v>
      </c>
      <c r="W25" s="11">
        <f t="shared" si="10"/>
        <v>1</v>
      </c>
      <c r="X25" s="20">
        <f t="shared" si="11"/>
        <v>1</v>
      </c>
      <c r="Y25" s="29">
        <f t="shared" si="12"/>
        <v>1043</v>
      </c>
      <c r="Z25" s="71">
        <f>'Input_ch=5'!I84</f>
        <v>4</v>
      </c>
      <c r="AA25" s="11">
        <f t="shared" si="22"/>
        <v>3</v>
      </c>
      <c r="AB25" s="11">
        <f t="shared" si="13"/>
        <v>1</v>
      </c>
      <c r="AC25" s="20">
        <f t="shared" si="14"/>
        <v>1</v>
      </c>
      <c r="AD25" s="29">
        <f t="shared" si="15"/>
        <v>1043</v>
      </c>
      <c r="AE25" s="25">
        <v>1</v>
      </c>
      <c r="AF25" s="20">
        <v>0</v>
      </c>
      <c r="AG25" s="11">
        <v>1</v>
      </c>
      <c r="AH25" s="22">
        <f t="shared" si="16"/>
        <v>1028</v>
      </c>
    </row>
    <row r="26" spans="1:34" x14ac:dyDescent="0.25">
      <c r="A26" s="11"/>
      <c r="B26" s="67">
        <v>38139</v>
      </c>
      <c r="C26" s="11">
        <v>1096.75</v>
      </c>
      <c r="D26" s="68">
        <v>1000</v>
      </c>
      <c r="E26" s="37">
        <f t="shared" si="17"/>
        <v>0</v>
      </c>
      <c r="F26" s="35">
        <f t="shared" si="0"/>
        <v>1</v>
      </c>
      <c r="G26" s="11">
        <f t="shared" si="18"/>
        <v>1</v>
      </c>
      <c r="H26" s="11">
        <f t="shared" si="1"/>
        <v>0</v>
      </c>
      <c r="I26" s="20">
        <f t="shared" si="2"/>
        <v>0</v>
      </c>
      <c r="J26" s="29">
        <f t="shared" si="3"/>
        <v>5</v>
      </c>
      <c r="K26" s="73">
        <f>'Input_ch=5'!I51</f>
        <v>4</v>
      </c>
      <c r="L26" s="11">
        <f t="shared" si="19"/>
        <v>3</v>
      </c>
      <c r="M26" s="11">
        <f t="shared" si="4"/>
        <v>1</v>
      </c>
      <c r="N26" s="20">
        <f t="shared" si="5"/>
        <v>1</v>
      </c>
      <c r="O26" s="22">
        <f t="shared" si="6"/>
        <v>1111.75</v>
      </c>
      <c r="P26" s="73">
        <f>'Input_ch=5'!I62</f>
        <v>4</v>
      </c>
      <c r="Q26" s="11">
        <f t="shared" si="20"/>
        <v>3</v>
      </c>
      <c r="R26" s="11">
        <f t="shared" si="7"/>
        <v>1</v>
      </c>
      <c r="S26" s="20">
        <f t="shared" si="8"/>
        <v>1</v>
      </c>
      <c r="T26" s="29">
        <f t="shared" si="9"/>
        <v>1111.75</v>
      </c>
      <c r="U26" s="73">
        <f>'Input_ch=5'!I73</f>
        <v>4</v>
      </c>
      <c r="V26" s="11">
        <f t="shared" si="21"/>
        <v>3</v>
      </c>
      <c r="W26" s="11">
        <f t="shared" si="10"/>
        <v>1</v>
      </c>
      <c r="X26" s="20">
        <f t="shared" si="11"/>
        <v>1</v>
      </c>
      <c r="Y26" s="29">
        <f t="shared" si="12"/>
        <v>1111.75</v>
      </c>
      <c r="Z26" s="73">
        <f>'Input_ch=5'!I84</f>
        <v>4</v>
      </c>
      <c r="AA26" s="11">
        <f t="shared" si="22"/>
        <v>3</v>
      </c>
      <c r="AB26" s="11">
        <f t="shared" si="13"/>
        <v>1</v>
      </c>
      <c r="AC26" s="20">
        <f t="shared" si="14"/>
        <v>1</v>
      </c>
      <c r="AD26" s="29">
        <f t="shared" si="15"/>
        <v>1111.75</v>
      </c>
      <c r="AE26" s="25">
        <v>1</v>
      </c>
      <c r="AF26" s="20">
        <v>0</v>
      </c>
      <c r="AG26" s="11">
        <v>1</v>
      </c>
      <c r="AH26" s="22">
        <f t="shared" si="16"/>
        <v>1096.75</v>
      </c>
    </row>
    <row r="27" spans="1:34" x14ac:dyDescent="0.25">
      <c r="A27" s="20"/>
      <c r="B27" s="67">
        <v>38169</v>
      </c>
      <c r="C27" s="11">
        <v>967.25</v>
      </c>
      <c r="D27" s="68">
        <v>1000</v>
      </c>
      <c r="E27" s="37">
        <f t="shared" si="17"/>
        <v>1</v>
      </c>
      <c r="F27" s="35">
        <f t="shared" si="0"/>
        <v>2</v>
      </c>
      <c r="G27" s="11">
        <f t="shared" si="18"/>
        <v>0</v>
      </c>
      <c r="H27" s="11">
        <f t="shared" si="1"/>
        <v>2</v>
      </c>
      <c r="I27" s="20">
        <f t="shared" si="2"/>
        <v>2</v>
      </c>
      <c r="J27" s="29">
        <f t="shared" si="3"/>
        <v>1934.5</v>
      </c>
      <c r="K27" s="73">
        <f>'Input_ch=5'!I51</f>
        <v>4</v>
      </c>
      <c r="L27" s="11">
        <f t="shared" si="19"/>
        <v>3</v>
      </c>
      <c r="M27" s="11">
        <f t="shared" si="4"/>
        <v>1</v>
      </c>
      <c r="N27" s="20">
        <f t="shared" si="5"/>
        <v>1</v>
      </c>
      <c r="O27" s="22">
        <f t="shared" si="6"/>
        <v>982.25</v>
      </c>
      <c r="P27" s="73">
        <f>'Input_ch=5'!I62</f>
        <v>4</v>
      </c>
      <c r="Q27" s="11">
        <f t="shared" si="20"/>
        <v>3</v>
      </c>
      <c r="R27" s="11">
        <f t="shared" si="7"/>
        <v>1</v>
      </c>
      <c r="S27" s="20">
        <f t="shared" si="8"/>
        <v>1</v>
      </c>
      <c r="T27" s="29">
        <f t="shared" si="9"/>
        <v>982.25</v>
      </c>
      <c r="U27" s="73">
        <f>'Input_ch=5'!I73</f>
        <v>4</v>
      </c>
      <c r="V27" s="11">
        <f t="shared" si="21"/>
        <v>3</v>
      </c>
      <c r="W27" s="11">
        <f t="shared" si="10"/>
        <v>1</v>
      </c>
      <c r="X27" s="20">
        <f t="shared" si="11"/>
        <v>1</v>
      </c>
      <c r="Y27" s="29">
        <f t="shared" si="12"/>
        <v>982.25</v>
      </c>
      <c r="Z27" s="73">
        <f>'Input_ch=5'!I84</f>
        <v>4</v>
      </c>
      <c r="AA27" s="11">
        <f t="shared" si="22"/>
        <v>3</v>
      </c>
      <c r="AB27" s="11">
        <f t="shared" si="13"/>
        <v>1</v>
      </c>
      <c r="AC27" s="20">
        <f t="shared" si="14"/>
        <v>1</v>
      </c>
      <c r="AD27" s="29">
        <f t="shared" si="15"/>
        <v>982.25</v>
      </c>
      <c r="AE27" s="25">
        <v>1</v>
      </c>
      <c r="AF27" s="20">
        <v>0</v>
      </c>
      <c r="AG27" s="11">
        <v>1</v>
      </c>
      <c r="AH27" s="22">
        <f t="shared" si="16"/>
        <v>967.25</v>
      </c>
    </row>
    <row r="28" spans="1:34" x14ac:dyDescent="0.25">
      <c r="A28" s="11"/>
      <c r="B28" s="67">
        <v>38200</v>
      </c>
      <c r="C28" s="11">
        <v>1026.5</v>
      </c>
      <c r="D28" s="68">
        <v>1000</v>
      </c>
      <c r="E28" s="37">
        <f t="shared" si="17"/>
        <v>0</v>
      </c>
      <c r="F28" s="35">
        <f t="shared" si="0"/>
        <v>1</v>
      </c>
      <c r="G28" s="11">
        <f t="shared" si="18"/>
        <v>1</v>
      </c>
      <c r="H28" s="11">
        <f t="shared" si="1"/>
        <v>0</v>
      </c>
      <c r="I28" s="20">
        <f t="shared" si="2"/>
        <v>0</v>
      </c>
      <c r="J28" s="29">
        <f t="shared" si="3"/>
        <v>5</v>
      </c>
      <c r="K28" s="73">
        <f>'Input_ch=5'!I51</f>
        <v>4</v>
      </c>
      <c r="L28" s="11">
        <f t="shared" si="19"/>
        <v>3</v>
      </c>
      <c r="M28" s="11">
        <f t="shared" si="4"/>
        <v>1</v>
      </c>
      <c r="N28" s="20">
        <f t="shared" si="5"/>
        <v>1</v>
      </c>
      <c r="O28" s="22">
        <f t="shared" si="6"/>
        <v>1041.5</v>
      </c>
      <c r="P28" s="73">
        <f>'Input_ch=5'!I62</f>
        <v>4</v>
      </c>
      <c r="Q28" s="11">
        <f t="shared" si="20"/>
        <v>3</v>
      </c>
      <c r="R28" s="11">
        <f t="shared" si="7"/>
        <v>1</v>
      </c>
      <c r="S28" s="20">
        <f t="shared" si="8"/>
        <v>1</v>
      </c>
      <c r="T28" s="29">
        <f t="shared" si="9"/>
        <v>1041.5</v>
      </c>
      <c r="U28" s="73">
        <f>'Input_ch=5'!I73</f>
        <v>4</v>
      </c>
      <c r="V28" s="11">
        <f t="shared" si="21"/>
        <v>3</v>
      </c>
      <c r="W28" s="11">
        <f t="shared" si="10"/>
        <v>1</v>
      </c>
      <c r="X28" s="20">
        <f t="shared" si="11"/>
        <v>1</v>
      </c>
      <c r="Y28" s="29">
        <f t="shared" si="12"/>
        <v>1041.5</v>
      </c>
      <c r="Z28" s="73">
        <f>'Input_ch=5'!I84</f>
        <v>4</v>
      </c>
      <c r="AA28" s="11">
        <f t="shared" si="22"/>
        <v>3</v>
      </c>
      <c r="AB28" s="11">
        <f t="shared" si="13"/>
        <v>1</v>
      </c>
      <c r="AC28" s="20">
        <f t="shared" si="14"/>
        <v>1</v>
      </c>
      <c r="AD28" s="29">
        <f t="shared" si="15"/>
        <v>1041.5</v>
      </c>
      <c r="AE28" s="25">
        <v>1</v>
      </c>
      <c r="AF28" s="20">
        <v>0</v>
      </c>
      <c r="AG28" s="11">
        <v>1</v>
      </c>
      <c r="AH28" s="22">
        <f t="shared" si="16"/>
        <v>1026.5</v>
      </c>
    </row>
    <row r="29" spans="1:34" x14ac:dyDescent="0.25">
      <c r="A29" s="11"/>
      <c r="B29" s="67">
        <v>38231</v>
      </c>
      <c r="C29" s="11">
        <v>956.5</v>
      </c>
      <c r="D29" s="68">
        <v>1000</v>
      </c>
      <c r="E29" s="37">
        <f t="shared" si="17"/>
        <v>3</v>
      </c>
      <c r="F29" s="35">
        <f t="shared" si="0"/>
        <v>4</v>
      </c>
      <c r="G29" s="11">
        <f t="shared" si="18"/>
        <v>0</v>
      </c>
      <c r="H29" s="11">
        <f t="shared" si="1"/>
        <v>4</v>
      </c>
      <c r="I29" s="20">
        <f t="shared" si="2"/>
        <v>4</v>
      </c>
      <c r="J29" s="29">
        <f t="shared" si="3"/>
        <v>3826</v>
      </c>
      <c r="K29" s="73">
        <f>'Input_ch=5'!I51</f>
        <v>4</v>
      </c>
      <c r="L29" s="11">
        <f t="shared" si="19"/>
        <v>3</v>
      </c>
      <c r="M29" s="11">
        <f t="shared" si="4"/>
        <v>1</v>
      </c>
      <c r="N29" s="20">
        <f t="shared" si="5"/>
        <v>1</v>
      </c>
      <c r="O29" s="22">
        <f t="shared" si="6"/>
        <v>971.5</v>
      </c>
      <c r="P29" s="73">
        <f>'Input_ch=5'!I62</f>
        <v>4</v>
      </c>
      <c r="Q29" s="11">
        <f t="shared" si="20"/>
        <v>3</v>
      </c>
      <c r="R29" s="11">
        <f t="shared" si="7"/>
        <v>1</v>
      </c>
      <c r="S29" s="20">
        <f t="shared" si="8"/>
        <v>1</v>
      </c>
      <c r="T29" s="29">
        <f t="shared" si="9"/>
        <v>971.5</v>
      </c>
      <c r="U29" s="73">
        <f>'Input_ch=5'!I73</f>
        <v>4</v>
      </c>
      <c r="V29" s="11">
        <f t="shared" si="21"/>
        <v>3</v>
      </c>
      <c r="W29" s="11">
        <f t="shared" si="10"/>
        <v>1</v>
      </c>
      <c r="X29" s="20">
        <f t="shared" si="11"/>
        <v>1</v>
      </c>
      <c r="Y29" s="29">
        <f t="shared" si="12"/>
        <v>971.5</v>
      </c>
      <c r="Z29" s="73">
        <f>'Input_ch=5'!I84</f>
        <v>4</v>
      </c>
      <c r="AA29" s="11">
        <f t="shared" si="22"/>
        <v>3</v>
      </c>
      <c r="AB29" s="11">
        <f t="shared" si="13"/>
        <v>1</v>
      </c>
      <c r="AC29" s="20">
        <f t="shared" si="14"/>
        <v>1</v>
      </c>
      <c r="AD29" s="29">
        <f t="shared" si="15"/>
        <v>971.5</v>
      </c>
      <c r="AE29" s="25">
        <v>1</v>
      </c>
      <c r="AF29" s="20">
        <v>0</v>
      </c>
      <c r="AG29" s="11">
        <v>1</v>
      </c>
      <c r="AH29" s="22">
        <f t="shared" si="16"/>
        <v>956.5</v>
      </c>
    </row>
    <row r="30" spans="1:34" x14ac:dyDescent="0.25">
      <c r="A30" s="11"/>
      <c r="B30" s="67">
        <v>38261</v>
      </c>
      <c r="C30" s="11">
        <v>1090</v>
      </c>
      <c r="D30" s="68">
        <v>1000</v>
      </c>
      <c r="E30" s="37">
        <f t="shared" si="17"/>
        <v>0</v>
      </c>
      <c r="F30" s="35">
        <f t="shared" si="0"/>
        <v>1</v>
      </c>
      <c r="G30" s="11">
        <f t="shared" si="18"/>
        <v>3</v>
      </c>
      <c r="H30" s="11">
        <f t="shared" si="1"/>
        <v>-2</v>
      </c>
      <c r="I30" s="20">
        <f t="shared" si="2"/>
        <v>0</v>
      </c>
      <c r="J30" s="29">
        <f t="shared" si="3"/>
        <v>15</v>
      </c>
      <c r="K30" s="73">
        <f>'Input_ch=5'!I51</f>
        <v>4</v>
      </c>
      <c r="L30" s="11">
        <f t="shared" si="19"/>
        <v>3</v>
      </c>
      <c r="M30" s="11">
        <f t="shared" si="4"/>
        <v>1</v>
      </c>
      <c r="N30" s="20">
        <f t="shared" si="5"/>
        <v>1</v>
      </c>
      <c r="O30" s="22">
        <f t="shared" si="6"/>
        <v>1105</v>
      </c>
      <c r="P30" s="73">
        <f>'Input_ch=5'!I62</f>
        <v>4</v>
      </c>
      <c r="Q30" s="11">
        <f t="shared" si="20"/>
        <v>3</v>
      </c>
      <c r="R30" s="11">
        <f t="shared" si="7"/>
        <v>1</v>
      </c>
      <c r="S30" s="20">
        <f t="shared" si="8"/>
        <v>1</v>
      </c>
      <c r="T30" s="29">
        <f t="shared" si="9"/>
        <v>1105</v>
      </c>
      <c r="U30" s="73">
        <f>'Input_ch=5'!I73</f>
        <v>4</v>
      </c>
      <c r="V30" s="11">
        <f t="shared" si="21"/>
        <v>3</v>
      </c>
      <c r="W30" s="11">
        <f t="shared" si="10"/>
        <v>1</v>
      </c>
      <c r="X30" s="20">
        <f t="shared" si="11"/>
        <v>1</v>
      </c>
      <c r="Y30" s="29">
        <f t="shared" si="12"/>
        <v>1105</v>
      </c>
      <c r="Z30" s="73">
        <f>'Input_ch=5'!I84</f>
        <v>4</v>
      </c>
      <c r="AA30" s="11">
        <f t="shared" si="22"/>
        <v>3</v>
      </c>
      <c r="AB30" s="11">
        <f t="shared" si="13"/>
        <v>1</v>
      </c>
      <c r="AC30" s="20">
        <f t="shared" si="14"/>
        <v>1</v>
      </c>
      <c r="AD30" s="29">
        <f t="shared" si="15"/>
        <v>1105</v>
      </c>
      <c r="AE30" s="25">
        <v>1</v>
      </c>
      <c r="AF30" s="20">
        <v>0</v>
      </c>
      <c r="AG30" s="11">
        <v>1</v>
      </c>
      <c r="AH30" s="22">
        <f t="shared" si="16"/>
        <v>1090</v>
      </c>
    </row>
    <row r="31" spans="1:34" x14ac:dyDescent="0.25">
      <c r="A31" s="11"/>
      <c r="B31" s="67">
        <v>38292</v>
      </c>
      <c r="C31" s="11">
        <v>1022.75</v>
      </c>
      <c r="D31" s="68">
        <v>1000</v>
      </c>
      <c r="E31" s="37">
        <f t="shared" si="17"/>
        <v>3</v>
      </c>
      <c r="F31" s="35">
        <f t="shared" si="0"/>
        <v>4</v>
      </c>
      <c r="G31" s="11">
        <f t="shared" si="18"/>
        <v>2</v>
      </c>
      <c r="H31" s="11">
        <f t="shared" si="1"/>
        <v>2</v>
      </c>
      <c r="I31" s="20">
        <f t="shared" si="2"/>
        <v>2</v>
      </c>
      <c r="J31" s="29">
        <f t="shared" si="3"/>
        <v>2055.5</v>
      </c>
      <c r="K31" s="73">
        <f>'Input_ch=5'!I51</f>
        <v>4</v>
      </c>
      <c r="L31" s="11">
        <f t="shared" si="19"/>
        <v>3</v>
      </c>
      <c r="M31" s="11">
        <f t="shared" si="4"/>
        <v>1</v>
      </c>
      <c r="N31" s="20">
        <f t="shared" si="5"/>
        <v>1</v>
      </c>
      <c r="O31" s="22">
        <f t="shared" si="6"/>
        <v>1037.75</v>
      </c>
      <c r="P31" s="73">
        <f>'Input_ch=5'!I62</f>
        <v>4</v>
      </c>
      <c r="Q31" s="11">
        <f t="shared" si="20"/>
        <v>3</v>
      </c>
      <c r="R31" s="11">
        <f t="shared" si="7"/>
        <v>1</v>
      </c>
      <c r="S31" s="20">
        <f t="shared" si="8"/>
        <v>1</v>
      </c>
      <c r="T31" s="29">
        <f t="shared" si="9"/>
        <v>1037.75</v>
      </c>
      <c r="U31" s="73">
        <f>'Input_ch=5'!I73</f>
        <v>4</v>
      </c>
      <c r="V31" s="11">
        <f t="shared" si="21"/>
        <v>3</v>
      </c>
      <c r="W31" s="11">
        <f t="shared" si="10"/>
        <v>1</v>
      </c>
      <c r="X31" s="20">
        <f t="shared" si="11"/>
        <v>1</v>
      </c>
      <c r="Y31" s="29">
        <f t="shared" si="12"/>
        <v>1037.75</v>
      </c>
      <c r="Z31" s="73">
        <f>'Input_ch=5'!I84</f>
        <v>4</v>
      </c>
      <c r="AA31" s="11">
        <f t="shared" si="22"/>
        <v>3</v>
      </c>
      <c r="AB31" s="11">
        <f t="shared" si="13"/>
        <v>1</v>
      </c>
      <c r="AC31" s="20">
        <f t="shared" si="14"/>
        <v>1</v>
      </c>
      <c r="AD31" s="29">
        <f t="shared" si="15"/>
        <v>1037.75</v>
      </c>
      <c r="AE31" s="25">
        <v>1</v>
      </c>
      <c r="AF31" s="20">
        <v>0</v>
      </c>
      <c r="AG31" s="11">
        <v>1</v>
      </c>
      <c r="AH31" s="22">
        <f t="shared" si="16"/>
        <v>1022.75</v>
      </c>
    </row>
    <row r="32" spans="1:34" x14ac:dyDescent="0.25">
      <c r="A32" s="20"/>
      <c r="B32" s="67">
        <v>38322</v>
      </c>
      <c r="C32" s="11">
        <v>1167.5</v>
      </c>
      <c r="D32" s="68">
        <v>1000</v>
      </c>
      <c r="E32" s="37">
        <f t="shared" si="17"/>
        <v>3</v>
      </c>
      <c r="F32" s="35">
        <f t="shared" si="0"/>
        <v>4</v>
      </c>
      <c r="G32" s="11">
        <f t="shared" si="18"/>
        <v>3</v>
      </c>
      <c r="H32" s="11">
        <f t="shared" si="1"/>
        <v>1</v>
      </c>
      <c r="I32" s="20">
        <f t="shared" si="2"/>
        <v>1</v>
      </c>
      <c r="J32" s="29">
        <f t="shared" si="3"/>
        <v>1182.5</v>
      </c>
      <c r="K32" s="74">
        <f>'Input_ch=5'!I51</f>
        <v>4</v>
      </c>
      <c r="L32" s="11">
        <f t="shared" si="19"/>
        <v>3</v>
      </c>
      <c r="M32" s="11">
        <f t="shared" si="4"/>
        <v>1</v>
      </c>
      <c r="N32" s="20">
        <f t="shared" si="5"/>
        <v>1</v>
      </c>
      <c r="O32" s="22">
        <f t="shared" si="6"/>
        <v>1182.5</v>
      </c>
      <c r="P32" s="73">
        <f>'Input_ch=5'!I62</f>
        <v>4</v>
      </c>
      <c r="Q32" s="11">
        <f t="shared" si="20"/>
        <v>3</v>
      </c>
      <c r="R32" s="11">
        <f t="shared" si="7"/>
        <v>1</v>
      </c>
      <c r="S32" s="20">
        <f t="shared" si="8"/>
        <v>1</v>
      </c>
      <c r="T32" s="29">
        <f t="shared" si="9"/>
        <v>1182.5</v>
      </c>
      <c r="U32" s="73">
        <f>'Input_ch=5'!I73</f>
        <v>4</v>
      </c>
      <c r="V32" s="11">
        <f t="shared" si="21"/>
        <v>3</v>
      </c>
      <c r="W32" s="11">
        <f t="shared" si="10"/>
        <v>1</v>
      </c>
      <c r="X32" s="20">
        <f t="shared" si="11"/>
        <v>1</v>
      </c>
      <c r="Y32" s="29">
        <f t="shared" si="12"/>
        <v>1182.5</v>
      </c>
      <c r="Z32" s="73">
        <f>'Input_ch=5'!I84</f>
        <v>4</v>
      </c>
      <c r="AA32" s="11">
        <f t="shared" si="22"/>
        <v>3</v>
      </c>
      <c r="AB32" s="11">
        <f t="shared" si="13"/>
        <v>1</v>
      </c>
      <c r="AC32" s="20">
        <f t="shared" si="14"/>
        <v>1</v>
      </c>
      <c r="AD32" s="29">
        <f t="shared" si="15"/>
        <v>1182.5</v>
      </c>
      <c r="AE32" s="25">
        <v>1</v>
      </c>
      <c r="AF32" s="20">
        <v>0</v>
      </c>
      <c r="AG32" s="11">
        <v>1</v>
      </c>
      <c r="AH32" s="22">
        <f t="shared" si="16"/>
        <v>1167.5</v>
      </c>
    </row>
    <row r="33" spans="1:34" x14ac:dyDescent="0.25">
      <c r="A33" s="20"/>
      <c r="B33" s="67">
        <v>38353</v>
      </c>
      <c r="C33" s="11">
        <v>1253.5</v>
      </c>
      <c r="D33" s="68">
        <v>1500</v>
      </c>
      <c r="E33" s="37">
        <f t="shared" si="17"/>
        <v>3</v>
      </c>
      <c r="F33" s="35">
        <f t="shared" si="0"/>
        <v>4</v>
      </c>
      <c r="G33" s="11">
        <f t="shared" si="18"/>
        <v>3</v>
      </c>
      <c r="H33" s="11">
        <f t="shared" si="1"/>
        <v>1</v>
      </c>
      <c r="I33" s="20">
        <f t="shared" si="2"/>
        <v>1</v>
      </c>
      <c r="J33" s="29">
        <f t="shared" si="3"/>
        <v>1268.5</v>
      </c>
      <c r="K33" s="73">
        <f>'Input_ch=5'!J51</f>
        <v>1</v>
      </c>
      <c r="L33" s="11">
        <f t="shared" si="19"/>
        <v>3</v>
      </c>
      <c r="M33" s="11">
        <f t="shared" si="4"/>
        <v>-2</v>
      </c>
      <c r="N33" s="20">
        <f t="shared" si="5"/>
        <v>0</v>
      </c>
      <c r="O33" s="22">
        <f t="shared" si="6"/>
        <v>15</v>
      </c>
      <c r="P33" s="73">
        <f>'Input_ch=5'!J62</f>
        <v>4</v>
      </c>
      <c r="Q33" s="11">
        <f t="shared" si="20"/>
        <v>3</v>
      </c>
      <c r="R33" s="11">
        <f t="shared" si="7"/>
        <v>1</v>
      </c>
      <c r="S33" s="20">
        <f t="shared" si="8"/>
        <v>1</v>
      </c>
      <c r="T33" s="29">
        <f t="shared" si="9"/>
        <v>1268.5</v>
      </c>
      <c r="U33" s="73">
        <f>'Input_ch=5'!J73</f>
        <v>1</v>
      </c>
      <c r="V33" s="11">
        <f t="shared" si="21"/>
        <v>3</v>
      </c>
      <c r="W33" s="11">
        <f t="shared" si="10"/>
        <v>-2</v>
      </c>
      <c r="X33" s="20">
        <f t="shared" si="11"/>
        <v>0</v>
      </c>
      <c r="Y33" s="29">
        <f t="shared" si="12"/>
        <v>15</v>
      </c>
      <c r="Z33" s="73">
        <f>'Input_ch=5'!J84</f>
        <v>4</v>
      </c>
      <c r="AA33" s="11">
        <f t="shared" si="22"/>
        <v>3</v>
      </c>
      <c r="AB33" s="11">
        <f t="shared" si="13"/>
        <v>1</v>
      </c>
      <c r="AC33" s="20">
        <f t="shared" si="14"/>
        <v>1</v>
      </c>
      <c r="AD33" s="29">
        <f t="shared" si="15"/>
        <v>1268.5</v>
      </c>
      <c r="AE33" s="25">
        <v>1</v>
      </c>
      <c r="AF33" s="20">
        <v>0</v>
      </c>
      <c r="AG33" s="11">
        <v>1</v>
      </c>
      <c r="AH33" s="22">
        <f t="shared" si="16"/>
        <v>1253.5</v>
      </c>
    </row>
    <row r="34" spans="1:34" x14ac:dyDescent="0.25">
      <c r="A34" s="11"/>
      <c r="B34" s="67">
        <v>38384</v>
      </c>
      <c r="C34" s="11">
        <v>1287.5</v>
      </c>
      <c r="D34" s="68">
        <v>1500</v>
      </c>
      <c r="E34" s="37">
        <f t="shared" si="17"/>
        <v>2</v>
      </c>
      <c r="F34" s="35">
        <f t="shared" si="0"/>
        <v>3</v>
      </c>
      <c r="G34" s="11">
        <f t="shared" si="18"/>
        <v>3</v>
      </c>
      <c r="H34" s="11">
        <f t="shared" si="1"/>
        <v>0</v>
      </c>
      <c r="I34" s="20">
        <f t="shared" si="2"/>
        <v>0</v>
      </c>
      <c r="J34" s="29">
        <f t="shared" si="3"/>
        <v>15</v>
      </c>
      <c r="K34" s="74">
        <f>'Input_ch=5'!J52</f>
        <v>4</v>
      </c>
      <c r="L34" s="11">
        <f t="shared" si="19"/>
        <v>2</v>
      </c>
      <c r="M34" s="11">
        <f t="shared" si="4"/>
        <v>2</v>
      </c>
      <c r="N34" s="20">
        <f t="shared" si="5"/>
        <v>2</v>
      </c>
      <c r="O34" s="22">
        <f t="shared" si="6"/>
        <v>2585</v>
      </c>
      <c r="P34" s="73">
        <f>'Input_ch=5'!J63</f>
        <v>4</v>
      </c>
      <c r="Q34" s="11">
        <f t="shared" si="20"/>
        <v>3</v>
      </c>
      <c r="R34" s="11">
        <f t="shared" si="7"/>
        <v>1</v>
      </c>
      <c r="S34" s="20">
        <f t="shared" si="8"/>
        <v>1</v>
      </c>
      <c r="T34" s="29">
        <f t="shared" si="9"/>
        <v>1302.5</v>
      </c>
      <c r="U34" s="73">
        <f>'Input_ch=5'!J74</f>
        <v>1</v>
      </c>
      <c r="V34" s="11">
        <f t="shared" si="21"/>
        <v>2</v>
      </c>
      <c r="W34" s="11">
        <f t="shared" si="10"/>
        <v>-1</v>
      </c>
      <c r="X34" s="20">
        <f t="shared" si="11"/>
        <v>0</v>
      </c>
      <c r="Y34" s="29">
        <f t="shared" si="12"/>
        <v>10</v>
      </c>
      <c r="Z34" s="73">
        <f>'Input_ch=5'!J85</f>
        <v>4</v>
      </c>
      <c r="AA34" s="11">
        <f t="shared" si="22"/>
        <v>3</v>
      </c>
      <c r="AB34" s="11">
        <f t="shared" si="13"/>
        <v>1</v>
      </c>
      <c r="AC34" s="20">
        <f t="shared" si="14"/>
        <v>1</v>
      </c>
      <c r="AD34" s="29">
        <f t="shared" si="15"/>
        <v>1302.5</v>
      </c>
      <c r="AE34" s="25">
        <v>1</v>
      </c>
      <c r="AF34" s="20">
        <v>0</v>
      </c>
      <c r="AG34" s="11">
        <v>1</v>
      </c>
      <c r="AH34" s="22">
        <f t="shared" si="16"/>
        <v>1287.5</v>
      </c>
    </row>
    <row r="35" spans="1:34" x14ac:dyDescent="0.25">
      <c r="A35" s="11"/>
      <c r="B35" s="67">
        <v>38412</v>
      </c>
      <c r="C35" s="11">
        <v>1371</v>
      </c>
      <c r="D35" s="68">
        <v>1500</v>
      </c>
      <c r="E35" s="37">
        <f t="shared" si="17"/>
        <v>0</v>
      </c>
      <c r="F35" s="35">
        <f t="shared" si="0"/>
        <v>1</v>
      </c>
      <c r="G35" s="11">
        <f t="shared" si="18"/>
        <v>2</v>
      </c>
      <c r="H35" s="11">
        <f t="shared" si="1"/>
        <v>-1</v>
      </c>
      <c r="I35" s="20">
        <f t="shared" si="2"/>
        <v>0</v>
      </c>
      <c r="J35" s="29">
        <f t="shared" si="3"/>
        <v>10</v>
      </c>
      <c r="K35" s="73">
        <f>'Input_ch=5'!J52</f>
        <v>4</v>
      </c>
      <c r="L35" s="11">
        <f t="shared" si="19"/>
        <v>3</v>
      </c>
      <c r="M35" s="11">
        <f t="shared" si="4"/>
        <v>1</v>
      </c>
      <c r="N35" s="20">
        <f t="shared" si="5"/>
        <v>1</v>
      </c>
      <c r="O35" s="22">
        <f t="shared" si="6"/>
        <v>1386</v>
      </c>
      <c r="P35" s="73">
        <f>'Input_ch=5'!J63</f>
        <v>4</v>
      </c>
      <c r="Q35" s="11">
        <f t="shared" si="20"/>
        <v>3</v>
      </c>
      <c r="R35" s="11">
        <f t="shared" si="7"/>
        <v>1</v>
      </c>
      <c r="S35" s="20">
        <f t="shared" si="8"/>
        <v>1</v>
      </c>
      <c r="T35" s="29">
        <f t="shared" si="9"/>
        <v>1386</v>
      </c>
      <c r="U35" s="73">
        <f>'Input_ch=5'!J74</f>
        <v>1</v>
      </c>
      <c r="V35" s="11">
        <f t="shared" si="21"/>
        <v>1</v>
      </c>
      <c r="W35" s="11">
        <f t="shared" si="10"/>
        <v>0</v>
      </c>
      <c r="X35" s="20">
        <f t="shared" si="11"/>
        <v>0</v>
      </c>
      <c r="Y35" s="29">
        <f t="shared" si="12"/>
        <v>5</v>
      </c>
      <c r="Z35" s="73">
        <f>'Input_ch=5'!J85</f>
        <v>4</v>
      </c>
      <c r="AA35" s="11">
        <f t="shared" si="22"/>
        <v>3</v>
      </c>
      <c r="AB35" s="11">
        <f t="shared" si="13"/>
        <v>1</v>
      </c>
      <c r="AC35" s="20">
        <f t="shared" si="14"/>
        <v>1</v>
      </c>
      <c r="AD35" s="29">
        <f t="shared" si="15"/>
        <v>1386</v>
      </c>
      <c r="AE35" s="25">
        <v>1</v>
      </c>
      <c r="AF35" s="20">
        <v>0</v>
      </c>
      <c r="AG35" s="11">
        <v>1</v>
      </c>
      <c r="AH35" s="22">
        <f t="shared" si="16"/>
        <v>1371</v>
      </c>
    </row>
    <row r="36" spans="1:34" x14ac:dyDescent="0.25">
      <c r="A36" s="11"/>
      <c r="B36" s="67">
        <v>38443</v>
      </c>
      <c r="C36" s="11">
        <v>1324.5</v>
      </c>
      <c r="D36" s="68">
        <v>1500</v>
      </c>
      <c r="E36" s="37">
        <f t="shared" si="17"/>
        <v>0</v>
      </c>
      <c r="F36" s="35">
        <f t="shared" si="0"/>
        <v>1</v>
      </c>
      <c r="G36" s="11">
        <f t="shared" si="18"/>
        <v>1</v>
      </c>
      <c r="H36" s="11">
        <f t="shared" si="1"/>
        <v>0</v>
      </c>
      <c r="I36" s="20">
        <f t="shared" si="2"/>
        <v>0</v>
      </c>
      <c r="J36" s="29">
        <f t="shared" si="3"/>
        <v>5</v>
      </c>
      <c r="K36" s="71">
        <f>'Input_ch=5'!J52</f>
        <v>4</v>
      </c>
      <c r="L36" s="11">
        <f t="shared" si="19"/>
        <v>3</v>
      </c>
      <c r="M36" s="11">
        <f t="shared" si="4"/>
        <v>1</v>
      </c>
      <c r="N36" s="20">
        <f t="shared" si="5"/>
        <v>1</v>
      </c>
      <c r="O36" s="22">
        <f t="shared" si="6"/>
        <v>1339.5</v>
      </c>
      <c r="P36" s="71">
        <f>'Input_ch=5'!J63</f>
        <v>4</v>
      </c>
      <c r="Q36" s="11">
        <f t="shared" si="20"/>
        <v>3</v>
      </c>
      <c r="R36" s="11">
        <f t="shared" si="7"/>
        <v>1</v>
      </c>
      <c r="S36" s="20">
        <f t="shared" si="8"/>
        <v>1</v>
      </c>
      <c r="T36" s="29">
        <f t="shared" si="9"/>
        <v>1339.5</v>
      </c>
      <c r="U36" s="71">
        <f>'Input_ch=5'!J74</f>
        <v>1</v>
      </c>
      <c r="V36" s="11">
        <f t="shared" si="21"/>
        <v>0</v>
      </c>
      <c r="W36" s="11">
        <f t="shared" si="10"/>
        <v>1</v>
      </c>
      <c r="X36" s="20">
        <f t="shared" si="11"/>
        <v>1</v>
      </c>
      <c r="Y36" s="29">
        <f t="shared" si="12"/>
        <v>1324.5</v>
      </c>
      <c r="Z36" s="71">
        <f>'Input_ch=5'!J85</f>
        <v>4</v>
      </c>
      <c r="AA36" s="11">
        <f t="shared" si="22"/>
        <v>3</v>
      </c>
      <c r="AB36" s="11">
        <f t="shared" si="13"/>
        <v>1</v>
      </c>
      <c r="AC36" s="20">
        <f t="shared" si="14"/>
        <v>1</v>
      </c>
      <c r="AD36" s="29">
        <f t="shared" si="15"/>
        <v>1339.5</v>
      </c>
      <c r="AE36" s="25">
        <v>1</v>
      </c>
      <c r="AF36" s="20">
        <v>0</v>
      </c>
      <c r="AG36" s="11">
        <v>1</v>
      </c>
      <c r="AH36" s="22">
        <f t="shared" si="16"/>
        <v>1324.5</v>
      </c>
    </row>
    <row r="37" spans="1:34" x14ac:dyDescent="0.25">
      <c r="A37" s="11"/>
      <c r="B37" s="67">
        <v>38473</v>
      </c>
      <c r="C37" s="11">
        <v>1286</v>
      </c>
      <c r="D37" s="68">
        <v>1500</v>
      </c>
      <c r="E37" s="37">
        <f t="shared" si="17"/>
        <v>0</v>
      </c>
      <c r="F37" s="35">
        <f t="shared" si="0"/>
        <v>1</v>
      </c>
      <c r="G37" s="11">
        <f t="shared" si="18"/>
        <v>0</v>
      </c>
      <c r="H37" s="11">
        <f t="shared" si="1"/>
        <v>1</v>
      </c>
      <c r="I37" s="20">
        <f t="shared" si="2"/>
        <v>1</v>
      </c>
      <c r="J37" s="29">
        <f t="shared" si="3"/>
        <v>1286</v>
      </c>
      <c r="K37" s="73">
        <f>'Input_ch=5'!J52</f>
        <v>4</v>
      </c>
      <c r="L37" s="11">
        <f t="shared" si="19"/>
        <v>3</v>
      </c>
      <c r="M37" s="11">
        <f t="shared" si="4"/>
        <v>1</v>
      </c>
      <c r="N37" s="20">
        <f t="shared" si="5"/>
        <v>1</v>
      </c>
      <c r="O37" s="22">
        <f t="shared" si="6"/>
        <v>1301</v>
      </c>
      <c r="P37" s="73">
        <f>'Input_ch=5'!J63</f>
        <v>4</v>
      </c>
      <c r="Q37" s="11">
        <f t="shared" si="20"/>
        <v>3</v>
      </c>
      <c r="R37" s="11">
        <f t="shared" si="7"/>
        <v>1</v>
      </c>
      <c r="S37" s="20">
        <f t="shared" si="8"/>
        <v>1</v>
      </c>
      <c r="T37" s="29">
        <f t="shared" si="9"/>
        <v>1301</v>
      </c>
      <c r="U37" s="73">
        <f>'Input_ch=5'!J74</f>
        <v>1</v>
      </c>
      <c r="V37" s="11">
        <f t="shared" si="21"/>
        <v>0</v>
      </c>
      <c r="W37" s="11">
        <f t="shared" si="10"/>
        <v>1</v>
      </c>
      <c r="X37" s="20">
        <f t="shared" si="11"/>
        <v>1</v>
      </c>
      <c r="Y37" s="29">
        <f t="shared" si="12"/>
        <v>1286</v>
      </c>
      <c r="Z37" s="73">
        <f>'Input_ch=5'!J85</f>
        <v>4</v>
      </c>
      <c r="AA37" s="11">
        <f t="shared" si="22"/>
        <v>3</v>
      </c>
      <c r="AB37" s="11">
        <f t="shared" si="13"/>
        <v>1</v>
      </c>
      <c r="AC37" s="20">
        <f t="shared" si="14"/>
        <v>1</v>
      </c>
      <c r="AD37" s="29">
        <f t="shared" si="15"/>
        <v>1301</v>
      </c>
      <c r="AE37" s="25">
        <v>1</v>
      </c>
      <c r="AF37" s="20">
        <v>0</v>
      </c>
      <c r="AG37" s="11">
        <v>1</v>
      </c>
      <c r="AH37" s="22">
        <f t="shared" si="16"/>
        <v>1286</v>
      </c>
    </row>
    <row r="38" spans="1:34" x14ac:dyDescent="0.25">
      <c r="A38" s="11"/>
      <c r="B38" s="67">
        <v>38504</v>
      </c>
      <c r="C38" s="11">
        <v>1288.5</v>
      </c>
      <c r="D38" s="68">
        <v>1500</v>
      </c>
      <c r="E38" s="37">
        <f t="shared" si="17"/>
        <v>0</v>
      </c>
      <c r="F38" s="35">
        <f t="shared" si="0"/>
        <v>1</v>
      </c>
      <c r="G38" s="11">
        <f t="shared" si="18"/>
        <v>0</v>
      </c>
      <c r="H38" s="11">
        <f t="shared" si="1"/>
        <v>1</v>
      </c>
      <c r="I38" s="20">
        <f t="shared" si="2"/>
        <v>1</v>
      </c>
      <c r="J38" s="29">
        <f t="shared" si="3"/>
        <v>1288.5</v>
      </c>
      <c r="K38" s="73">
        <f>'Input_ch=5'!J52</f>
        <v>4</v>
      </c>
      <c r="L38" s="11">
        <f t="shared" si="19"/>
        <v>3</v>
      </c>
      <c r="M38" s="11">
        <f t="shared" si="4"/>
        <v>1</v>
      </c>
      <c r="N38" s="20">
        <f t="shared" si="5"/>
        <v>1</v>
      </c>
      <c r="O38" s="22">
        <f t="shared" si="6"/>
        <v>1303.5</v>
      </c>
      <c r="P38" s="73">
        <f>'Input_ch=5'!J63</f>
        <v>4</v>
      </c>
      <c r="Q38" s="11">
        <f t="shared" si="20"/>
        <v>3</v>
      </c>
      <c r="R38" s="11">
        <f t="shared" si="7"/>
        <v>1</v>
      </c>
      <c r="S38" s="20">
        <f t="shared" si="8"/>
        <v>1</v>
      </c>
      <c r="T38" s="29">
        <f t="shared" si="9"/>
        <v>1303.5</v>
      </c>
      <c r="U38" s="73">
        <f>'Input_ch=5'!J74</f>
        <v>1</v>
      </c>
      <c r="V38" s="11">
        <f t="shared" si="21"/>
        <v>0</v>
      </c>
      <c r="W38" s="11">
        <f t="shared" si="10"/>
        <v>1</v>
      </c>
      <c r="X38" s="20">
        <f t="shared" si="11"/>
        <v>1</v>
      </c>
      <c r="Y38" s="29">
        <f t="shared" si="12"/>
        <v>1288.5</v>
      </c>
      <c r="Z38" s="73">
        <f>'Input_ch=5'!J85</f>
        <v>4</v>
      </c>
      <c r="AA38" s="11">
        <f t="shared" si="22"/>
        <v>3</v>
      </c>
      <c r="AB38" s="11">
        <f t="shared" si="13"/>
        <v>1</v>
      </c>
      <c r="AC38" s="20">
        <f t="shared" si="14"/>
        <v>1</v>
      </c>
      <c r="AD38" s="29">
        <f t="shared" si="15"/>
        <v>1303.5</v>
      </c>
      <c r="AE38" s="25">
        <v>1</v>
      </c>
      <c r="AF38" s="20">
        <v>0</v>
      </c>
      <c r="AG38" s="11">
        <v>1</v>
      </c>
      <c r="AH38" s="22">
        <f t="shared" si="16"/>
        <v>1288.5</v>
      </c>
    </row>
    <row r="39" spans="1:34" x14ac:dyDescent="0.25">
      <c r="A39" s="20"/>
      <c r="B39" s="67">
        <v>38534</v>
      </c>
      <c r="C39" s="11">
        <v>1180</v>
      </c>
      <c r="D39" s="68">
        <v>1000</v>
      </c>
      <c r="E39" s="37">
        <f t="shared" si="17"/>
        <v>3</v>
      </c>
      <c r="F39" s="35">
        <f t="shared" si="0"/>
        <v>4</v>
      </c>
      <c r="G39" s="11">
        <f t="shared" si="18"/>
        <v>0</v>
      </c>
      <c r="H39" s="11">
        <f t="shared" si="1"/>
        <v>4</v>
      </c>
      <c r="I39" s="20">
        <f t="shared" si="2"/>
        <v>4</v>
      </c>
      <c r="J39" s="29">
        <f t="shared" si="3"/>
        <v>4720</v>
      </c>
      <c r="K39" s="73">
        <f>'Input_ch=5'!I52</f>
        <v>4</v>
      </c>
      <c r="L39" s="11">
        <f t="shared" si="19"/>
        <v>3</v>
      </c>
      <c r="M39" s="11">
        <f t="shared" si="4"/>
        <v>1</v>
      </c>
      <c r="N39" s="20">
        <f t="shared" si="5"/>
        <v>1</v>
      </c>
      <c r="O39" s="22">
        <f t="shared" si="6"/>
        <v>1195</v>
      </c>
      <c r="P39" s="73">
        <f>'Input_ch=5'!I63</f>
        <v>4</v>
      </c>
      <c r="Q39" s="11">
        <f t="shared" si="20"/>
        <v>3</v>
      </c>
      <c r="R39" s="11">
        <f t="shared" si="7"/>
        <v>1</v>
      </c>
      <c r="S39" s="20">
        <f t="shared" si="8"/>
        <v>1</v>
      </c>
      <c r="T39" s="29">
        <f t="shared" si="9"/>
        <v>1195</v>
      </c>
      <c r="U39" s="73">
        <f>'Input_ch=5'!I74</f>
        <v>4</v>
      </c>
      <c r="V39" s="11">
        <f t="shared" si="21"/>
        <v>0</v>
      </c>
      <c r="W39" s="11">
        <f t="shared" si="10"/>
        <v>4</v>
      </c>
      <c r="X39" s="20">
        <f t="shared" si="11"/>
        <v>4</v>
      </c>
      <c r="Y39" s="29">
        <f t="shared" si="12"/>
        <v>4720</v>
      </c>
      <c r="Z39" s="73">
        <f>'Input_ch=5'!I85</f>
        <v>4</v>
      </c>
      <c r="AA39" s="11">
        <f t="shared" si="22"/>
        <v>3</v>
      </c>
      <c r="AB39" s="11">
        <f t="shared" si="13"/>
        <v>1</v>
      </c>
      <c r="AC39" s="20">
        <f t="shared" si="14"/>
        <v>1</v>
      </c>
      <c r="AD39" s="29">
        <f t="shared" si="15"/>
        <v>1195</v>
      </c>
      <c r="AE39" s="25">
        <v>1</v>
      </c>
      <c r="AF39" s="20">
        <v>0</v>
      </c>
      <c r="AG39" s="11">
        <v>1</v>
      </c>
      <c r="AH39" s="22">
        <f t="shared" si="16"/>
        <v>1180</v>
      </c>
    </row>
    <row r="40" spans="1:34" x14ac:dyDescent="0.25">
      <c r="A40" s="20"/>
      <c r="B40" s="67">
        <v>38565</v>
      </c>
      <c r="C40" s="11">
        <v>1260.75</v>
      </c>
      <c r="D40" s="68">
        <v>1500</v>
      </c>
      <c r="E40" s="37">
        <f t="shared" si="17"/>
        <v>3</v>
      </c>
      <c r="F40" s="35">
        <f t="shared" si="0"/>
        <v>4</v>
      </c>
      <c r="G40" s="11">
        <f t="shared" si="18"/>
        <v>3</v>
      </c>
      <c r="H40" s="11">
        <f t="shared" si="1"/>
        <v>1</v>
      </c>
      <c r="I40" s="20">
        <f t="shared" si="2"/>
        <v>1</v>
      </c>
      <c r="J40" s="29">
        <f t="shared" si="3"/>
        <v>1275.75</v>
      </c>
      <c r="K40" s="73">
        <f>'Input_ch=5'!J51</f>
        <v>1</v>
      </c>
      <c r="L40" s="11">
        <f t="shared" si="19"/>
        <v>3</v>
      </c>
      <c r="M40" s="11">
        <f t="shared" si="4"/>
        <v>-2</v>
      </c>
      <c r="N40" s="20">
        <f t="shared" si="5"/>
        <v>0</v>
      </c>
      <c r="O40" s="22">
        <f t="shared" si="6"/>
        <v>15</v>
      </c>
      <c r="P40" s="73">
        <f>'Input_ch=5'!J62</f>
        <v>4</v>
      </c>
      <c r="Q40" s="11">
        <f t="shared" si="20"/>
        <v>3</v>
      </c>
      <c r="R40" s="11">
        <f t="shared" si="7"/>
        <v>1</v>
      </c>
      <c r="S40" s="20">
        <f t="shared" si="8"/>
        <v>1</v>
      </c>
      <c r="T40" s="29">
        <f t="shared" si="9"/>
        <v>1275.75</v>
      </c>
      <c r="U40" s="73">
        <f>'Input_ch=5'!J73</f>
        <v>1</v>
      </c>
      <c r="V40" s="11">
        <f t="shared" si="21"/>
        <v>3</v>
      </c>
      <c r="W40" s="11">
        <f t="shared" si="10"/>
        <v>-2</v>
      </c>
      <c r="X40" s="20">
        <f t="shared" si="11"/>
        <v>0</v>
      </c>
      <c r="Y40" s="29">
        <f t="shared" si="12"/>
        <v>15</v>
      </c>
      <c r="Z40" s="73">
        <f>'Input_ch=5'!J84</f>
        <v>4</v>
      </c>
      <c r="AA40" s="11">
        <f t="shared" si="22"/>
        <v>3</v>
      </c>
      <c r="AB40" s="11">
        <f t="shared" si="13"/>
        <v>1</v>
      </c>
      <c r="AC40" s="20">
        <f t="shared" si="14"/>
        <v>1</v>
      </c>
      <c r="AD40" s="29">
        <f t="shared" si="15"/>
        <v>1275.75</v>
      </c>
      <c r="AE40" s="25">
        <v>1</v>
      </c>
      <c r="AF40" s="20">
        <v>0</v>
      </c>
      <c r="AG40" s="11">
        <v>1</v>
      </c>
      <c r="AH40" s="22">
        <f t="shared" si="16"/>
        <v>1260.75</v>
      </c>
    </row>
    <row r="41" spans="1:34" x14ac:dyDescent="0.25">
      <c r="A41" s="11"/>
      <c r="B41" s="67">
        <v>38596</v>
      </c>
      <c r="C41" s="11">
        <v>1402</v>
      </c>
      <c r="D41" s="68">
        <v>1500</v>
      </c>
      <c r="E41" s="37">
        <f t="shared" si="17"/>
        <v>0</v>
      </c>
      <c r="F41" s="35">
        <f t="shared" si="0"/>
        <v>1</v>
      </c>
      <c r="G41" s="11">
        <f t="shared" si="18"/>
        <v>3</v>
      </c>
      <c r="H41" s="11">
        <f t="shared" si="1"/>
        <v>-2</v>
      </c>
      <c r="I41" s="20">
        <f t="shared" si="2"/>
        <v>0</v>
      </c>
      <c r="J41" s="29">
        <f t="shared" si="3"/>
        <v>15</v>
      </c>
      <c r="K41" s="73">
        <f>'Input_ch=5'!J52</f>
        <v>4</v>
      </c>
      <c r="L41" s="11">
        <f t="shared" si="19"/>
        <v>2</v>
      </c>
      <c r="M41" s="11">
        <f t="shared" si="4"/>
        <v>2</v>
      </c>
      <c r="N41" s="20">
        <f t="shared" si="5"/>
        <v>2</v>
      </c>
      <c r="O41" s="22">
        <f t="shared" si="6"/>
        <v>2814</v>
      </c>
      <c r="P41" s="73">
        <f>'Input_ch=5'!J63</f>
        <v>4</v>
      </c>
      <c r="Q41" s="11">
        <f t="shared" si="20"/>
        <v>3</v>
      </c>
      <c r="R41" s="11">
        <f t="shared" si="7"/>
        <v>1</v>
      </c>
      <c r="S41" s="20">
        <f t="shared" si="8"/>
        <v>1</v>
      </c>
      <c r="T41" s="29">
        <f t="shared" si="9"/>
        <v>1417</v>
      </c>
      <c r="U41" s="73">
        <f>'Input_ch=5'!J74</f>
        <v>1</v>
      </c>
      <c r="V41" s="11">
        <f t="shared" si="21"/>
        <v>2</v>
      </c>
      <c r="W41" s="11">
        <f t="shared" si="10"/>
        <v>-1</v>
      </c>
      <c r="X41" s="20">
        <f t="shared" si="11"/>
        <v>0</v>
      </c>
      <c r="Y41" s="29">
        <f t="shared" si="12"/>
        <v>10</v>
      </c>
      <c r="Z41" s="73">
        <f>'Input_ch=5'!J85</f>
        <v>4</v>
      </c>
      <c r="AA41" s="11">
        <f t="shared" si="22"/>
        <v>3</v>
      </c>
      <c r="AB41" s="11">
        <f t="shared" si="13"/>
        <v>1</v>
      </c>
      <c r="AC41" s="20">
        <f t="shared" si="14"/>
        <v>1</v>
      </c>
      <c r="AD41" s="29">
        <f t="shared" si="15"/>
        <v>1417</v>
      </c>
      <c r="AE41" s="25">
        <v>1</v>
      </c>
      <c r="AF41" s="20">
        <v>0</v>
      </c>
      <c r="AG41" s="11">
        <v>1</v>
      </c>
      <c r="AH41" s="22">
        <f t="shared" si="16"/>
        <v>1402</v>
      </c>
    </row>
    <row r="42" spans="1:34" x14ac:dyDescent="0.25">
      <c r="A42" s="11"/>
      <c r="B42" s="67">
        <v>38626</v>
      </c>
      <c r="C42" s="11">
        <v>1405.25</v>
      </c>
      <c r="D42" s="68">
        <v>1500</v>
      </c>
      <c r="E42" s="37">
        <f t="shared" si="17"/>
        <v>3</v>
      </c>
      <c r="F42" s="35">
        <f t="shared" si="0"/>
        <v>4</v>
      </c>
      <c r="G42" s="11">
        <f t="shared" si="18"/>
        <v>2</v>
      </c>
      <c r="H42" s="11">
        <f t="shared" si="1"/>
        <v>2</v>
      </c>
      <c r="I42" s="20">
        <f t="shared" si="2"/>
        <v>2</v>
      </c>
      <c r="J42" s="29">
        <f t="shared" si="3"/>
        <v>2820.5</v>
      </c>
      <c r="K42" s="73">
        <f>'Input_ch=5'!J52</f>
        <v>4</v>
      </c>
      <c r="L42" s="11">
        <f t="shared" si="19"/>
        <v>3</v>
      </c>
      <c r="M42" s="11">
        <f t="shared" si="4"/>
        <v>1</v>
      </c>
      <c r="N42" s="20">
        <f t="shared" si="5"/>
        <v>1</v>
      </c>
      <c r="O42" s="22">
        <f t="shared" si="6"/>
        <v>1420.25</v>
      </c>
      <c r="P42" s="73">
        <f>'Input_ch=5'!J63</f>
        <v>4</v>
      </c>
      <c r="Q42" s="11">
        <f t="shared" si="20"/>
        <v>3</v>
      </c>
      <c r="R42" s="11">
        <f t="shared" si="7"/>
        <v>1</v>
      </c>
      <c r="S42" s="20">
        <f t="shared" si="8"/>
        <v>1</v>
      </c>
      <c r="T42" s="29">
        <f t="shared" si="9"/>
        <v>1420.25</v>
      </c>
      <c r="U42" s="73">
        <f>'Input_ch=5'!J74</f>
        <v>1</v>
      </c>
      <c r="V42" s="11">
        <f t="shared" si="21"/>
        <v>1</v>
      </c>
      <c r="W42" s="11">
        <f t="shared" si="10"/>
        <v>0</v>
      </c>
      <c r="X42" s="20">
        <f t="shared" si="11"/>
        <v>0</v>
      </c>
      <c r="Y42" s="29">
        <f t="shared" si="12"/>
        <v>5</v>
      </c>
      <c r="Z42" s="73">
        <f>'Input_ch=5'!J85</f>
        <v>4</v>
      </c>
      <c r="AA42" s="11">
        <f t="shared" si="22"/>
        <v>3</v>
      </c>
      <c r="AB42" s="11">
        <f t="shared" si="13"/>
        <v>1</v>
      </c>
      <c r="AC42" s="20">
        <f t="shared" si="14"/>
        <v>1</v>
      </c>
      <c r="AD42" s="29">
        <f t="shared" si="15"/>
        <v>1420.25</v>
      </c>
      <c r="AE42" s="25">
        <v>1</v>
      </c>
      <c r="AF42" s="20">
        <v>0</v>
      </c>
      <c r="AG42" s="11">
        <v>1</v>
      </c>
      <c r="AH42" s="22">
        <f t="shared" si="16"/>
        <v>1405.25</v>
      </c>
    </row>
    <row r="43" spans="1:34" x14ac:dyDescent="0.25">
      <c r="A43" s="11"/>
      <c r="B43" s="67">
        <v>38657</v>
      </c>
      <c r="C43" s="11">
        <v>1520.5</v>
      </c>
      <c r="D43" s="68">
        <v>1500</v>
      </c>
      <c r="E43" s="37">
        <f t="shared" si="17"/>
        <v>3</v>
      </c>
      <c r="F43" s="35">
        <f t="shared" si="0"/>
        <v>4</v>
      </c>
      <c r="G43" s="11">
        <f t="shared" si="18"/>
        <v>3</v>
      </c>
      <c r="H43" s="11">
        <f t="shared" si="1"/>
        <v>1</v>
      </c>
      <c r="I43" s="20">
        <f t="shared" si="2"/>
        <v>1</v>
      </c>
      <c r="J43" s="29">
        <f t="shared" si="3"/>
        <v>1535.5</v>
      </c>
      <c r="K43" s="73">
        <f>'Input_ch=5'!J52</f>
        <v>4</v>
      </c>
      <c r="L43" s="11">
        <f t="shared" si="19"/>
        <v>3</v>
      </c>
      <c r="M43" s="11">
        <f t="shared" si="4"/>
        <v>1</v>
      </c>
      <c r="N43" s="20">
        <f t="shared" si="5"/>
        <v>1</v>
      </c>
      <c r="O43" s="22">
        <f t="shared" si="6"/>
        <v>1535.5</v>
      </c>
      <c r="P43" s="73">
        <f>'Input_ch=5'!J63</f>
        <v>4</v>
      </c>
      <c r="Q43" s="11">
        <f t="shared" si="20"/>
        <v>3</v>
      </c>
      <c r="R43" s="11">
        <f t="shared" si="7"/>
        <v>1</v>
      </c>
      <c r="S43" s="20">
        <f t="shared" si="8"/>
        <v>1</v>
      </c>
      <c r="T43" s="29">
        <f t="shared" si="9"/>
        <v>1535.5</v>
      </c>
      <c r="U43" s="73">
        <f>'Input_ch=5'!J74</f>
        <v>1</v>
      </c>
      <c r="V43" s="11">
        <f t="shared" si="21"/>
        <v>0</v>
      </c>
      <c r="W43" s="11">
        <f t="shared" si="10"/>
        <v>1</v>
      </c>
      <c r="X43" s="20">
        <f t="shared" si="11"/>
        <v>1</v>
      </c>
      <c r="Y43" s="29">
        <f t="shared" si="12"/>
        <v>1520.5</v>
      </c>
      <c r="Z43" s="73">
        <f>'Input_ch=5'!J85</f>
        <v>4</v>
      </c>
      <c r="AA43" s="11">
        <f t="shared" si="22"/>
        <v>3</v>
      </c>
      <c r="AB43" s="11">
        <f t="shared" si="13"/>
        <v>1</v>
      </c>
      <c r="AC43" s="20">
        <f t="shared" si="14"/>
        <v>1</v>
      </c>
      <c r="AD43" s="29">
        <f t="shared" si="15"/>
        <v>1535.5</v>
      </c>
      <c r="AE43" s="25">
        <v>1</v>
      </c>
      <c r="AF43" s="20">
        <v>0</v>
      </c>
      <c r="AG43" s="11">
        <v>1</v>
      </c>
      <c r="AH43" s="22">
        <f t="shared" si="16"/>
        <v>1520.5</v>
      </c>
    </row>
    <row r="44" spans="1:34" x14ac:dyDescent="0.25">
      <c r="A44" s="11"/>
      <c r="B44" s="67">
        <v>38687</v>
      </c>
      <c r="C44" s="11">
        <v>1755.25</v>
      </c>
      <c r="D44" s="68">
        <v>2000</v>
      </c>
      <c r="E44" s="37">
        <f t="shared" si="17"/>
        <v>3</v>
      </c>
      <c r="F44" s="35">
        <f t="shared" si="0"/>
        <v>4</v>
      </c>
      <c r="G44" s="11">
        <f t="shared" si="18"/>
        <v>3</v>
      </c>
      <c r="H44" s="11">
        <f t="shared" si="1"/>
        <v>1</v>
      </c>
      <c r="I44" s="20">
        <f t="shared" si="2"/>
        <v>1</v>
      </c>
      <c r="J44" s="29">
        <f t="shared" si="3"/>
        <v>1770.25</v>
      </c>
      <c r="K44" s="73">
        <f>'Input_ch=5'!K52</f>
        <v>4</v>
      </c>
      <c r="L44" s="11">
        <f t="shared" si="19"/>
        <v>3</v>
      </c>
      <c r="M44" s="11">
        <f t="shared" si="4"/>
        <v>1</v>
      </c>
      <c r="N44" s="20">
        <f t="shared" si="5"/>
        <v>1</v>
      </c>
      <c r="O44" s="22">
        <f t="shared" si="6"/>
        <v>1770.25</v>
      </c>
      <c r="P44" s="73">
        <f>'Input_ch=5'!K63</f>
        <v>4</v>
      </c>
      <c r="Q44" s="11">
        <f t="shared" si="20"/>
        <v>3</v>
      </c>
      <c r="R44" s="11">
        <f t="shared" si="7"/>
        <v>1</v>
      </c>
      <c r="S44" s="20">
        <f t="shared" si="8"/>
        <v>1</v>
      </c>
      <c r="T44" s="29">
        <f t="shared" si="9"/>
        <v>1770.25</v>
      </c>
      <c r="U44" s="73">
        <f>'Input_ch=5'!K74</f>
        <v>4</v>
      </c>
      <c r="V44" s="11">
        <f t="shared" si="21"/>
        <v>0</v>
      </c>
      <c r="W44" s="11">
        <f t="shared" si="10"/>
        <v>4</v>
      </c>
      <c r="X44" s="20">
        <f t="shared" si="11"/>
        <v>4</v>
      </c>
      <c r="Y44" s="29">
        <f t="shared" si="12"/>
        <v>7021</v>
      </c>
      <c r="Z44" s="73">
        <f>'Input_ch=5'!K85</f>
        <v>4</v>
      </c>
      <c r="AA44" s="11">
        <f t="shared" si="22"/>
        <v>3</v>
      </c>
      <c r="AB44" s="11">
        <f t="shared" si="13"/>
        <v>1</v>
      </c>
      <c r="AC44" s="20">
        <f t="shared" si="14"/>
        <v>1</v>
      </c>
      <c r="AD44" s="29">
        <f t="shared" si="15"/>
        <v>1770.25</v>
      </c>
      <c r="AE44" s="25">
        <v>1</v>
      </c>
      <c r="AF44" s="20">
        <v>0</v>
      </c>
      <c r="AG44" s="11">
        <v>1</v>
      </c>
      <c r="AH44" s="22">
        <f t="shared" si="16"/>
        <v>1755.25</v>
      </c>
    </row>
    <row r="45" spans="1:34" x14ac:dyDescent="0.25">
      <c r="A45" s="11"/>
      <c r="B45" s="67">
        <v>38718</v>
      </c>
      <c r="C45" s="11">
        <v>1900.5</v>
      </c>
      <c r="D45" s="68">
        <v>2000</v>
      </c>
      <c r="E45" s="37">
        <f t="shared" si="17"/>
        <v>3</v>
      </c>
      <c r="F45" s="35">
        <f t="shared" si="0"/>
        <v>4</v>
      </c>
      <c r="G45" s="11">
        <f t="shared" si="18"/>
        <v>3</v>
      </c>
      <c r="H45" s="11">
        <f t="shared" si="1"/>
        <v>1</v>
      </c>
      <c r="I45" s="20">
        <f t="shared" si="2"/>
        <v>1</v>
      </c>
      <c r="J45" s="29">
        <f t="shared" si="3"/>
        <v>1915.5</v>
      </c>
      <c r="K45" s="71">
        <f>'Input_ch=5'!K53</f>
        <v>4</v>
      </c>
      <c r="L45" s="11">
        <f t="shared" si="19"/>
        <v>3</v>
      </c>
      <c r="M45" s="11">
        <f t="shared" si="4"/>
        <v>1</v>
      </c>
      <c r="N45" s="20">
        <f t="shared" si="5"/>
        <v>1</v>
      </c>
      <c r="O45" s="22">
        <f t="shared" si="6"/>
        <v>1915.5</v>
      </c>
      <c r="P45" s="71">
        <f>'Input_ch=5'!K64</f>
        <v>4</v>
      </c>
      <c r="Q45" s="11">
        <f t="shared" si="20"/>
        <v>3</v>
      </c>
      <c r="R45" s="11">
        <f t="shared" si="7"/>
        <v>1</v>
      </c>
      <c r="S45" s="20">
        <f t="shared" si="8"/>
        <v>1</v>
      </c>
      <c r="T45" s="29">
        <f t="shared" si="9"/>
        <v>1915.5</v>
      </c>
      <c r="U45" s="71">
        <f>'Input_ch=5'!K75</f>
        <v>4</v>
      </c>
      <c r="V45" s="11">
        <f t="shared" si="21"/>
        <v>3</v>
      </c>
      <c r="W45" s="11">
        <f t="shared" si="10"/>
        <v>1</v>
      </c>
      <c r="X45" s="20">
        <f t="shared" si="11"/>
        <v>1</v>
      </c>
      <c r="Y45" s="29">
        <f t="shared" si="12"/>
        <v>1915.5</v>
      </c>
      <c r="Z45" s="71">
        <f>'Input_ch=5'!K86</f>
        <v>4</v>
      </c>
      <c r="AA45" s="11">
        <f t="shared" si="22"/>
        <v>3</v>
      </c>
      <c r="AB45" s="11">
        <f t="shared" si="13"/>
        <v>1</v>
      </c>
      <c r="AC45" s="20">
        <f t="shared" si="14"/>
        <v>1</v>
      </c>
      <c r="AD45" s="29">
        <f t="shared" si="15"/>
        <v>1915.5</v>
      </c>
      <c r="AE45" s="25">
        <v>1</v>
      </c>
      <c r="AF45" s="20">
        <v>0</v>
      </c>
      <c r="AG45" s="11">
        <v>1</v>
      </c>
      <c r="AH45" s="22">
        <f t="shared" si="16"/>
        <v>1900.5</v>
      </c>
    </row>
    <row r="46" spans="1:34" x14ac:dyDescent="0.25">
      <c r="A46" s="11"/>
      <c r="B46" s="67">
        <v>38749</v>
      </c>
      <c r="C46" s="11">
        <v>2334</v>
      </c>
      <c r="D46" s="68">
        <v>2500</v>
      </c>
      <c r="E46" s="37">
        <f t="shared" si="17"/>
        <v>0</v>
      </c>
      <c r="F46" s="35">
        <f t="shared" si="0"/>
        <v>1</v>
      </c>
      <c r="G46" s="11">
        <f t="shared" si="18"/>
        <v>3</v>
      </c>
      <c r="H46" s="11">
        <f t="shared" si="1"/>
        <v>-2</v>
      </c>
      <c r="I46" s="20">
        <f t="shared" si="2"/>
        <v>0</v>
      </c>
      <c r="J46" s="29">
        <f t="shared" si="3"/>
        <v>15</v>
      </c>
      <c r="K46" s="71">
        <f>'Input_ch=5'!L53</f>
        <v>1</v>
      </c>
      <c r="L46" s="11">
        <f t="shared" si="19"/>
        <v>3</v>
      </c>
      <c r="M46" s="11">
        <f t="shared" si="4"/>
        <v>-2</v>
      </c>
      <c r="N46" s="20">
        <f t="shared" si="5"/>
        <v>0</v>
      </c>
      <c r="O46" s="22">
        <f t="shared" si="6"/>
        <v>15</v>
      </c>
      <c r="P46" s="71">
        <f>'Input_ch=5'!L64</f>
        <v>1</v>
      </c>
      <c r="Q46" s="11">
        <f t="shared" si="20"/>
        <v>3</v>
      </c>
      <c r="R46" s="11">
        <f t="shared" si="7"/>
        <v>-2</v>
      </c>
      <c r="S46" s="20">
        <f t="shared" si="8"/>
        <v>0</v>
      </c>
      <c r="T46" s="29">
        <f t="shared" si="9"/>
        <v>15</v>
      </c>
      <c r="U46" s="71">
        <f>'Input_ch=5'!L75</f>
        <v>4</v>
      </c>
      <c r="V46" s="11">
        <f t="shared" si="21"/>
        <v>3</v>
      </c>
      <c r="W46" s="11">
        <f t="shared" si="10"/>
        <v>1</v>
      </c>
      <c r="X46" s="20">
        <f t="shared" si="11"/>
        <v>1</v>
      </c>
      <c r="Y46" s="29">
        <f t="shared" si="12"/>
        <v>2349</v>
      </c>
      <c r="Z46" s="71">
        <f>'Input_ch=5'!L86</f>
        <v>1</v>
      </c>
      <c r="AA46" s="11">
        <f t="shared" si="22"/>
        <v>3</v>
      </c>
      <c r="AB46" s="11">
        <f t="shared" si="13"/>
        <v>-2</v>
      </c>
      <c r="AC46" s="20">
        <f t="shared" si="14"/>
        <v>0</v>
      </c>
      <c r="AD46" s="29">
        <f t="shared" si="15"/>
        <v>15</v>
      </c>
      <c r="AE46" s="25">
        <v>1</v>
      </c>
      <c r="AF46" s="20">
        <v>0</v>
      </c>
      <c r="AG46" s="11">
        <v>1</v>
      </c>
      <c r="AH46" s="22">
        <f t="shared" si="16"/>
        <v>2334</v>
      </c>
    </row>
    <row r="47" spans="1:34" x14ac:dyDescent="0.25">
      <c r="A47" s="11"/>
      <c r="B47" s="67">
        <v>38777</v>
      </c>
      <c r="C47" s="11">
        <v>2334</v>
      </c>
      <c r="D47" s="68">
        <v>2500</v>
      </c>
      <c r="E47" s="37">
        <f t="shared" si="17"/>
        <v>3</v>
      </c>
      <c r="F47" s="35">
        <f t="shared" si="0"/>
        <v>4</v>
      </c>
      <c r="G47" s="11">
        <f t="shared" si="18"/>
        <v>2</v>
      </c>
      <c r="H47" s="11">
        <f t="shared" si="1"/>
        <v>2</v>
      </c>
      <c r="I47" s="20">
        <f t="shared" si="2"/>
        <v>2</v>
      </c>
      <c r="J47" s="29">
        <f t="shared" si="3"/>
        <v>4678</v>
      </c>
      <c r="K47" s="71">
        <f>'Input_ch=5'!L54</f>
        <v>1</v>
      </c>
      <c r="L47" s="11">
        <f t="shared" si="19"/>
        <v>2</v>
      </c>
      <c r="M47" s="11">
        <f t="shared" si="4"/>
        <v>-1</v>
      </c>
      <c r="N47" s="20">
        <f t="shared" si="5"/>
        <v>0</v>
      </c>
      <c r="O47" s="22">
        <f t="shared" si="6"/>
        <v>10</v>
      </c>
      <c r="P47" s="71">
        <f>'Input_ch=5'!L65</f>
        <v>1</v>
      </c>
      <c r="Q47" s="11">
        <f t="shared" si="20"/>
        <v>2</v>
      </c>
      <c r="R47" s="11">
        <f t="shared" si="7"/>
        <v>-1</v>
      </c>
      <c r="S47" s="20">
        <f t="shared" si="8"/>
        <v>0</v>
      </c>
      <c r="T47" s="29">
        <f t="shared" si="9"/>
        <v>10</v>
      </c>
      <c r="U47" s="71">
        <f>'Input_ch=5'!L76</f>
        <v>4</v>
      </c>
      <c r="V47" s="11">
        <f t="shared" si="21"/>
        <v>3</v>
      </c>
      <c r="W47" s="11">
        <f t="shared" si="10"/>
        <v>1</v>
      </c>
      <c r="X47" s="20">
        <f t="shared" si="11"/>
        <v>1</v>
      </c>
      <c r="Y47" s="29">
        <f t="shared" si="12"/>
        <v>2349</v>
      </c>
      <c r="Z47" s="71">
        <f>'Input_ch=5'!L87</f>
        <v>1</v>
      </c>
      <c r="AA47" s="11">
        <f t="shared" si="22"/>
        <v>2</v>
      </c>
      <c r="AB47" s="11">
        <f t="shared" si="13"/>
        <v>-1</v>
      </c>
      <c r="AC47" s="20">
        <f t="shared" si="14"/>
        <v>0</v>
      </c>
      <c r="AD47" s="29">
        <f t="shared" si="15"/>
        <v>10</v>
      </c>
      <c r="AE47" s="25">
        <v>1</v>
      </c>
      <c r="AF47" s="20">
        <v>0</v>
      </c>
      <c r="AG47" s="11">
        <v>1</v>
      </c>
      <c r="AH47" s="22">
        <f t="shared" si="16"/>
        <v>2334</v>
      </c>
    </row>
    <row r="48" spans="1:34" x14ac:dyDescent="0.25">
      <c r="A48" s="11"/>
      <c r="B48" s="67">
        <v>38808</v>
      </c>
      <c r="C48" s="11">
        <v>2742.5</v>
      </c>
      <c r="D48" s="68">
        <v>3000</v>
      </c>
      <c r="E48" s="37">
        <f t="shared" si="17"/>
        <v>3</v>
      </c>
      <c r="F48" s="35">
        <f t="shared" si="0"/>
        <v>4</v>
      </c>
      <c r="G48" s="11">
        <f t="shared" si="18"/>
        <v>3</v>
      </c>
      <c r="H48" s="11">
        <f t="shared" si="1"/>
        <v>1</v>
      </c>
      <c r="I48" s="20">
        <f t="shared" si="2"/>
        <v>1</v>
      </c>
      <c r="J48" s="29">
        <f t="shared" si="3"/>
        <v>2757.5</v>
      </c>
      <c r="K48" s="72">
        <f>'Input_ch=5'!M54</f>
        <v>4</v>
      </c>
      <c r="L48" s="11">
        <f t="shared" si="19"/>
        <v>1</v>
      </c>
      <c r="M48" s="11">
        <f t="shared" si="4"/>
        <v>3</v>
      </c>
      <c r="N48" s="20">
        <f t="shared" si="5"/>
        <v>3</v>
      </c>
      <c r="O48" s="22">
        <f t="shared" si="6"/>
        <v>8232.5</v>
      </c>
      <c r="P48" s="72">
        <f>'Input_ch=5'!M65</f>
        <v>1</v>
      </c>
      <c r="Q48" s="11">
        <f t="shared" si="20"/>
        <v>1</v>
      </c>
      <c r="R48" s="11">
        <f t="shared" si="7"/>
        <v>0</v>
      </c>
      <c r="S48" s="20">
        <f t="shared" si="8"/>
        <v>0</v>
      </c>
      <c r="T48" s="29">
        <f t="shared" si="9"/>
        <v>5</v>
      </c>
      <c r="U48" s="72">
        <f>'Input_ch=5'!M76</f>
        <v>4</v>
      </c>
      <c r="V48" s="11">
        <f t="shared" si="21"/>
        <v>3</v>
      </c>
      <c r="W48" s="11">
        <f t="shared" si="10"/>
        <v>1</v>
      </c>
      <c r="X48" s="20">
        <f t="shared" si="11"/>
        <v>1</v>
      </c>
      <c r="Y48" s="29">
        <f t="shared" si="12"/>
        <v>2757.5</v>
      </c>
      <c r="Z48" s="72">
        <f>'Input_ch=5'!M87</f>
        <v>1</v>
      </c>
      <c r="AA48" s="11">
        <f t="shared" si="22"/>
        <v>1</v>
      </c>
      <c r="AB48" s="11">
        <f t="shared" si="13"/>
        <v>0</v>
      </c>
      <c r="AC48" s="20">
        <f t="shared" si="14"/>
        <v>0</v>
      </c>
      <c r="AD48" s="29">
        <f t="shared" si="15"/>
        <v>5</v>
      </c>
      <c r="AE48" s="25">
        <v>1</v>
      </c>
      <c r="AF48" s="20">
        <v>0</v>
      </c>
      <c r="AG48" s="11">
        <v>1</v>
      </c>
      <c r="AH48" s="22">
        <f t="shared" si="16"/>
        <v>2742.5</v>
      </c>
    </row>
    <row r="49" spans="1:34" x14ac:dyDescent="0.25">
      <c r="A49" s="11"/>
      <c r="B49" s="67">
        <v>38838</v>
      </c>
      <c r="C49" s="11">
        <v>3202</v>
      </c>
      <c r="D49" s="68">
        <v>3000</v>
      </c>
      <c r="E49" s="37">
        <f t="shared" si="17"/>
        <v>3</v>
      </c>
      <c r="F49" s="35">
        <f t="shared" si="0"/>
        <v>4</v>
      </c>
      <c r="G49" s="11">
        <f t="shared" si="18"/>
        <v>3</v>
      </c>
      <c r="H49" s="11">
        <f t="shared" si="1"/>
        <v>1</v>
      </c>
      <c r="I49" s="20">
        <f t="shared" si="2"/>
        <v>1</v>
      </c>
      <c r="J49" s="29">
        <f t="shared" si="3"/>
        <v>3217</v>
      </c>
      <c r="K49" s="72">
        <f>'Input_ch=5'!M55</f>
        <v>4</v>
      </c>
      <c r="L49" s="11">
        <f t="shared" si="19"/>
        <v>3</v>
      </c>
      <c r="M49" s="11">
        <f t="shared" si="4"/>
        <v>1</v>
      </c>
      <c r="N49" s="20">
        <f t="shared" si="5"/>
        <v>1</v>
      </c>
      <c r="O49" s="22">
        <f t="shared" si="6"/>
        <v>3217</v>
      </c>
      <c r="P49" s="72">
        <f>'Input_ch=5'!M66</f>
        <v>1</v>
      </c>
      <c r="Q49" s="11">
        <f t="shared" si="20"/>
        <v>0</v>
      </c>
      <c r="R49" s="11">
        <f t="shared" si="7"/>
        <v>1</v>
      </c>
      <c r="S49" s="20">
        <f t="shared" si="8"/>
        <v>1</v>
      </c>
      <c r="T49" s="29">
        <f t="shared" si="9"/>
        <v>3202</v>
      </c>
      <c r="U49" s="72">
        <f>'Input_ch=5'!M77</f>
        <v>4</v>
      </c>
      <c r="V49" s="11">
        <f t="shared" si="21"/>
        <v>3</v>
      </c>
      <c r="W49" s="11">
        <f t="shared" si="10"/>
        <v>1</v>
      </c>
      <c r="X49" s="20">
        <f t="shared" si="11"/>
        <v>1</v>
      </c>
      <c r="Y49" s="29">
        <f t="shared" si="12"/>
        <v>3217</v>
      </c>
      <c r="Z49" s="72">
        <f>'Input_ch=5'!M88</f>
        <v>1</v>
      </c>
      <c r="AA49" s="11">
        <f t="shared" si="22"/>
        <v>0</v>
      </c>
      <c r="AB49" s="11">
        <f t="shared" si="13"/>
        <v>1</v>
      </c>
      <c r="AC49" s="20">
        <f t="shared" si="14"/>
        <v>1</v>
      </c>
      <c r="AD49" s="29">
        <f t="shared" si="15"/>
        <v>3202</v>
      </c>
      <c r="AE49" s="25">
        <v>1</v>
      </c>
      <c r="AF49" s="20">
        <v>0</v>
      </c>
      <c r="AG49" s="11">
        <v>1</v>
      </c>
      <c r="AH49" s="22">
        <f t="shared" si="16"/>
        <v>3202</v>
      </c>
    </row>
    <row r="50" spans="1:34" x14ac:dyDescent="0.25">
      <c r="A50" s="11"/>
      <c r="B50" s="67">
        <v>38869</v>
      </c>
      <c r="C50" s="11">
        <v>3564</v>
      </c>
      <c r="D50" s="68">
        <v>3500</v>
      </c>
      <c r="E50" s="37">
        <f t="shared" si="17"/>
        <v>0</v>
      </c>
      <c r="F50" s="35">
        <f t="shared" si="0"/>
        <v>1</v>
      </c>
      <c r="G50" s="11">
        <f t="shared" si="18"/>
        <v>3</v>
      </c>
      <c r="H50" s="11">
        <f t="shared" si="1"/>
        <v>-2</v>
      </c>
      <c r="I50" s="20">
        <f t="shared" si="2"/>
        <v>0</v>
      </c>
      <c r="J50" s="29">
        <f t="shared" si="3"/>
        <v>15</v>
      </c>
      <c r="K50" s="71">
        <f>'Input_ch=5'!N55</f>
        <v>1</v>
      </c>
      <c r="L50" s="11">
        <f t="shared" si="19"/>
        <v>3</v>
      </c>
      <c r="M50" s="11">
        <f t="shared" si="4"/>
        <v>-2</v>
      </c>
      <c r="N50" s="20">
        <f t="shared" si="5"/>
        <v>0</v>
      </c>
      <c r="O50" s="22">
        <f t="shared" si="6"/>
        <v>15</v>
      </c>
      <c r="P50" s="71">
        <f>'Input_ch=5'!N66</f>
        <v>1</v>
      </c>
      <c r="Q50" s="11">
        <f t="shared" si="20"/>
        <v>0</v>
      </c>
      <c r="R50" s="11">
        <f t="shared" si="7"/>
        <v>1</v>
      </c>
      <c r="S50" s="20">
        <f t="shared" si="8"/>
        <v>1</v>
      </c>
      <c r="T50" s="29">
        <f t="shared" si="9"/>
        <v>3564</v>
      </c>
      <c r="U50" s="71">
        <f>'Input_ch=5'!N77</f>
        <v>1</v>
      </c>
      <c r="V50" s="11">
        <f t="shared" si="21"/>
        <v>3</v>
      </c>
      <c r="W50" s="11">
        <f t="shared" si="10"/>
        <v>-2</v>
      </c>
      <c r="X50" s="20">
        <f t="shared" si="11"/>
        <v>0</v>
      </c>
      <c r="Y50" s="29">
        <f t="shared" si="12"/>
        <v>15</v>
      </c>
      <c r="Z50" s="71">
        <f>'Input_ch=5'!N88</f>
        <v>1</v>
      </c>
      <c r="AA50" s="11">
        <f t="shared" si="22"/>
        <v>0</v>
      </c>
      <c r="AB50" s="11">
        <f t="shared" si="13"/>
        <v>1</v>
      </c>
      <c r="AC50" s="20">
        <f t="shared" si="14"/>
        <v>1</v>
      </c>
      <c r="AD50" s="29">
        <f t="shared" si="15"/>
        <v>3564</v>
      </c>
      <c r="AE50" s="25">
        <v>1</v>
      </c>
      <c r="AF50" s="20">
        <v>0</v>
      </c>
      <c r="AG50" s="11">
        <v>1</v>
      </c>
      <c r="AH50" s="22">
        <f t="shared" si="16"/>
        <v>3564</v>
      </c>
    </row>
    <row r="51" spans="1:34" x14ac:dyDescent="0.25">
      <c r="A51" s="11"/>
      <c r="B51" s="67">
        <v>38899</v>
      </c>
      <c r="C51" s="11">
        <v>3220</v>
      </c>
      <c r="D51" s="68">
        <v>3000</v>
      </c>
      <c r="E51" s="37">
        <f t="shared" si="17"/>
        <v>3</v>
      </c>
      <c r="F51" s="35">
        <f t="shared" si="0"/>
        <v>4</v>
      </c>
      <c r="G51" s="11">
        <f t="shared" si="18"/>
        <v>2</v>
      </c>
      <c r="H51" s="11">
        <f t="shared" si="1"/>
        <v>2</v>
      </c>
      <c r="I51" s="20">
        <f t="shared" si="2"/>
        <v>2</v>
      </c>
      <c r="J51" s="29">
        <f t="shared" si="3"/>
        <v>6450</v>
      </c>
      <c r="K51" s="71">
        <f>'Input_ch=5'!M56</f>
        <v>4</v>
      </c>
      <c r="L51" s="11">
        <f t="shared" si="19"/>
        <v>2</v>
      </c>
      <c r="M51" s="11">
        <f t="shared" si="4"/>
        <v>2</v>
      </c>
      <c r="N51" s="20">
        <f t="shared" si="5"/>
        <v>2</v>
      </c>
      <c r="O51" s="22">
        <f t="shared" si="6"/>
        <v>6450</v>
      </c>
      <c r="P51" s="71">
        <f>'Input_ch=5'!M67</f>
        <v>1</v>
      </c>
      <c r="Q51" s="11">
        <f t="shared" si="20"/>
        <v>0</v>
      </c>
      <c r="R51" s="11">
        <f t="shared" si="7"/>
        <v>1</v>
      </c>
      <c r="S51" s="20">
        <f t="shared" si="8"/>
        <v>1</v>
      </c>
      <c r="T51" s="29">
        <f t="shared" si="9"/>
        <v>3220</v>
      </c>
      <c r="U51" s="71">
        <f>'Input_ch=5'!M78</f>
        <v>4</v>
      </c>
      <c r="V51" s="11">
        <f t="shared" si="21"/>
        <v>2</v>
      </c>
      <c r="W51" s="11">
        <f t="shared" si="10"/>
        <v>2</v>
      </c>
      <c r="X51" s="20">
        <f t="shared" si="11"/>
        <v>2</v>
      </c>
      <c r="Y51" s="29">
        <f t="shared" si="12"/>
        <v>6450</v>
      </c>
      <c r="Z51" s="71">
        <f>'Input_ch=5'!M89</f>
        <v>1</v>
      </c>
      <c r="AA51" s="11">
        <f t="shared" si="22"/>
        <v>0</v>
      </c>
      <c r="AB51" s="11">
        <f t="shared" si="13"/>
        <v>1</v>
      </c>
      <c r="AC51" s="20">
        <f t="shared" si="14"/>
        <v>1</v>
      </c>
      <c r="AD51" s="29">
        <f t="shared" si="15"/>
        <v>3220</v>
      </c>
      <c r="AE51" s="25">
        <v>1</v>
      </c>
      <c r="AF51" s="20">
        <v>0</v>
      </c>
      <c r="AG51" s="11">
        <v>1</v>
      </c>
      <c r="AH51" s="22">
        <f t="shared" si="16"/>
        <v>3220</v>
      </c>
    </row>
    <row r="52" spans="1:34" x14ac:dyDescent="0.25">
      <c r="A52" s="11"/>
      <c r="B52" s="67">
        <v>38930</v>
      </c>
      <c r="C52" s="11">
        <v>3398.5</v>
      </c>
      <c r="D52" s="68">
        <v>3500</v>
      </c>
      <c r="E52" s="37">
        <f t="shared" si="17"/>
        <v>1</v>
      </c>
      <c r="F52" s="35">
        <f t="shared" si="0"/>
        <v>2</v>
      </c>
      <c r="G52" s="11">
        <f t="shared" si="18"/>
        <v>3</v>
      </c>
      <c r="H52" s="11">
        <f t="shared" si="1"/>
        <v>-1</v>
      </c>
      <c r="I52" s="20">
        <f t="shared" si="2"/>
        <v>0</v>
      </c>
      <c r="J52" s="29">
        <f t="shared" si="3"/>
        <v>15</v>
      </c>
      <c r="K52" s="72">
        <f>'Input_ch=5'!N55</f>
        <v>1</v>
      </c>
      <c r="L52" s="11">
        <f t="shared" si="19"/>
        <v>3</v>
      </c>
      <c r="M52" s="11">
        <f t="shared" si="4"/>
        <v>-2</v>
      </c>
      <c r="N52" s="20">
        <f t="shared" si="5"/>
        <v>0</v>
      </c>
      <c r="O52" s="22">
        <f t="shared" si="6"/>
        <v>15</v>
      </c>
      <c r="P52" s="71">
        <f>'Input_ch=5'!N66</f>
        <v>1</v>
      </c>
      <c r="Q52" s="11">
        <f t="shared" si="20"/>
        <v>0</v>
      </c>
      <c r="R52" s="11">
        <f t="shared" si="7"/>
        <v>1</v>
      </c>
      <c r="S52" s="20">
        <f t="shared" si="8"/>
        <v>1</v>
      </c>
      <c r="T52" s="29">
        <f t="shared" si="9"/>
        <v>3398.5</v>
      </c>
      <c r="U52" s="71">
        <f>'Input_ch=5'!N77</f>
        <v>1</v>
      </c>
      <c r="V52" s="11">
        <f t="shared" si="21"/>
        <v>3</v>
      </c>
      <c r="W52" s="11">
        <f t="shared" si="10"/>
        <v>-2</v>
      </c>
      <c r="X52" s="20">
        <f t="shared" si="11"/>
        <v>0</v>
      </c>
      <c r="Y52" s="29">
        <f t="shared" si="12"/>
        <v>15</v>
      </c>
      <c r="Z52" s="71">
        <f>'Input_ch=5'!N88</f>
        <v>1</v>
      </c>
      <c r="AA52" s="11">
        <f t="shared" si="22"/>
        <v>0</v>
      </c>
      <c r="AB52" s="11">
        <f t="shared" si="13"/>
        <v>1</v>
      </c>
      <c r="AC52" s="20">
        <f t="shared" si="14"/>
        <v>1</v>
      </c>
      <c r="AD52" s="29">
        <f t="shared" si="15"/>
        <v>3398.5</v>
      </c>
      <c r="AE52" s="25">
        <v>1</v>
      </c>
      <c r="AF52" s="20">
        <v>0</v>
      </c>
      <c r="AG52" s="11">
        <v>1</v>
      </c>
      <c r="AH52" s="22">
        <f t="shared" si="16"/>
        <v>3398.5</v>
      </c>
    </row>
    <row r="53" spans="1:34" x14ac:dyDescent="0.25">
      <c r="A53" s="20"/>
      <c r="B53" s="67">
        <v>38961</v>
      </c>
      <c r="C53" s="11">
        <v>3421</v>
      </c>
      <c r="D53" s="68">
        <v>3500</v>
      </c>
      <c r="E53" s="37">
        <f t="shared" si="17"/>
        <v>0</v>
      </c>
      <c r="F53" s="35">
        <f t="shared" si="0"/>
        <v>1</v>
      </c>
      <c r="G53" s="11">
        <f t="shared" si="18"/>
        <v>2</v>
      </c>
      <c r="H53" s="11">
        <f t="shared" si="1"/>
        <v>-1</v>
      </c>
      <c r="I53" s="20">
        <f t="shared" si="2"/>
        <v>0</v>
      </c>
      <c r="J53" s="29">
        <f t="shared" si="3"/>
        <v>10</v>
      </c>
      <c r="K53" s="71">
        <f>'Input_ch=5'!N56</f>
        <v>1</v>
      </c>
      <c r="L53" s="11">
        <f t="shared" si="19"/>
        <v>2</v>
      </c>
      <c r="M53" s="11">
        <f t="shared" si="4"/>
        <v>-1</v>
      </c>
      <c r="N53" s="20">
        <f t="shared" si="5"/>
        <v>0</v>
      </c>
      <c r="O53" s="22">
        <f t="shared" si="6"/>
        <v>10</v>
      </c>
      <c r="P53" s="71">
        <f>'Input_ch=5'!N67</f>
        <v>1</v>
      </c>
      <c r="Q53" s="11">
        <f t="shared" si="20"/>
        <v>0</v>
      </c>
      <c r="R53" s="11">
        <f t="shared" si="7"/>
        <v>1</v>
      </c>
      <c r="S53" s="20">
        <f t="shared" si="8"/>
        <v>1</v>
      </c>
      <c r="T53" s="29">
        <f t="shared" si="9"/>
        <v>3421</v>
      </c>
      <c r="U53" s="71">
        <f>'Input_ch=5'!N78</f>
        <v>1</v>
      </c>
      <c r="V53" s="11">
        <f t="shared" si="21"/>
        <v>2</v>
      </c>
      <c r="W53" s="11">
        <f t="shared" si="10"/>
        <v>-1</v>
      </c>
      <c r="X53" s="20">
        <f t="shared" si="11"/>
        <v>0</v>
      </c>
      <c r="Y53" s="29">
        <f t="shared" si="12"/>
        <v>10</v>
      </c>
      <c r="Z53" s="71">
        <f>'Input_ch=5'!N89</f>
        <v>1</v>
      </c>
      <c r="AA53" s="11">
        <f t="shared" si="22"/>
        <v>0</v>
      </c>
      <c r="AB53" s="11">
        <f t="shared" si="13"/>
        <v>1</v>
      </c>
      <c r="AC53" s="20">
        <f t="shared" si="14"/>
        <v>1</v>
      </c>
      <c r="AD53" s="29">
        <f t="shared" si="15"/>
        <v>3421</v>
      </c>
      <c r="AE53" s="25">
        <v>1</v>
      </c>
      <c r="AF53" s="20">
        <v>0</v>
      </c>
      <c r="AG53" s="11">
        <v>1</v>
      </c>
      <c r="AH53" s="22">
        <f t="shared" si="16"/>
        <v>3421</v>
      </c>
    </row>
    <row r="54" spans="1:34" x14ac:dyDescent="0.25">
      <c r="A54" s="11"/>
      <c r="B54" s="67">
        <v>38991</v>
      </c>
      <c r="C54" s="11">
        <v>3350.5</v>
      </c>
      <c r="D54" s="68">
        <v>3500</v>
      </c>
      <c r="E54" s="37">
        <f t="shared" si="17"/>
        <v>3</v>
      </c>
      <c r="F54" s="35">
        <f t="shared" si="0"/>
        <v>4</v>
      </c>
      <c r="G54" s="11">
        <f t="shared" si="18"/>
        <v>1</v>
      </c>
      <c r="H54" s="11">
        <f t="shared" si="1"/>
        <v>3</v>
      </c>
      <c r="I54" s="20">
        <f t="shared" si="2"/>
        <v>3</v>
      </c>
      <c r="J54" s="29">
        <f t="shared" si="3"/>
        <v>10056.5</v>
      </c>
      <c r="K54" s="71">
        <f>'Input_ch=5'!N56</f>
        <v>1</v>
      </c>
      <c r="L54" s="11">
        <f t="shared" si="19"/>
        <v>1</v>
      </c>
      <c r="M54" s="11">
        <f t="shared" si="4"/>
        <v>0</v>
      </c>
      <c r="N54" s="20">
        <f t="shared" si="5"/>
        <v>0</v>
      </c>
      <c r="O54" s="22">
        <f t="shared" si="6"/>
        <v>5</v>
      </c>
      <c r="P54" s="71">
        <f>'Input_ch=5'!N67</f>
        <v>1</v>
      </c>
      <c r="Q54" s="11">
        <f t="shared" si="20"/>
        <v>0</v>
      </c>
      <c r="R54" s="11">
        <f t="shared" si="7"/>
        <v>1</v>
      </c>
      <c r="S54" s="20">
        <f t="shared" si="8"/>
        <v>1</v>
      </c>
      <c r="T54" s="29">
        <f t="shared" si="9"/>
        <v>3350.5</v>
      </c>
      <c r="U54" s="71">
        <f>'Input_ch=5'!N78</f>
        <v>1</v>
      </c>
      <c r="V54" s="11">
        <f t="shared" si="21"/>
        <v>1</v>
      </c>
      <c r="W54" s="11">
        <f t="shared" si="10"/>
        <v>0</v>
      </c>
      <c r="X54" s="20">
        <f t="shared" si="11"/>
        <v>0</v>
      </c>
      <c r="Y54" s="29">
        <f t="shared" si="12"/>
        <v>5</v>
      </c>
      <c r="Z54" s="71">
        <f>'Input_ch=5'!N89</f>
        <v>1</v>
      </c>
      <c r="AA54" s="11">
        <f t="shared" si="22"/>
        <v>0</v>
      </c>
      <c r="AB54" s="11">
        <f t="shared" si="13"/>
        <v>1</v>
      </c>
      <c r="AC54" s="20">
        <f t="shared" si="14"/>
        <v>1</v>
      </c>
      <c r="AD54" s="29">
        <f t="shared" si="15"/>
        <v>3350.5</v>
      </c>
      <c r="AE54" s="25">
        <v>1</v>
      </c>
      <c r="AF54" s="20">
        <v>0</v>
      </c>
      <c r="AG54" s="11">
        <v>1</v>
      </c>
      <c r="AH54" s="22">
        <f t="shared" si="16"/>
        <v>3350.5</v>
      </c>
    </row>
    <row r="55" spans="1:34" x14ac:dyDescent="0.25">
      <c r="A55" s="11"/>
      <c r="B55" s="67">
        <v>39022</v>
      </c>
      <c r="C55" s="11">
        <v>4252</v>
      </c>
      <c r="D55" s="68">
        <v>4500</v>
      </c>
      <c r="E55" s="37">
        <f t="shared" si="17"/>
        <v>2</v>
      </c>
      <c r="F55" s="35">
        <f t="shared" si="0"/>
        <v>3</v>
      </c>
      <c r="G55" s="11">
        <f t="shared" si="18"/>
        <v>3</v>
      </c>
      <c r="H55" s="11">
        <f t="shared" si="1"/>
        <v>0</v>
      </c>
      <c r="I55" s="20">
        <f t="shared" si="2"/>
        <v>0</v>
      </c>
      <c r="J55" s="29">
        <f t="shared" si="3"/>
        <v>15</v>
      </c>
      <c r="K55" s="71">
        <f>'Input_ch=5'!P56</f>
        <v>1</v>
      </c>
      <c r="L55" s="11">
        <f t="shared" si="19"/>
        <v>0</v>
      </c>
      <c r="M55" s="11">
        <f t="shared" si="4"/>
        <v>1</v>
      </c>
      <c r="N55" s="20">
        <f t="shared" si="5"/>
        <v>1</v>
      </c>
      <c r="O55" s="22">
        <f t="shared" si="6"/>
        <v>4252</v>
      </c>
      <c r="P55" s="71">
        <f>'Input_ch=5'!P67</f>
        <v>1</v>
      </c>
      <c r="Q55" s="11">
        <f t="shared" si="20"/>
        <v>0</v>
      </c>
      <c r="R55" s="11">
        <f t="shared" si="7"/>
        <v>1</v>
      </c>
      <c r="S55" s="20">
        <f t="shared" si="8"/>
        <v>1</v>
      </c>
      <c r="T55" s="29">
        <f t="shared" si="9"/>
        <v>4252</v>
      </c>
      <c r="U55" s="71">
        <f>'Input_ch=5'!P78</f>
        <v>1</v>
      </c>
      <c r="V55" s="11">
        <f t="shared" si="21"/>
        <v>0</v>
      </c>
      <c r="W55" s="11">
        <f t="shared" si="10"/>
        <v>1</v>
      </c>
      <c r="X55" s="20">
        <f t="shared" si="11"/>
        <v>1</v>
      </c>
      <c r="Y55" s="29">
        <f t="shared" si="12"/>
        <v>4252</v>
      </c>
      <c r="Z55" s="71">
        <f>'Input_ch=5'!P89</f>
        <v>1</v>
      </c>
      <c r="AA55" s="11">
        <f t="shared" si="22"/>
        <v>0</v>
      </c>
      <c r="AB55" s="11">
        <f t="shared" si="13"/>
        <v>1</v>
      </c>
      <c r="AC55" s="20">
        <f t="shared" si="14"/>
        <v>1</v>
      </c>
      <c r="AD55" s="29">
        <f t="shared" si="15"/>
        <v>4252</v>
      </c>
      <c r="AE55" s="25">
        <v>1</v>
      </c>
      <c r="AF55" s="20">
        <v>0</v>
      </c>
      <c r="AG55" s="11">
        <v>1</v>
      </c>
      <c r="AH55" s="22">
        <f t="shared" si="16"/>
        <v>4252</v>
      </c>
    </row>
    <row r="56" spans="1:34" x14ac:dyDescent="0.25">
      <c r="A56" s="11"/>
      <c r="B56" s="67">
        <v>39052</v>
      </c>
      <c r="C56" s="11">
        <v>4487</v>
      </c>
      <c r="D56" s="68">
        <v>4500</v>
      </c>
      <c r="E56" s="37">
        <f t="shared" si="17"/>
        <v>0</v>
      </c>
      <c r="F56" s="35">
        <f t="shared" si="0"/>
        <v>1</v>
      </c>
      <c r="G56" s="11">
        <f t="shared" si="18"/>
        <v>2</v>
      </c>
      <c r="H56" s="11">
        <f t="shared" si="1"/>
        <v>-1</v>
      </c>
      <c r="I56" s="20">
        <f t="shared" si="2"/>
        <v>0</v>
      </c>
      <c r="J56" s="29">
        <f t="shared" si="3"/>
        <v>10</v>
      </c>
      <c r="K56" s="71">
        <f>'Input_ch=5'!P58</f>
        <v>1</v>
      </c>
      <c r="L56" s="11">
        <f t="shared" si="19"/>
        <v>0</v>
      </c>
      <c r="M56" s="11">
        <f t="shared" si="4"/>
        <v>1</v>
      </c>
      <c r="N56" s="20">
        <f t="shared" si="5"/>
        <v>1</v>
      </c>
      <c r="O56" s="22">
        <f t="shared" si="6"/>
        <v>4487</v>
      </c>
      <c r="P56" s="71">
        <f>'Input_ch=5'!P69</f>
        <v>1</v>
      </c>
      <c r="Q56" s="11">
        <f t="shared" si="20"/>
        <v>0</v>
      </c>
      <c r="R56" s="11">
        <f t="shared" si="7"/>
        <v>1</v>
      </c>
      <c r="S56" s="20">
        <f t="shared" si="8"/>
        <v>1</v>
      </c>
      <c r="T56" s="29">
        <f t="shared" si="9"/>
        <v>4487</v>
      </c>
      <c r="U56" s="71">
        <f>'Input_ch=5'!P80</f>
        <v>1</v>
      </c>
      <c r="V56" s="11">
        <f t="shared" si="21"/>
        <v>0</v>
      </c>
      <c r="W56" s="11">
        <f t="shared" si="10"/>
        <v>1</v>
      </c>
      <c r="X56" s="20">
        <f t="shared" si="11"/>
        <v>1</v>
      </c>
      <c r="Y56" s="29">
        <f t="shared" si="12"/>
        <v>4487</v>
      </c>
      <c r="Z56" s="71">
        <f>'Input_ch=5'!P91</f>
        <v>1</v>
      </c>
      <c r="AA56" s="11">
        <f t="shared" si="22"/>
        <v>0</v>
      </c>
      <c r="AB56" s="11">
        <f t="shared" si="13"/>
        <v>1</v>
      </c>
      <c r="AC56" s="20">
        <f t="shared" si="14"/>
        <v>1</v>
      </c>
      <c r="AD56" s="29">
        <f t="shared" si="15"/>
        <v>4487</v>
      </c>
      <c r="AE56" s="25">
        <v>1</v>
      </c>
      <c r="AF56" s="20">
        <v>0</v>
      </c>
      <c r="AG56" s="11">
        <v>1</v>
      </c>
      <c r="AH56" s="22">
        <f t="shared" si="16"/>
        <v>4487</v>
      </c>
    </row>
    <row r="57" spans="1:34" x14ac:dyDescent="0.25">
      <c r="A57" s="11"/>
      <c r="B57" s="67">
        <v>39083</v>
      </c>
      <c r="C57" s="11">
        <v>4290</v>
      </c>
      <c r="D57" s="68">
        <v>4500</v>
      </c>
      <c r="E57" s="37">
        <f t="shared" si="17"/>
        <v>0</v>
      </c>
      <c r="F57" s="35">
        <f t="shared" si="0"/>
        <v>1</v>
      </c>
      <c r="G57" s="11">
        <f t="shared" si="18"/>
        <v>1</v>
      </c>
      <c r="H57" s="11">
        <f t="shared" si="1"/>
        <v>0</v>
      </c>
      <c r="I57" s="20">
        <f t="shared" si="2"/>
        <v>0</v>
      </c>
      <c r="J57" s="29">
        <f t="shared" si="3"/>
        <v>5</v>
      </c>
      <c r="K57" s="71">
        <f>'Input_ch=5'!P58</f>
        <v>1</v>
      </c>
      <c r="L57" s="11">
        <f t="shared" si="19"/>
        <v>0</v>
      </c>
      <c r="M57" s="11">
        <f t="shared" si="4"/>
        <v>1</v>
      </c>
      <c r="N57" s="20">
        <f t="shared" si="5"/>
        <v>1</v>
      </c>
      <c r="O57" s="22">
        <f t="shared" si="6"/>
        <v>4290</v>
      </c>
      <c r="P57" s="71">
        <f>'Input_ch=5'!P69</f>
        <v>1</v>
      </c>
      <c r="Q57" s="11">
        <f t="shared" si="20"/>
        <v>0</v>
      </c>
      <c r="R57" s="11">
        <f t="shared" si="7"/>
        <v>1</v>
      </c>
      <c r="S57" s="20">
        <f t="shared" si="8"/>
        <v>1</v>
      </c>
      <c r="T57" s="29">
        <f t="shared" si="9"/>
        <v>4290</v>
      </c>
      <c r="U57" s="71">
        <f>'Input_ch=5'!P80</f>
        <v>1</v>
      </c>
      <c r="V57" s="11">
        <f t="shared" si="21"/>
        <v>0</v>
      </c>
      <c r="W57" s="11">
        <f t="shared" si="10"/>
        <v>1</v>
      </c>
      <c r="X57" s="20">
        <f t="shared" si="11"/>
        <v>1</v>
      </c>
      <c r="Y57" s="29">
        <f t="shared" si="12"/>
        <v>4290</v>
      </c>
      <c r="Z57" s="71">
        <f>'Input_ch=5'!P91</f>
        <v>1</v>
      </c>
      <c r="AA57" s="11">
        <f t="shared" si="22"/>
        <v>0</v>
      </c>
      <c r="AB57" s="11">
        <f t="shared" si="13"/>
        <v>1</v>
      </c>
      <c r="AC57" s="20">
        <f t="shared" si="14"/>
        <v>1</v>
      </c>
      <c r="AD57" s="29">
        <f t="shared" si="15"/>
        <v>4290</v>
      </c>
      <c r="AE57" s="25">
        <v>1</v>
      </c>
      <c r="AF57" s="20">
        <v>0</v>
      </c>
      <c r="AG57" s="11">
        <v>1</v>
      </c>
      <c r="AH57" s="22">
        <f t="shared" si="16"/>
        <v>4290</v>
      </c>
    </row>
    <row r="58" spans="1:34" x14ac:dyDescent="0.25">
      <c r="A58" s="11"/>
      <c r="B58" s="67">
        <v>39114</v>
      </c>
      <c r="C58" s="11">
        <v>3408</v>
      </c>
      <c r="D58" s="68">
        <v>3500</v>
      </c>
      <c r="E58" s="37">
        <f t="shared" si="17"/>
        <v>1</v>
      </c>
      <c r="F58" s="35">
        <f t="shared" si="0"/>
        <v>2</v>
      </c>
      <c r="G58" s="11">
        <f t="shared" si="18"/>
        <v>0</v>
      </c>
      <c r="H58" s="11">
        <f t="shared" si="1"/>
        <v>2</v>
      </c>
      <c r="I58" s="20">
        <f t="shared" si="2"/>
        <v>2</v>
      </c>
      <c r="J58" s="29">
        <f t="shared" si="3"/>
        <v>6816</v>
      </c>
      <c r="K58" s="71">
        <f>'Input_ch=5'!N58</f>
        <v>1</v>
      </c>
      <c r="L58" s="11">
        <f t="shared" si="19"/>
        <v>0</v>
      </c>
      <c r="M58" s="11">
        <f t="shared" si="4"/>
        <v>1</v>
      </c>
      <c r="N58" s="20">
        <f t="shared" si="5"/>
        <v>1</v>
      </c>
      <c r="O58" s="22">
        <f t="shared" si="6"/>
        <v>3408</v>
      </c>
      <c r="P58" s="71">
        <f>'Input_ch=5'!N69</f>
        <v>1</v>
      </c>
      <c r="Q58" s="11">
        <f t="shared" si="20"/>
        <v>0</v>
      </c>
      <c r="R58" s="11">
        <f t="shared" si="7"/>
        <v>1</v>
      </c>
      <c r="S58" s="20">
        <f t="shared" si="8"/>
        <v>1</v>
      </c>
      <c r="T58" s="29">
        <f t="shared" si="9"/>
        <v>3408</v>
      </c>
      <c r="U58" s="71">
        <f>'Input_ch=5'!N80</f>
        <v>1</v>
      </c>
      <c r="V58" s="11">
        <f t="shared" si="21"/>
        <v>0</v>
      </c>
      <c r="W58" s="11">
        <f t="shared" si="10"/>
        <v>1</v>
      </c>
      <c r="X58" s="20">
        <f t="shared" si="11"/>
        <v>1</v>
      </c>
      <c r="Y58" s="29">
        <f t="shared" si="12"/>
        <v>3408</v>
      </c>
      <c r="Z58" s="71">
        <f>'Input_ch=5'!N91</f>
        <v>1</v>
      </c>
      <c r="AA58" s="11">
        <f t="shared" si="22"/>
        <v>0</v>
      </c>
      <c r="AB58" s="11">
        <f t="shared" si="13"/>
        <v>1</v>
      </c>
      <c r="AC58" s="20">
        <f t="shared" si="14"/>
        <v>1</v>
      </c>
      <c r="AD58" s="29">
        <f t="shared" si="15"/>
        <v>3408</v>
      </c>
      <c r="AE58" s="25">
        <v>1</v>
      </c>
      <c r="AF58" s="20">
        <v>0</v>
      </c>
      <c r="AG58" s="11">
        <v>1</v>
      </c>
      <c r="AH58" s="22">
        <f t="shared" si="16"/>
        <v>3408</v>
      </c>
    </row>
    <row r="59" spans="1:34" x14ac:dyDescent="0.25">
      <c r="A59" s="11"/>
      <c r="B59" s="67">
        <v>39142</v>
      </c>
      <c r="C59" s="11">
        <v>3479</v>
      </c>
      <c r="D59" s="68">
        <v>3500</v>
      </c>
      <c r="E59" s="37">
        <f t="shared" si="17"/>
        <v>0</v>
      </c>
      <c r="F59" s="35">
        <f t="shared" si="0"/>
        <v>1</v>
      </c>
      <c r="G59" s="11">
        <f t="shared" si="18"/>
        <v>1</v>
      </c>
      <c r="H59" s="11">
        <f t="shared" si="1"/>
        <v>0</v>
      </c>
      <c r="I59" s="20">
        <f t="shared" si="2"/>
        <v>0</v>
      </c>
      <c r="J59" s="29">
        <f t="shared" si="3"/>
        <v>5</v>
      </c>
      <c r="K59" s="71">
        <f>'Input_ch=5'!N56</f>
        <v>1</v>
      </c>
      <c r="L59" s="11">
        <f t="shared" si="19"/>
        <v>0</v>
      </c>
      <c r="M59" s="11">
        <f t="shared" si="4"/>
        <v>1</v>
      </c>
      <c r="N59" s="20">
        <f t="shared" si="5"/>
        <v>1</v>
      </c>
      <c r="O59" s="22">
        <f t="shared" si="6"/>
        <v>3479</v>
      </c>
      <c r="P59" s="71">
        <f>'Input_ch=5'!N67</f>
        <v>1</v>
      </c>
      <c r="Q59" s="11">
        <f t="shared" si="20"/>
        <v>0</v>
      </c>
      <c r="R59" s="11">
        <f t="shared" si="7"/>
        <v>1</v>
      </c>
      <c r="S59" s="20">
        <f t="shared" si="8"/>
        <v>1</v>
      </c>
      <c r="T59" s="29">
        <f t="shared" si="9"/>
        <v>3479</v>
      </c>
      <c r="U59" s="71">
        <f>'Input_ch=5'!N78</f>
        <v>1</v>
      </c>
      <c r="V59" s="11">
        <f t="shared" si="21"/>
        <v>0</v>
      </c>
      <c r="W59" s="11">
        <f t="shared" si="10"/>
        <v>1</v>
      </c>
      <c r="X59" s="20">
        <f t="shared" si="11"/>
        <v>1</v>
      </c>
      <c r="Y59" s="29">
        <f t="shared" si="12"/>
        <v>3479</v>
      </c>
      <c r="Z59" s="71">
        <f>'Input_ch=5'!N89</f>
        <v>1</v>
      </c>
      <c r="AA59" s="11">
        <f t="shared" si="22"/>
        <v>0</v>
      </c>
      <c r="AB59" s="11">
        <f t="shared" si="13"/>
        <v>1</v>
      </c>
      <c r="AC59" s="20">
        <f t="shared" si="14"/>
        <v>1</v>
      </c>
      <c r="AD59" s="29">
        <f t="shared" si="15"/>
        <v>3479</v>
      </c>
      <c r="AE59" s="25">
        <v>1</v>
      </c>
      <c r="AF59" s="20">
        <v>0</v>
      </c>
      <c r="AG59" s="11">
        <v>1</v>
      </c>
      <c r="AH59" s="22">
        <f t="shared" si="16"/>
        <v>3479</v>
      </c>
    </row>
    <row r="60" spans="1:34" x14ac:dyDescent="0.25">
      <c r="A60" s="11"/>
      <c r="B60" s="67">
        <v>39173</v>
      </c>
      <c r="C60" s="11">
        <v>3142</v>
      </c>
      <c r="D60" s="68">
        <v>3000</v>
      </c>
      <c r="E60" s="37">
        <f t="shared" si="17"/>
        <v>3</v>
      </c>
      <c r="F60" s="35">
        <f t="shared" si="0"/>
        <v>4</v>
      </c>
      <c r="G60" s="11">
        <f t="shared" si="18"/>
        <v>0</v>
      </c>
      <c r="H60" s="11">
        <f t="shared" si="1"/>
        <v>4</v>
      </c>
      <c r="I60" s="20">
        <f t="shared" si="2"/>
        <v>4</v>
      </c>
      <c r="J60" s="29">
        <f t="shared" si="3"/>
        <v>12568</v>
      </c>
      <c r="K60" s="71">
        <f>'Input_ch=5'!M56</f>
        <v>4</v>
      </c>
      <c r="L60" s="11">
        <f t="shared" si="19"/>
        <v>0</v>
      </c>
      <c r="M60" s="11">
        <f t="shared" si="4"/>
        <v>4</v>
      </c>
      <c r="N60" s="20">
        <f t="shared" si="5"/>
        <v>4</v>
      </c>
      <c r="O60" s="22">
        <f t="shared" si="6"/>
        <v>12568</v>
      </c>
      <c r="P60" s="71">
        <f>'Input_ch=5'!M67</f>
        <v>1</v>
      </c>
      <c r="Q60" s="11">
        <f t="shared" si="20"/>
        <v>0</v>
      </c>
      <c r="R60" s="11">
        <f t="shared" si="7"/>
        <v>1</v>
      </c>
      <c r="S60" s="20">
        <f t="shared" si="8"/>
        <v>1</v>
      </c>
      <c r="T60" s="29">
        <f t="shared" si="9"/>
        <v>3142</v>
      </c>
      <c r="U60" s="71">
        <f>'Input_ch=5'!M78</f>
        <v>4</v>
      </c>
      <c r="V60" s="11">
        <f t="shared" si="21"/>
        <v>0</v>
      </c>
      <c r="W60" s="11">
        <f t="shared" si="10"/>
        <v>4</v>
      </c>
      <c r="X60" s="20">
        <f t="shared" si="11"/>
        <v>4</v>
      </c>
      <c r="Y60" s="29">
        <f t="shared" si="12"/>
        <v>12568</v>
      </c>
      <c r="Z60" s="71">
        <f>'Input_ch=5'!M89</f>
        <v>1</v>
      </c>
      <c r="AA60" s="11">
        <f t="shared" si="22"/>
        <v>0</v>
      </c>
      <c r="AB60" s="11">
        <f t="shared" si="13"/>
        <v>1</v>
      </c>
      <c r="AC60" s="20">
        <f t="shared" si="14"/>
        <v>1</v>
      </c>
      <c r="AD60" s="29">
        <f t="shared" si="15"/>
        <v>3142</v>
      </c>
      <c r="AE60" s="25">
        <v>1</v>
      </c>
      <c r="AF60" s="20">
        <v>0</v>
      </c>
      <c r="AG60" s="11">
        <v>1</v>
      </c>
      <c r="AH60" s="22">
        <f t="shared" si="16"/>
        <v>3142</v>
      </c>
    </row>
    <row r="61" spans="1:34" x14ac:dyDescent="0.25">
      <c r="A61" s="11"/>
      <c r="B61" s="67">
        <v>39203</v>
      </c>
      <c r="C61" s="11">
        <v>3860</v>
      </c>
      <c r="D61" s="68">
        <v>4000</v>
      </c>
      <c r="E61" s="37">
        <f t="shared" si="17"/>
        <v>0</v>
      </c>
      <c r="F61" s="35">
        <f t="shared" si="0"/>
        <v>1</v>
      </c>
      <c r="G61" s="11">
        <f t="shared" si="18"/>
        <v>3</v>
      </c>
      <c r="H61" s="11">
        <f t="shared" si="1"/>
        <v>-2</v>
      </c>
      <c r="I61" s="20">
        <f t="shared" si="2"/>
        <v>0</v>
      </c>
      <c r="J61" s="29">
        <f t="shared" si="3"/>
        <v>15</v>
      </c>
      <c r="K61" s="71">
        <f>'Input_ch=5'!O55</f>
        <v>1</v>
      </c>
      <c r="L61" s="11">
        <f t="shared" si="19"/>
        <v>3</v>
      </c>
      <c r="M61" s="11">
        <f t="shared" si="4"/>
        <v>-2</v>
      </c>
      <c r="N61" s="20">
        <f t="shared" si="5"/>
        <v>0</v>
      </c>
      <c r="O61" s="22">
        <f t="shared" si="6"/>
        <v>15</v>
      </c>
      <c r="P61" s="71">
        <f>'Input_ch=5'!O66</f>
        <v>1</v>
      </c>
      <c r="Q61" s="11">
        <f t="shared" si="20"/>
        <v>0</v>
      </c>
      <c r="R61" s="11">
        <f t="shared" si="7"/>
        <v>1</v>
      </c>
      <c r="S61" s="20">
        <f t="shared" si="8"/>
        <v>1</v>
      </c>
      <c r="T61" s="29">
        <f t="shared" si="9"/>
        <v>3860</v>
      </c>
      <c r="U61" s="71">
        <f>'Input_ch=5'!O77</f>
        <v>1</v>
      </c>
      <c r="V61" s="11">
        <f t="shared" si="21"/>
        <v>3</v>
      </c>
      <c r="W61" s="11">
        <f t="shared" si="10"/>
        <v>-2</v>
      </c>
      <c r="X61" s="20">
        <f t="shared" si="11"/>
        <v>0</v>
      </c>
      <c r="Y61" s="29">
        <f t="shared" si="12"/>
        <v>15</v>
      </c>
      <c r="Z61" s="71">
        <f>'Input_ch=5'!O88</f>
        <v>1</v>
      </c>
      <c r="AA61" s="11">
        <f t="shared" si="22"/>
        <v>0</v>
      </c>
      <c r="AB61" s="11">
        <f t="shared" si="13"/>
        <v>1</v>
      </c>
      <c r="AC61" s="20">
        <f t="shared" si="14"/>
        <v>1</v>
      </c>
      <c r="AD61" s="29">
        <f t="shared" si="15"/>
        <v>3860</v>
      </c>
      <c r="AE61" s="25">
        <v>1</v>
      </c>
      <c r="AF61" s="20">
        <v>0</v>
      </c>
      <c r="AG61" s="11">
        <v>1</v>
      </c>
      <c r="AH61" s="22">
        <f t="shared" si="16"/>
        <v>3860</v>
      </c>
    </row>
    <row r="62" spans="1:34" x14ac:dyDescent="0.25">
      <c r="A62" s="11"/>
      <c r="B62" s="67">
        <v>39234</v>
      </c>
      <c r="C62" s="11">
        <v>3777.25</v>
      </c>
      <c r="D62" s="68">
        <v>4000</v>
      </c>
      <c r="E62" s="37">
        <f t="shared" si="17"/>
        <v>0</v>
      </c>
      <c r="F62" s="35">
        <f t="shared" si="0"/>
        <v>1</v>
      </c>
      <c r="G62" s="11">
        <f t="shared" si="18"/>
        <v>2</v>
      </c>
      <c r="H62" s="11">
        <f t="shared" si="1"/>
        <v>-1</v>
      </c>
      <c r="I62" s="20">
        <f t="shared" si="2"/>
        <v>0</v>
      </c>
      <c r="J62" s="29">
        <f t="shared" si="3"/>
        <v>10</v>
      </c>
      <c r="K62" s="71">
        <f>'Input_ch=5'!O57</f>
        <v>1</v>
      </c>
      <c r="L62" s="11">
        <f t="shared" si="19"/>
        <v>2</v>
      </c>
      <c r="M62" s="11">
        <f t="shared" si="4"/>
        <v>-1</v>
      </c>
      <c r="N62" s="20">
        <f t="shared" si="5"/>
        <v>0</v>
      </c>
      <c r="O62" s="22">
        <f t="shared" si="6"/>
        <v>10</v>
      </c>
      <c r="P62" s="71">
        <f>'Input_ch=5'!O68</f>
        <v>1</v>
      </c>
      <c r="Q62" s="11">
        <f t="shared" si="20"/>
        <v>0</v>
      </c>
      <c r="R62" s="11">
        <f t="shared" si="7"/>
        <v>1</v>
      </c>
      <c r="S62" s="20">
        <f t="shared" si="8"/>
        <v>1</v>
      </c>
      <c r="T62" s="29">
        <f t="shared" si="9"/>
        <v>3777.25</v>
      </c>
      <c r="U62" s="71">
        <f>'Input_ch=5'!O79</f>
        <v>1</v>
      </c>
      <c r="V62" s="11">
        <f t="shared" si="21"/>
        <v>2</v>
      </c>
      <c r="W62" s="11">
        <f t="shared" si="10"/>
        <v>-1</v>
      </c>
      <c r="X62" s="20">
        <f t="shared" si="11"/>
        <v>0</v>
      </c>
      <c r="Y62" s="29">
        <f t="shared" si="12"/>
        <v>10</v>
      </c>
      <c r="Z62" s="71">
        <f>'Input_ch=5'!O90</f>
        <v>1</v>
      </c>
      <c r="AA62" s="11">
        <f t="shared" si="22"/>
        <v>0</v>
      </c>
      <c r="AB62" s="11">
        <f t="shared" si="13"/>
        <v>1</v>
      </c>
      <c r="AC62" s="20">
        <f t="shared" si="14"/>
        <v>1</v>
      </c>
      <c r="AD62" s="29">
        <f t="shared" si="15"/>
        <v>3777.25</v>
      </c>
      <c r="AE62" s="25">
        <v>1</v>
      </c>
      <c r="AF62" s="20">
        <v>0</v>
      </c>
      <c r="AG62" s="11">
        <v>1</v>
      </c>
      <c r="AH62" s="22">
        <f t="shared" si="16"/>
        <v>3777.25</v>
      </c>
    </row>
    <row r="63" spans="1:34" x14ac:dyDescent="0.25">
      <c r="A63" s="11"/>
      <c r="B63" s="67">
        <v>39264</v>
      </c>
      <c r="C63" s="11">
        <v>3454</v>
      </c>
      <c r="D63" s="68">
        <v>3500</v>
      </c>
      <c r="E63" s="37">
        <f t="shared" si="17"/>
        <v>1</v>
      </c>
      <c r="F63" s="35">
        <f t="shared" si="0"/>
        <v>2</v>
      </c>
      <c r="G63" s="11">
        <f t="shared" si="18"/>
        <v>1</v>
      </c>
      <c r="H63" s="11">
        <f t="shared" si="1"/>
        <v>1</v>
      </c>
      <c r="I63" s="20">
        <f t="shared" si="2"/>
        <v>1</v>
      </c>
      <c r="J63" s="29">
        <f t="shared" si="3"/>
        <v>3459</v>
      </c>
      <c r="K63" s="71">
        <f>'Input_ch=5'!N57</f>
        <v>1</v>
      </c>
      <c r="L63" s="11">
        <f t="shared" si="19"/>
        <v>1</v>
      </c>
      <c r="M63" s="11">
        <f t="shared" si="4"/>
        <v>0</v>
      </c>
      <c r="N63" s="20">
        <f t="shared" si="5"/>
        <v>0</v>
      </c>
      <c r="O63" s="22">
        <f t="shared" si="6"/>
        <v>5</v>
      </c>
      <c r="P63" s="71">
        <f>'Input_ch=5'!N68</f>
        <v>1</v>
      </c>
      <c r="Q63" s="11">
        <f t="shared" si="20"/>
        <v>0</v>
      </c>
      <c r="R63" s="11">
        <f t="shared" si="7"/>
        <v>1</v>
      </c>
      <c r="S63" s="20">
        <f t="shared" si="8"/>
        <v>1</v>
      </c>
      <c r="T63" s="29">
        <f t="shared" si="9"/>
        <v>3454</v>
      </c>
      <c r="U63" s="71">
        <f>'Input_ch=5'!N79</f>
        <v>1</v>
      </c>
      <c r="V63" s="11">
        <f t="shared" si="21"/>
        <v>1</v>
      </c>
      <c r="W63" s="11">
        <f t="shared" si="10"/>
        <v>0</v>
      </c>
      <c r="X63" s="20">
        <f t="shared" si="11"/>
        <v>0</v>
      </c>
      <c r="Y63" s="29">
        <f t="shared" si="12"/>
        <v>5</v>
      </c>
      <c r="Z63" s="71">
        <f>'Input_ch=5'!N90</f>
        <v>1</v>
      </c>
      <c r="AA63" s="11">
        <f t="shared" si="22"/>
        <v>0</v>
      </c>
      <c r="AB63" s="11">
        <f t="shared" si="13"/>
        <v>1</v>
      </c>
      <c r="AC63" s="20">
        <f t="shared" si="14"/>
        <v>1</v>
      </c>
      <c r="AD63" s="29">
        <f t="shared" si="15"/>
        <v>3454</v>
      </c>
      <c r="AE63" s="25">
        <v>1</v>
      </c>
      <c r="AF63" s="20">
        <v>0</v>
      </c>
      <c r="AG63" s="11">
        <v>1</v>
      </c>
      <c r="AH63" s="22">
        <f t="shared" si="16"/>
        <v>3454</v>
      </c>
    </row>
    <row r="64" spans="1:34" x14ac:dyDescent="0.25">
      <c r="A64" s="11"/>
      <c r="B64" s="67">
        <v>39295</v>
      </c>
      <c r="C64" s="11">
        <v>3558.5</v>
      </c>
      <c r="D64" s="68">
        <v>3500</v>
      </c>
      <c r="E64" s="37">
        <f t="shared" si="17"/>
        <v>0</v>
      </c>
      <c r="F64" s="35">
        <f t="shared" si="0"/>
        <v>1</v>
      </c>
      <c r="G64" s="11">
        <f t="shared" si="18"/>
        <v>1</v>
      </c>
      <c r="H64" s="11">
        <f t="shared" si="1"/>
        <v>0</v>
      </c>
      <c r="I64" s="20">
        <f t="shared" si="2"/>
        <v>0</v>
      </c>
      <c r="J64" s="29">
        <f t="shared" si="3"/>
        <v>5</v>
      </c>
      <c r="K64" s="71">
        <f>'Input_ch=5'!N56</f>
        <v>1</v>
      </c>
      <c r="L64" s="11">
        <f t="shared" si="19"/>
        <v>0</v>
      </c>
      <c r="M64" s="11">
        <f t="shared" si="4"/>
        <v>1</v>
      </c>
      <c r="N64" s="20">
        <f t="shared" si="5"/>
        <v>1</v>
      </c>
      <c r="O64" s="22">
        <f t="shared" si="6"/>
        <v>3558.5</v>
      </c>
      <c r="P64" s="71">
        <f>'Input_ch=5'!N67</f>
        <v>1</v>
      </c>
      <c r="Q64" s="11">
        <f t="shared" si="20"/>
        <v>0</v>
      </c>
      <c r="R64" s="11">
        <f t="shared" si="7"/>
        <v>1</v>
      </c>
      <c r="S64" s="20">
        <f t="shared" si="8"/>
        <v>1</v>
      </c>
      <c r="T64" s="29">
        <f t="shared" si="9"/>
        <v>3558.5</v>
      </c>
      <c r="U64" s="71">
        <f>'Input_ch=5'!N78</f>
        <v>1</v>
      </c>
      <c r="V64" s="11">
        <f t="shared" si="21"/>
        <v>0</v>
      </c>
      <c r="W64" s="11">
        <f t="shared" si="10"/>
        <v>1</v>
      </c>
      <c r="X64" s="20">
        <f t="shared" si="11"/>
        <v>1</v>
      </c>
      <c r="Y64" s="29">
        <f t="shared" si="12"/>
        <v>3558.5</v>
      </c>
      <c r="Z64" s="71">
        <f>'Input_ch=5'!N89</f>
        <v>1</v>
      </c>
      <c r="AA64" s="11">
        <f t="shared" si="22"/>
        <v>0</v>
      </c>
      <c r="AB64" s="11">
        <f t="shared" si="13"/>
        <v>1</v>
      </c>
      <c r="AC64" s="20">
        <f t="shared" si="14"/>
        <v>1</v>
      </c>
      <c r="AD64" s="29">
        <f t="shared" si="15"/>
        <v>3558.5</v>
      </c>
      <c r="AE64" s="25">
        <v>1</v>
      </c>
      <c r="AF64" s="20">
        <v>0</v>
      </c>
      <c r="AG64" s="11">
        <v>1</v>
      </c>
      <c r="AH64" s="22">
        <f t="shared" si="16"/>
        <v>3558.5</v>
      </c>
    </row>
    <row r="65" spans="1:34" x14ac:dyDescent="0.25">
      <c r="A65" s="11"/>
      <c r="B65" s="67">
        <v>39326</v>
      </c>
      <c r="C65" s="11">
        <v>3040</v>
      </c>
      <c r="D65" s="68">
        <v>3000</v>
      </c>
      <c r="E65" s="37">
        <f t="shared" si="17"/>
        <v>1</v>
      </c>
      <c r="F65" s="35">
        <f t="shared" si="0"/>
        <v>2</v>
      </c>
      <c r="G65" s="11">
        <f t="shared" si="18"/>
        <v>0</v>
      </c>
      <c r="H65" s="11">
        <f t="shared" si="1"/>
        <v>2</v>
      </c>
      <c r="I65" s="20">
        <f t="shared" si="2"/>
        <v>2</v>
      </c>
      <c r="J65" s="29">
        <f t="shared" si="3"/>
        <v>6080</v>
      </c>
      <c r="K65" s="71">
        <f>'Input_ch=5'!M56</f>
        <v>4</v>
      </c>
      <c r="L65" s="11">
        <f t="shared" si="19"/>
        <v>0</v>
      </c>
      <c r="M65" s="11">
        <f t="shared" si="4"/>
        <v>4</v>
      </c>
      <c r="N65" s="20">
        <f t="shared" si="5"/>
        <v>4</v>
      </c>
      <c r="O65" s="22">
        <f t="shared" si="6"/>
        <v>12160</v>
      </c>
      <c r="P65" s="71">
        <f>'Input_ch=5'!M67</f>
        <v>1</v>
      </c>
      <c r="Q65" s="11">
        <f t="shared" si="20"/>
        <v>0</v>
      </c>
      <c r="R65" s="11">
        <f t="shared" si="7"/>
        <v>1</v>
      </c>
      <c r="S65" s="20">
        <f t="shared" si="8"/>
        <v>1</v>
      </c>
      <c r="T65" s="29">
        <f t="shared" si="9"/>
        <v>3040</v>
      </c>
      <c r="U65" s="71">
        <f>'Input_ch=5'!M78</f>
        <v>4</v>
      </c>
      <c r="V65" s="11">
        <f t="shared" si="21"/>
        <v>0</v>
      </c>
      <c r="W65" s="11">
        <f t="shared" si="10"/>
        <v>4</v>
      </c>
      <c r="X65" s="20">
        <f t="shared" si="11"/>
        <v>4</v>
      </c>
      <c r="Y65" s="29">
        <f t="shared" si="12"/>
        <v>12160</v>
      </c>
      <c r="Z65" s="71">
        <f>'Input_ch=5'!M89</f>
        <v>1</v>
      </c>
      <c r="AA65" s="11">
        <f t="shared" si="22"/>
        <v>0</v>
      </c>
      <c r="AB65" s="11">
        <f t="shared" si="13"/>
        <v>1</v>
      </c>
      <c r="AC65" s="20">
        <f t="shared" si="14"/>
        <v>1</v>
      </c>
      <c r="AD65" s="29">
        <f t="shared" si="15"/>
        <v>3040</v>
      </c>
      <c r="AE65" s="25">
        <v>1</v>
      </c>
      <c r="AF65" s="20">
        <v>0</v>
      </c>
      <c r="AG65" s="11">
        <v>1</v>
      </c>
      <c r="AH65" s="22">
        <f t="shared" si="16"/>
        <v>3040</v>
      </c>
    </row>
    <row r="66" spans="1:34" x14ac:dyDescent="0.25">
      <c r="A66" s="11"/>
      <c r="B66" s="67">
        <v>39356</v>
      </c>
      <c r="C66" s="11">
        <v>3107</v>
      </c>
      <c r="D66" s="68">
        <v>3000</v>
      </c>
      <c r="E66" s="37">
        <f t="shared" si="17"/>
        <v>0</v>
      </c>
      <c r="F66" s="35">
        <f t="shared" si="0"/>
        <v>1</v>
      </c>
      <c r="G66" s="11">
        <f t="shared" si="18"/>
        <v>1</v>
      </c>
      <c r="H66" s="11">
        <f t="shared" si="1"/>
        <v>0</v>
      </c>
      <c r="I66" s="20">
        <f t="shared" si="2"/>
        <v>0</v>
      </c>
      <c r="J66" s="29">
        <f t="shared" si="3"/>
        <v>5</v>
      </c>
      <c r="K66" s="71">
        <f>'Input_ch=5'!M55</f>
        <v>4</v>
      </c>
      <c r="L66" s="11">
        <f t="shared" si="19"/>
        <v>3</v>
      </c>
      <c r="M66" s="11">
        <f t="shared" si="4"/>
        <v>1</v>
      </c>
      <c r="N66" s="20">
        <f t="shared" si="5"/>
        <v>1</v>
      </c>
      <c r="O66" s="22">
        <f t="shared" si="6"/>
        <v>3122</v>
      </c>
      <c r="P66" s="71">
        <f>'Input_ch=5'!M66</f>
        <v>1</v>
      </c>
      <c r="Q66" s="11">
        <f t="shared" si="20"/>
        <v>0</v>
      </c>
      <c r="R66" s="11">
        <f t="shared" si="7"/>
        <v>1</v>
      </c>
      <c r="S66" s="20">
        <f t="shared" si="8"/>
        <v>1</v>
      </c>
      <c r="T66" s="29">
        <f t="shared" si="9"/>
        <v>3107</v>
      </c>
      <c r="U66" s="71">
        <f>'Input_ch=5'!M77</f>
        <v>4</v>
      </c>
      <c r="V66" s="11">
        <f t="shared" si="21"/>
        <v>3</v>
      </c>
      <c r="W66" s="11">
        <f t="shared" si="10"/>
        <v>1</v>
      </c>
      <c r="X66" s="20">
        <f t="shared" si="11"/>
        <v>1</v>
      </c>
      <c r="Y66" s="29">
        <f t="shared" si="12"/>
        <v>3122</v>
      </c>
      <c r="Z66" s="71">
        <f>'Input_ch=5'!M88</f>
        <v>1</v>
      </c>
      <c r="AA66" s="11">
        <f t="shared" si="22"/>
        <v>0</v>
      </c>
      <c r="AB66" s="11">
        <f t="shared" si="13"/>
        <v>1</v>
      </c>
      <c r="AC66" s="20">
        <f t="shared" si="14"/>
        <v>1</v>
      </c>
      <c r="AD66" s="29">
        <f t="shared" si="15"/>
        <v>3107</v>
      </c>
      <c r="AE66" s="25">
        <v>1</v>
      </c>
      <c r="AF66" s="20">
        <v>0</v>
      </c>
      <c r="AG66" s="11">
        <v>1</v>
      </c>
      <c r="AH66" s="22">
        <f t="shared" si="16"/>
        <v>3107</v>
      </c>
    </row>
    <row r="67" spans="1:34" x14ac:dyDescent="0.25">
      <c r="A67" s="11"/>
      <c r="B67" s="67">
        <v>39387</v>
      </c>
      <c r="C67" s="11">
        <v>2730</v>
      </c>
      <c r="D67" s="68">
        <v>3000</v>
      </c>
      <c r="E67" s="37">
        <f t="shared" si="17"/>
        <v>0</v>
      </c>
      <c r="F67" s="35">
        <f t="shared" si="0"/>
        <v>1</v>
      </c>
      <c r="G67" s="11">
        <f t="shared" si="18"/>
        <v>0</v>
      </c>
      <c r="H67" s="11">
        <f t="shared" si="1"/>
        <v>1</v>
      </c>
      <c r="I67" s="20">
        <f t="shared" si="2"/>
        <v>1</v>
      </c>
      <c r="J67" s="29">
        <f t="shared" si="3"/>
        <v>2730</v>
      </c>
      <c r="K67" s="71">
        <f>'Input_ch=5'!M55</f>
        <v>4</v>
      </c>
      <c r="L67" s="11">
        <f t="shared" si="19"/>
        <v>3</v>
      </c>
      <c r="M67" s="11">
        <f t="shared" si="4"/>
        <v>1</v>
      </c>
      <c r="N67" s="20">
        <f t="shared" si="5"/>
        <v>1</v>
      </c>
      <c r="O67" s="22">
        <f t="shared" si="6"/>
        <v>2745</v>
      </c>
      <c r="P67" s="71">
        <f>'Input_ch=5'!M66</f>
        <v>1</v>
      </c>
      <c r="Q67" s="11">
        <f t="shared" si="20"/>
        <v>0</v>
      </c>
      <c r="R67" s="11">
        <f t="shared" si="7"/>
        <v>1</v>
      </c>
      <c r="S67" s="20">
        <f t="shared" si="8"/>
        <v>1</v>
      </c>
      <c r="T67" s="29">
        <f t="shared" si="9"/>
        <v>2730</v>
      </c>
      <c r="U67" s="71">
        <f>'Input_ch=5'!M77</f>
        <v>4</v>
      </c>
      <c r="V67" s="11">
        <f t="shared" si="21"/>
        <v>3</v>
      </c>
      <c r="W67" s="11">
        <f t="shared" si="10"/>
        <v>1</v>
      </c>
      <c r="X67" s="20">
        <f t="shared" si="11"/>
        <v>1</v>
      </c>
      <c r="Y67" s="29">
        <f t="shared" si="12"/>
        <v>2745</v>
      </c>
      <c r="Z67" s="71">
        <f>'Input_ch=5'!M88</f>
        <v>1</v>
      </c>
      <c r="AA67" s="11">
        <f t="shared" si="22"/>
        <v>0</v>
      </c>
      <c r="AB67" s="11">
        <f t="shared" si="13"/>
        <v>1</v>
      </c>
      <c r="AC67" s="20">
        <f t="shared" si="14"/>
        <v>1</v>
      </c>
      <c r="AD67" s="29">
        <f t="shared" si="15"/>
        <v>2730</v>
      </c>
      <c r="AE67" s="25">
        <v>1</v>
      </c>
      <c r="AF67" s="20">
        <v>0</v>
      </c>
      <c r="AG67" s="11">
        <v>1</v>
      </c>
      <c r="AH67" s="22">
        <f t="shared" si="16"/>
        <v>2730</v>
      </c>
    </row>
    <row r="68" spans="1:34" x14ac:dyDescent="0.25">
      <c r="A68" s="11"/>
      <c r="B68" s="67">
        <v>39417</v>
      </c>
      <c r="C68" s="11">
        <v>2471.5</v>
      </c>
      <c r="D68" s="68">
        <v>2500</v>
      </c>
      <c r="E68" s="37">
        <f t="shared" si="17"/>
        <v>0</v>
      </c>
      <c r="F68" s="35">
        <f t="shared" si="0"/>
        <v>1</v>
      </c>
      <c r="G68" s="11">
        <f t="shared" si="18"/>
        <v>0</v>
      </c>
      <c r="H68" s="11">
        <f t="shared" si="1"/>
        <v>1</v>
      </c>
      <c r="I68" s="20">
        <f t="shared" si="2"/>
        <v>1</v>
      </c>
      <c r="J68" s="29">
        <f t="shared" si="3"/>
        <v>2471.5</v>
      </c>
      <c r="K68" s="71">
        <f>'Input_ch=5'!L55</f>
        <v>4</v>
      </c>
      <c r="L68" s="11">
        <f t="shared" si="19"/>
        <v>3</v>
      </c>
      <c r="M68" s="11">
        <f t="shared" si="4"/>
        <v>1</v>
      </c>
      <c r="N68" s="20">
        <f t="shared" si="5"/>
        <v>1</v>
      </c>
      <c r="O68" s="22">
        <f t="shared" si="6"/>
        <v>2486.5</v>
      </c>
      <c r="P68" s="71">
        <f>'Input_ch=5'!L66</f>
        <v>1</v>
      </c>
      <c r="Q68" s="11">
        <f t="shared" si="20"/>
        <v>0</v>
      </c>
      <c r="R68" s="11">
        <f t="shared" si="7"/>
        <v>1</v>
      </c>
      <c r="S68" s="20">
        <f t="shared" si="8"/>
        <v>1</v>
      </c>
      <c r="T68" s="29">
        <f t="shared" si="9"/>
        <v>2471.5</v>
      </c>
      <c r="U68" s="71">
        <f>'Input_ch=5'!L77</f>
        <v>4</v>
      </c>
      <c r="V68" s="11">
        <f t="shared" si="21"/>
        <v>3</v>
      </c>
      <c r="W68" s="11">
        <f t="shared" si="10"/>
        <v>1</v>
      </c>
      <c r="X68" s="20">
        <f t="shared" si="11"/>
        <v>1</v>
      </c>
      <c r="Y68" s="29">
        <f t="shared" si="12"/>
        <v>2486.5</v>
      </c>
      <c r="Z68" s="71">
        <f>'Input_ch=5'!L88</f>
        <v>1</v>
      </c>
      <c r="AA68" s="11">
        <f t="shared" si="22"/>
        <v>0</v>
      </c>
      <c r="AB68" s="11">
        <f t="shared" si="13"/>
        <v>1</v>
      </c>
      <c r="AC68" s="20">
        <f t="shared" si="14"/>
        <v>1</v>
      </c>
      <c r="AD68" s="29">
        <f t="shared" si="15"/>
        <v>2471.5</v>
      </c>
      <c r="AE68" s="25">
        <v>1</v>
      </c>
      <c r="AF68" s="20">
        <v>0</v>
      </c>
      <c r="AG68" s="11">
        <v>1</v>
      </c>
      <c r="AH68" s="22">
        <f t="shared" si="16"/>
        <v>2471.5</v>
      </c>
    </row>
    <row r="69" spans="1:34" x14ac:dyDescent="0.25">
      <c r="A69" s="11"/>
      <c r="B69" s="67">
        <v>39448</v>
      </c>
      <c r="C69" s="11">
        <v>2353.5</v>
      </c>
      <c r="D69" s="68">
        <v>2500</v>
      </c>
      <c r="E69" s="37">
        <f t="shared" si="17"/>
        <v>2</v>
      </c>
      <c r="F69" s="35">
        <f t="shared" si="0"/>
        <v>3</v>
      </c>
      <c r="G69" s="11">
        <f t="shared" si="18"/>
        <v>0</v>
      </c>
      <c r="H69" s="11">
        <f t="shared" si="1"/>
        <v>3</v>
      </c>
      <c r="I69" s="20">
        <f t="shared" si="2"/>
        <v>3</v>
      </c>
      <c r="J69" s="29">
        <f t="shared" si="3"/>
        <v>7060.5</v>
      </c>
      <c r="K69" s="71">
        <f>'Input_ch=5'!L54</f>
        <v>1</v>
      </c>
      <c r="L69" s="11">
        <f t="shared" si="19"/>
        <v>3</v>
      </c>
      <c r="M69" s="11">
        <f t="shared" si="4"/>
        <v>-2</v>
      </c>
      <c r="N69" s="20">
        <f t="shared" si="5"/>
        <v>0</v>
      </c>
      <c r="O69" s="22">
        <f t="shared" si="6"/>
        <v>15</v>
      </c>
      <c r="P69" s="71">
        <f>'Input_ch=5'!L65</f>
        <v>1</v>
      </c>
      <c r="Q69" s="11">
        <f t="shared" si="20"/>
        <v>0</v>
      </c>
      <c r="R69" s="11">
        <f t="shared" si="7"/>
        <v>1</v>
      </c>
      <c r="S69" s="20">
        <f t="shared" si="8"/>
        <v>1</v>
      </c>
      <c r="T69" s="29">
        <f t="shared" si="9"/>
        <v>2353.5</v>
      </c>
      <c r="U69" s="71">
        <f>'Input_ch=5'!L76</f>
        <v>4</v>
      </c>
      <c r="V69" s="11">
        <f t="shared" si="21"/>
        <v>3</v>
      </c>
      <c r="W69" s="11">
        <f t="shared" si="10"/>
        <v>1</v>
      </c>
      <c r="X69" s="20">
        <f t="shared" si="11"/>
        <v>1</v>
      </c>
      <c r="Y69" s="29">
        <f t="shared" si="12"/>
        <v>2368.5</v>
      </c>
      <c r="Z69" s="71">
        <f>'Input_ch=5'!L87</f>
        <v>1</v>
      </c>
      <c r="AA69" s="11">
        <f t="shared" si="22"/>
        <v>0</v>
      </c>
      <c r="AB69" s="11">
        <f t="shared" si="13"/>
        <v>1</v>
      </c>
      <c r="AC69" s="20">
        <f t="shared" si="14"/>
        <v>1</v>
      </c>
      <c r="AD69" s="29">
        <f t="shared" si="15"/>
        <v>2353.5</v>
      </c>
      <c r="AE69" s="25">
        <v>1</v>
      </c>
      <c r="AF69" s="20">
        <v>0</v>
      </c>
      <c r="AG69" s="11">
        <v>1</v>
      </c>
      <c r="AH69" s="22">
        <f t="shared" si="16"/>
        <v>2353.5</v>
      </c>
    </row>
    <row r="70" spans="1:34" x14ac:dyDescent="0.25">
      <c r="A70" s="11"/>
      <c r="B70" s="67">
        <v>39479</v>
      </c>
      <c r="C70" s="11">
        <v>2461</v>
      </c>
      <c r="D70" s="68">
        <v>2500</v>
      </c>
      <c r="E70" s="37">
        <f t="shared" si="17"/>
        <v>1</v>
      </c>
      <c r="F70" s="35">
        <f t="shared" si="0"/>
        <v>2</v>
      </c>
      <c r="G70" s="11">
        <f t="shared" si="18"/>
        <v>2</v>
      </c>
      <c r="H70" s="11">
        <f t="shared" si="1"/>
        <v>0</v>
      </c>
      <c r="I70" s="20">
        <f t="shared" si="2"/>
        <v>0</v>
      </c>
      <c r="J70" s="29">
        <f t="shared" si="3"/>
        <v>10</v>
      </c>
      <c r="K70" s="71">
        <f>'Input_ch=5'!L54</f>
        <v>1</v>
      </c>
      <c r="L70" s="11">
        <f t="shared" si="19"/>
        <v>2</v>
      </c>
      <c r="M70" s="11">
        <f t="shared" si="4"/>
        <v>-1</v>
      </c>
      <c r="N70" s="20">
        <f t="shared" si="5"/>
        <v>0</v>
      </c>
      <c r="O70" s="22">
        <f t="shared" si="6"/>
        <v>10</v>
      </c>
      <c r="P70" s="71">
        <f>'Input_ch=5'!L65</f>
        <v>1</v>
      </c>
      <c r="Q70" s="11">
        <f t="shared" si="20"/>
        <v>0</v>
      </c>
      <c r="R70" s="11">
        <f t="shared" si="7"/>
        <v>1</v>
      </c>
      <c r="S70" s="20">
        <f t="shared" si="8"/>
        <v>1</v>
      </c>
      <c r="T70" s="29">
        <f t="shared" si="9"/>
        <v>2461</v>
      </c>
      <c r="U70" s="71">
        <f>'Input_ch=5'!L76</f>
        <v>4</v>
      </c>
      <c r="V70" s="11">
        <f t="shared" si="21"/>
        <v>3</v>
      </c>
      <c r="W70" s="11">
        <f t="shared" si="10"/>
        <v>1</v>
      </c>
      <c r="X70" s="20">
        <f t="shared" si="11"/>
        <v>1</v>
      </c>
      <c r="Y70" s="29">
        <f t="shared" si="12"/>
        <v>2476</v>
      </c>
      <c r="Z70" s="71">
        <f>'Input_ch=5'!L87</f>
        <v>1</v>
      </c>
      <c r="AA70" s="11">
        <f t="shared" si="22"/>
        <v>0</v>
      </c>
      <c r="AB70" s="11">
        <f t="shared" si="13"/>
        <v>1</v>
      </c>
      <c r="AC70" s="20">
        <f t="shared" si="14"/>
        <v>1</v>
      </c>
      <c r="AD70" s="29">
        <f t="shared" si="15"/>
        <v>2461</v>
      </c>
      <c r="AE70" s="25">
        <v>1</v>
      </c>
      <c r="AF70" s="20">
        <v>0</v>
      </c>
      <c r="AG70" s="11">
        <v>1</v>
      </c>
      <c r="AH70" s="22">
        <f t="shared" si="16"/>
        <v>2461</v>
      </c>
    </row>
    <row r="71" spans="1:34" x14ac:dyDescent="0.25">
      <c r="A71" s="11"/>
      <c r="B71" s="67">
        <v>39508</v>
      </c>
      <c r="C71" s="11">
        <v>2810.75</v>
      </c>
      <c r="D71" s="68">
        <v>3000</v>
      </c>
      <c r="E71" s="37">
        <f t="shared" si="17"/>
        <v>0</v>
      </c>
      <c r="F71" s="35">
        <f t="shared" si="0"/>
        <v>1</v>
      </c>
      <c r="G71" s="11">
        <f t="shared" si="18"/>
        <v>1</v>
      </c>
      <c r="H71" s="11">
        <f t="shared" si="1"/>
        <v>0</v>
      </c>
      <c r="I71" s="20">
        <f t="shared" si="2"/>
        <v>0</v>
      </c>
      <c r="J71" s="29">
        <f t="shared" si="3"/>
        <v>5</v>
      </c>
      <c r="K71" s="71">
        <f>'Input_ch=5'!M54</f>
        <v>4</v>
      </c>
      <c r="L71" s="11">
        <f t="shared" si="19"/>
        <v>1</v>
      </c>
      <c r="M71" s="11">
        <f t="shared" si="4"/>
        <v>3</v>
      </c>
      <c r="N71" s="20">
        <f t="shared" si="5"/>
        <v>3</v>
      </c>
      <c r="O71" s="22">
        <f t="shared" si="6"/>
        <v>8437.25</v>
      </c>
      <c r="P71" s="71">
        <f>'Input_ch=5'!M65</f>
        <v>1</v>
      </c>
      <c r="Q71" s="11">
        <f t="shared" si="20"/>
        <v>0</v>
      </c>
      <c r="R71" s="11">
        <f t="shared" si="7"/>
        <v>1</v>
      </c>
      <c r="S71" s="20">
        <f t="shared" si="8"/>
        <v>1</v>
      </c>
      <c r="T71" s="29">
        <f t="shared" si="9"/>
        <v>2810.75</v>
      </c>
      <c r="U71" s="71">
        <f>'Input_ch=5'!M76</f>
        <v>4</v>
      </c>
      <c r="V71" s="11">
        <f t="shared" si="21"/>
        <v>3</v>
      </c>
      <c r="W71" s="11">
        <f t="shared" si="10"/>
        <v>1</v>
      </c>
      <c r="X71" s="20">
        <f t="shared" si="11"/>
        <v>1</v>
      </c>
      <c r="Y71" s="29">
        <f t="shared" si="12"/>
        <v>2825.75</v>
      </c>
      <c r="Z71" s="71">
        <f>'Input_ch=5'!M87</f>
        <v>1</v>
      </c>
      <c r="AA71" s="11">
        <f t="shared" si="22"/>
        <v>0</v>
      </c>
      <c r="AB71" s="11">
        <f t="shared" si="13"/>
        <v>1</v>
      </c>
      <c r="AC71" s="20">
        <f t="shared" si="14"/>
        <v>1</v>
      </c>
      <c r="AD71" s="29">
        <f t="shared" si="15"/>
        <v>2810.75</v>
      </c>
      <c r="AE71" s="25">
        <v>1</v>
      </c>
      <c r="AF71" s="20">
        <v>0</v>
      </c>
      <c r="AG71" s="11">
        <v>1</v>
      </c>
      <c r="AH71" s="22">
        <f t="shared" si="16"/>
        <v>2810.75</v>
      </c>
    </row>
    <row r="72" spans="1:34" x14ac:dyDescent="0.25">
      <c r="A72" s="11"/>
      <c r="B72" s="67">
        <v>39539</v>
      </c>
      <c r="C72" s="11">
        <v>2297</v>
      </c>
      <c r="D72" s="68">
        <v>2500</v>
      </c>
      <c r="E72" s="37">
        <f t="shared" si="17"/>
        <v>0</v>
      </c>
      <c r="F72" s="35">
        <f t="shared" si="0"/>
        <v>1</v>
      </c>
      <c r="G72" s="11">
        <f t="shared" si="18"/>
        <v>0</v>
      </c>
      <c r="H72" s="11">
        <f t="shared" si="1"/>
        <v>1</v>
      </c>
      <c r="I72" s="20">
        <f t="shared" si="2"/>
        <v>1</v>
      </c>
      <c r="J72" s="29">
        <f t="shared" si="3"/>
        <v>2297</v>
      </c>
      <c r="K72" s="71">
        <f>'Input_ch=5'!L55</f>
        <v>4</v>
      </c>
      <c r="L72" s="11">
        <f t="shared" si="19"/>
        <v>3</v>
      </c>
      <c r="M72" s="11">
        <f t="shared" si="4"/>
        <v>1</v>
      </c>
      <c r="N72" s="20">
        <f t="shared" si="5"/>
        <v>1</v>
      </c>
      <c r="O72" s="22">
        <f t="shared" si="6"/>
        <v>2312</v>
      </c>
      <c r="P72" s="71">
        <f>'Input_ch=5'!L66</f>
        <v>1</v>
      </c>
      <c r="Q72" s="11">
        <f t="shared" si="20"/>
        <v>0</v>
      </c>
      <c r="R72" s="11">
        <f t="shared" si="7"/>
        <v>1</v>
      </c>
      <c r="S72" s="20">
        <f t="shared" si="8"/>
        <v>1</v>
      </c>
      <c r="T72" s="29">
        <f t="shared" si="9"/>
        <v>2297</v>
      </c>
      <c r="U72" s="71">
        <f>'Input_ch=5'!L77</f>
        <v>4</v>
      </c>
      <c r="V72" s="11">
        <f t="shared" si="21"/>
        <v>3</v>
      </c>
      <c r="W72" s="11">
        <f t="shared" si="10"/>
        <v>1</v>
      </c>
      <c r="X72" s="20">
        <f t="shared" si="11"/>
        <v>1</v>
      </c>
      <c r="Y72" s="29">
        <f t="shared" si="12"/>
        <v>2312</v>
      </c>
      <c r="Z72" s="71">
        <f>'Input_ch=5'!L88</f>
        <v>1</v>
      </c>
      <c r="AA72" s="11">
        <f t="shared" si="22"/>
        <v>0</v>
      </c>
      <c r="AB72" s="11">
        <f t="shared" si="13"/>
        <v>1</v>
      </c>
      <c r="AC72" s="20">
        <f t="shared" si="14"/>
        <v>1</v>
      </c>
      <c r="AD72" s="29">
        <f t="shared" si="15"/>
        <v>2297</v>
      </c>
      <c r="AE72" s="25">
        <v>1</v>
      </c>
      <c r="AF72" s="20">
        <v>0</v>
      </c>
      <c r="AG72" s="11">
        <v>1</v>
      </c>
      <c r="AH72" s="22">
        <f t="shared" si="16"/>
        <v>2297</v>
      </c>
    </row>
    <row r="73" spans="1:34" x14ac:dyDescent="0.25">
      <c r="A73" s="11"/>
      <c r="B73" s="67">
        <v>39569</v>
      </c>
      <c r="C73" s="11">
        <v>2163.5</v>
      </c>
      <c r="D73" s="68">
        <v>2000</v>
      </c>
      <c r="E73" s="37">
        <f t="shared" si="17"/>
        <v>0</v>
      </c>
      <c r="F73" s="35">
        <f t="shared" si="0"/>
        <v>1</v>
      </c>
      <c r="G73" s="11">
        <f t="shared" si="18"/>
        <v>0</v>
      </c>
      <c r="H73" s="11">
        <f t="shared" si="1"/>
        <v>1</v>
      </c>
      <c r="I73" s="20">
        <f t="shared" si="2"/>
        <v>1</v>
      </c>
      <c r="J73" s="29">
        <f t="shared" si="3"/>
        <v>2163.5</v>
      </c>
      <c r="K73" s="71">
        <f>'Input_ch=5'!K54</f>
        <v>4</v>
      </c>
      <c r="L73" s="11">
        <f t="shared" si="19"/>
        <v>3</v>
      </c>
      <c r="M73" s="11">
        <f t="shared" si="4"/>
        <v>1</v>
      </c>
      <c r="N73" s="20">
        <f t="shared" si="5"/>
        <v>1</v>
      </c>
      <c r="O73" s="22">
        <f t="shared" si="6"/>
        <v>2178.5</v>
      </c>
      <c r="P73" s="71">
        <f>'Input_ch=5'!K65</f>
        <v>4</v>
      </c>
      <c r="Q73" s="11">
        <f t="shared" si="20"/>
        <v>0</v>
      </c>
      <c r="R73" s="11">
        <f t="shared" si="7"/>
        <v>4</v>
      </c>
      <c r="S73" s="20">
        <f t="shared" si="8"/>
        <v>4</v>
      </c>
      <c r="T73" s="29">
        <f t="shared" si="9"/>
        <v>8654</v>
      </c>
      <c r="U73" s="71">
        <f>'Input_ch=5'!K76</f>
        <v>4</v>
      </c>
      <c r="V73" s="11">
        <f t="shared" si="21"/>
        <v>3</v>
      </c>
      <c r="W73" s="11">
        <f t="shared" si="10"/>
        <v>1</v>
      </c>
      <c r="X73" s="20">
        <f t="shared" si="11"/>
        <v>1</v>
      </c>
      <c r="Y73" s="29">
        <f t="shared" si="12"/>
        <v>2178.5</v>
      </c>
      <c r="Z73" s="71">
        <f>'Input_ch=5'!K87</f>
        <v>4</v>
      </c>
      <c r="AA73" s="11">
        <f t="shared" si="22"/>
        <v>0</v>
      </c>
      <c r="AB73" s="11">
        <f t="shared" si="13"/>
        <v>4</v>
      </c>
      <c r="AC73" s="20">
        <f t="shared" si="14"/>
        <v>4</v>
      </c>
      <c r="AD73" s="29">
        <f t="shared" si="15"/>
        <v>8654</v>
      </c>
      <c r="AE73" s="25">
        <v>1</v>
      </c>
      <c r="AF73" s="20">
        <v>0</v>
      </c>
      <c r="AG73" s="11">
        <v>1</v>
      </c>
      <c r="AH73" s="22">
        <f t="shared" si="16"/>
        <v>2163.5</v>
      </c>
    </row>
    <row r="74" spans="1:34" x14ac:dyDescent="0.25">
      <c r="A74" s="11"/>
      <c r="B74" s="67">
        <v>39600</v>
      </c>
      <c r="C74" s="11">
        <v>1943.5</v>
      </c>
      <c r="D74" s="68">
        <v>2000</v>
      </c>
      <c r="E74" s="37">
        <f t="shared" si="17"/>
        <v>0</v>
      </c>
      <c r="F74" s="35">
        <f t="shared" si="0"/>
        <v>1</v>
      </c>
      <c r="G74" s="11">
        <f t="shared" si="18"/>
        <v>0</v>
      </c>
      <c r="H74" s="11">
        <f t="shared" si="1"/>
        <v>1</v>
      </c>
      <c r="I74" s="20">
        <f t="shared" si="2"/>
        <v>1</v>
      </c>
      <c r="J74" s="29">
        <f t="shared" si="3"/>
        <v>1943.5</v>
      </c>
      <c r="K74" s="71">
        <f>'Input_ch=5'!K53</f>
        <v>4</v>
      </c>
      <c r="L74" s="11">
        <f t="shared" si="19"/>
        <v>3</v>
      </c>
      <c r="M74" s="11">
        <f t="shared" si="4"/>
        <v>1</v>
      </c>
      <c r="N74" s="20">
        <f t="shared" si="5"/>
        <v>1</v>
      </c>
      <c r="O74" s="22">
        <f t="shared" si="6"/>
        <v>1958.5</v>
      </c>
      <c r="P74" s="71">
        <f>'Input_ch=5'!K64</f>
        <v>4</v>
      </c>
      <c r="Q74" s="11">
        <f t="shared" si="20"/>
        <v>3</v>
      </c>
      <c r="R74" s="11">
        <f t="shared" si="7"/>
        <v>1</v>
      </c>
      <c r="S74" s="20">
        <f t="shared" si="8"/>
        <v>1</v>
      </c>
      <c r="T74" s="29">
        <f t="shared" si="9"/>
        <v>1958.5</v>
      </c>
      <c r="U74" s="71">
        <f>'Input_ch=5'!K75</f>
        <v>4</v>
      </c>
      <c r="V74" s="11">
        <f t="shared" si="21"/>
        <v>3</v>
      </c>
      <c r="W74" s="11">
        <f t="shared" si="10"/>
        <v>1</v>
      </c>
      <c r="X74" s="20">
        <f t="shared" si="11"/>
        <v>1</v>
      </c>
      <c r="Y74" s="29">
        <f t="shared" si="12"/>
        <v>1958.5</v>
      </c>
      <c r="Z74" s="71">
        <f>'Input_ch=5'!K86</f>
        <v>4</v>
      </c>
      <c r="AA74" s="11">
        <f t="shared" si="22"/>
        <v>3</v>
      </c>
      <c r="AB74" s="11">
        <f t="shared" si="13"/>
        <v>1</v>
      </c>
      <c r="AC74" s="20">
        <f t="shared" si="14"/>
        <v>1</v>
      </c>
      <c r="AD74" s="29">
        <f t="shared" si="15"/>
        <v>1958.5</v>
      </c>
      <c r="AE74" s="25">
        <v>1</v>
      </c>
      <c r="AF74" s="20">
        <v>0</v>
      </c>
      <c r="AG74" s="11">
        <v>1</v>
      </c>
      <c r="AH74" s="22">
        <f t="shared" si="16"/>
        <v>1943.5</v>
      </c>
    </row>
    <row r="75" spans="1:34" x14ac:dyDescent="0.25">
      <c r="A75" s="11"/>
      <c r="B75" s="67">
        <v>39630</v>
      </c>
      <c r="C75" s="11">
        <v>1900</v>
      </c>
      <c r="D75" s="68">
        <v>2000</v>
      </c>
      <c r="E75" s="37">
        <f t="shared" si="17"/>
        <v>0</v>
      </c>
      <c r="F75" s="35">
        <f t="shared" si="0"/>
        <v>1</v>
      </c>
      <c r="G75" s="11">
        <f t="shared" si="18"/>
        <v>0</v>
      </c>
      <c r="H75" s="11">
        <f t="shared" si="1"/>
        <v>1</v>
      </c>
      <c r="I75" s="20">
        <f t="shared" si="2"/>
        <v>1</v>
      </c>
      <c r="J75" s="29">
        <f t="shared" si="3"/>
        <v>1900</v>
      </c>
      <c r="K75" s="71">
        <f>'Input_ch=5'!K53</f>
        <v>4</v>
      </c>
      <c r="L75" s="11">
        <f t="shared" si="19"/>
        <v>3</v>
      </c>
      <c r="M75" s="11">
        <f t="shared" si="4"/>
        <v>1</v>
      </c>
      <c r="N75" s="20">
        <f t="shared" si="5"/>
        <v>1</v>
      </c>
      <c r="O75" s="22">
        <f t="shared" si="6"/>
        <v>1915</v>
      </c>
      <c r="P75" s="71">
        <f>'Input_ch=5'!K64</f>
        <v>4</v>
      </c>
      <c r="Q75" s="11">
        <f t="shared" si="20"/>
        <v>3</v>
      </c>
      <c r="R75" s="11">
        <f t="shared" si="7"/>
        <v>1</v>
      </c>
      <c r="S75" s="20">
        <f t="shared" si="8"/>
        <v>1</v>
      </c>
      <c r="T75" s="29">
        <f t="shared" si="9"/>
        <v>1915</v>
      </c>
      <c r="U75" s="71">
        <f>'Input_ch=5'!K75</f>
        <v>4</v>
      </c>
      <c r="V75" s="11">
        <f t="shared" si="21"/>
        <v>3</v>
      </c>
      <c r="W75" s="11">
        <f t="shared" si="10"/>
        <v>1</v>
      </c>
      <c r="X75" s="20">
        <f t="shared" si="11"/>
        <v>1</v>
      </c>
      <c r="Y75" s="29">
        <f t="shared" si="12"/>
        <v>1915</v>
      </c>
      <c r="Z75" s="71">
        <f>'Input_ch=5'!K86</f>
        <v>4</v>
      </c>
      <c r="AA75" s="11">
        <f t="shared" si="22"/>
        <v>3</v>
      </c>
      <c r="AB75" s="11">
        <f t="shared" si="13"/>
        <v>1</v>
      </c>
      <c r="AC75" s="20">
        <f t="shared" si="14"/>
        <v>1</v>
      </c>
      <c r="AD75" s="29">
        <f t="shared" si="15"/>
        <v>1915</v>
      </c>
      <c r="AE75" s="25">
        <v>1</v>
      </c>
      <c r="AF75" s="20">
        <v>0</v>
      </c>
      <c r="AG75" s="11">
        <v>1</v>
      </c>
      <c r="AH75" s="22">
        <f t="shared" si="16"/>
        <v>1900</v>
      </c>
    </row>
    <row r="76" spans="1:34" x14ac:dyDescent="0.25">
      <c r="A76" s="11"/>
      <c r="B76" s="67">
        <v>39661</v>
      </c>
      <c r="C76" s="11">
        <v>1833.5</v>
      </c>
      <c r="D76" s="68">
        <v>2000</v>
      </c>
      <c r="E76" s="37">
        <f t="shared" si="17"/>
        <v>0</v>
      </c>
      <c r="F76" s="35">
        <f t="shared" si="0"/>
        <v>1</v>
      </c>
      <c r="G76" s="11">
        <f t="shared" si="18"/>
        <v>0</v>
      </c>
      <c r="H76" s="11">
        <f t="shared" si="1"/>
        <v>1</v>
      </c>
      <c r="I76" s="20">
        <f t="shared" si="2"/>
        <v>1</v>
      </c>
      <c r="J76" s="29">
        <f t="shared" si="3"/>
        <v>1833.5</v>
      </c>
      <c r="K76" s="71">
        <f>'Input_ch=5'!K53</f>
        <v>4</v>
      </c>
      <c r="L76" s="11">
        <f t="shared" si="19"/>
        <v>3</v>
      </c>
      <c r="M76" s="11">
        <f t="shared" si="4"/>
        <v>1</v>
      </c>
      <c r="N76" s="20">
        <f t="shared" si="5"/>
        <v>1</v>
      </c>
      <c r="O76" s="22">
        <f t="shared" si="6"/>
        <v>1848.5</v>
      </c>
      <c r="P76" s="71">
        <f>'Input_ch=5'!K64</f>
        <v>4</v>
      </c>
      <c r="Q76" s="11">
        <f t="shared" si="20"/>
        <v>3</v>
      </c>
      <c r="R76" s="11">
        <f t="shared" si="7"/>
        <v>1</v>
      </c>
      <c r="S76" s="20">
        <f t="shared" si="8"/>
        <v>1</v>
      </c>
      <c r="T76" s="29">
        <f t="shared" si="9"/>
        <v>1848.5</v>
      </c>
      <c r="U76" s="71">
        <f>'Input_ch=5'!K75</f>
        <v>4</v>
      </c>
      <c r="V76" s="11">
        <f t="shared" si="21"/>
        <v>3</v>
      </c>
      <c r="W76" s="11">
        <f t="shared" si="10"/>
        <v>1</v>
      </c>
      <c r="X76" s="20">
        <f t="shared" si="11"/>
        <v>1</v>
      </c>
      <c r="Y76" s="29">
        <f t="shared" si="12"/>
        <v>1848.5</v>
      </c>
      <c r="Z76" s="71">
        <f>'Input_ch=5'!K86</f>
        <v>4</v>
      </c>
      <c r="AA76" s="11">
        <f t="shared" si="22"/>
        <v>3</v>
      </c>
      <c r="AB76" s="11">
        <f t="shared" si="13"/>
        <v>1</v>
      </c>
      <c r="AC76" s="20">
        <f t="shared" si="14"/>
        <v>1</v>
      </c>
      <c r="AD76" s="29">
        <f t="shared" si="15"/>
        <v>1848.5</v>
      </c>
      <c r="AE76" s="25">
        <v>1</v>
      </c>
      <c r="AF76" s="20">
        <v>0</v>
      </c>
      <c r="AG76" s="11">
        <v>1</v>
      </c>
      <c r="AH76" s="22">
        <f t="shared" si="16"/>
        <v>1833.5</v>
      </c>
    </row>
    <row r="77" spans="1:34" x14ac:dyDescent="0.25">
      <c r="A77" s="11"/>
      <c r="B77" s="67">
        <v>39692</v>
      </c>
      <c r="C77" s="11">
        <v>1762.5</v>
      </c>
      <c r="D77" s="68">
        <v>2000</v>
      </c>
      <c r="E77" s="37">
        <f t="shared" si="17"/>
        <v>0</v>
      </c>
      <c r="F77" s="35">
        <f t="shared" si="0"/>
        <v>1</v>
      </c>
      <c r="G77" s="11">
        <f t="shared" si="18"/>
        <v>0</v>
      </c>
      <c r="H77" s="11">
        <f t="shared" si="1"/>
        <v>1</v>
      </c>
      <c r="I77" s="20">
        <f t="shared" si="2"/>
        <v>1</v>
      </c>
      <c r="J77" s="29">
        <f t="shared" si="3"/>
        <v>1762.5</v>
      </c>
      <c r="K77" s="71">
        <f>'Input_ch=5'!K53</f>
        <v>4</v>
      </c>
      <c r="L77" s="11">
        <f t="shared" si="19"/>
        <v>3</v>
      </c>
      <c r="M77" s="11">
        <f t="shared" si="4"/>
        <v>1</v>
      </c>
      <c r="N77" s="20">
        <f t="shared" si="5"/>
        <v>1</v>
      </c>
      <c r="O77" s="22">
        <f t="shared" si="6"/>
        <v>1777.5</v>
      </c>
      <c r="P77" s="71">
        <f>'Input_ch=5'!K64</f>
        <v>4</v>
      </c>
      <c r="Q77" s="11">
        <f t="shared" si="20"/>
        <v>3</v>
      </c>
      <c r="R77" s="11">
        <f t="shared" si="7"/>
        <v>1</v>
      </c>
      <c r="S77" s="20">
        <f t="shared" si="8"/>
        <v>1</v>
      </c>
      <c r="T77" s="29">
        <f t="shared" si="9"/>
        <v>1777.5</v>
      </c>
      <c r="U77" s="71">
        <f>'Input_ch=5'!K75</f>
        <v>4</v>
      </c>
      <c r="V77" s="11">
        <f t="shared" si="21"/>
        <v>3</v>
      </c>
      <c r="W77" s="11">
        <f t="shared" si="10"/>
        <v>1</v>
      </c>
      <c r="X77" s="20">
        <f t="shared" si="11"/>
        <v>1</v>
      </c>
      <c r="Y77" s="29">
        <f t="shared" si="12"/>
        <v>1777.5</v>
      </c>
      <c r="Z77" s="71">
        <f>'Input_ch=5'!K86</f>
        <v>4</v>
      </c>
      <c r="AA77" s="11">
        <f t="shared" si="22"/>
        <v>3</v>
      </c>
      <c r="AB77" s="11">
        <f t="shared" si="13"/>
        <v>1</v>
      </c>
      <c r="AC77" s="20">
        <f t="shared" si="14"/>
        <v>1</v>
      </c>
      <c r="AD77" s="29">
        <f t="shared" si="15"/>
        <v>1777.5</v>
      </c>
      <c r="AE77" s="25">
        <v>1</v>
      </c>
      <c r="AF77" s="20">
        <v>0</v>
      </c>
      <c r="AG77" s="11">
        <v>1</v>
      </c>
      <c r="AH77" s="22">
        <f t="shared" si="16"/>
        <v>1762.5</v>
      </c>
    </row>
    <row r="78" spans="1:34" x14ac:dyDescent="0.25">
      <c r="A78" s="11"/>
      <c r="B78" s="67">
        <v>39722</v>
      </c>
      <c r="C78" s="11">
        <v>1648</v>
      </c>
      <c r="D78" s="68">
        <v>1500</v>
      </c>
      <c r="E78" s="37">
        <f t="shared" si="17"/>
        <v>0</v>
      </c>
      <c r="F78" s="35">
        <f t="shared" si="0"/>
        <v>1</v>
      </c>
      <c r="G78" s="11">
        <f t="shared" si="18"/>
        <v>0</v>
      </c>
      <c r="H78" s="11">
        <f t="shared" si="1"/>
        <v>1</v>
      </c>
      <c r="I78" s="20">
        <f t="shared" si="2"/>
        <v>1</v>
      </c>
      <c r="J78" s="29">
        <f t="shared" si="3"/>
        <v>1648</v>
      </c>
      <c r="K78" s="71">
        <f>'Input_ch=5'!J53</f>
        <v>1</v>
      </c>
      <c r="L78" s="11">
        <f t="shared" si="19"/>
        <v>3</v>
      </c>
      <c r="M78" s="11">
        <f t="shared" si="4"/>
        <v>-2</v>
      </c>
      <c r="N78" s="20">
        <f t="shared" si="5"/>
        <v>0</v>
      </c>
      <c r="O78" s="22">
        <f t="shared" si="6"/>
        <v>15</v>
      </c>
      <c r="P78" s="71">
        <f>'Input_ch=5'!J64</f>
        <v>4</v>
      </c>
      <c r="Q78" s="11">
        <f t="shared" si="20"/>
        <v>3</v>
      </c>
      <c r="R78" s="11">
        <f t="shared" si="7"/>
        <v>1</v>
      </c>
      <c r="S78" s="20">
        <f t="shared" si="8"/>
        <v>1</v>
      </c>
      <c r="T78" s="29">
        <f t="shared" si="9"/>
        <v>1663</v>
      </c>
      <c r="U78" s="71">
        <f>'Input_ch=5'!J75</f>
        <v>1</v>
      </c>
      <c r="V78" s="11">
        <f t="shared" si="21"/>
        <v>3</v>
      </c>
      <c r="W78" s="11">
        <f t="shared" si="10"/>
        <v>-2</v>
      </c>
      <c r="X78" s="20">
        <f t="shared" si="11"/>
        <v>0</v>
      </c>
      <c r="Y78" s="29">
        <f t="shared" si="12"/>
        <v>15</v>
      </c>
      <c r="Z78" s="71">
        <f>'Input_ch=5'!J86</f>
        <v>4</v>
      </c>
      <c r="AA78" s="11">
        <f t="shared" si="22"/>
        <v>3</v>
      </c>
      <c r="AB78" s="11">
        <f t="shared" si="13"/>
        <v>1</v>
      </c>
      <c r="AC78" s="20">
        <f t="shared" si="14"/>
        <v>1</v>
      </c>
      <c r="AD78" s="29">
        <f t="shared" si="15"/>
        <v>1663</v>
      </c>
      <c r="AE78" s="25">
        <v>1</v>
      </c>
      <c r="AF78" s="20">
        <v>0</v>
      </c>
      <c r="AG78" s="11">
        <v>1</v>
      </c>
      <c r="AH78" s="22">
        <f t="shared" si="16"/>
        <v>1648</v>
      </c>
    </row>
    <row r="79" spans="1:34" x14ac:dyDescent="0.25">
      <c r="A79" s="11"/>
      <c r="B79" s="67">
        <v>39753</v>
      </c>
      <c r="C79" s="11">
        <v>1139.5</v>
      </c>
      <c r="D79" s="68">
        <v>1000</v>
      </c>
      <c r="E79" s="37">
        <f t="shared" si="17"/>
        <v>2</v>
      </c>
      <c r="F79" s="35">
        <f t="shared" si="0"/>
        <v>3</v>
      </c>
      <c r="G79" s="11">
        <f t="shared" si="18"/>
        <v>0</v>
      </c>
      <c r="H79" s="11">
        <f t="shared" si="1"/>
        <v>3</v>
      </c>
      <c r="I79" s="20">
        <f t="shared" si="2"/>
        <v>3</v>
      </c>
      <c r="J79" s="29">
        <f t="shared" si="3"/>
        <v>3418.5</v>
      </c>
      <c r="K79" s="71">
        <f>'Input_ch=5'!I52</f>
        <v>4</v>
      </c>
      <c r="L79" s="11">
        <f t="shared" si="19"/>
        <v>2</v>
      </c>
      <c r="M79" s="11">
        <f t="shared" si="4"/>
        <v>2</v>
      </c>
      <c r="N79" s="20">
        <f t="shared" si="5"/>
        <v>2</v>
      </c>
      <c r="O79" s="22">
        <f t="shared" si="6"/>
        <v>2289</v>
      </c>
      <c r="P79" s="71">
        <f>'Input_ch=5'!I63</f>
        <v>4</v>
      </c>
      <c r="Q79" s="11">
        <f t="shared" si="20"/>
        <v>3</v>
      </c>
      <c r="R79" s="11">
        <f t="shared" si="7"/>
        <v>1</v>
      </c>
      <c r="S79" s="20">
        <f t="shared" si="8"/>
        <v>1</v>
      </c>
      <c r="T79" s="29">
        <f t="shared" si="9"/>
        <v>1154.5</v>
      </c>
      <c r="U79" s="71">
        <f>'Input_ch=5'!I74</f>
        <v>4</v>
      </c>
      <c r="V79" s="11">
        <f t="shared" si="21"/>
        <v>2</v>
      </c>
      <c r="W79" s="11">
        <f t="shared" si="10"/>
        <v>2</v>
      </c>
      <c r="X79" s="20">
        <f t="shared" si="11"/>
        <v>2</v>
      </c>
      <c r="Y79" s="29">
        <f t="shared" si="12"/>
        <v>2289</v>
      </c>
      <c r="Z79" s="71">
        <f>'Input_ch=5'!I85</f>
        <v>4</v>
      </c>
      <c r="AA79" s="11">
        <f t="shared" si="22"/>
        <v>3</v>
      </c>
      <c r="AB79" s="11">
        <f t="shared" si="13"/>
        <v>1</v>
      </c>
      <c r="AC79" s="20">
        <f t="shared" si="14"/>
        <v>1</v>
      </c>
      <c r="AD79" s="29">
        <f t="shared" si="15"/>
        <v>1154.5</v>
      </c>
      <c r="AE79" s="25">
        <v>1</v>
      </c>
      <c r="AF79" s="20">
        <v>0</v>
      </c>
      <c r="AG79" s="11">
        <v>1</v>
      </c>
      <c r="AH79" s="22">
        <f t="shared" si="16"/>
        <v>1139.5</v>
      </c>
    </row>
    <row r="80" spans="1:34" x14ac:dyDescent="0.25">
      <c r="A80" s="11"/>
      <c r="B80" s="67">
        <v>39783</v>
      </c>
      <c r="C80" s="11">
        <v>1162</v>
      </c>
      <c r="D80" s="68">
        <v>1000</v>
      </c>
      <c r="E80" s="37">
        <f t="shared" si="17"/>
        <v>1</v>
      </c>
      <c r="F80" s="35">
        <f t="shared" si="0"/>
        <v>2</v>
      </c>
      <c r="G80" s="11">
        <f t="shared" si="18"/>
        <v>2</v>
      </c>
      <c r="H80" s="11">
        <f t="shared" si="1"/>
        <v>0</v>
      </c>
      <c r="I80" s="20">
        <f t="shared" si="2"/>
        <v>0</v>
      </c>
      <c r="J80" s="29">
        <f t="shared" si="3"/>
        <v>10</v>
      </c>
      <c r="K80" s="71">
        <f>'Input_ch=5'!I51</f>
        <v>4</v>
      </c>
      <c r="L80" s="11">
        <f t="shared" si="19"/>
        <v>3</v>
      </c>
      <c r="M80" s="11">
        <f t="shared" si="4"/>
        <v>1</v>
      </c>
      <c r="N80" s="20">
        <f t="shared" si="5"/>
        <v>1</v>
      </c>
      <c r="O80" s="22">
        <f t="shared" si="6"/>
        <v>1177</v>
      </c>
      <c r="P80" s="71">
        <f>'Input_ch=5'!I62</f>
        <v>4</v>
      </c>
      <c r="Q80" s="11">
        <f t="shared" si="20"/>
        <v>3</v>
      </c>
      <c r="R80" s="11">
        <f t="shared" si="7"/>
        <v>1</v>
      </c>
      <c r="S80" s="20">
        <f t="shared" si="8"/>
        <v>1</v>
      </c>
      <c r="T80" s="29">
        <f t="shared" si="9"/>
        <v>1177</v>
      </c>
      <c r="U80" s="71">
        <f>'Input_ch=5'!I73</f>
        <v>4</v>
      </c>
      <c r="V80" s="11">
        <f t="shared" si="21"/>
        <v>3</v>
      </c>
      <c r="W80" s="11">
        <f t="shared" si="10"/>
        <v>1</v>
      </c>
      <c r="X80" s="20">
        <f t="shared" si="11"/>
        <v>1</v>
      </c>
      <c r="Y80" s="29">
        <f t="shared" si="12"/>
        <v>1177</v>
      </c>
      <c r="Z80" s="71">
        <f>'Input_ch=5'!I84</f>
        <v>4</v>
      </c>
      <c r="AA80" s="11">
        <f t="shared" si="22"/>
        <v>3</v>
      </c>
      <c r="AB80" s="11">
        <f t="shared" si="13"/>
        <v>1</v>
      </c>
      <c r="AC80" s="20">
        <f t="shared" si="14"/>
        <v>1</v>
      </c>
      <c r="AD80" s="29">
        <f t="shared" si="15"/>
        <v>1177</v>
      </c>
      <c r="AE80" s="25">
        <v>1</v>
      </c>
      <c r="AF80" s="20">
        <v>0</v>
      </c>
      <c r="AG80" s="11">
        <v>1</v>
      </c>
      <c r="AH80" s="22">
        <f t="shared" si="16"/>
        <v>1162</v>
      </c>
    </row>
    <row r="81" spans="1:34" x14ac:dyDescent="0.25">
      <c r="A81" s="11"/>
      <c r="B81" s="67">
        <v>39814</v>
      </c>
      <c r="C81" s="11">
        <v>1180.25</v>
      </c>
      <c r="D81" s="68">
        <v>1000</v>
      </c>
      <c r="E81" s="37">
        <f t="shared" si="17"/>
        <v>0</v>
      </c>
      <c r="F81" s="35">
        <f t="shared" si="0"/>
        <v>1</v>
      </c>
      <c r="G81" s="11">
        <f t="shared" si="18"/>
        <v>1</v>
      </c>
      <c r="H81" s="11">
        <f t="shared" si="1"/>
        <v>0</v>
      </c>
      <c r="I81" s="20">
        <f t="shared" si="2"/>
        <v>0</v>
      </c>
      <c r="J81" s="29">
        <f t="shared" si="3"/>
        <v>5</v>
      </c>
      <c r="K81" s="71">
        <f>'Input_ch=5'!I51</f>
        <v>4</v>
      </c>
      <c r="L81" s="11">
        <f t="shared" si="19"/>
        <v>3</v>
      </c>
      <c r="M81" s="11">
        <f t="shared" si="4"/>
        <v>1</v>
      </c>
      <c r="N81" s="20">
        <f t="shared" si="5"/>
        <v>1</v>
      </c>
      <c r="O81" s="22">
        <f t="shared" si="6"/>
        <v>1195.25</v>
      </c>
      <c r="P81" s="71">
        <f>'Input_ch=5'!I62</f>
        <v>4</v>
      </c>
      <c r="Q81" s="11">
        <f t="shared" si="20"/>
        <v>3</v>
      </c>
      <c r="R81" s="11">
        <f t="shared" si="7"/>
        <v>1</v>
      </c>
      <c r="S81" s="20">
        <f t="shared" si="8"/>
        <v>1</v>
      </c>
      <c r="T81" s="29">
        <f t="shared" si="9"/>
        <v>1195.25</v>
      </c>
      <c r="U81" s="71">
        <f>'Input_ch=5'!I73</f>
        <v>4</v>
      </c>
      <c r="V81" s="11">
        <f t="shared" si="21"/>
        <v>3</v>
      </c>
      <c r="W81" s="11">
        <f t="shared" si="10"/>
        <v>1</v>
      </c>
      <c r="X81" s="20">
        <f t="shared" si="11"/>
        <v>1</v>
      </c>
      <c r="Y81" s="29">
        <f t="shared" si="12"/>
        <v>1195.25</v>
      </c>
      <c r="Z81" s="71">
        <f>'Input_ch=5'!I84</f>
        <v>4</v>
      </c>
      <c r="AA81" s="11">
        <f t="shared" si="22"/>
        <v>3</v>
      </c>
      <c r="AB81" s="11">
        <f t="shared" si="13"/>
        <v>1</v>
      </c>
      <c r="AC81" s="20">
        <f t="shared" si="14"/>
        <v>1</v>
      </c>
      <c r="AD81" s="29">
        <f t="shared" si="15"/>
        <v>1195.25</v>
      </c>
      <c r="AE81" s="25">
        <v>1</v>
      </c>
      <c r="AF81" s="20">
        <v>0</v>
      </c>
      <c r="AG81" s="11">
        <v>1</v>
      </c>
      <c r="AH81" s="22">
        <f t="shared" si="16"/>
        <v>1180.25</v>
      </c>
    </row>
    <row r="82" spans="1:34" x14ac:dyDescent="0.25">
      <c r="A82" s="11"/>
      <c r="B82" s="67">
        <v>39845</v>
      </c>
      <c r="C82" s="11">
        <v>1092.5</v>
      </c>
      <c r="D82" s="68">
        <v>1000</v>
      </c>
      <c r="E82" s="37">
        <f t="shared" si="17"/>
        <v>0</v>
      </c>
      <c r="F82" s="35">
        <f t="shared" si="0"/>
        <v>1</v>
      </c>
      <c r="G82" s="11">
        <f t="shared" si="18"/>
        <v>0</v>
      </c>
      <c r="H82" s="11">
        <f t="shared" si="1"/>
        <v>1</v>
      </c>
      <c r="I82" s="20">
        <f t="shared" si="2"/>
        <v>1</v>
      </c>
      <c r="J82" s="29">
        <f t="shared" si="3"/>
        <v>1092.5</v>
      </c>
      <c r="K82" s="71">
        <f>'Input_ch=5'!I51</f>
        <v>4</v>
      </c>
      <c r="L82" s="11">
        <f t="shared" si="19"/>
        <v>3</v>
      </c>
      <c r="M82" s="11">
        <f t="shared" si="4"/>
        <v>1</v>
      </c>
      <c r="N82" s="20">
        <f t="shared" si="5"/>
        <v>1</v>
      </c>
      <c r="O82" s="22">
        <f t="shared" si="6"/>
        <v>1107.5</v>
      </c>
      <c r="P82" s="71">
        <f>'Input_ch=5'!I62</f>
        <v>4</v>
      </c>
      <c r="Q82" s="11">
        <f t="shared" si="20"/>
        <v>3</v>
      </c>
      <c r="R82" s="11">
        <f t="shared" si="7"/>
        <v>1</v>
      </c>
      <c r="S82" s="20">
        <f t="shared" si="8"/>
        <v>1</v>
      </c>
      <c r="T82" s="29">
        <f t="shared" si="9"/>
        <v>1107.5</v>
      </c>
      <c r="U82" s="71">
        <f>'Input_ch=5'!I73</f>
        <v>4</v>
      </c>
      <c r="V82" s="11">
        <f t="shared" si="21"/>
        <v>3</v>
      </c>
      <c r="W82" s="11">
        <f t="shared" si="10"/>
        <v>1</v>
      </c>
      <c r="X82" s="20">
        <f t="shared" si="11"/>
        <v>1</v>
      </c>
      <c r="Y82" s="29">
        <f t="shared" si="12"/>
        <v>1107.5</v>
      </c>
      <c r="Z82" s="71">
        <f>'Input_ch=5'!I84</f>
        <v>4</v>
      </c>
      <c r="AA82" s="11">
        <f t="shared" si="22"/>
        <v>3</v>
      </c>
      <c r="AB82" s="11">
        <f t="shared" si="13"/>
        <v>1</v>
      </c>
      <c r="AC82" s="20">
        <f t="shared" si="14"/>
        <v>1</v>
      </c>
      <c r="AD82" s="29">
        <f t="shared" si="15"/>
        <v>1107.5</v>
      </c>
      <c r="AE82" s="25">
        <v>1</v>
      </c>
      <c r="AF82" s="20">
        <v>0</v>
      </c>
      <c r="AG82" s="11">
        <v>1</v>
      </c>
      <c r="AH82" s="22">
        <f t="shared" si="16"/>
        <v>1092.5</v>
      </c>
    </row>
    <row r="83" spans="1:34" x14ac:dyDescent="0.25">
      <c r="A83" s="11"/>
      <c r="B83" s="67">
        <v>39873</v>
      </c>
      <c r="C83" s="11">
        <v>1074.5</v>
      </c>
      <c r="D83" s="68">
        <v>1000</v>
      </c>
      <c r="E83" s="37">
        <f t="shared" si="17"/>
        <v>3</v>
      </c>
      <c r="F83" s="35">
        <f t="shared" si="0"/>
        <v>4</v>
      </c>
      <c r="G83" s="11">
        <f t="shared" si="18"/>
        <v>0</v>
      </c>
      <c r="H83" s="11">
        <f t="shared" si="1"/>
        <v>4</v>
      </c>
      <c r="I83" s="20">
        <f t="shared" si="2"/>
        <v>4</v>
      </c>
      <c r="J83" s="29">
        <f t="shared" si="3"/>
        <v>4298</v>
      </c>
      <c r="K83" s="71">
        <f>'Input_ch=5'!I51</f>
        <v>4</v>
      </c>
      <c r="L83" s="11">
        <f t="shared" si="19"/>
        <v>3</v>
      </c>
      <c r="M83" s="11">
        <f t="shared" si="4"/>
        <v>1</v>
      </c>
      <c r="N83" s="20">
        <f t="shared" si="5"/>
        <v>1</v>
      </c>
      <c r="O83" s="22">
        <f t="shared" si="6"/>
        <v>1089.5</v>
      </c>
      <c r="P83" s="71">
        <f>'Input_ch=5'!I62</f>
        <v>4</v>
      </c>
      <c r="Q83" s="11">
        <f t="shared" si="20"/>
        <v>3</v>
      </c>
      <c r="R83" s="11">
        <f t="shared" si="7"/>
        <v>1</v>
      </c>
      <c r="S83" s="20">
        <f t="shared" si="8"/>
        <v>1</v>
      </c>
      <c r="T83" s="29">
        <f t="shared" si="9"/>
        <v>1089.5</v>
      </c>
      <c r="U83" s="71">
        <f>'Input_ch=5'!I73</f>
        <v>4</v>
      </c>
      <c r="V83" s="11">
        <f t="shared" si="21"/>
        <v>3</v>
      </c>
      <c r="W83" s="11">
        <f t="shared" si="10"/>
        <v>1</v>
      </c>
      <c r="X83" s="20">
        <f t="shared" si="11"/>
        <v>1</v>
      </c>
      <c r="Y83" s="29">
        <f t="shared" si="12"/>
        <v>1089.5</v>
      </c>
      <c r="Z83" s="71">
        <f>'Input_ch=5'!I84</f>
        <v>4</v>
      </c>
      <c r="AA83" s="11">
        <f t="shared" si="22"/>
        <v>3</v>
      </c>
      <c r="AB83" s="11">
        <f t="shared" si="13"/>
        <v>1</v>
      </c>
      <c r="AC83" s="20">
        <f t="shared" si="14"/>
        <v>1</v>
      </c>
      <c r="AD83" s="29">
        <f t="shared" si="15"/>
        <v>1089.5</v>
      </c>
      <c r="AE83" s="25">
        <v>1</v>
      </c>
      <c r="AF83" s="20">
        <v>0</v>
      </c>
      <c r="AG83" s="11">
        <v>1</v>
      </c>
      <c r="AH83" s="22">
        <f t="shared" si="16"/>
        <v>1074.5</v>
      </c>
    </row>
    <row r="84" spans="1:34" x14ac:dyDescent="0.25">
      <c r="A84" s="11"/>
      <c r="B84" s="67">
        <v>39904</v>
      </c>
      <c r="C84" s="11">
        <v>1284.25</v>
      </c>
      <c r="D84" s="68">
        <v>1500</v>
      </c>
      <c r="E84" s="37">
        <f t="shared" si="17"/>
        <v>3</v>
      </c>
      <c r="F84" s="35">
        <f t="shared" si="0"/>
        <v>4</v>
      </c>
      <c r="G84" s="11">
        <f t="shared" si="18"/>
        <v>3</v>
      </c>
      <c r="H84" s="11">
        <f t="shared" si="1"/>
        <v>1</v>
      </c>
      <c r="I84" s="20">
        <f t="shared" si="2"/>
        <v>1</v>
      </c>
      <c r="J84" s="29">
        <f t="shared" si="3"/>
        <v>1299.25</v>
      </c>
      <c r="K84" s="71">
        <f>'Input_ch=5'!J51</f>
        <v>1</v>
      </c>
      <c r="L84" s="11">
        <f t="shared" si="19"/>
        <v>3</v>
      </c>
      <c r="M84" s="11">
        <f t="shared" si="4"/>
        <v>-2</v>
      </c>
      <c r="N84" s="20">
        <f t="shared" si="5"/>
        <v>0</v>
      </c>
      <c r="O84" s="22">
        <f t="shared" si="6"/>
        <v>15</v>
      </c>
      <c r="P84" s="71">
        <f>'Input_ch=5'!J62</f>
        <v>4</v>
      </c>
      <c r="Q84" s="11">
        <f t="shared" si="20"/>
        <v>3</v>
      </c>
      <c r="R84" s="11">
        <f t="shared" si="7"/>
        <v>1</v>
      </c>
      <c r="S84" s="20">
        <f t="shared" si="8"/>
        <v>1</v>
      </c>
      <c r="T84" s="29">
        <f t="shared" si="9"/>
        <v>1299.25</v>
      </c>
      <c r="U84" s="71">
        <f>'Input_ch=5'!J73</f>
        <v>1</v>
      </c>
      <c r="V84" s="11">
        <f t="shared" si="21"/>
        <v>3</v>
      </c>
      <c r="W84" s="11">
        <f t="shared" si="10"/>
        <v>-2</v>
      </c>
      <c r="X84" s="20">
        <f t="shared" si="11"/>
        <v>0</v>
      </c>
      <c r="Y84" s="29">
        <f t="shared" si="12"/>
        <v>15</v>
      </c>
      <c r="Z84" s="71">
        <f>'Input_ch=5'!J84</f>
        <v>4</v>
      </c>
      <c r="AA84" s="11">
        <f t="shared" si="22"/>
        <v>3</v>
      </c>
      <c r="AB84" s="11">
        <f t="shared" si="13"/>
        <v>1</v>
      </c>
      <c r="AC84" s="20">
        <f t="shared" si="14"/>
        <v>1</v>
      </c>
      <c r="AD84" s="29">
        <f t="shared" si="15"/>
        <v>1299.25</v>
      </c>
      <c r="AE84" s="25">
        <v>1</v>
      </c>
      <c r="AF84" s="20">
        <v>0</v>
      </c>
      <c r="AG84" s="11">
        <v>1</v>
      </c>
      <c r="AH84" s="22">
        <f t="shared" si="16"/>
        <v>1284.25</v>
      </c>
    </row>
    <row r="85" spans="1:34" x14ac:dyDescent="0.25">
      <c r="A85" s="11"/>
      <c r="B85" s="67">
        <v>39934</v>
      </c>
      <c r="C85" s="11">
        <v>1492</v>
      </c>
      <c r="D85" s="68">
        <v>1500</v>
      </c>
      <c r="E85" s="37">
        <f t="shared" si="17"/>
        <v>3</v>
      </c>
      <c r="F85" s="35">
        <f t="shared" si="0"/>
        <v>4</v>
      </c>
      <c r="G85" s="11">
        <f t="shared" si="18"/>
        <v>3</v>
      </c>
      <c r="H85" s="11">
        <f t="shared" si="1"/>
        <v>1</v>
      </c>
      <c r="I85" s="20">
        <f t="shared" si="2"/>
        <v>1</v>
      </c>
      <c r="J85" s="29">
        <f t="shared" si="3"/>
        <v>1507</v>
      </c>
      <c r="K85" s="71">
        <f>'Input_ch=5'!J52</f>
        <v>4</v>
      </c>
      <c r="L85" s="11">
        <f t="shared" si="19"/>
        <v>2</v>
      </c>
      <c r="M85" s="11">
        <f t="shared" si="4"/>
        <v>2</v>
      </c>
      <c r="N85" s="20">
        <f t="shared" si="5"/>
        <v>2</v>
      </c>
      <c r="O85" s="22">
        <f t="shared" si="6"/>
        <v>2994</v>
      </c>
      <c r="P85" s="71">
        <f>'Input_ch=5'!J63</f>
        <v>4</v>
      </c>
      <c r="Q85" s="11">
        <f t="shared" si="20"/>
        <v>3</v>
      </c>
      <c r="R85" s="11">
        <f t="shared" si="7"/>
        <v>1</v>
      </c>
      <c r="S85" s="20">
        <f t="shared" si="8"/>
        <v>1</v>
      </c>
      <c r="T85" s="29">
        <f t="shared" si="9"/>
        <v>1507</v>
      </c>
      <c r="U85" s="71">
        <f>'Input_ch=5'!J74</f>
        <v>1</v>
      </c>
      <c r="V85" s="11">
        <f t="shared" si="21"/>
        <v>2</v>
      </c>
      <c r="W85" s="11">
        <f t="shared" si="10"/>
        <v>-1</v>
      </c>
      <c r="X85" s="20">
        <f t="shared" si="11"/>
        <v>0</v>
      </c>
      <c r="Y85" s="29">
        <f t="shared" si="12"/>
        <v>10</v>
      </c>
      <c r="Z85" s="71">
        <f>'Input_ch=5'!J85</f>
        <v>4</v>
      </c>
      <c r="AA85" s="11">
        <f t="shared" si="22"/>
        <v>3</v>
      </c>
      <c r="AB85" s="11">
        <f t="shared" si="13"/>
        <v>1</v>
      </c>
      <c r="AC85" s="20">
        <f t="shared" si="14"/>
        <v>1</v>
      </c>
      <c r="AD85" s="29">
        <f t="shared" si="15"/>
        <v>1507</v>
      </c>
      <c r="AE85" s="25">
        <v>1</v>
      </c>
      <c r="AF85" s="20">
        <v>0</v>
      </c>
      <c r="AG85" s="11">
        <v>1</v>
      </c>
      <c r="AH85" s="22">
        <f t="shared" si="16"/>
        <v>1492</v>
      </c>
    </row>
    <row r="86" spans="1:34" x14ac:dyDescent="0.25">
      <c r="A86" s="11"/>
      <c r="B86" s="67">
        <v>39965</v>
      </c>
      <c r="C86" s="11">
        <v>1584.25</v>
      </c>
      <c r="D86" s="68">
        <v>1500</v>
      </c>
      <c r="E86" s="37">
        <f t="shared" si="17"/>
        <v>0</v>
      </c>
      <c r="F86" s="35">
        <f t="shared" ref="F86:F149" si="23">IF(E86=0,1,IF(E86=1,2,IF(E86=2,3,IF(E86=3,4))))</f>
        <v>1</v>
      </c>
      <c r="G86" s="11">
        <f t="shared" si="18"/>
        <v>3</v>
      </c>
      <c r="H86" s="11">
        <f t="shared" ref="H86:H149" si="24">F86-G86</f>
        <v>-2</v>
      </c>
      <c r="I86" s="20">
        <f t="shared" ref="I86:I149" si="25">IF(H86&gt;0,H86,0)</f>
        <v>0</v>
      </c>
      <c r="J86" s="29">
        <f t="shared" ref="J86:J149" si="26">G86*$C$4+I86*C86</f>
        <v>15</v>
      </c>
      <c r="K86" s="71">
        <f>'Input_ch=5'!J52</f>
        <v>4</v>
      </c>
      <c r="L86" s="11">
        <f t="shared" si="19"/>
        <v>3</v>
      </c>
      <c r="M86" s="11">
        <f t="shared" ref="M86:M149" si="27">K86-L86</f>
        <v>1</v>
      </c>
      <c r="N86" s="20">
        <f t="shared" ref="N86:N149" si="28">IF(M86&gt;0,M86,0)</f>
        <v>1</v>
      </c>
      <c r="O86" s="22">
        <f t="shared" ref="O86:O149" si="29">L86*$C$4+N86*C86</f>
        <v>1599.25</v>
      </c>
      <c r="P86" s="71">
        <f>'Input_ch=5'!J63</f>
        <v>4</v>
      </c>
      <c r="Q86" s="11">
        <f t="shared" si="20"/>
        <v>3</v>
      </c>
      <c r="R86" s="11">
        <f t="shared" ref="R86:R149" si="30">P86-Q86</f>
        <v>1</v>
      </c>
      <c r="S86" s="20">
        <f t="shared" ref="S86:S149" si="31">IF(R86&gt;0,R86,0)</f>
        <v>1</v>
      </c>
      <c r="T86" s="29">
        <f t="shared" ref="T86:T149" si="32">Q86*$C$4+S86*C86</f>
        <v>1599.25</v>
      </c>
      <c r="U86" s="71">
        <f>'Input_ch=5'!J74</f>
        <v>1</v>
      </c>
      <c r="V86" s="11">
        <f t="shared" si="21"/>
        <v>1</v>
      </c>
      <c r="W86" s="11">
        <f t="shared" ref="W86:W149" si="33">U86-V86</f>
        <v>0</v>
      </c>
      <c r="X86" s="20">
        <f t="shared" ref="X86:X149" si="34">IF(W86&gt;0,W86,0)</f>
        <v>0</v>
      </c>
      <c r="Y86" s="29">
        <f t="shared" ref="Y86:Y149" si="35">V86*$C$4+X86*C86</f>
        <v>5</v>
      </c>
      <c r="Z86" s="71">
        <f>'Input_ch=5'!J85</f>
        <v>4</v>
      </c>
      <c r="AA86" s="11">
        <f t="shared" si="22"/>
        <v>3</v>
      </c>
      <c r="AB86" s="11">
        <f t="shared" ref="AB86:AB149" si="36">Z86-AA86</f>
        <v>1</v>
      </c>
      <c r="AC86" s="20">
        <f t="shared" ref="AC86:AC149" si="37">IF(AB86&gt;0,AB86,0)</f>
        <v>1</v>
      </c>
      <c r="AD86" s="29">
        <f t="shared" ref="AD86:AD149" si="38">AA86*$C$4+AC86*C86</f>
        <v>1599.25</v>
      </c>
      <c r="AE86" s="25">
        <v>1</v>
      </c>
      <c r="AF86" s="20">
        <v>0</v>
      </c>
      <c r="AG86" s="11">
        <v>1</v>
      </c>
      <c r="AH86" s="22">
        <f t="shared" ref="AH86:AH149" si="39">AG86*C86+AF86*$C$4</f>
        <v>1584.25</v>
      </c>
    </row>
    <row r="87" spans="1:34" x14ac:dyDescent="0.25">
      <c r="A87" s="11"/>
      <c r="B87" s="67">
        <v>39995</v>
      </c>
      <c r="C87" s="11">
        <v>1568</v>
      </c>
      <c r="D87" s="68">
        <v>1500</v>
      </c>
      <c r="E87" s="37">
        <f t="shared" ref="E87:E150" si="40">IF(AND(C88-C87&gt;$C$4,C89-C87&gt;$C$4,C90-C87&gt;$C$4),3,IF(AND(C88-C87&gt;$C$4,C89-C87&gt;$C$4),2,IF(AND(C88-C87&gt;$C$4),1,0)))</f>
        <v>3</v>
      </c>
      <c r="F87" s="35">
        <f t="shared" si="23"/>
        <v>4</v>
      </c>
      <c r="G87" s="11">
        <f t="shared" ref="G87:G150" si="41">G86+I86-1</f>
        <v>2</v>
      </c>
      <c r="H87" s="11">
        <f t="shared" si="24"/>
        <v>2</v>
      </c>
      <c r="I87" s="20">
        <f t="shared" si="25"/>
        <v>2</v>
      </c>
      <c r="J87" s="29">
        <f t="shared" si="26"/>
        <v>3146</v>
      </c>
      <c r="K87" s="71">
        <f>'Input_ch=5'!J52</f>
        <v>4</v>
      </c>
      <c r="L87" s="11">
        <f t="shared" ref="L87:L150" si="42">L86+N86-1</f>
        <v>3</v>
      </c>
      <c r="M87" s="11">
        <f t="shared" si="27"/>
        <v>1</v>
      </c>
      <c r="N87" s="20">
        <f t="shared" si="28"/>
        <v>1</v>
      </c>
      <c r="O87" s="22">
        <f t="shared" si="29"/>
        <v>1583</v>
      </c>
      <c r="P87" s="71">
        <f>'Input_ch=5'!J63</f>
        <v>4</v>
      </c>
      <c r="Q87" s="11">
        <f t="shared" ref="Q87:Q150" si="43">Q86+S86-1</f>
        <v>3</v>
      </c>
      <c r="R87" s="11">
        <f t="shared" si="30"/>
        <v>1</v>
      </c>
      <c r="S87" s="20">
        <f t="shared" si="31"/>
        <v>1</v>
      </c>
      <c r="T87" s="29">
        <f t="shared" si="32"/>
        <v>1583</v>
      </c>
      <c r="U87" s="71">
        <f>'Input_ch=5'!J74</f>
        <v>1</v>
      </c>
      <c r="V87" s="11">
        <f t="shared" ref="V87:V150" si="44">V86+X86-1</f>
        <v>0</v>
      </c>
      <c r="W87" s="11">
        <f t="shared" si="33"/>
        <v>1</v>
      </c>
      <c r="X87" s="20">
        <f t="shared" si="34"/>
        <v>1</v>
      </c>
      <c r="Y87" s="29">
        <f t="shared" si="35"/>
        <v>1568</v>
      </c>
      <c r="Z87" s="71">
        <f>'Input_ch=5'!J85</f>
        <v>4</v>
      </c>
      <c r="AA87" s="11">
        <f t="shared" ref="AA87:AA150" si="45">AA86+AC86-1</f>
        <v>3</v>
      </c>
      <c r="AB87" s="11">
        <f t="shared" si="36"/>
        <v>1</v>
      </c>
      <c r="AC87" s="20">
        <f t="shared" si="37"/>
        <v>1</v>
      </c>
      <c r="AD87" s="29">
        <f t="shared" si="38"/>
        <v>1583</v>
      </c>
      <c r="AE87" s="25">
        <v>1</v>
      </c>
      <c r="AF87" s="20">
        <v>0</v>
      </c>
      <c r="AG87" s="11">
        <v>1</v>
      </c>
      <c r="AH87" s="22">
        <f t="shared" si="39"/>
        <v>1568</v>
      </c>
    </row>
    <row r="88" spans="1:34" x14ac:dyDescent="0.25">
      <c r="A88" s="11"/>
      <c r="B88" s="67">
        <v>40026</v>
      </c>
      <c r="C88" s="11">
        <v>1820.5</v>
      </c>
      <c r="D88" s="68">
        <v>2000</v>
      </c>
      <c r="E88" s="37">
        <f t="shared" si="40"/>
        <v>3</v>
      </c>
      <c r="F88" s="35">
        <f t="shared" si="23"/>
        <v>4</v>
      </c>
      <c r="G88" s="11">
        <f t="shared" si="41"/>
        <v>3</v>
      </c>
      <c r="H88" s="11">
        <f t="shared" si="24"/>
        <v>1</v>
      </c>
      <c r="I88" s="20">
        <f t="shared" si="25"/>
        <v>1</v>
      </c>
      <c r="J88" s="29">
        <f t="shared" si="26"/>
        <v>1835.5</v>
      </c>
      <c r="K88" s="71">
        <f>'Input_ch=5'!K52</f>
        <v>4</v>
      </c>
      <c r="L88" s="11">
        <f t="shared" si="42"/>
        <v>3</v>
      </c>
      <c r="M88" s="11">
        <f t="shared" si="27"/>
        <v>1</v>
      </c>
      <c r="N88" s="20">
        <f t="shared" si="28"/>
        <v>1</v>
      </c>
      <c r="O88" s="22">
        <f t="shared" si="29"/>
        <v>1835.5</v>
      </c>
      <c r="P88" s="71">
        <f>'Input_ch=5'!K63</f>
        <v>4</v>
      </c>
      <c r="Q88" s="11">
        <f t="shared" si="43"/>
        <v>3</v>
      </c>
      <c r="R88" s="11">
        <f t="shared" si="30"/>
        <v>1</v>
      </c>
      <c r="S88" s="20">
        <f t="shared" si="31"/>
        <v>1</v>
      </c>
      <c r="T88" s="29">
        <f t="shared" si="32"/>
        <v>1835.5</v>
      </c>
      <c r="U88" s="71">
        <f>'Input_ch=5'!K74</f>
        <v>4</v>
      </c>
      <c r="V88" s="11">
        <f t="shared" si="44"/>
        <v>0</v>
      </c>
      <c r="W88" s="11">
        <f t="shared" si="33"/>
        <v>4</v>
      </c>
      <c r="X88" s="20">
        <f t="shared" si="34"/>
        <v>4</v>
      </c>
      <c r="Y88" s="29">
        <f t="shared" si="35"/>
        <v>7282</v>
      </c>
      <c r="Z88" s="71">
        <f>'Input_ch=5'!K85</f>
        <v>4</v>
      </c>
      <c r="AA88" s="11">
        <f t="shared" si="45"/>
        <v>3</v>
      </c>
      <c r="AB88" s="11">
        <f t="shared" si="36"/>
        <v>1</v>
      </c>
      <c r="AC88" s="20">
        <f t="shared" si="37"/>
        <v>1</v>
      </c>
      <c r="AD88" s="29">
        <f t="shared" si="38"/>
        <v>1835.5</v>
      </c>
      <c r="AE88" s="25">
        <v>1</v>
      </c>
      <c r="AF88" s="20">
        <v>0</v>
      </c>
      <c r="AG88" s="11">
        <v>1</v>
      </c>
      <c r="AH88" s="22">
        <f t="shared" si="39"/>
        <v>1820.5</v>
      </c>
    </row>
    <row r="89" spans="1:34" x14ac:dyDescent="0.25">
      <c r="A89" s="11"/>
      <c r="B89" s="67">
        <v>40057</v>
      </c>
      <c r="C89" s="11">
        <v>1828</v>
      </c>
      <c r="D89" s="68">
        <v>2000</v>
      </c>
      <c r="E89" s="37">
        <f t="shared" si="40"/>
        <v>3</v>
      </c>
      <c r="F89" s="35">
        <f t="shared" si="23"/>
        <v>4</v>
      </c>
      <c r="G89" s="11">
        <f t="shared" si="41"/>
        <v>3</v>
      </c>
      <c r="H89" s="11">
        <f t="shared" si="24"/>
        <v>1</v>
      </c>
      <c r="I89" s="20">
        <f t="shared" si="25"/>
        <v>1</v>
      </c>
      <c r="J89" s="29">
        <f t="shared" si="26"/>
        <v>1843</v>
      </c>
      <c r="K89" s="71">
        <f>'Input_ch=5'!K53</f>
        <v>4</v>
      </c>
      <c r="L89" s="11">
        <f t="shared" si="42"/>
        <v>3</v>
      </c>
      <c r="M89" s="11">
        <f t="shared" si="27"/>
        <v>1</v>
      </c>
      <c r="N89" s="20">
        <f t="shared" si="28"/>
        <v>1</v>
      </c>
      <c r="O89" s="22">
        <f t="shared" si="29"/>
        <v>1843</v>
      </c>
      <c r="P89" s="71">
        <f>'Input_ch=5'!K64</f>
        <v>4</v>
      </c>
      <c r="Q89" s="11">
        <f t="shared" si="43"/>
        <v>3</v>
      </c>
      <c r="R89" s="11">
        <f t="shared" si="30"/>
        <v>1</v>
      </c>
      <c r="S89" s="20">
        <f t="shared" si="31"/>
        <v>1</v>
      </c>
      <c r="T89" s="29">
        <f t="shared" si="32"/>
        <v>1843</v>
      </c>
      <c r="U89" s="71">
        <f>'Input_ch=5'!K75</f>
        <v>4</v>
      </c>
      <c r="V89" s="11">
        <f t="shared" si="44"/>
        <v>3</v>
      </c>
      <c r="W89" s="11">
        <f t="shared" si="33"/>
        <v>1</v>
      </c>
      <c r="X89" s="20">
        <f t="shared" si="34"/>
        <v>1</v>
      </c>
      <c r="Y89" s="29">
        <f t="shared" si="35"/>
        <v>1843</v>
      </c>
      <c r="Z89" s="71">
        <f>'Input_ch=5'!K86</f>
        <v>4</v>
      </c>
      <c r="AA89" s="11">
        <f t="shared" si="45"/>
        <v>3</v>
      </c>
      <c r="AB89" s="11">
        <f t="shared" si="36"/>
        <v>1</v>
      </c>
      <c r="AC89" s="20">
        <f t="shared" si="37"/>
        <v>1</v>
      </c>
      <c r="AD89" s="29">
        <f t="shared" si="38"/>
        <v>1843</v>
      </c>
      <c r="AE89" s="25">
        <v>1</v>
      </c>
      <c r="AF89" s="20">
        <v>0</v>
      </c>
      <c r="AG89" s="11">
        <v>1</v>
      </c>
      <c r="AH89" s="22">
        <f t="shared" si="39"/>
        <v>1828</v>
      </c>
    </row>
    <row r="90" spans="1:34" x14ac:dyDescent="0.25">
      <c r="A90" s="11"/>
      <c r="B90" s="67">
        <v>40087</v>
      </c>
      <c r="C90" s="11">
        <v>1886</v>
      </c>
      <c r="D90" s="68">
        <v>2000</v>
      </c>
      <c r="E90" s="37">
        <f t="shared" si="40"/>
        <v>3</v>
      </c>
      <c r="F90" s="35">
        <f t="shared" si="23"/>
        <v>4</v>
      </c>
      <c r="G90" s="11">
        <f t="shared" si="41"/>
        <v>3</v>
      </c>
      <c r="H90" s="11">
        <f t="shared" si="24"/>
        <v>1</v>
      </c>
      <c r="I90" s="20">
        <f t="shared" si="25"/>
        <v>1</v>
      </c>
      <c r="J90" s="29">
        <f t="shared" si="26"/>
        <v>1901</v>
      </c>
      <c r="K90" s="71">
        <f>'Input_ch=5'!K53</f>
        <v>4</v>
      </c>
      <c r="L90" s="11">
        <f t="shared" si="42"/>
        <v>3</v>
      </c>
      <c r="M90" s="11">
        <f t="shared" si="27"/>
        <v>1</v>
      </c>
      <c r="N90" s="20">
        <f t="shared" si="28"/>
        <v>1</v>
      </c>
      <c r="O90" s="22">
        <f t="shared" si="29"/>
        <v>1901</v>
      </c>
      <c r="P90" s="71">
        <f>'Input_ch=5'!K64</f>
        <v>4</v>
      </c>
      <c r="Q90" s="11">
        <f t="shared" si="43"/>
        <v>3</v>
      </c>
      <c r="R90" s="11">
        <f t="shared" si="30"/>
        <v>1</v>
      </c>
      <c r="S90" s="20">
        <f t="shared" si="31"/>
        <v>1</v>
      </c>
      <c r="T90" s="29">
        <f t="shared" si="32"/>
        <v>1901</v>
      </c>
      <c r="U90" s="71">
        <f>'Input_ch=5'!K75</f>
        <v>4</v>
      </c>
      <c r="V90" s="11">
        <f t="shared" si="44"/>
        <v>3</v>
      </c>
      <c r="W90" s="11">
        <f t="shared" si="33"/>
        <v>1</v>
      </c>
      <c r="X90" s="20">
        <f t="shared" si="34"/>
        <v>1</v>
      </c>
      <c r="Y90" s="29">
        <f t="shared" si="35"/>
        <v>1901</v>
      </c>
      <c r="Z90" s="71">
        <f>'Input_ch=5'!K86</f>
        <v>4</v>
      </c>
      <c r="AA90" s="11">
        <f t="shared" si="45"/>
        <v>3</v>
      </c>
      <c r="AB90" s="11">
        <f t="shared" si="36"/>
        <v>1</v>
      </c>
      <c r="AC90" s="20">
        <f t="shared" si="37"/>
        <v>1</v>
      </c>
      <c r="AD90" s="29">
        <f t="shared" si="38"/>
        <v>1901</v>
      </c>
      <c r="AE90" s="25">
        <v>1</v>
      </c>
      <c r="AF90" s="20">
        <v>0</v>
      </c>
      <c r="AG90" s="11">
        <v>1</v>
      </c>
      <c r="AH90" s="22">
        <f t="shared" si="39"/>
        <v>1886</v>
      </c>
    </row>
    <row r="91" spans="1:34" x14ac:dyDescent="0.25">
      <c r="A91" s="11"/>
      <c r="B91" s="67">
        <v>40118</v>
      </c>
      <c r="C91" s="11">
        <v>2169</v>
      </c>
      <c r="D91" s="68">
        <v>2000</v>
      </c>
      <c r="E91" s="37">
        <f t="shared" si="40"/>
        <v>2</v>
      </c>
      <c r="F91" s="35">
        <f t="shared" si="23"/>
        <v>3</v>
      </c>
      <c r="G91" s="11">
        <f t="shared" si="41"/>
        <v>3</v>
      </c>
      <c r="H91" s="11">
        <f t="shared" si="24"/>
        <v>0</v>
      </c>
      <c r="I91" s="20">
        <f t="shared" si="25"/>
        <v>0</v>
      </c>
      <c r="J91" s="29">
        <f t="shared" si="26"/>
        <v>15</v>
      </c>
      <c r="K91" s="71">
        <f>'Input_ch=5'!K53</f>
        <v>4</v>
      </c>
      <c r="L91" s="11">
        <f t="shared" si="42"/>
        <v>3</v>
      </c>
      <c r="M91" s="11">
        <f t="shared" si="27"/>
        <v>1</v>
      </c>
      <c r="N91" s="20">
        <f t="shared" si="28"/>
        <v>1</v>
      </c>
      <c r="O91" s="22">
        <f t="shared" si="29"/>
        <v>2184</v>
      </c>
      <c r="P91" s="71">
        <f>'Input_ch=5'!K64</f>
        <v>4</v>
      </c>
      <c r="Q91" s="11">
        <f t="shared" si="43"/>
        <v>3</v>
      </c>
      <c r="R91" s="11">
        <f t="shared" si="30"/>
        <v>1</v>
      </c>
      <c r="S91" s="20">
        <f t="shared" si="31"/>
        <v>1</v>
      </c>
      <c r="T91" s="29">
        <f t="shared" si="32"/>
        <v>2184</v>
      </c>
      <c r="U91" s="71">
        <f>'Input_ch=5'!K75</f>
        <v>4</v>
      </c>
      <c r="V91" s="11">
        <f t="shared" si="44"/>
        <v>3</v>
      </c>
      <c r="W91" s="11">
        <f t="shared" si="33"/>
        <v>1</v>
      </c>
      <c r="X91" s="20">
        <f t="shared" si="34"/>
        <v>1</v>
      </c>
      <c r="Y91" s="29">
        <f t="shared" si="35"/>
        <v>2184</v>
      </c>
      <c r="Z91" s="71">
        <f>'Input_ch=5'!K86</f>
        <v>4</v>
      </c>
      <c r="AA91" s="11">
        <f t="shared" si="45"/>
        <v>3</v>
      </c>
      <c r="AB91" s="11">
        <f t="shared" si="36"/>
        <v>1</v>
      </c>
      <c r="AC91" s="20">
        <f t="shared" si="37"/>
        <v>1</v>
      </c>
      <c r="AD91" s="29">
        <f t="shared" si="38"/>
        <v>2184</v>
      </c>
      <c r="AE91" s="25">
        <v>1</v>
      </c>
      <c r="AF91" s="20">
        <v>0</v>
      </c>
      <c r="AG91" s="11">
        <v>1</v>
      </c>
      <c r="AH91" s="22">
        <f t="shared" si="39"/>
        <v>2169</v>
      </c>
    </row>
    <row r="92" spans="1:34" x14ac:dyDescent="0.25">
      <c r="A92" s="11"/>
      <c r="B92" s="67">
        <v>40148</v>
      </c>
      <c r="C92" s="11">
        <v>2342.25</v>
      </c>
      <c r="D92" s="68">
        <v>2500</v>
      </c>
      <c r="E92" s="37">
        <f t="shared" si="40"/>
        <v>1</v>
      </c>
      <c r="F92" s="35">
        <f t="shared" si="23"/>
        <v>2</v>
      </c>
      <c r="G92" s="11">
        <f t="shared" si="41"/>
        <v>2</v>
      </c>
      <c r="H92" s="11">
        <f t="shared" si="24"/>
        <v>0</v>
      </c>
      <c r="I92" s="20">
        <f t="shared" si="25"/>
        <v>0</v>
      </c>
      <c r="J92" s="29">
        <f t="shared" si="26"/>
        <v>10</v>
      </c>
      <c r="K92" s="71">
        <f>'Input_ch=5'!L53</f>
        <v>1</v>
      </c>
      <c r="L92" s="11">
        <f t="shared" si="42"/>
        <v>3</v>
      </c>
      <c r="M92" s="11">
        <f t="shared" si="27"/>
        <v>-2</v>
      </c>
      <c r="N92" s="20">
        <f t="shared" si="28"/>
        <v>0</v>
      </c>
      <c r="O92" s="22">
        <f t="shared" si="29"/>
        <v>15</v>
      </c>
      <c r="P92" s="71">
        <f>'Input_ch=5'!L64</f>
        <v>1</v>
      </c>
      <c r="Q92" s="11">
        <f t="shared" si="43"/>
        <v>3</v>
      </c>
      <c r="R92" s="11">
        <f t="shared" si="30"/>
        <v>-2</v>
      </c>
      <c r="S92" s="20">
        <f t="shared" si="31"/>
        <v>0</v>
      </c>
      <c r="T92" s="29">
        <f t="shared" si="32"/>
        <v>15</v>
      </c>
      <c r="U92" s="71">
        <f>'Input_ch=5'!L75</f>
        <v>4</v>
      </c>
      <c r="V92" s="11">
        <f t="shared" si="44"/>
        <v>3</v>
      </c>
      <c r="W92" s="11">
        <f t="shared" si="33"/>
        <v>1</v>
      </c>
      <c r="X92" s="20">
        <f t="shared" si="34"/>
        <v>1</v>
      </c>
      <c r="Y92" s="29">
        <f t="shared" si="35"/>
        <v>2357.25</v>
      </c>
      <c r="Z92" s="71">
        <f>'Input_ch=5'!L86</f>
        <v>1</v>
      </c>
      <c r="AA92" s="11">
        <f t="shared" si="45"/>
        <v>3</v>
      </c>
      <c r="AB92" s="11">
        <f t="shared" si="36"/>
        <v>-2</v>
      </c>
      <c r="AC92" s="20">
        <f t="shared" si="37"/>
        <v>0</v>
      </c>
      <c r="AD92" s="29">
        <f t="shared" si="38"/>
        <v>15</v>
      </c>
      <c r="AE92" s="25">
        <v>1</v>
      </c>
      <c r="AF92" s="20">
        <v>0</v>
      </c>
      <c r="AG92" s="11">
        <v>1</v>
      </c>
      <c r="AH92" s="22">
        <f t="shared" si="39"/>
        <v>2342.25</v>
      </c>
    </row>
    <row r="93" spans="1:34" x14ac:dyDescent="0.25">
      <c r="A93" s="11"/>
      <c r="B93" s="67">
        <v>40179</v>
      </c>
      <c r="C93" s="11">
        <v>2529</v>
      </c>
      <c r="D93" s="68">
        <v>2500</v>
      </c>
      <c r="E93" s="37">
        <f t="shared" si="40"/>
        <v>0</v>
      </c>
      <c r="F93" s="35">
        <f t="shared" si="23"/>
        <v>1</v>
      </c>
      <c r="G93" s="11">
        <f t="shared" si="41"/>
        <v>1</v>
      </c>
      <c r="H93" s="11">
        <f t="shared" si="24"/>
        <v>0</v>
      </c>
      <c r="I93" s="20">
        <f t="shared" si="25"/>
        <v>0</v>
      </c>
      <c r="J93" s="29">
        <f t="shared" si="26"/>
        <v>5</v>
      </c>
      <c r="K93" s="71">
        <f>'Input_ch=5'!L54</f>
        <v>1</v>
      </c>
      <c r="L93" s="11">
        <f t="shared" si="42"/>
        <v>2</v>
      </c>
      <c r="M93" s="11">
        <f t="shared" si="27"/>
        <v>-1</v>
      </c>
      <c r="N93" s="20">
        <f t="shared" si="28"/>
        <v>0</v>
      </c>
      <c r="O93" s="22">
        <f t="shared" si="29"/>
        <v>10</v>
      </c>
      <c r="P93" s="71">
        <f>'Input_ch=5'!L65</f>
        <v>1</v>
      </c>
      <c r="Q93" s="11">
        <f t="shared" si="43"/>
        <v>2</v>
      </c>
      <c r="R93" s="11">
        <f t="shared" si="30"/>
        <v>-1</v>
      </c>
      <c r="S93" s="20">
        <f t="shared" si="31"/>
        <v>0</v>
      </c>
      <c r="T93" s="29">
        <f t="shared" si="32"/>
        <v>10</v>
      </c>
      <c r="U93" s="71">
        <f>'Input_ch=5'!L76</f>
        <v>4</v>
      </c>
      <c r="V93" s="11">
        <f t="shared" si="44"/>
        <v>3</v>
      </c>
      <c r="W93" s="11">
        <f t="shared" si="33"/>
        <v>1</v>
      </c>
      <c r="X93" s="20">
        <f t="shared" si="34"/>
        <v>1</v>
      </c>
      <c r="Y93" s="29">
        <f t="shared" si="35"/>
        <v>2544</v>
      </c>
      <c r="Z93" s="71">
        <f>'Input_ch=5'!L87</f>
        <v>1</v>
      </c>
      <c r="AA93" s="11">
        <f t="shared" si="45"/>
        <v>2</v>
      </c>
      <c r="AB93" s="11">
        <f t="shared" si="36"/>
        <v>-1</v>
      </c>
      <c r="AC93" s="20">
        <f t="shared" si="37"/>
        <v>0</v>
      </c>
      <c r="AD93" s="29">
        <f t="shared" si="38"/>
        <v>10</v>
      </c>
      <c r="AE93" s="25">
        <v>1</v>
      </c>
      <c r="AF93" s="20">
        <v>0</v>
      </c>
      <c r="AG93" s="11">
        <v>1</v>
      </c>
      <c r="AH93" s="22">
        <f t="shared" si="39"/>
        <v>2529</v>
      </c>
    </row>
    <row r="94" spans="1:34" x14ac:dyDescent="0.25">
      <c r="A94" s="11"/>
      <c r="B94" s="67">
        <v>40210</v>
      </c>
      <c r="C94" s="11">
        <v>2134.5</v>
      </c>
      <c r="D94" s="68">
        <v>2000</v>
      </c>
      <c r="E94" s="37">
        <f t="shared" si="40"/>
        <v>3</v>
      </c>
      <c r="F94" s="35">
        <f t="shared" si="23"/>
        <v>4</v>
      </c>
      <c r="G94" s="11">
        <f t="shared" si="41"/>
        <v>0</v>
      </c>
      <c r="H94" s="11">
        <f t="shared" si="24"/>
        <v>4</v>
      </c>
      <c r="I94" s="20">
        <f t="shared" si="25"/>
        <v>4</v>
      </c>
      <c r="J94" s="29">
        <f t="shared" si="26"/>
        <v>8538</v>
      </c>
      <c r="K94" s="71">
        <f>'Input_ch=5'!K54</f>
        <v>4</v>
      </c>
      <c r="L94" s="11">
        <f t="shared" si="42"/>
        <v>1</v>
      </c>
      <c r="M94" s="11">
        <f t="shared" si="27"/>
        <v>3</v>
      </c>
      <c r="N94" s="20">
        <f t="shared" si="28"/>
        <v>3</v>
      </c>
      <c r="O94" s="22">
        <f t="shared" si="29"/>
        <v>6408.5</v>
      </c>
      <c r="P94" s="71">
        <f>'Input_ch=5'!K65</f>
        <v>4</v>
      </c>
      <c r="Q94" s="11">
        <f t="shared" si="43"/>
        <v>1</v>
      </c>
      <c r="R94" s="11">
        <f t="shared" si="30"/>
        <v>3</v>
      </c>
      <c r="S94" s="20">
        <f t="shared" si="31"/>
        <v>3</v>
      </c>
      <c r="T94" s="29">
        <f t="shared" si="32"/>
        <v>6408.5</v>
      </c>
      <c r="U94" s="71">
        <f>'Input_ch=5'!K76</f>
        <v>4</v>
      </c>
      <c r="V94" s="11">
        <f t="shared" si="44"/>
        <v>3</v>
      </c>
      <c r="W94" s="11">
        <f t="shared" si="33"/>
        <v>1</v>
      </c>
      <c r="X94" s="20">
        <f t="shared" si="34"/>
        <v>1</v>
      </c>
      <c r="Y94" s="29">
        <f t="shared" si="35"/>
        <v>2149.5</v>
      </c>
      <c r="Z94" s="71">
        <f>'Input_ch=5'!K87</f>
        <v>4</v>
      </c>
      <c r="AA94" s="11">
        <f t="shared" si="45"/>
        <v>1</v>
      </c>
      <c r="AB94" s="11">
        <f t="shared" si="36"/>
        <v>3</v>
      </c>
      <c r="AC94" s="20">
        <f t="shared" si="37"/>
        <v>3</v>
      </c>
      <c r="AD94" s="29">
        <f t="shared" si="38"/>
        <v>6408.5</v>
      </c>
      <c r="AE94" s="25">
        <v>1</v>
      </c>
      <c r="AF94" s="20">
        <v>0</v>
      </c>
      <c r="AG94" s="11">
        <v>1</v>
      </c>
      <c r="AH94" s="22">
        <f t="shared" si="39"/>
        <v>2134.5</v>
      </c>
    </row>
    <row r="95" spans="1:34" x14ac:dyDescent="0.25">
      <c r="A95" s="11"/>
      <c r="B95" s="67">
        <v>40238</v>
      </c>
      <c r="C95" s="11">
        <v>2194.75</v>
      </c>
      <c r="D95" s="68">
        <v>2000</v>
      </c>
      <c r="E95" s="37">
        <f t="shared" si="40"/>
        <v>2</v>
      </c>
      <c r="F95" s="35">
        <f t="shared" si="23"/>
        <v>3</v>
      </c>
      <c r="G95" s="11">
        <f t="shared" si="41"/>
        <v>3</v>
      </c>
      <c r="H95" s="11">
        <f t="shared" si="24"/>
        <v>0</v>
      </c>
      <c r="I95" s="20">
        <f t="shared" si="25"/>
        <v>0</v>
      </c>
      <c r="J95" s="29">
        <f t="shared" si="26"/>
        <v>15</v>
      </c>
      <c r="K95" s="71">
        <f>'Input_ch=5'!K53</f>
        <v>4</v>
      </c>
      <c r="L95" s="11">
        <f t="shared" si="42"/>
        <v>3</v>
      </c>
      <c r="M95" s="11">
        <f t="shared" si="27"/>
        <v>1</v>
      </c>
      <c r="N95" s="20">
        <f t="shared" si="28"/>
        <v>1</v>
      </c>
      <c r="O95" s="22">
        <f t="shared" si="29"/>
        <v>2209.75</v>
      </c>
      <c r="P95" s="71">
        <f>'Input_ch=5'!K64</f>
        <v>4</v>
      </c>
      <c r="Q95" s="11">
        <f t="shared" si="43"/>
        <v>3</v>
      </c>
      <c r="R95" s="11">
        <f t="shared" si="30"/>
        <v>1</v>
      </c>
      <c r="S95" s="20">
        <f t="shared" si="31"/>
        <v>1</v>
      </c>
      <c r="T95" s="29">
        <f t="shared" si="32"/>
        <v>2209.75</v>
      </c>
      <c r="U95" s="71">
        <f>'Input_ch=5'!K75</f>
        <v>4</v>
      </c>
      <c r="V95" s="11">
        <f t="shared" si="44"/>
        <v>3</v>
      </c>
      <c r="W95" s="11">
        <f t="shared" si="33"/>
        <v>1</v>
      </c>
      <c r="X95" s="20">
        <f t="shared" si="34"/>
        <v>1</v>
      </c>
      <c r="Y95" s="29">
        <f t="shared" si="35"/>
        <v>2209.75</v>
      </c>
      <c r="Z95" s="71">
        <f>'Input_ch=5'!K86</f>
        <v>4</v>
      </c>
      <c r="AA95" s="11">
        <f t="shared" si="45"/>
        <v>3</v>
      </c>
      <c r="AB95" s="11">
        <f t="shared" si="36"/>
        <v>1</v>
      </c>
      <c r="AC95" s="20">
        <f t="shared" si="37"/>
        <v>1</v>
      </c>
      <c r="AD95" s="29">
        <f t="shared" si="38"/>
        <v>2209.75</v>
      </c>
      <c r="AE95" s="25">
        <v>1</v>
      </c>
      <c r="AF95" s="20">
        <v>0</v>
      </c>
      <c r="AG95" s="11">
        <v>1</v>
      </c>
      <c r="AH95" s="22">
        <f t="shared" si="39"/>
        <v>2194.75</v>
      </c>
    </row>
    <row r="96" spans="1:34" x14ac:dyDescent="0.25">
      <c r="A96" s="11"/>
      <c r="B96" s="67">
        <v>40269</v>
      </c>
      <c r="C96" s="11">
        <v>2372.75</v>
      </c>
      <c r="D96" s="68">
        <v>2500</v>
      </c>
      <c r="E96" s="37">
        <f t="shared" si="40"/>
        <v>0</v>
      </c>
      <c r="F96" s="35">
        <f t="shared" si="23"/>
        <v>1</v>
      </c>
      <c r="G96" s="11">
        <f t="shared" si="41"/>
        <v>2</v>
      </c>
      <c r="H96" s="11">
        <f t="shared" si="24"/>
        <v>-1</v>
      </c>
      <c r="I96" s="20">
        <f t="shared" si="25"/>
        <v>0</v>
      </c>
      <c r="J96" s="29">
        <f t="shared" si="26"/>
        <v>10</v>
      </c>
      <c r="K96" s="71">
        <f>'Input_ch=5'!L53</f>
        <v>1</v>
      </c>
      <c r="L96" s="11">
        <f t="shared" si="42"/>
        <v>3</v>
      </c>
      <c r="M96" s="11">
        <f t="shared" si="27"/>
        <v>-2</v>
      </c>
      <c r="N96" s="20">
        <f t="shared" si="28"/>
        <v>0</v>
      </c>
      <c r="O96" s="22">
        <f t="shared" si="29"/>
        <v>15</v>
      </c>
      <c r="P96" s="71">
        <f>'Input_ch=5'!L64</f>
        <v>1</v>
      </c>
      <c r="Q96" s="11">
        <f t="shared" si="43"/>
        <v>3</v>
      </c>
      <c r="R96" s="11">
        <f t="shared" si="30"/>
        <v>-2</v>
      </c>
      <c r="S96" s="20">
        <f t="shared" si="31"/>
        <v>0</v>
      </c>
      <c r="T96" s="29">
        <f t="shared" si="32"/>
        <v>15</v>
      </c>
      <c r="U96" s="71">
        <f>'Input_ch=5'!L75</f>
        <v>4</v>
      </c>
      <c r="V96" s="11">
        <f t="shared" si="44"/>
        <v>3</v>
      </c>
      <c r="W96" s="11">
        <f t="shared" si="33"/>
        <v>1</v>
      </c>
      <c r="X96" s="20">
        <f t="shared" si="34"/>
        <v>1</v>
      </c>
      <c r="Y96" s="29">
        <f t="shared" si="35"/>
        <v>2387.75</v>
      </c>
      <c r="Z96" s="71">
        <f>'Input_ch=5'!L86</f>
        <v>1</v>
      </c>
      <c r="AA96" s="11">
        <f t="shared" si="45"/>
        <v>3</v>
      </c>
      <c r="AB96" s="11">
        <f t="shared" si="36"/>
        <v>-2</v>
      </c>
      <c r="AC96" s="20">
        <f t="shared" si="37"/>
        <v>0</v>
      </c>
      <c r="AD96" s="29">
        <f t="shared" si="38"/>
        <v>15</v>
      </c>
      <c r="AE96" s="25">
        <v>1</v>
      </c>
      <c r="AF96" s="20">
        <v>0</v>
      </c>
      <c r="AG96" s="11">
        <v>1</v>
      </c>
      <c r="AH96" s="22">
        <f t="shared" si="39"/>
        <v>2372.75</v>
      </c>
    </row>
    <row r="97" spans="1:34" x14ac:dyDescent="0.25">
      <c r="A97" s="11"/>
      <c r="B97" s="67">
        <v>40299</v>
      </c>
      <c r="C97" s="11">
        <v>2253.25</v>
      </c>
      <c r="D97" s="68">
        <v>2500</v>
      </c>
      <c r="E97" s="37">
        <f t="shared" si="40"/>
        <v>0</v>
      </c>
      <c r="F97" s="35">
        <f t="shared" si="23"/>
        <v>1</v>
      </c>
      <c r="G97" s="11">
        <f t="shared" si="41"/>
        <v>1</v>
      </c>
      <c r="H97" s="11">
        <f t="shared" si="24"/>
        <v>0</v>
      </c>
      <c r="I97" s="20">
        <f t="shared" si="25"/>
        <v>0</v>
      </c>
      <c r="J97" s="29">
        <f t="shared" si="26"/>
        <v>5</v>
      </c>
      <c r="K97" s="71">
        <f>'Input_ch=5'!L54</f>
        <v>1</v>
      </c>
      <c r="L97" s="11">
        <f t="shared" si="42"/>
        <v>2</v>
      </c>
      <c r="M97" s="11">
        <f t="shared" si="27"/>
        <v>-1</v>
      </c>
      <c r="N97" s="20">
        <f t="shared" si="28"/>
        <v>0</v>
      </c>
      <c r="O97" s="22">
        <f t="shared" si="29"/>
        <v>10</v>
      </c>
      <c r="P97" s="71">
        <f>'Input_ch=5'!L65</f>
        <v>1</v>
      </c>
      <c r="Q97" s="11">
        <f t="shared" si="43"/>
        <v>2</v>
      </c>
      <c r="R97" s="11">
        <f t="shared" si="30"/>
        <v>-1</v>
      </c>
      <c r="S97" s="20">
        <f t="shared" si="31"/>
        <v>0</v>
      </c>
      <c r="T97" s="29">
        <f t="shared" si="32"/>
        <v>10</v>
      </c>
      <c r="U97" s="71">
        <f>'Input_ch=5'!L76</f>
        <v>4</v>
      </c>
      <c r="V97" s="11">
        <f t="shared" si="44"/>
        <v>3</v>
      </c>
      <c r="W97" s="11">
        <f t="shared" si="33"/>
        <v>1</v>
      </c>
      <c r="X97" s="20">
        <f t="shared" si="34"/>
        <v>1</v>
      </c>
      <c r="Y97" s="29">
        <f t="shared" si="35"/>
        <v>2268.25</v>
      </c>
      <c r="Z97" s="71">
        <f>'Input_ch=5'!L87</f>
        <v>1</v>
      </c>
      <c r="AA97" s="11">
        <f t="shared" si="45"/>
        <v>2</v>
      </c>
      <c r="AB97" s="11">
        <f t="shared" si="36"/>
        <v>-1</v>
      </c>
      <c r="AC97" s="20">
        <f t="shared" si="37"/>
        <v>0</v>
      </c>
      <c r="AD97" s="29">
        <f t="shared" si="38"/>
        <v>10</v>
      </c>
      <c r="AE97" s="25">
        <v>1</v>
      </c>
      <c r="AF97" s="20">
        <v>0</v>
      </c>
      <c r="AG97" s="11">
        <v>1</v>
      </c>
      <c r="AH97" s="22">
        <f t="shared" si="39"/>
        <v>2253.25</v>
      </c>
    </row>
    <row r="98" spans="1:34" x14ac:dyDescent="0.25">
      <c r="A98" s="11"/>
      <c r="B98" s="67">
        <v>40330</v>
      </c>
      <c r="C98" s="11">
        <v>1819.75</v>
      </c>
      <c r="D98" s="68">
        <v>2000</v>
      </c>
      <c r="E98" s="37">
        <f t="shared" si="40"/>
        <v>0</v>
      </c>
      <c r="F98" s="35">
        <f t="shared" si="23"/>
        <v>1</v>
      </c>
      <c r="G98" s="11">
        <f t="shared" si="41"/>
        <v>0</v>
      </c>
      <c r="H98" s="11">
        <f t="shared" si="24"/>
        <v>1</v>
      </c>
      <c r="I98" s="20">
        <f t="shared" si="25"/>
        <v>1</v>
      </c>
      <c r="J98" s="29">
        <f t="shared" si="26"/>
        <v>1819.75</v>
      </c>
      <c r="K98" s="71">
        <f>'Input_ch=5'!K54</f>
        <v>4</v>
      </c>
      <c r="L98" s="11">
        <f t="shared" si="42"/>
        <v>1</v>
      </c>
      <c r="M98" s="11">
        <f t="shared" si="27"/>
        <v>3</v>
      </c>
      <c r="N98" s="20">
        <f t="shared" si="28"/>
        <v>3</v>
      </c>
      <c r="O98" s="22">
        <f t="shared" si="29"/>
        <v>5464.25</v>
      </c>
      <c r="P98" s="71">
        <f>'Input_ch=5'!K65</f>
        <v>4</v>
      </c>
      <c r="Q98" s="11">
        <f t="shared" si="43"/>
        <v>1</v>
      </c>
      <c r="R98" s="11">
        <f t="shared" si="30"/>
        <v>3</v>
      </c>
      <c r="S98" s="20">
        <f t="shared" si="31"/>
        <v>3</v>
      </c>
      <c r="T98" s="29">
        <f t="shared" si="32"/>
        <v>5464.25</v>
      </c>
      <c r="U98" s="71">
        <f>'Input_ch=5'!K76</f>
        <v>4</v>
      </c>
      <c r="V98" s="11">
        <f t="shared" si="44"/>
        <v>3</v>
      </c>
      <c r="W98" s="11">
        <f t="shared" si="33"/>
        <v>1</v>
      </c>
      <c r="X98" s="20">
        <f t="shared" si="34"/>
        <v>1</v>
      </c>
      <c r="Y98" s="29">
        <f t="shared" si="35"/>
        <v>1834.75</v>
      </c>
      <c r="Z98" s="71">
        <f>'Input_ch=5'!K87</f>
        <v>4</v>
      </c>
      <c r="AA98" s="11">
        <f t="shared" si="45"/>
        <v>1</v>
      </c>
      <c r="AB98" s="11">
        <f t="shared" si="36"/>
        <v>3</v>
      </c>
      <c r="AC98" s="20">
        <f t="shared" si="37"/>
        <v>3</v>
      </c>
      <c r="AD98" s="29">
        <f t="shared" si="38"/>
        <v>5464.25</v>
      </c>
      <c r="AE98" s="25">
        <v>1</v>
      </c>
      <c r="AF98" s="20">
        <v>0</v>
      </c>
      <c r="AG98" s="11">
        <v>1</v>
      </c>
      <c r="AH98" s="22">
        <f t="shared" si="39"/>
        <v>1819.75</v>
      </c>
    </row>
    <row r="99" spans="1:34" x14ac:dyDescent="0.25">
      <c r="A99" s="11"/>
      <c r="B99" s="67">
        <v>40360</v>
      </c>
      <c r="C99" s="11">
        <v>1708.5</v>
      </c>
      <c r="D99" s="68">
        <v>2000</v>
      </c>
      <c r="E99" s="37">
        <f t="shared" si="40"/>
        <v>3</v>
      </c>
      <c r="F99" s="35">
        <f t="shared" si="23"/>
        <v>4</v>
      </c>
      <c r="G99" s="11">
        <f t="shared" si="41"/>
        <v>0</v>
      </c>
      <c r="H99" s="11">
        <f t="shared" si="24"/>
        <v>4</v>
      </c>
      <c r="I99" s="20">
        <f t="shared" si="25"/>
        <v>4</v>
      </c>
      <c r="J99" s="29">
        <f t="shared" si="26"/>
        <v>6834</v>
      </c>
      <c r="K99" s="71">
        <f>'Input_ch=5'!K53</f>
        <v>4</v>
      </c>
      <c r="L99" s="11">
        <f t="shared" si="42"/>
        <v>3</v>
      </c>
      <c r="M99" s="11">
        <f t="shared" si="27"/>
        <v>1</v>
      </c>
      <c r="N99" s="20">
        <f t="shared" si="28"/>
        <v>1</v>
      </c>
      <c r="O99" s="22">
        <f t="shared" si="29"/>
        <v>1723.5</v>
      </c>
      <c r="P99" s="71">
        <f>'Input_ch=5'!K64</f>
        <v>4</v>
      </c>
      <c r="Q99" s="11">
        <f t="shared" si="43"/>
        <v>3</v>
      </c>
      <c r="R99" s="11">
        <f t="shared" si="30"/>
        <v>1</v>
      </c>
      <c r="S99" s="20">
        <f t="shared" si="31"/>
        <v>1</v>
      </c>
      <c r="T99" s="29">
        <f t="shared" si="32"/>
        <v>1723.5</v>
      </c>
      <c r="U99" s="71">
        <f>'Input_ch=5'!K75</f>
        <v>4</v>
      </c>
      <c r="V99" s="11">
        <f t="shared" si="44"/>
        <v>3</v>
      </c>
      <c r="W99" s="11">
        <f t="shared" si="33"/>
        <v>1</v>
      </c>
      <c r="X99" s="20">
        <f t="shared" si="34"/>
        <v>1</v>
      </c>
      <c r="Y99" s="29">
        <f t="shared" si="35"/>
        <v>1723.5</v>
      </c>
      <c r="Z99" s="71">
        <f>'Input_ch=5'!K86</f>
        <v>4</v>
      </c>
      <c r="AA99" s="11">
        <f t="shared" si="45"/>
        <v>3</v>
      </c>
      <c r="AB99" s="11">
        <f t="shared" si="36"/>
        <v>1</v>
      </c>
      <c r="AC99" s="20">
        <f t="shared" si="37"/>
        <v>1</v>
      </c>
      <c r="AD99" s="29">
        <f t="shared" si="38"/>
        <v>1723.5</v>
      </c>
      <c r="AE99" s="25">
        <v>1</v>
      </c>
      <c r="AF99" s="20">
        <v>0</v>
      </c>
      <c r="AG99" s="11">
        <v>1</v>
      </c>
      <c r="AH99" s="22">
        <f t="shared" si="39"/>
        <v>1708.5</v>
      </c>
    </row>
    <row r="100" spans="1:34" x14ac:dyDescent="0.25">
      <c r="A100" s="11"/>
      <c r="B100" s="67">
        <v>40391</v>
      </c>
      <c r="C100" s="11">
        <v>2095.25</v>
      </c>
      <c r="D100" s="68">
        <v>2000</v>
      </c>
      <c r="E100" s="37">
        <f t="shared" si="40"/>
        <v>3</v>
      </c>
      <c r="F100" s="35">
        <f t="shared" si="23"/>
        <v>4</v>
      </c>
      <c r="G100" s="11">
        <f t="shared" si="41"/>
        <v>3</v>
      </c>
      <c r="H100" s="11">
        <f t="shared" si="24"/>
        <v>1</v>
      </c>
      <c r="I100" s="20">
        <f t="shared" si="25"/>
        <v>1</v>
      </c>
      <c r="J100" s="29">
        <f t="shared" si="26"/>
        <v>2110.25</v>
      </c>
      <c r="K100" s="71">
        <f>'Input_ch=5'!K53</f>
        <v>4</v>
      </c>
      <c r="L100" s="11">
        <f t="shared" si="42"/>
        <v>3</v>
      </c>
      <c r="M100" s="11">
        <f t="shared" si="27"/>
        <v>1</v>
      </c>
      <c r="N100" s="20">
        <f t="shared" si="28"/>
        <v>1</v>
      </c>
      <c r="O100" s="22">
        <f t="shared" si="29"/>
        <v>2110.25</v>
      </c>
      <c r="P100" s="71">
        <f>'Input_ch=5'!K64</f>
        <v>4</v>
      </c>
      <c r="Q100" s="11">
        <f t="shared" si="43"/>
        <v>3</v>
      </c>
      <c r="R100" s="11">
        <f t="shared" si="30"/>
        <v>1</v>
      </c>
      <c r="S100" s="20">
        <f t="shared" si="31"/>
        <v>1</v>
      </c>
      <c r="T100" s="29">
        <f t="shared" si="32"/>
        <v>2110.25</v>
      </c>
      <c r="U100" s="71">
        <f>'Input_ch=5'!K75</f>
        <v>4</v>
      </c>
      <c r="V100" s="11">
        <f t="shared" si="44"/>
        <v>3</v>
      </c>
      <c r="W100" s="11">
        <f t="shared" si="33"/>
        <v>1</v>
      </c>
      <c r="X100" s="20">
        <f t="shared" si="34"/>
        <v>1</v>
      </c>
      <c r="Y100" s="29">
        <f t="shared" si="35"/>
        <v>2110.25</v>
      </c>
      <c r="Z100" s="71">
        <f>'Input_ch=5'!K86</f>
        <v>4</v>
      </c>
      <c r="AA100" s="11">
        <f t="shared" si="45"/>
        <v>3</v>
      </c>
      <c r="AB100" s="11">
        <f t="shared" si="36"/>
        <v>1</v>
      </c>
      <c r="AC100" s="20">
        <f t="shared" si="37"/>
        <v>1</v>
      </c>
      <c r="AD100" s="29">
        <f t="shared" si="38"/>
        <v>2110.25</v>
      </c>
      <c r="AE100" s="25">
        <v>1</v>
      </c>
      <c r="AF100" s="20">
        <v>0</v>
      </c>
      <c r="AG100" s="11">
        <v>1</v>
      </c>
      <c r="AH100" s="22">
        <f t="shared" si="39"/>
        <v>2095.25</v>
      </c>
    </row>
    <row r="101" spans="1:34" x14ac:dyDescent="0.25">
      <c r="A101" s="11"/>
      <c r="B101" s="67">
        <v>40422</v>
      </c>
      <c r="C101" s="11">
        <v>2103.25</v>
      </c>
      <c r="D101" s="68">
        <v>2000</v>
      </c>
      <c r="E101" s="37">
        <f t="shared" si="40"/>
        <v>3</v>
      </c>
      <c r="F101" s="35">
        <f t="shared" si="23"/>
        <v>4</v>
      </c>
      <c r="G101" s="11">
        <f t="shared" si="41"/>
        <v>3</v>
      </c>
      <c r="H101" s="11">
        <f t="shared" si="24"/>
        <v>1</v>
      </c>
      <c r="I101" s="20">
        <f t="shared" si="25"/>
        <v>1</v>
      </c>
      <c r="J101" s="29">
        <f t="shared" si="26"/>
        <v>2118.25</v>
      </c>
      <c r="K101" s="71">
        <f>'Input_ch=5'!K53</f>
        <v>4</v>
      </c>
      <c r="L101" s="11">
        <f t="shared" si="42"/>
        <v>3</v>
      </c>
      <c r="M101" s="11">
        <f t="shared" si="27"/>
        <v>1</v>
      </c>
      <c r="N101" s="20">
        <f t="shared" si="28"/>
        <v>1</v>
      </c>
      <c r="O101" s="22">
        <f t="shared" si="29"/>
        <v>2118.25</v>
      </c>
      <c r="P101" s="71">
        <f>'Input_ch=5'!K64</f>
        <v>4</v>
      </c>
      <c r="Q101" s="11">
        <f t="shared" si="43"/>
        <v>3</v>
      </c>
      <c r="R101" s="11">
        <f t="shared" si="30"/>
        <v>1</v>
      </c>
      <c r="S101" s="20">
        <f t="shared" si="31"/>
        <v>1</v>
      </c>
      <c r="T101" s="29">
        <f t="shared" si="32"/>
        <v>2118.25</v>
      </c>
      <c r="U101" s="71">
        <f>'Input_ch=5'!K75</f>
        <v>4</v>
      </c>
      <c r="V101" s="11">
        <f t="shared" si="44"/>
        <v>3</v>
      </c>
      <c r="W101" s="11">
        <f t="shared" si="33"/>
        <v>1</v>
      </c>
      <c r="X101" s="20">
        <f t="shared" si="34"/>
        <v>1</v>
      </c>
      <c r="Y101" s="29">
        <f t="shared" si="35"/>
        <v>2118.25</v>
      </c>
      <c r="Z101" s="71">
        <f>'Input_ch=5'!K86</f>
        <v>4</v>
      </c>
      <c r="AA101" s="11">
        <f t="shared" si="45"/>
        <v>3</v>
      </c>
      <c r="AB101" s="11">
        <f t="shared" si="36"/>
        <v>1</v>
      </c>
      <c r="AC101" s="20">
        <f t="shared" si="37"/>
        <v>1</v>
      </c>
      <c r="AD101" s="29">
        <f t="shared" si="38"/>
        <v>2118.25</v>
      </c>
      <c r="AE101" s="25">
        <v>1</v>
      </c>
      <c r="AF101" s="20">
        <v>0</v>
      </c>
      <c r="AG101" s="11">
        <v>1</v>
      </c>
      <c r="AH101" s="22">
        <f t="shared" si="39"/>
        <v>2103.25</v>
      </c>
    </row>
    <row r="102" spans="1:34" x14ac:dyDescent="0.25">
      <c r="A102" s="11"/>
      <c r="B102" s="67">
        <v>40452</v>
      </c>
      <c r="C102" s="11">
        <v>2200.5</v>
      </c>
      <c r="D102" s="68">
        <v>2000</v>
      </c>
      <c r="E102" s="37">
        <f t="shared" si="40"/>
        <v>1</v>
      </c>
      <c r="F102" s="35">
        <f t="shared" si="23"/>
        <v>2</v>
      </c>
      <c r="G102" s="11">
        <f t="shared" si="41"/>
        <v>3</v>
      </c>
      <c r="H102" s="11">
        <f t="shared" si="24"/>
        <v>-1</v>
      </c>
      <c r="I102" s="20">
        <f t="shared" si="25"/>
        <v>0</v>
      </c>
      <c r="J102" s="29">
        <f t="shared" si="26"/>
        <v>15</v>
      </c>
      <c r="K102" s="71">
        <f>'Input_ch=5'!K53</f>
        <v>4</v>
      </c>
      <c r="L102" s="11">
        <f t="shared" si="42"/>
        <v>3</v>
      </c>
      <c r="M102" s="11">
        <f t="shared" si="27"/>
        <v>1</v>
      </c>
      <c r="N102" s="20">
        <f t="shared" si="28"/>
        <v>1</v>
      </c>
      <c r="O102" s="22">
        <f t="shared" si="29"/>
        <v>2215.5</v>
      </c>
      <c r="P102" s="71">
        <f>'Input_ch=5'!K64</f>
        <v>4</v>
      </c>
      <c r="Q102" s="11">
        <f t="shared" si="43"/>
        <v>3</v>
      </c>
      <c r="R102" s="11">
        <f t="shared" si="30"/>
        <v>1</v>
      </c>
      <c r="S102" s="20">
        <f t="shared" si="31"/>
        <v>1</v>
      </c>
      <c r="T102" s="29">
        <f t="shared" si="32"/>
        <v>2215.5</v>
      </c>
      <c r="U102" s="71">
        <f>'Input_ch=5'!K75</f>
        <v>4</v>
      </c>
      <c r="V102" s="11">
        <f t="shared" si="44"/>
        <v>3</v>
      </c>
      <c r="W102" s="11">
        <f t="shared" si="33"/>
        <v>1</v>
      </c>
      <c r="X102" s="20">
        <f t="shared" si="34"/>
        <v>1</v>
      </c>
      <c r="Y102" s="29">
        <f t="shared" si="35"/>
        <v>2215.5</v>
      </c>
      <c r="Z102" s="71">
        <f>'Input_ch=5'!K86</f>
        <v>4</v>
      </c>
      <c r="AA102" s="11">
        <f t="shared" si="45"/>
        <v>3</v>
      </c>
      <c r="AB102" s="11">
        <f t="shared" si="36"/>
        <v>1</v>
      </c>
      <c r="AC102" s="20">
        <f t="shared" si="37"/>
        <v>1</v>
      </c>
      <c r="AD102" s="29">
        <f t="shared" si="38"/>
        <v>2215.5</v>
      </c>
      <c r="AE102" s="25">
        <v>1</v>
      </c>
      <c r="AF102" s="20">
        <v>0</v>
      </c>
      <c r="AG102" s="11">
        <v>1</v>
      </c>
      <c r="AH102" s="22">
        <f t="shared" si="39"/>
        <v>2200.5</v>
      </c>
    </row>
    <row r="103" spans="1:34" x14ac:dyDescent="0.25">
      <c r="A103" s="11"/>
      <c r="B103" s="67">
        <v>40483</v>
      </c>
      <c r="C103" s="11">
        <v>2422.5</v>
      </c>
      <c r="D103" s="68">
        <v>2500</v>
      </c>
      <c r="E103" s="37">
        <f t="shared" si="40"/>
        <v>0</v>
      </c>
      <c r="F103" s="35">
        <f t="shared" si="23"/>
        <v>1</v>
      </c>
      <c r="G103" s="11">
        <f t="shared" si="41"/>
        <v>2</v>
      </c>
      <c r="H103" s="11">
        <f t="shared" si="24"/>
        <v>-1</v>
      </c>
      <c r="I103" s="20">
        <f t="shared" si="25"/>
        <v>0</v>
      </c>
      <c r="J103" s="29">
        <f t="shared" si="26"/>
        <v>10</v>
      </c>
      <c r="K103" s="71">
        <f>'Input_ch=5'!L53</f>
        <v>1</v>
      </c>
      <c r="L103" s="11">
        <f t="shared" si="42"/>
        <v>3</v>
      </c>
      <c r="M103" s="11">
        <f t="shared" si="27"/>
        <v>-2</v>
      </c>
      <c r="N103" s="20">
        <f t="shared" si="28"/>
        <v>0</v>
      </c>
      <c r="O103" s="22">
        <f t="shared" si="29"/>
        <v>15</v>
      </c>
      <c r="P103" s="71">
        <f>'Input_ch=5'!L64</f>
        <v>1</v>
      </c>
      <c r="Q103" s="11">
        <f t="shared" si="43"/>
        <v>3</v>
      </c>
      <c r="R103" s="11">
        <f t="shared" si="30"/>
        <v>-2</v>
      </c>
      <c r="S103" s="20">
        <f t="shared" si="31"/>
        <v>0</v>
      </c>
      <c r="T103" s="29">
        <f t="shared" si="32"/>
        <v>15</v>
      </c>
      <c r="U103" s="71">
        <f>'Input_ch=5'!L75</f>
        <v>4</v>
      </c>
      <c r="V103" s="11">
        <f t="shared" si="44"/>
        <v>3</v>
      </c>
      <c r="W103" s="11">
        <f t="shared" si="33"/>
        <v>1</v>
      </c>
      <c r="X103" s="20">
        <f t="shared" si="34"/>
        <v>1</v>
      </c>
      <c r="Y103" s="29">
        <f t="shared" si="35"/>
        <v>2437.5</v>
      </c>
      <c r="Z103" s="71">
        <f>'Input_ch=5'!L86</f>
        <v>1</v>
      </c>
      <c r="AA103" s="11">
        <f t="shared" si="45"/>
        <v>3</v>
      </c>
      <c r="AB103" s="11">
        <f t="shared" si="36"/>
        <v>-2</v>
      </c>
      <c r="AC103" s="20">
        <f t="shared" si="37"/>
        <v>0</v>
      </c>
      <c r="AD103" s="29">
        <f t="shared" si="38"/>
        <v>15</v>
      </c>
      <c r="AE103" s="25">
        <v>1</v>
      </c>
      <c r="AF103" s="20">
        <v>0</v>
      </c>
      <c r="AG103" s="11">
        <v>1</v>
      </c>
      <c r="AH103" s="22">
        <f t="shared" si="39"/>
        <v>2422.5</v>
      </c>
    </row>
    <row r="104" spans="1:34" x14ac:dyDescent="0.25">
      <c r="A104" s="11"/>
      <c r="B104" s="67">
        <v>40513</v>
      </c>
      <c r="C104" s="11">
        <v>2147.5</v>
      </c>
      <c r="D104" s="68">
        <v>2000</v>
      </c>
      <c r="E104" s="37">
        <f t="shared" si="40"/>
        <v>3</v>
      </c>
      <c r="F104" s="35">
        <f t="shared" si="23"/>
        <v>4</v>
      </c>
      <c r="G104" s="11">
        <f t="shared" si="41"/>
        <v>1</v>
      </c>
      <c r="H104" s="11">
        <f t="shared" si="24"/>
        <v>3</v>
      </c>
      <c r="I104" s="20">
        <f t="shared" si="25"/>
        <v>3</v>
      </c>
      <c r="J104" s="29">
        <f t="shared" si="26"/>
        <v>6447.5</v>
      </c>
      <c r="K104" s="71">
        <f>'Input_ch=5'!K54</f>
        <v>4</v>
      </c>
      <c r="L104" s="11">
        <f t="shared" si="42"/>
        <v>2</v>
      </c>
      <c r="M104" s="11">
        <f t="shared" si="27"/>
        <v>2</v>
      </c>
      <c r="N104" s="20">
        <f t="shared" si="28"/>
        <v>2</v>
      </c>
      <c r="O104" s="22">
        <f t="shared" si="29"/>
        <v>4305</v>
      </c>
      <c r="P104" s="71">
        <f>'Input_ch=5'!K65</f>
        <v>4</v>
      </c>
      <c r="Q104" s="11">
        <f t="shared" si="43"/>
        <v>2</v>
      </c>
      <c r="R104" s="11">
        <f t="shared" si="30"/>
        <v>2</v>
      </c>
      <c r="S104" s="20">
        <f t="shared" si="31"/>
        <v>2</v>
      </c>
      <c r="T104" s="29">
        <f t="shared" si="32"/>
        <v>4305</v>
      </c>
      <c r="U104" s="71">
        <f>'Input_ch=5'!K76</f>
        <v>4</v>
      </c>
      <c r="V104" s="11">
        <f t="shared" si="44"/>
        <v>3</v>
      </c>
      <c r="W104" s="11">
        <f t="shared" si="33"/>
        <v>1</v>
      </c>
      <c r="X104" s="20">
        <f t="shared" si="34"/>
        <v>1</v>
      </c>
      <c r="Y104" s="29">
        <f t="shared" si="35"/>
        <v>2162.5</v>
      </c>
      <c r="Z104" s="71">
        <f>'Input_ch=5'!K87</f>
        <v>4</v>
      </c>
      <c r="AA104" s="11">
        <f t="shared" si="45"/>
        <v>2</v>
      </c>
      <c r="AB104" s="11">
        <f t="shared" si="36"/>
        <v>2</v>
      </c>
      <c r="AC104" s="20">
        <f t="shared" si="37"/>
        <v>2</v>
      </c>
      <c r="AD104" s="29">
        <f t="shared" si="38"/>
        <v>4305</v>
      </c>
      <c r="AE104" s="25">
        <v>1</v>
      </c>
      <c r="AF104" s="20">
        <v>0</v>
      </c>
      <c r="AG104" s="11">
        <v>1</v>
      </c>
      <c r="AH104" s="22">
        <f t="shared" si="39"/>
        <v>2147.5</v>
      </c>
    </row>
    <row r="105" spans="1:34" x14ac:dyDescent="0.25">
      <c r="A105" s="11"/>
      <c r="B105" s="67">
        <v>40544</v>
      </c>
      <c r="C105" s="11">
        <v>2444</v>
      </c>
      <c r="D105" s="68">
        <v>2500</v>
      </c>
      <c r="E105" s="37">
        <f t="shared" si="40"/>
        <v>2</v>
      </c>
      <c r="F105" s="35">
        <f t="shared" si="23"/>
        <v>3</v>
      </c>
      <c r="G105" s="11">
        <f t="shared" si="41"/>
        <v>3</v>
      </c>
      <c r="H105" s="11">
        <f t="shared" si="24"/>
        <v>0</v>
      </c>
      <c r="I105" s="20">
        <f t="shared" si="25"/>
        <v>0</v>
      </c>
      <c r="J105" s="29">
        <f t="shared" si="26"/>
        <v>15</v>
      </c>
      <c r="K105" s="71">
        <f>'Input_ch=5'!L53</f>
        <v>1</v>
      </c>
      <c r="L105" s="11">
        <f t="shared" si="42"/>
        <v>3</v>
      </c>
      <c r="M105" s="11">
        <f t="shared" si="27"/>
        <v>-2</v>
      </c>
      <c r="N105" s="20">
        <f t="shared" si="28"/>
        <v>0</v>
      </c>
      <c r="O105" s="22">
        <f t="shared" si="29"/>
        <v>15</v>
      </c>
      <c r="P105" s="71">
        <f>'Input_ch=5'!L64</f>
        <v>1</v>
      </c>
      <c r="Q105" s="11">
        <f t="shared" si="43"/>
        <v>3</v>
      </c>
      <c r="R105" s="11">
        <f t="shared" si="30"/>
        <v>-2</v>
      </c>
      <c r="S105" s="20">
        <f t="shared" si="31"/>
        <v>0</v>
      </c>
      <c r="T105" s="29">
        <f t="shared" si="32"/>
        <v>15</v>
      </c>
      <c r="U105" s="71">
        <f>'Input_ch=5'!L75</f>
        <v>4</v>
      </c>
      <c r="V105" s="11">
        <f t="shared" si="44"/>
        <v>3</v>
      </c>
      <c r="W105" s="11">
        <f t="shared" si="33"/>
        <v>1</v>
      </c>
      <c r="X105" s="20">
        <f t="shared" si="34"/>
        <v>1</v>
      </c>
      <c r="Y105" s="29">
        <f t="shared" si="35"/>
        <v>2459</v>
      </c>
      <c r="Z105" s="71">
        <f>'Input_ch=5'!L86</f>
        <v>1</v>
      </c>
      <c r="AA105" s="11">
        <f t="shared" si="45"/>
        <v>3</v>
      </c>
      <c r="AB105" s="11">
        <f t="shared" si="36"/>
        <v>-2</v>
      </c>
      <c r="AC105" s="20">
        <f t="shared" si="37"/>
        <v>0</v>
      </c>
      <c r="AD105" s="29">
        <f t="shared" si="38"/>
        <v>15</v>
      </c>
      <c r="AE105" s="25">
        <v>1</v>
      </c>
      <c r="AF105" s="20">
        <v>0</v>
      </c>
      <c r="AG105" s="11">
        <v>1</v>
      </c>
      <c r="AH105" s="22">
        <f t="shared" si="39"/>
        <v>2444</v>
      </c>
    </row>
    <row r="106" spans="1:34" x14ac:dyDescent="0.25">
      <c r="A106" s="11"/>
      <c r="B106" s="67">
        <v>40575</v>
      </c>
      <c r="C106" s="11">
        <v>2451.75</v>
      </c>
      <c r="D106" s="68">
        <v>2500</v>
      </c>
      <c r="E106" s="37">
        <f t="shared" si="40"/>
        <v>1</v>
      </c>
      <c r="F106" s="35">
        <f t="shared" si="23"/>
        <v>2</v>
      </c>
      <c r="G106" s="11">
        <f t="shared" si="41"/>
        <v>2</v>
      </c>
      <c r="H106" s="11">
        <f t="shared" si="24"/>
        <v>0</v>
      </c>
      <c r="I106" s="20">
        <f t="shared" si="25"/>
        <v>0</v>
      </c>
      <c r="J106" s="29">
        <f t="shared" si="26"/>
        <v>10</v>
      </c>
      <c r="K106" s="71">
        <f>'Input_ch=5'!L54</f>
        <v>1</v>
      </c>
      <c r="L106" s="11">
        <f t="shared" si="42"/>
        <v>2</v>
      </c>
      <c r="M106" s="11">
        <f t="shared" si="27"/>
        <v>-1</v>
      </c>
      <c r="N106" s="20">
        <f t="shared" si="28"/>
        <v>0</v>
      </c>
      <c r="O106" s="22">
        <f t="shared" si="29"/>
        <v>10</v>
      </c>
      <c r="P106" s="71">
        <f>'Input_ch=5'!L65</f>
        <v>1</v>
      </c>
      <c r="Q106" s="11">
        <f t="shared" si="43"/>
        <v>2</v>
      </c>
      <c r="R106" s="11">
        <f t="shared" si="30"/>
        <v>-1</v>
      </c>
      <c r="S106" s="20">
        <f t="shared" si="31"/>
        <v>0</v>
      </c>
      <c r="T106" s="29">
        <f t="shared" si="32"/>
        <v>10</v>
      </c>
      <c r="U106" s="71">
        <f>'Input_ch=5'!L76</f>
        <v>4</v>
      </c>
      <c r="V106" s="11">
        <f t="shared" si="44"/>
        <v>3</v>
      </c>
      <c r="W106" s="11">
        <f t="shared" si="33"/>
        <v>1</v>
      </c>
      <c r="X106" s="20">
        <f t="shared" si="34"/>
        <v>1</v>
      </c>
      <c r="Y106" s="29">
        <f t="shared" si="35"/>
        <v>2466.75</v>
      </c>
      <c r="Z106" s="71">
        <f>'Input_ch=5'!L87</f>
        <v>1</v>
      </c>
      <c r="AA106" s="11">
        <f t="shared" si="45"/>
        <v>2</v>
      </c>
      <c r="AB106" s="11">
        <f t="shared" si="36"/>
        <v>-1</v>
      </c>
      <c r="AC106" s="20">
        <f t="shared" si="37"/>
        <v>0</v>
      </c>
      <c r="AD106" s="29">
        <f t="shared" si="38"/>
        <v>10</v>
      </c>
      <c r="AE106" s="25">
        <v>1</v>
      </c>
      <c r="AF106" s="20">
        <v>0</v>
      </c>
      <c r="AG106" s="11">
        <v>1</v>
      </c>
      <c r="AH106" s="22">
        <f t="shared" si="39"/>
        <v>2451.75</v>
      </c>
    </row>
    <row r="107" spans="1:34" x14ac:dyDescent="0.25">
      <c r="A107" s="11"/>
      <c r="B107" s="67">
        <v>40603</v>
      </c>
      <c r="C107" s="11">
        <v>2488</v>
      </c>
      <c r="D107" s="68">
        <v>2500</v>
      </c>
      <c r="E107" s="37">
        <f t="shared" si="40"/>
        <v>0</v>
      </c>
      <c r="F107" s="35">
        <f t="shared" si="23"/>
        <v>1</v>
      </c>
      <c r="G107" s="11">
        <f t="shared" si="41"/>
        <v>1</v>
      </c>
      <c r="H107" s="11">
        <f t="shared" si="24"/>
        <v>0</v>
      </c>
      <c r="I107" s="20">
        <f t="shared" si="25"/>
        <v>0</v>
      </c>
      <c r="J107" s="29">
        <f t="shared" si="26"/>
        <v>5</v>
      </c>
      <c r="K107" s="71">
        <f>'Input_ch=5'!L54</f>
        <v>1</v>
      </c>
      <c r="L107" s="11">
        <f t="shared" si="42"/>
        <v>1</v>
      </c>
      <c r="M107" s="11">
        <f t="shared" si="27"/>
        <v>0</v>
      </c>
      <c r="N107" s="20">
        <f t="shared" si="28"/>
        <v>0</v>
      </c>
      <c r="O107" s="22">
        <f t="shared" si="29"/>
        <v>5</v>
      </c>
      <c r="P107" s="71">
        <f>'Input_ch=5'!L65</f>
        <v>1</v>
      </c>
      <c r="Q107" s="11">
        <f t="shared" si="43"/>
        <v>1</v>
      </c>
      <c r="R107" s="11">
        <f t="shared" si="30"/>
        <v>0</v>
      </c>
      <c r="S107" s="20">
        <f t="shared" si="31"/>
        <v>0</v>
      </c>
      <c r="T107" s="29">
        <f t="shared" si="32"/>
        <v>5</v>
      </c>
      <c r="U107" s="71">
        <f>'Input_ch=5'!L76</f>
        <v>4</v>
      </c>
      <c r="V107" s="11">
        <f t="shared" si="44"/>
        <v>3</v>
      </c>
      <c r="W107" s="11">
        <f t="shared" si="33"/>
        <v>1</v>
      </c>
      <c r="X107" s="20">
        <f t="shared" si="34"/>
        <v>1</v>
      </c>
      <c r="Y107" s="29">
        <f t="shared" si="35"/>
        <v>2503</v>
      </c>
      <c r="Z107" s="71">
        <f>'Input_ch=5'!L87</f>
        <v>1</v>
      </c>
      <c r="AA107" s="11">
        <f t="shared" si="45"/>
        <v>1</v>
      </c>
      <c r="AB107" s="11">
        <f t="shared" si="36"/>
        <v>0</v>
      </c>
      <c r="AC107" s="20">
        <f t="shared" si="37"/>
        <v>0</v>
      </c>
      <c r="AD107" s="29">
        <f t="shared" si="38"/>
        <v>5</v>
      </c>
      <c r="AE107" s="25">
        <v>1</v>
      </c>
      <c r="AF107" s="20">
        <v>0</v>
      </c>
      <c r="AG107" s="11">
        <v>1</v>
      </c>
      <c r="AH107" s="22">
        <f t="shared" si="39"/>
        <v>2488</v>
      </c>
    </row>
    <row r="108" spans="1:34" x14ac:dyDescent="0.25">
      <c r="A108" s="11"/>
      <c r="B108" s="67">
        <v>40634</v>
      </c>
      <c r="C108" s="11">
        <v>2380.75</v>
      </c>
      <c r="D108" s="68">
        <v>2000</v>
      </c>
      <c r="E108" s="37">
        <f t="shared" si="40"/>
        <v>0</v>
      </c>
      <c r="F108" s="35">
        <f t="shared" si="23"/>
        <v>1</v>
      </c>
      <c r="G108" s="11">
        <f t="shared" si="41"/>
        <v>0</v>
      </c>
      <c r="H108" s="11">
        <f t="shared" si="24"/>
        <v>1</v>
      </c>
      <c r="I108" s="20">
        <f t="shared" si="25"/>
        <v>1</v>
      </c>
      <c r="J108" s="29">
        <f t="shared" si="26"/>
        <v>2380.75</v>
      </c>
      <c r="K108" s="71">
        <f>'Input_ch=5'!K54</f>
        <v>4</v>
      </c>
      <c r="L108" s="11">
        <f t="shared" si="42"/>
        <v>0</v>
      </c>
      <c r="M108" s="11">
        <f t="shared" si="27"/>
        <v>4</v>
      </c>
      <c r="N108" s="20">
        <f t="shared" si="28"/>
        <v>4</v>
      </c>
      <c r="O108" s="22">
        <f t="shared" si="29"/>
        <v>9523</v>
      </c>
      <c r="P108" s="71">
        <f>'Input_ch=5'!K65</f>
        <v>4</v>
      </c>
      <c r="Q108" s="11">
        <f t="shared" si="43"/>
        <v>0</v>
      </c>
      <c r="R108" s="11">
        <f t="shared" si="30"/>
        <v>4</v>
      </c>
      <c r="S108" s="20">
        <f t="shared" si="31"/>
        <v>4</v>
      </c>
      <c r="T108" s="29">
        <f t="shared" si="32"/>
        <v>9523</v>
      </c>
      <c r="U108" s="71">
        <f>'Input_ch=5'!K76</f>
        <v>4</v>
      </c>
      <c r="V108" s="11">
        <f t="shared" si="44"/>
        <v>3</v>
      </c>
      <c r="W108" s="11">
        <f t="shared" si="33"/>
        <v>1</v>
      </c>
      <c r="X108" s="20">
        <f t="shared" si="34"/>
        <v>1</v>
      </c>
      <c r="Y108" s="29">
        <f t="shared" si="35"/>
        <v>2395.75</v>
      </c>
      <c r="Z108" s="71">
        <f>'Input_ch=5'!K87</f>
        <v>4</v>
      </c>
      <c r="AA108" s="11">
        <f t="shared" si="45"/>
        <v>0</v>
      </c>
      <c r="AB108" s="11">
        <f t="shared" si="36"/>
        <v>4</v>
      </c>
      <c r="AC108" s="20">
        <f t="shared" si="37"/>
        <v>4</v>
      </c>
      <c r="AD108" s="29">
        <f t="shared" si="38"/>
        <v>9523</v>
      </c>
      <c r="AE108" s="25">
        <v>1</v>
      </c>
      <c r="AF108" s="20">
        <v>0</v>
      </c>
      <c r="AG108" s="11">
        <v>1</v>
      </c>
      <c r="AH108" s="22">
        <f t="shared" si="39"/>
        <v>2380.75</v>
      </c>
    </row>
    <row r="109" spans="1:34" x14ac:dyDescent="0.25">
      <c r="A109" s="11"/>
      <c r="B109" s="67">
        <v>40664</v>
      </c>
      <c r="C109" s="11">
        <v>2234</v>
      </c>
      <c r="D109" s="68">
        <v>2000</v>
      </c>
      <c r="E109" s="37">
        <f t="shared" si="40"/>
        <v>0</v>
      </c>
      <c r="F109" s="35">
        <f t="shared" si="23"/>
        <v>1</v>
      </c>
      <c r="G109" s="11">
        <f t="shared" si="41"/>
        <v>0</v>
      </c>
      <c r="H109" s="11">
        <f t="shared" si="24"/>
        <v>1</v>
      </c>
      <c r="I109" s="20">
        <f t="shared" si="25"/>
        <v>1</v>
      </c>
      <c r="J109" s="29">
        <f t="shared" si="26"/>
        <v>2234</v>
      </c>
      <c r="K109" s="71">
        <f>'Input_ch=5'!K53</f>
        <v>4</v>
      </c>
      <c r="L109" s="11">
        <f t="shared" si="42"/>
        <v>3</v>
      </c>
      <c r="M109" s="11">
        <f t="shared" si="27"/>
        <v>1</v>
      </c>
      <c r="N109" s="20">
        <f t="shared" si="28"/>
        <v>1</v>
      </c>
      <c r="O109" s="22">
        <f t="shared" si="29"/>
        <v>2249</v>
      </c>
      <c r="P109" s="71">
        <f>'Input_ch=5'!K64</f>
        <v>4</v>
      </c>
      <c r="Q109" s="11">
        <f t="shared" si="43"/>
        <v>3</v>
      </c>
      <c r="R109" s="11">
        <f t="shared" si="30"/>
        <v>1</v>
      </c>
      <c r="S109" s="20">
        <f t="shared" si="31"/>
        <v>1</v>
      </c>
      <c r="T109" s="29">
        <f t="shared" si="32"/>
        <v>2249</v>
      </c>
      <c r="U109" s="71">
        <f>'Input_ch=5'!K75</f>
        <v>4</v>
      </c>
      <c r="V109" s="11">
        <f t="shared" si="44"/>
        <v>3</v>
      </c>
      <c r="W109" s="11">
        <f t="shared" si="33"/>
        <v>1</v>
      </c>
      <c r="X109" s="20">
        <f t="shared" si="34"/>
        <v>1</v>
      </c>
      <c r="Y109" s="29">
        <f t="shared" si="35"/>
        <v>2249</v>
      </c>
      <c r="Z109" s="71">
        <f>'Input_ch=5'!K86</f>
        <v>4</v>
      </c>
      <c r="AA109" s="11">
        <f t="shared" si="45"/>
        <v>3</v>
      </c>
      <c r="AB109" s="11">
        <f t="shared" si="36"/>
        <v>1</v>
      </c>
      <c r="AC109" s="20">
        <f t="shared" si="37"/>
        <v>1</v>
      </c>
      <c r="AD109" s="29">
        <f t="shared" si="38"/>
        <v>2249</v>
      </c>
      <c r="AE109" s="25">
        <v>1</v>
      </c>
      <c r="AF109" s="20">
        <v>0</v>
      </c>
      <c r="AG109" s="11">
        <v>1</v>
      </c>
      <c r="AH109" s="22">
        <f t="shared" si="39"/>
        <v>2234</v>
      </c>
    </row>
    <row r="110" spans="1:34" x14ac:dyDescent="0.25">
      <c r="A110" s="11"/>
      <c r="B110" s="67">
        <v>40695</v>
      </c>
      <c r="C110" s="11">
        <v>2238.5</v>
      </c>
      <c r="D110" s="68">
        <v>2000</v>
      </c>
      <c r="E110" s="37">
        <f t="shared" si="40"/>
        <v>2</v>
      </c>
      <c r="F110" s="35">
        <f t="shared" si="23"/>
        <v>3</v>
      </c>
      <c r="G110" s="11">
        <f t="shared" si="41"/>
        <v>0</v>
      </c>
      <c r="H110" s="11">
        <f t="shared" si="24"/>
        <v>3</v>
      </c>
      <c r="I110" s="20">
        <f t="shared" si="25"/>
        <v>3</v>
      </c>
      <c r="J110" s="29">
        <f t="shared" si="26"/>
        <v>6715.5</v>
      </c>
      <c r="K110" s="71">
        <f>'Input_ch=5'!K53</f>
        <v>4</v>
      </c>
      <c r="L110" s="11">
        <f t="shared" si="42"/>
        <v>3</v>
      </c>
      <c r="M110" s="11">
        <f t="shared" si="27"/>
        <v>1</v>
      </c>
      <c r="N110" s="20">
        <f t="shared" si="28"/>
        <v>1</v>
      </c>
      <c r="O110" s="22">
        <f t="shared" si="29"/>
        <v>2253.5</v>
      </c>
      <c r="P110" s="71">
        <f>'Input_ch=5'!K64</f>
        <v>4</v>
      </c>
      <c r="Q110" s="11">
        <f t="shared" si="43"/>
        <v>3</v>
      </c>
      <c r="R110" s="11">
        <f t="shared" si="30"/>
        <v>1</v>
      </c>
      <c r="S110" s="20">
        <f t="shared" si="31"/>
        <v>1</v>
      </c>
      <c r="T110" s="29">
        <f t="shared" si="32"/>
        <v>2253.5</v>
      </c>
      <c r="U110" s="71">
        <f>'Input_ch=5'!K75</f>
        <v>4</v>
      </c>
      <c r="V110" s="11">
        <f t="shared" si="44"/>
        <v>3</v>
      </c>
      <c r="W110" s="11">
        <f t="shared" si="33"/>
        <v>1</v>
      </c>
      <c r="X110" s="20">
        <f t="shared" si="34"/>
        <v>1</v>
      </c>
      <c r="Y110" s="29">
        <f t="shared" si="35"/>
        <v>2253.5</v>
      </c>
      <c r="Z110" s="71">
        <f>'Input_ch=5'!K86</f>
        <v>4</v>
      </c>
      <c r="AA110" s="11">
        <f t="shared" si="45"/>
        <v>3</v>
      </c>
      <c r="AB110" s="11">
        <f t="shared" si="36"/>
        <v>1</v>
      </c>
      <c r="AC110" s="20">
        <f t="shared" si="37"/>
        <v>1</v>
      </c>
      <c r="AD110" s="29">
        <f t="shared" si="38"/>
        <v>2253.5</v>
      </c>
      <c r="AE110" s="25">
        <v>1</v>
      </c>
      <c r="AF110" s="20">
        <v>0</v>
      </c>
      <c r="AG110" s="11">
        <v>1</v>
      </c>
      <c r="AH110" s="22">
        <f t="shared" si="39"/>
        <v>2238.5</v>
      </c>
    </row>
    <row r="111" spans="1:34" x14ac:dyDescent="0.25">
      <c r="A111" s="11"/>
      <c r="B111" s="67">
        <v>40725</v>
      </c>
      <c r="C111" s="11">
        <v>2342</v>
      </c>
      <c r="D111" s="68">
        <v>2500</v>
      </c>
      <c r="E111" s="37">
        <f t="shared" si="40"/>
        <v>1</v>
      </c>
      <c r="F111" s="35">
        <f t="shared" si="23"/>
        <v>2</v>
      </c>
      <c r="G111" s="11">
        <f t="shared" si="41"/>
        <v>2</v>
      </c>
      <c r="H111" s="11">
        <f t="shared" si="24"/>
        <v>0</v>
      </c>
      <c r="I111" s="20">
        <f t="shared" si="25"/>
        <v>0</v>
      </c>
      <c r="J111" s="29">
        <f t="shared" si="26"/>
        <v>10</v>
      </c>
      <c r="K111" s="71">
        <f>'Input_ch=5'!L53</f>
        <v>1</v>
      </c>
      <c r="L111" s="11">
        <f t="shared" si="42"/>
        <v>3</v>
      </c>
      <c r="M111" s="11">
        <f t="shared" si="27"/>
        <v>-2</v>
      </c>
      <c r="N111" s="20">
        <f t="shared" si="28"/>
        <v>0</v>
      </c>
      <c r="O111" s="22">
        <f t="shared" si="29"/>
        <v>15</v>
      </c>
      <c r="P111" s="71">
        <f>'Input_ch=5'!L64</f>
        <v>1</v>
      </c>
      <c r="Q111" s="11">
        <f t="shared" si="43"/>
        <v>3</v>
      </c>
      <c r="R111" s="11">
        <f t="shared" si="30"/>
        <v>-2</v>
      </c>
      <c r="S111" s="20">
        <f t="shared" si="31"/>
        <v>0</v>
      </c>
      <c r="T111" s="29">
        <f t="shared" si="32"/>
        <v>15</v>
      </c>
      <c r="U111" s="71">
        <f>'Input_ch=5'!L75</f>
        <v>4</v>
      </c>
      <c r="V111" s="11">
        <f t="shared" si="44"/>
        <v>3</v>
      </c>
      <c r="W111" s="11">
        <f t="shared" si="33"/>
        <v>1</v>
      </c>
      <c r="X111" s="20">
        <f t="shared" si="34"/>
        <v>1</v>
      </c>
      <c r="Y111" s="29">
        <f t="shared" si="35"/>
        <v>2357</v>
      </c>
      <c r="Z111" s="71">
        <f>'Input_ch=5'!L86</f>
        <v>1</v>
      </c>
      <c r="AA111" s="11">
        <f t="shared" si="45"/>
        <v>3</v>
      </c>
      <c r="AB111" s="11">
        <f t="shared" si="36"/>
        <v>-2</v>
      </c>
      <c r="AC111" s="20">
        <f t="shared" si="37"/>
        <v>0</v>
      </c>
      <c r="AD111" s="29">
        <f t="shared" si="38"/>
        <v>15</v>
      </c>
      <c r="AE111" s="25">
        <v>1</v>
      </c>
      <c r="AF111" s="20">
        <v>0</v>
      </c>
      <c r="AG111" s="11">
        <v>1</v>
      </c>
      <c r="AH111" s="22">
        <f t="shared" si="39"/>
        <v>2342</v>
      </c>
    </row>
    <row r="112" spans="1:34" x14ac:dyDescent="0.25">
      <c r="A112" s="11"/>
      <c r="B112" s="67">
        <v>40756</v>
      </c>
      <c r="C112" s="11">
        <v>2435.75</v>
      </c>
      <c r="D112" s="68">
        <v>2500</v>
      </c>
      <c r="E112" s="37">
        <f t="shared" si="40"/>
        <v>0</v>
      </c>
      <c r="F112" s="35">
        <f t="shared" si="23"/>
        <v>1</v>
      </c>
      <c r="G112" s="11">
        <f t="shared" si="41"/>
        <v>1</v>
      </c>
      <c r="H112" s="11">
        <f t="shared" si="24"/>
        <v>0</v>
      </c>
      <c r="I112" s="20">
        <f t="shared" si="25"/>
        <v>0</v>
      </c>
      <c r="J112" s="29">
        <f t="shared" si="26"/>
        <v>5</v>
      </c>
      <c r="K112" s="71">
        <f>'Input_ch=5'!L54</f>
        <v>1</v>
      </c>
      <c r="L112" s="11">
        <f t="shared" si="42"/>
        <v>2</v>
      </c>
      <c r="M112" s="11">
        <f t="shared" si="27"/>
        <v>-1</v>
      </c>
      <c r="N112" s="20">
        <f t="shared" si="28"/>
        <v>0</v>
      </c>
      <c r="O112" s="22">
        <f t="shared" si="29"/>
        <v>10</v>
      </c>
      <c r="P112" s="71">
        <f>'Input_ch=5'!L65</f>
        <v>1</v>
      </c>
      <c r="Q112" s="11">
        <f t="shared" si="43"/>
        <v>2</v>
      </c>
      <c r="R112" s="11">
        <f t="shared" si="30"/>
        <v>-1</v>
      </c>
      <c r="S112" s="20">
        <f t="shared" si="31"/>
        <v>0</v>
      </c>
      <c r="T112" s="29">
        <f t="shared" si="32"/>
        <v>10</v>
      </c>
      <c r="U112" s="71">
        <f>'Input_ch=5'!L76</f>
        <v>4</v>
      </c>
      <c r="V112" s="11">
        <f t="shared" si="44"/>
        <v>3</v>
      </c>
      <c r="W112" s="11">
        <f t="shared" si="33"/>
        <v>1</v>
      </c>
      <c r="X112" s="20">
        <f t="shared" si="34"/>
        <v>1</v>
      </c>
      <c r="Y112" s="29">
        <f t="shared" si="35"/>
        <v>2450.75</v>
      </c>
      <c r="Z112" s="71">
        <f>'Input_ch=5'!L87</f>
        <v>1</v>
      </c>
      <c r="AA112" s="11">
        <f t="shared" si="45"/>
        <v>2</v>
      </c>
      <c r="AB112" s="11">
        <f t="shared" si="36"/>
        <v>-1</v>
      </c>
      <c r="AC112" s="20">
        <f t="shared" si="37"/>
        <v>0</v>
      </c>
      <c r="AD112" s="29">
        <f t="shared" si="38"/>
        <v>10</v>
      </c>
      <c r="AE112" s="25">
        <v>1</v>
      </c>
      <c r="AF112" s="20">
        <v>0</v>
      </c>
      <c r="AG112" s="11">
        <v>1</v>
      </c>
      <c r="AH112" s="22">
        <f t="shared" si="39"/>
        <v>2435.75</v>
      </c>
    </row>
    <row r="113" spans="1:34" x14ac:dyDescent="0.25">
      <c r="A113" s="11"/>
      <c r="B113" s="67">
        <v>40787</v>
      </c>
      <c r="C113" s="11">
        <v>2212.5</v>
      </c>
      <c r="D113" s="68">
        <v>2000</v>
      </c>
      <c r="E113" s="37">
        <f t="shared" si="40"/>
        <v>0</v>
      </c>
      <c r="F113" s="35">
        <f t="shared" si="23"/>
        <v>1</v>
      </c>
      <c r="G113" s="11">
        <f t="shared" si="41"/>
        <v>0</v>
      </c>
      <c r="H113" s="11">
        <f t="shared" si="24"/>
        <v>1</v>
      </c>
      <c r="I113" s="20">
        <f t="shared" si="25"/>
        <v>1</v>
      </c>
      <c r="J113" s="29">
        <f t="shared" si="26"/>
        <v>2212.5</v>
      </c>
      <c r="K113" s="71">
        <f>'Input_ch=5'!K54</f>
        <v>4</v>
      </c>
      <c r="L113" s="11">
        <f t="shared" si="42"/>
        <v>1</v>
      </c>
      <c r="M113" s="11">
        <f t="shared" si="27"/>
        <v>3</v>
      </c>
      <c r="N113" s="20">
        <f t="shared" si="28"/>
        <v>3</v>
      </c>
      <c r="O113" s="22">
        <f t="shared" si="29"/>
        <v>6642.5</v>
      </c>
      <c r="P113" s="71">
        <f>'Input_ch=5'!K65</f>
        <v>4</v>
      </c>
      <c r="Q113" s="11">
        <f t="shared" si="43"/>
        <v>1</v>
      </c>
      <c r="R113" s="11">
        <f t="shared" si="30"/>
        <v>3</v>
      </c>
      <c r="S113" s="20">
        <f t="shared" si="31"/>
        <v>3</v>
      </c>
      <c r="T113" s="29">
        <f t="shared" si="32"/>
        <v>6642.5</v>
      </c>
      <c r="U113" s="71">
        <f>'Input_ch=5'!K76</f>
        <v>4</v>
      </c>
      <c r="V113" s="11">
        <f t="shared" si="44"/>
        <v>3</v>
      </c>
      <c r="W113" s="11">
        <f t="shared" si="33"/>
        <v>1</v>
      </c>
      <c r="X113" s="20">
        <f t="shared" si="34"/>
        <v>1</v>
      </c>
      <c r="Y113" s="29">
        <f t="shared" si="35"/>
        <v>2227.5</v>
      </c>
      <c r="Z113" s="71">
        <f>'Input_ch=5'!K87</f>
        <v>4</v>
      </c>
      <c r="AA113" s="11">
        <f t="shared" si="45"/>
        <v>1</v>
      </c>
      <c r="AB113" s="11">
        <f t="shared" si="36"/>
        <v>3</v>
      </c>
      <c r="AC113" s="20">
        <f t="shared" si="37"/>
        <v>3</v>
      </c>
      <c r="AD113" s="29">
        <f t="shared" si="38"/>
        <v>6642.5</v>
      </c>
      <c r="AE113" s="25">
        <v>1</v>
      </c>
      <c r="AF113" s="20">
        <v>0</v>
      </c>
      <c r="AG113" s="11">
        <v>1</v>
      </c>
      <c r="AH113" s="22">
        <f t="shared" si="39"/>
        <v>2212.5</v>
      </c>
    </row>
    <row r="114" spans="1:34" x14ac:dyDescent="0.25">
      <c r="A114" s="11"/>
      <c r="B114" s="67">
        <v>40817</v>
      </c>
      <c r="C114" s="11">
        <v>1869.75</v>
      </c>
      <c r="D114" s="68">
        <v>2000</v>
      </c>
      <c r="E114" s="37">
        <f t="shared" si="40"/>
        <v>2</v>
      </c>
      <c r="F114" s="35">
        <f t="shared" si="23"/>
        <v>3</v>
      </c>
      <c r="G114" s="11">
        <f t="shared" si="41"/>
        <v>0</v>
      </c>
      <c r="H114" s="11">
        <f t="shared" si="24"/>
        <v>3</v>
      </c>
      <c r="I114" s="20">
        <f t="shared" si="25"/>
        <v>3</v>
      </c>
      <c r="J114" s="29">
        <f t="shared" si="26"/>
        <v>5609.25</v>
      </c>
      <c r="K114" s="71">
        <f>'Input_ch=5'!K53</f>
        <v>4</v>
      </c>
      <c r="L114" s="11">
        <f t="shared" si="42"/>
        <v>3</v>
      </c>
      <c r="M114" s="11">
        <f t="shared" si="27"/>
        <v>1</v>
      </c>
      <c r="N114" s="20">
        <f t="shared" si="28"/>
        <v>1</v>
      </c>
      <c r="O114" s="22">
        <f t="shared" si="29"/>
        <v>1884.75</v>
      </c>
      <c r="P114" s="71">
        <f>'Input_ch=5'!K64</f>
        <v>4</v>
      </c>
      <c r="Q114" s="11">
        <f t="shared" si="43"/>
        <v>3</v>
      </c>
      <c r="R114" s="11">
        <f t="shared" si="30"/>
        <v>1</v>
      </c>
      <c r="S114" s="20">
        <f t="shared" si="31"/>
        <v>1</v>
      </c>
      <c r="T114" s="29">
        <f t="shared" si="32"/>
        <v>1884.75</v>
      </c>
      <c r="U114" s="71">
        <f>'Input_ch=5'!K75</f>
        <v>4</v>
      </c>
      <c r="V114" s="11">
        <f t="shared" si="44"/>
        <v>3</v>
      </c>
      <c r="W114" s="11">
        <f t="shared" si="33"/>
        <v>1</v>
      </c>
      <c r="X114" s="20">
        <f t="shared" si="34"/>
        <v>1</v>
      </c>
      <c r="Y114" s="29">
        <f t="shared" si="35"/>
        <v>1884.75</v>
      </c>
      <c r="Z114" s="71">
        <f>'Input_ch=5'!K86</f>
        <v>4</v>
      </c>
      <c r="AA114" s="11">
        <f t="shared" si="45"/>
        <v>3</v>
      </c>
      <c r="AB114" s="11">
        <f t="shared" si="36"/>
        <v>1</v>
      </c>
      <c r="AC114" s="20">
        <f t="shared" si="37"/>
        <v>1</v>
      </c>
      <c r="AD114" s="29">
        <f t="shared" si="38"/>
        <v>1884.75</v>
      </c>
      <c r="AE114" s="25">
        <v>1</v>
      </c>
      <c r="AF114" s="20">
        <v>0</v>
      </c>
      <c r="AG114" s="11">
        <v>1</v>
      </c>
      <c r="AH114" s="22">
        <f t="shared" si="39"/>
        <v>1869.75</v>
      </c>
    </row>
    <row r="115" spans="1:34" x14ac:dyDescent="0.25">
      <c r="A115" s="11"/>
      <c r="B115" s="67">
        <v>40848</v>
      </c>
      <c r="C115" s="11">
        <v>1899</v>
      </c>
      <c r="D115" s="68">
        <v>2000</v>
      </c>
      <c r="E115" s="37">
        <f t="shared" si="40"/>
        <v>1</v>
      </c>
      <c r="F115" s="35">
        <f t="shared" si="23"/>
        <v>2</v>
      </c>
      <c r="G115" s="11">
        <f t="shared" si="41"/>
        <v>2</v>
      </c>
      <c r="H115" s="11">
        <f t="shared" si="24"/>
        <v>0</v>
      </c>
      <c r="I115" s="20">
        <f t="shared" si="25"/>
        <v>0</v>
      </c>
      <c r="J115" s="29">
        <f t="shared" si="26"/>
        <v>10</v>
      </c>
      <c r="K115" s="71">
        <f>'Input_ch=5'!K53</f>
        <v>4</v>
      </c>
      <c r="L115" s="11">
        <f t="shared" si="42"/>
        <v>3</v>
      </c>
      <c r="M115" s="11">
        <f t="shared" si="27"/>
        <v>1</v>
      </c>
      <c r="N115" s="20">
        <f t="shared" si="28"/>
        <v>1</v>
      </c>
      <c r="O115" s="22">
        <f t="shared" si="29"/>
        <v>1914</v>
      </c>
      <c r="P115" s="71">
        <f>'Input_ch=5'!K64</f>
        <v>4</v>
      </c>
      <c r="Q115" s="11">
        <f t="shared" si="43"/>
        <v>3</v>
      </c>
      <c r="R115" s="11">
        <f t="shared" si="30"/>
        <v>1</v>
      </c>
      <c r="S115" s="20">
        <f t="shared" si="31"/>
        <v>1</v>
      </c>
      <c r="T115" s="29">
        <f t="shared" si="32"/>
        <v>1914</v>
      </c>
      <c r="U115" s="71">
        <f>'Input_ch=5'!K75</f>
        <v>4</v>
      </c>
      <c r="V115" s="11">
        <f t="shared" si="44"/>
        <v>3</v>
      </c>
      <c r="W115" s="11">
        <f t="shared" si="33"/>
        <v>1</v>
      </c>
      <c r="X115" s="20">
        <f t="shared" si="34"/>
        <v>1</v>
      </c>
      <c r="Y115" s="29">
        <f t="shared" si="35"/>
        <v>1914</v>
      </c>
      <c r="Z115" s="71">
        <f>'Input_ch=5'!K86</f>
        <v>4</v>
      </c>
      <c r="AA115" s="11">
        <f t="shared" si="45"/>
        <v>3</v>
      </c>
      <c r="AB115" s="11">
        <f t="shared" si="36"/>
        <v>1</v>
      </c>
      <c r="AC115" s="20">
        <f t="shared" si="37"/>
        <v>1</v>
      </c>
      <c r="AD115" s="29">
        <f t="shared" si="38"/>
        <v>1914</v>
      </c>
      <c r="AE115" s="25">
        <v>1</v>
      </c>
      <c r="AF115" s="20">
        <v>0</v>
      </c>
      <c r="AG115" s="11">
        <v>1</v>
      </c>
      <c r="AH115" s="22">
        <f t="shared" si="39"/>
        <v>1899</v>
      </c>
    </row>
    <row r="116" spans="1:34" x14ac:dyDescent="0.25">
      <c r="A116" s="11"/>
      <c r="B116" s="67">
        <v>40878</v>
      </c>
      <c r="C116" s="11">
        <v>2049.5</v>
      </c>
      <c r="D116" s="68">
        <v>2000</v>
      </c>
      <c r="E116" s="37">
        <f t="shared" si="40"/>
        <v>0</v>
      </c>
      <c r="F116" s="35">
        <f t="shared" si="23"/>
        <v>1</v>
      </c>
      <c r="G116" s="11">
        <f t="shared" si="41"/>
        <v>1</v>
      </c>
      <c r="H116" s="11">
        <f t="shared" si="24"/>
        <v>0</v>
      </c>
      <c r="I116" s="20">
        <f t="shared" si="25"/>
        <v>0</v>
      </c>
      <c r="J116" s="29">
        <f t="shared" si="26"/>
        <v>5</v>
      </c>
      <c r="K116" s="71">
        <f>'Input_ch=5'!K53</f>
        <v>4</v>
      </c>
      <c r="L116" s="11">
        <f t="shared" si="42"/>
        <v>3</v>
      </c>
      <c r="M116" s="11">
        <f t="shared" si="27"/>
        <v>1</v>
      </c>
      <c r="N116" s="20">
        <f t="shared" si="28"/>
        <v>1</v>
      </c>
      <c r="O116" s="22">
        <f t="shared" si="29"/>
        <v>2064.5</v>
      </c>
      <c r="P116" s="71">
        <f>'Input_ch=5'!K64</f>
        <v>4</v>
      </c>
      <c r="Q116" s="11">
        <f t="shared" si="43"/>
        <v>3</v>
      </c>
      <c r="R116" s="11">
        <f t="shared" si="30"/>
        <v>1</v>
      </c>
      <c r="S116" s="20">
        <f t="shared" si="31"/>
        <v>1</v>
      </c>
      <c r="T116" s="29">
        <f t="shared" si="32"/>
        <v>2064.5</v>
      </c>
      <c r="U116" s="71">
        <f>'Input_ch=5'!K75</f>
        <v>4</v>
      </c>
      <c r="V116" s="11">
        <f t="shared" si="44"/>
        <v>3</v>
      </c>
      <c r="W116" s="11">
        <f t="shared" si="33"/>
        <v>1</v>
      </c>
      <c r="X116" s="20">
        <f t="shared" si="34"/>
        <v>1</v>
      </c>
      <c r="Y116" s="29">
        <f t="shared" si="35"/>
        <v>2064.5</v>
      </c>
      <c r="Z116" s="71">
        <f>'Input_ch=5'!K86</f>
        <v>4</v>
      </c>
      <c r="AA116" s="11">
        <f t="shared" si="45"/>
        <v>3</v>
      </c>
      <c r="AB116" s="11">
        <f t="shared" si="36"/>
        <v>1</v>
      </c>
      <c r="AC116" s="20">
        <f t="shared" si="37"/>
        <v>1</v>
      </c>
      <c r="AD116" s="29">
        <f t="shared" si="38"/>
        <v>2064.5</v>
      </c>
      <c r="AE116" s="25">
        <v>1</v>
      </c>
      <c r="AF116" s="20">
        <v>0</v>
      </c>
      <c r="AG116" s="11">
        <v>1</v>
      </c>
      <c r="AH116" s="22">
        <f t="shared" si="39"/>
        <v>2049.5</v>
      </c>
    </row>
    <row r="117" spans="1:34" x14ac:dyDescent="0.25">
      <c r="A117" s="11"/>
      <c r="B117" s="67">
        <v>40909</v>
      </c>
      <c r="C117" s="11">
        <v>1827.25</v>
      </c>
      <c r="D117" s="68">
        <v>2000</v>
      </c>
      <c r="E117" s="37">
        <f t="shared" si="40"/>
        <v>3</v>
      </c>
      <c r="F117" s="35">
        <f t="shared" si="23"/>
        <v>4</v>
      </c>
      <c r="G117" s="11">
        <f t="shared" si="41"/>
        <v>0</v>
      </c>
      <c r="H117" s="11">
        <f t="shared" si="24"/>
        <v>4</v>
      </c>
      <c r="I117" s="20">
        <f t="shared" si="25"/>
        <v>4</v>
      </c>
      <c r="J117" s="29">
        <f t="shared" si="26"/>
        <v>7309</v>
      </c>
      <c r="K117" s="71">
        <f>'Input_ch=5'!K53</f>
        <v>4</v>
      </c>
      <c r="L117" s="11">
        <f t="shared" si="42"/>
        <v>3</v>
      </c>
      <c r="M117" s="11">
        <f t="shared" si="27"/>
        <v>1</v>
      </c>
      <c r="N117" s="20">
        <f t="shared" si="28"/>
        <v>1</v>
      </c>
      <c r="O117" s="22">
        <f t="shared" si="29"/>
        <v>1842.25</v>
      </c>
      <c r="P117" s="71">
        <f>'Input_ch=5'!K64</f>
        <v>4</v>
      </c>
      <c r="Q117" s="11">
        <f t="shared" si="43"/>
        <v>3</v>
      </c>
      <c r="R117" s="11">
        <f t="shared" si="30"/>
        <v>1</v>
      </c>
      <c r="S117" s="20">
        <f t="shared" si="31"/>
        <v>1</v>
      </c>
      <c r="T117" s="29">
        <f t="shared" si="32"/>
        <v>1842.25</v>
      </c>
      <c r="U117" s="71">
        <f>'Input_ch=5'!K75</f>
        <v>4</v>
      </c>
      <c r="V117" s="11">
        <f t="shared" si="44"/>
        <v>3</v>
      </c>
      <c r="W117" s="11">
        <f t="shared" si="33"/>
        <v>1</v>
      </c>
      <c r="X117" s="20">
        <f t="shared" si="34"/>
        <v>1</v>
      </c>
      <c r="Y117" s="29">
        <f t="shared" si="35"/>
        <v>1842.25</v>
      </c>
      <c r="Z117" s="71">
        <f>'Input_ch=5'!K86</f>
        <v>4</v>
      </c>
      <c r="AA117" s="11">
        <f t="shared" si="45"/>
        <v>3</v>
      </c>
      <c r="AB117" s="11">
        <f t="shared" si="36"/>
        <v>1</v>
      </c>
      <c r="AC117" s="20">
        <f t="shared" si="37"/>
        <v>1</v>
      </c>
      <c r="AD117" s="29">
        <f t="shared" si="38"/>
        <v>1842.25</v>
      </c>
      <c r="AE117" s="25">
        <v>1</v>
      </c>
      <c r="AF117" s="20">
        <v>0</v>
      </c>
      <c r="AG117" s="11">
        <v>1</v>
      </c>
      <c r="AH117" s="22">
        <f t="shared" si="39"/>
        <v>1827.25</v>
      </c>
    </row>
    <row r="118" spans="1:34" x14ac:dyDescent="0.25">
      <c r="A118" s="11"/>
      <c r="B118" s="67">
        <v>40940</v>
      </c>
      <c r="C118" s="11">
        <v>2113</v>
      </c>
      <c r="D118" s="68">
        <v>2000</v>
      </c>
      <c r="E118" s="37">
        <f t="shared" si="40"/>
        <v>0</v>
      </c>
      <c r="F118" s="35">
        <f t="shared" si="23"/>
        <v>1</v>
      </c>
      <c r="G118" s="11">
        <f t="shared" si="41"/>
        <v>3</v>
      </c>
      <c r="H118" s="11">
        <f t="shared" si="24"/>
        <v>-2</v>
      </c>
      <c r="I118" s="20">
        <f t="shared" si="25"/>
        <v>0</v>
      </c>
      <c r="J118" s="29">
        <f t="shared" si="26"/>
        <v>15</v>
      </c>
      <c r="K118" s="71">
        <f>'Input_ch=5'!K53</f>
        <v>4</v>
      </c>
      <c r="L118" s="11">
        <f t="shared" si="42"/>
        <v>3</v>
      </c>
      <c r="M118" s="11">
        <f t="shared" si="27"/>
        <v>1</v>
      </c>
      <c r="N118" s="20">
        <f t="shared" si="28"/>
        <v>1</v>
      </c>
      <c r="O118" s="22">
        <f t="shared" si="29"/>
        <v>2128</v>
      </c>
      <c r="P118" s="71">
        <f>'Input_ch=5'!K64</f>
        <v>4</v>
      </c>
      <c r="Q118" s="11">
        <f t="shared" si="43"/>
        <v>3</v>
      </c>
      <c r="R118" s="11">
        <f t="shared" si="30"/>
        <v>1</v>
      </c>
      <c r="S118" s="20">
        <f t="shared" si="31"/>
        <v>1</v>
      </c>
      <c r="T118" s="29">
        <f t="shared" si="32"/>
        <v>2128</v>
      </c>
      <c r="U118" s="71">
        <f>'Input_ch=5'!K75</f>
        <v>4</v>
      </c>
      <c r="V118" s="11">
        <f t="shared" si="44"/>
        <v>3</v>
      </c>
      <c r="W118" s="11">
        <f t="shared" si="33"/>
        <v>1</v>
      </c>
      <c r="X118" s="20">
        <f t="shared" si="34"/>
        <v>1</v>
      </c>
      <c r="Y118" s="29">
        <f t="shared" si="35"/>
        <v>2128</v>
      </c>
      <c r="Z118" s="71">
        <f>'Input_ch=5'!K86</f>
        <v>4</v>
      </c>
      <c r="AA118" s="11">
        <f t="shared" si="45"/>
        <v>3</v>
      </c>
      <c r="AB118" s="11">
        <f t="shared" si="36"/>
        <v>1</v>
      </c>
      <c r="AC118" s="20">
        <f t="shared" si="37"/>
        <v>1</v>
      </c>
      <c r="AD118" s="29">
        <f t="shared" si="38"/>
        <v>2128</v>
      </c>
      <c r="AE118" s="25">
        <v>1</v>
      </c>
      <c r="AF118" s="20">
        <v>0</v>
      </c>
      <c r="AG118" s="11">
        <v>1</v>
      </c>
      <c r="AH118" s="22">
        <f t="shared" si="39"/>
        <v>2113</v>
      </c>
    </row>
    <row r="119" spans="1:34" x14ac:dyDescent="0.25">
      <c r="A119" s="11"/>
      <c r="B119" s="67">
        <v>40969</v>
      </c>
      <c r="C119" s="11">
        <v>2082</v>
      </c>
      <c r="D119" s="68">
        <v>2000</v>
      </c>
      <c r="E119" s="37">
        <f t="shared" si="40"/>
        <v>0</v>
      </c>
      <c r="F119" s="35">
        <f t="shared" si="23"/>
        <v>1</v>
      </c>
      <c r="G119" s="11">
        <f t="shared" si="41"/>
        <v>2</v>
      </c>
      <c r="H119" s="11">
        <f t="shared" si="24"/>
        <v>-1</v>
      </c>
      <c r="I119" s="20">
        <f t="shared" si="25"/>
        <v>0</v>
      </c>
      <c r="J119" s="29">
        <f t="shared" si="26"/>
        <v>10</v>
      </c>
      <c r="K119" s="71">
        <f>'Input_ch=5'!K53</f>
        <v>4</v>
      </c>
      <c r="L119" s="11">
        <f t="shared" si="42"/>
        <v>3</v>
      </c>
      <c r="M119" s="11">
        <f t="shared" si="27"/>
        <v>1</v>
      </c>
      <c r="N119" s="20">
        <f t="shared" si="28"/>
        <v>1</v>
      </c>
      <c r="O119" s="22">
        <f t="shared" si="29"/>
        <v>2097</v>
      </c>
      <c r="P119" s="71">
        <f>'Input_ch=5'!K64</f>
        <v>4</v>
      </c>
      <c r="Q119" s="11">
        <f t="shared" si="43"/>
        <v>3</v>
      </c>
      <c r="R119" s="11">
        <f t="shared" si="30"/>
        <v>1</v>
      </c>
      <c r="S119" s="20">
        <f t="shared" si="31"/>
        <v>1</v>
      </c>
      <c r="T119" s="29">
        <f t="shared" si="32"/>
        <v>2097</v>
      </c>
      <c r="U119" s="71">
        <f>'Input_ch=5'!K75</f>
        <v>4</v>
      </c>
      <c r="V119" s="11">
        <f t="shared" si="44"/>
        <v>3</v>
      </c>
      <c r="W119" s="11">
        <f t="shared" si="33"/>
        <v>1</v>
      </c>
      <c r="X119" s="20">
        <f t="shared" si="34"/>
        <v>1</v>
      </c>
      <c r="Y119" s="29">
        <f t="shared" si="35"/>
        <v>2097</v>
      </c>
      <c r="Z119" s="71">
        <f>'Input_ch=5'!K86</f>
        <v>4</v>
      </c>
      <c r="AA119" s="11">
        <f t="shared" si="45"/>
        <v>3</v>
      </c>
      <c r="AB119" s="11">
        <f t="shared" si="36"/>
        <v>1</v>
      </c>
      <c r="AC119" s="20">
        <f t="shared" si="37"/>
        <v>1</v>
      </c>
      <c r="AD119" s="29">
        <f t="shared" si="38"/>
        <v>2097</v>
      </c>
      <c r="AE119" s="25">
        <v>1</v>
      </c>
      <c r="AF119" s="20">
        <v>0</v>
      </c>
      <c r="AG119" s="11">
        <v>1</v>
      </c>
      <c r="AH119" s="22">
        <f t="shared" si="39"/>
        <v>2082</v>
      </c>
    </row>
    <row r="120" spans="1:34" x14ac:dyDescent="0.25">
      <c r="A120" s="11"/>
      <c r="B120" s="67">
        <v>41000</v>
      </c>
      <c r="C120" s="11">
        <v>2003.25</v>
      </c>
      <c r="D120" s="68">
        <v>2000</v>
      </c>
      <c r="E120" s="37">
        <f t="shared" si="40"/>
        <v>1</v>
      </c>
      <c r="F120" s="35">
        <f t="shared" si="23"/>
        <v>2</v>
      </c>
      <c r="G120" s="11">
        <f t="shared" si="41"/>
        <v>1</v>
      </c>
      <c r="H120" s="11">
        <f t="shared" si="24"/>
        <v>1</v>
      </c>
      <c r="I120" s="20">
        <f t="shared" si="25"/>
        <v>1</v>
      </c>
      <c r="J120" s="29">
        <f t="shared" si="26"/>
        <v>2008.25</v>
      </c>
      <c r="K120" s="71">
        <f>'Input_ch=5'!K53</f>
        <v>4</v>
      </c>
      <c r="L120" s="11">
        <f t="shared" si="42"/>
        <v>3</v>
      </c>
      <c r="M120" s="11">
        <f t="shared" si="27"/>
        <v>1</v>
      </c>
      <c r="N120" s="20">
        <f t="shared" si="28"/>
        <v>1</v>
      </c>
      <c r="O120" s="22">
        <f t="shared" si="29"/>
        <v>2018.25</v>
      </c>
      <c r="P120" s="71">
        <f>'Input_ch=5'!K64</f>
        <v>4</v>
      </c>
      <c r="Q120" s="11">
        <f t="shared" si="43"/>
        <v>3</v>
      </c>
      <c r="R120" s="11">
        <f t="shared" si="30"/>
        <v>1</v>
      </c>
      <c r="S120" s="20">
        <f t="shared" si="31"/>
        <v>1</v>
      </c>
      <c r="T120" s="29">
        <f t="shared" si="32"/>
        <v>2018.25</v>
      </c>
      <c r="U120" s="71">
        <f>'Input_ch=5'!K75</f>
        <v>4</v>
      </c>
      <c r="V120" s="11">
        <f t="shared" si="44"/>
        <v>3</v>
      </c>
      <c r="W120" s="11">
        <f t="shared" si="33"/>
        <v>1</v>
      </c>
      <c r="X120" s="20">
        <f t="shared" si="34"/>
        <v>1</v>
      </c>
      <c r="Y120" s="29">
        <f t="shared" si="35"/>
        <v>2018.25</v>
      </c>
      <c r="Z120" s="71">
        <f>'Input_ch=5'!K86</f>
        <v>4</v>
      </c>
      <c r="AA120" s="11">
        <f t="shared" si="45"/>
        <v>3</v>
      </c>
      <c r="AB120" s="11">
        <f t="shared" si="36"/>
        <v>1</v>
      </c>
      <c r="AC120" s="20">
        <f t="shared" si="37"/>
        <v>1</v>
      </c>
      <c r="AD120" s="29">
        <f t="shared" si="38"/>
        <v>2018.25</v>
      </c>
      <c r="AE120" s="25">
        <v>1</v>
      </c>
      <c r="AF120" s="20">
        <v>0</v>
      </c>
      <c r="AG120" s="11">
        <v>1</v>
      </c>
      <c r="AH120" s="22">
        <f t="shared" si="39"/>
        <v>2003.25</v>
      </c>
    </row>
    <row r="121" spans="1:34" x14ac:dyDescent="0.25">
      <c r="A121" s="11"/>
      <c r="B121" s="67">
        <v>41030</v>
      </c>
      <c r="C121" s="11">
        <v>2046.5</v>
      </c>
      <c r="D121" s="68">
        <v>2000</v>
      </c>
      <c r="E121" s="37">
        <f t="shared" si="40"/>
        <v>0</v>
      </c>
      <c r="F121" s="35">
        <f t="shared" si="23"/>
        <v>1</v>
      </c>
      <c r="G121" s="11">
        <f t="shared" si="41"/>
        <v>1</v>
      </c>
      <c r="H121" s="11">
        <f t="shared" si="24"/>
        <v>0</v>
      </c>
      <c r="I121" s="20">
        <f t="shared" si="25"/>
        <v>0</v>
      </c>
      <c r="J121" s="29">
        <f t="shared" si="26"/>
        <v>5</v>
      </c>
      <c r="K121" s="71">
        <f>'Input_ch=5'!K53</f>
        <v>4</v>
      </c>
      <c r="L121" s="11">
        <f t="shared" si="42"/>
        <v>3</v>
      </c>
      <c r="M121" s="11">
        <f t="shared" si="27"/>
        <v>1</v>
      </c>
      <c r="N121" s="20">
        <f t="shared" si="28"/>
        <v>1</v>
      </c>
      <c r="O121" s="22">
        <f t="shared" si="29"/>
        <v>2061.5</v>
      </c>
      <c r="P121" s="71">
        <f>'Input_ch=5'!K64</f>
        <v>4</v>
      </c>
      <c r="Q121" s="11">
        <f t="shared" si="43"/>
        <v>3</v>
      </c>
      <c r="R121" s="11">
        <f t="shared" si="30"/>
        <v>1</v>
      </c>
      <c r="S121" s="20">
        <f t="shared" si="31"/>
        <v>1</v>
      </c>
      <c r="T121" s="29">
        <f t="shared" si="32"/>
        <v>2061.5</v>
      </c>
      <c r="U121" s="71">
        <f>'Input_ch=5'!K75</f>
        <v>4</v>
      </c>
      <c r="V121" s="11">
        <f t="shared" si="44"/>
        <v>3</v>
      </c>
      <c r="W121" s="11">
        <f t="shared" si="33"/>
        <v>1</v>
      </c>
      <c r="X121" s="20">
        <f t="shared" si="34"/>
        <v>1</v>
      </c>
      <c r="Y121" s="29">
        <f t="shared" si="35"/>
        <v>2061.5</v>
      </c>
      <c r="Z121" s="71">
        <f>'Input_ch=5'!K86</f>
        <v>4</v>
      </c>
      <c r="AA121" s="11">
        <f t="shared" si="45"/>
        <v>3</v>
      </c>
      <c r="AB121" s="11">
        <f t="shared" si="36"/>
        <v>1</v>
      </c>
      <c r="AC121" s="20">
        <f t="shared" si="37"/>
        <v>1</v>
      </c>
      <c r="AD121" s="29">
        <f t="shared" si="38"/>
        <v>2061.5</v>
      </c>
      <c r="AE121" s="25">
        <v>1</v>
      </c>
      <c r="AF121" s="20">
        <v>0</v>
      </c>
      <c r="AG121" s="11">
        <v>1</v>
      </c>
      <c r="AH121" s="22">
        <f t="shared" si="39"/>
        <v>2046.5</v>
      </c>
    </row>
    <row r="122" spans="1:34" x14ac:dyDescent="0.25">
      <c r="A122" s="11"/>
      <c r="B122" s="67">
        <v>41061</v>
      </c>
      <c r="C122" s="11">
        <v>1885</v>
      </c>
      <c r="D122" s="68">
        <v>2000</v>
      </c>
      <c r="E122" s="37">
        <f t="shared" si="40"/>
        <v>0</v>
      </c>
      <c r="F122" s="35">
        <f t="shared" si="23"/>
        <v>1</v>
      </c>
      <c r="G122" s="11">
        <f t="shared" si="41"/>
        <v>0</v>
      </c>
      <c r="H122" s="11">
        <f t="shared" si="24"/>
        <v>1</v>
      </c>
      <c r="I122" s="20">
        <f t="shared" si="25"/>
        <v>1</v>
      </c>
      <c r="J122" s="29">
        <f t="shared" si="26"/>
        <v>1885</v>
      </c>
      <c r="K122" s="71">
        <f>'Input_ch=5'!K53</f>
        <v>4</v>
      </c>
      <c r="L122" s="11">
        <f t="shared" si="42"/>
        <v>3</v>
      </c>
      <c r="M122" s="11">
        <f t="shared" si="27"/>
        <v>1</v>
      </c>
      <c r="N122" s="20">
        <f t="shared" si="28"/>
        <v>1</v>
      </c>
      <c r="O122" s="22">
        <f t="shared" si="29"/>
        <v>1900</v>
      </c>
      <c r="P122" s="71">
        <f>'Input_ch=5'!K64</f>
        <v>4</v>
      </c>
      <c r="Q122" s="11">
        <f t="shared" si="43"/>
        <v>3</v>
      </c>
      <c r="R122" s="11">
        <f t="shared" si="30"/>
        <v>1</v>
      </c>
      <c r="S122" s="20">
        <f t="shared" si="31"/>
        <v>1</v>
      </c>
      <c r="T122" s="29">
        <f t="shared" si="32"/>
        <v>1900</v>
      </c>
      <c r="U122" s="71">
        <f>'Input_ch=5'!K75</f>
        <v>4</v>
      </c>
      <c r="V122" s="11">
        <f t="shared" si="44"/>
        <v>3</v>
      </c>
      <c r="W122" s="11">
        <f t="shared" si="33"/>
        <v>1</v>
      </c>
      <c r="X122" s="20">
        <f t="shared" si="34"/>
        <v>1</v>
      </c>
      <c r="Y122" s="29">
        <f t="shared" si="35"/>
        <v>1900</v>
      </c>
      <c r="Z122" s="71">
        <f>'Input_ch=5'!K86</f>
        <v>4</v>
      </c>
      <c r="AA122" s="11">
        <f t="shared" si="45"/>
        <v>3</v>
      </c>
      <c r="AB122" s="11">
        <f t="shared" si="36"/>
        <v>1</v>
      </c>
      <c r="AC122" s="20">
        <f t="shared" si="37"/>
        <v>1</v>
      </c>
      <c r="AD122" s="29">
        <f t="shared" si="38"/>
        <v>1900</v>
      </c>
      <c r="AE122" s="25">
        <v>1</v>
      </c>
      <c r="AF122" s="20">
        <v>0</v>
      </c>
      <c r="AG122" s="11">
        <v>1</v>
      </c>
      <c r="AH122" s="22">
        <f t="shared" si="39"/>
        <v>1885</v>
      </c>
    </row>
    <row r="123" spans="1:34" x14ac:dyDescent="0.25">
      <c r="A123" s="11"/>
      <c r="B123" s="67">
        <v>41091</v>
      </c>
      <c r="C123" s="11">
        <v>1873</v>
      </c>
      <c r="D123" s="68">
        <v>2000</v>
      </c>
      <c r="E123" s="37">
        <f t="shared" si="40"/>
        <v>0</v>
      </c>
      <c r="F123" s="35">
        <f t="shared" si="23"/>
        <v>1</v>
      </c>
      <c r="G123" s="11">
        <f t="shared" si="41"/>
        <v>0</v>
      </c>
      <c r="H123" s="11">
        <f t="shared" si="24"/>
        <v>1</v>
      </c>
      <c r="I123" s="20">
        <f t="shared" si="25"/>
        <v>1</v>
      </c>
      <c r="J123" s="29">
        <f t="shared" si="26"/>
        <v>1873</v>
      </c>
      <c r="K123" s="71">
        <f>'Input_ch=5'!K53</f>
        <v>4</v>
      </c>
      <c r="L123" s="11">
        <f t="shared" si="42"/>
        <v>3</v>
      </c>
      <c r="M123" s="11">
        <f t="shared" si="27"/>
        <v>1</v>
      </c>
      <c r="N123" s="20">
        <f t="shared" si="28"/>
        <v>1</v>
      </c>
      <c r="O123" s="22">
        <f t="shared" si="29"/>
        <v>1888</v>
      </c>
      <c r="P123" s="71">
        <f>'Input_ch=5'!K64</f>
        <v>4</v>
      </c>
      <c r="Q123" s="11">
        <f t="shared" si="43"/>
        <v>3</v>
      </c>
      <c r="R123" s="11">
        <f t="shared" si="30"/>
        <v>1</v>
      </c>
      <c r="S123" s="20">
        <f t="shared" si="31"/>
        <v>1</v>
      </c>
      <c r="T123" s="29">
        <f t="shared" si="32"/>
        <v>1888</v>
      </c>
      <c r="U123" s="71">
        <f>'Input_ch=5'!K75</f>
        <v>4</v>
      </c>
      <c r="V123" s="11">
        <f t="shared" si="44"/>
        <v>3</v>
      </c>
      <c r="W123" s="11">
        <f t="shared" si="33"/>
        <v>1</v>
      </c>
      <c r="X123" s="20">
        <f t="shared" si="34"/>
        <v>1</v>
      </c>
      <c r="Y123" s="29">
        <f t="shared" si="35"/>
        <v>1888</v>
      </c>
      <c r="Z123" s="71">
        <f>'Input_ch=5'!K86</f>
        <v>4</v>
      </c>
      <c r="AA123" s="11">
        <f t="shared" si="45"/>
        <v>3</v>
      </c>
      <c r="AB123" s="11">
        <f t="shared" si="36"/>
        <v>1</v>
      </c>
      <c r="AC123" s="20">
        <f t="shared" si="37"/>
        <v>1</v>
      </c>
      <c r="AD123" s="29">
        <f t="shared" si="38"/>
        <v>1888</v>
      </c>
      <c r="AE123" s="25">
        <v>1</v>
      </c>
      <c r="AF123" s="20">
        <v>0</v>
      </c>
      <c r="AG123" s="11">
        <v>1</v>
      </c>
      <c r="AH123" s="22">
        <f t="shared" si="39"/>
        <v>1873</v>
      </c>
    </row>
    <row r="124" spans="1:34" x14ac:dyDescent="0.25">
      <c r="A124" s="11"/>
      <c r="B124" s="67">
        <v>41122</v>
      </c>
      <c r="C124" s="11">
        <v>1811.75</v>
      </c>
      <c r="D124" s="68">
        <v>2000</v>
      </c>
      <c r="E124" s="37">
        <f t="shared" si="40"/>
        <v>3</v>
      </c>
      <c r="F124" s="35">
        <f t="shared" si="23"/>
        <v>4</v>
      </c>
      <c r="G124" s="11">
        <f t="shared" si="41"/>
        <v>0</v>
      </c>
      <c r="H124" s="11">
        <f t="shared" si="24"/>
        <v>4</v>
      </c>
      <c r="I124" s="20">
        <f t="shared" si="25"/>
        <v>4</v>
      </c>
      <c r="J124" s="29">
        <f t="shared" si="26"/>
        <v>7247</v>
      </c>
      <c r="K124" s="71">
        <f>'Input_ch=5'!K53</f>
        <v>4</v>
      </c>
      <c r="L124" s="11">
        <f t="shared" si="42"/>
        <v>3</v>
      </c>
      <c r="M124" s="11">
        <f t="shared" si="27"/>
        <v>1</v>
      </c>
      <c r="N124" s="20">
        <f t="shared" si="28"/>
        <v>1</v>
      </c>
      <c r="O124" s="22">
        <f t="shared" si="29"/>
        <v>1826.75</v>
      </c>
      <c r="P124" s="71">
        <f>'Input_ch=5'!K64</f>
        <v>4</v>
      </c>
      <c r="Q124" s="11">
        <f t="shared" si="43"/>
        <v>3</v>
      </c>
      <c r="R124" s="11">
        <f t="shared" si="30"/>
        <v>1</v>
      </c>
      <c r="S124" s="20">
        <f t="shared" si="31"/>
        <v>1</v>
      </c>
      <c r="T124" s="29">
        <f t="shared" si="32"/>
        <v>1826.75</v>
      </c>
      <c r="U124" s="71">
        <f>'Input_ch=5'!K75</f>
        <v>4</v>
      </c>
      <c r="V124" s="11">
        <f t="shared" si="44"/>
        <v>3</v>
      </c>
      <c r="W124" s="11">
        <f t="shared" si="33"/>
        <v>1</v>
      </c>
      <c r="X124" s="20">
        <f t="shared" si="34"/>
        <v>1</v>
      </c>
      <c r="Y124" s="29">
        <f t="shared" si="35"/>
        <v>1826.75</v>
      </c>
      <c r="Z124" s="71">
        <f>'Input_ch=5'!K86</f>
        <v>4</v>
      </c>
      <c r="AA124" s="11">
        <f t="shared" si="45"/>
        <v>3</v>
      </c>
      <c r="AB124" s="11">
        <f t="shared" si="36"/>
        <v>1</v>
      </c>
      <c r="AC124" s="20">
        <f t="shared" si="37"/>
        <v>1</v>
      </c>
      <c r="AD124" s="29">
        <f t="shared" si="38"/>
        <v>1826.75</v>
      </c>
      <c r="AE124" s="25">
        <v>1</v>
      </c>
      <c r="AF124" s="20">
        <v>0</v>
      </c>
      <c r="AG124" s="11">
        <v>1</v>
      </c>
      <c r="AH124" s="22">
        <f t="shared" si="39"/>
        <v>1811.75</v>
      </c>
    </row>
    <row r="125" spans="1:34" x14ac:dyDescent="0.25">
      <c r="A125" s="11"/>
      <c r="B125" s="67">
        <v>41153</v>
      </c>
      <c r="C125" s="11">
        <v>1849.75</v>
      </c>
      <c r="D125" s="68">
        <v>2000</v>
      </c>
      <c r="E125" s="37">
        <f t="shared" si="40"/>
        <v>1</v>
      </c>
      <c r="F125" s="35">
        <f t="shared" si="23"/>
        <v>2</v>
      </c>
      <c r="G125" s="11">
        <f t="shared" si="41"/>
        <v>3</v>
      </c>
      <c r="H125" s="11">
        <f t="shared" si="24"/>
        <v>-1</v>
      </c>
      <c r="I125" s="20">
        <f t="shared" si="25"/>
        <v>0</v>
      </c>
      <c r="J125" s="29">
        <f t="shared" si="26"/>
        <v>15</v>
      </c>
      <c r="K125" s="71">
        <f>'Input_ch=5'!K53</f>
        <v>4</v>
      </c>
      <c r="L125" s="11">
        <f t="shared" si="42"/>
        <v>3</v>
      </c>
      <c r="M125" s="11">
        <f t="shared" si="27"/>
        <v>1</v>
      </c>
      <c r="N125" s="20">
        <f t="shared" si="28"/>
        <v>1</v>
      </c>
      <c r="O125" s="22">
        <f t="shared" si="29"/>
        <v>1864.75</v>
      </c>
      <c r="P125" s="71">
        <f>'Input_ch=5'!K64</f>
        <v>4</v>
      </c>
      <c r="Q125" s="11">
        <f t="shared" si="43"/>
        <v>3</v>
      </c>
      <c r="R125" s="11">
        <f t="shared" si="30"/>
        <v>1</v>
      </c>
      <c r="S125" s="20">
        <f t="shared" si="31"/>
        <v>1</v>
      </c>
      <c r="T125" s="29">
        <f t="shared" si="32"/>
        <v>1864.75</v>
      </c>
      <c r="U125" s="71">
        <f>'Input_ch=5'!K75</f>
        <v>4</v>
      </c>
      <c r="V125" s="11">
        <f t="shared" si="44"/>
        <v>3</v>
      </c>
      <c r="W125" s="11">
        <f t="shared" si="33"/>
        <v>1</v>
      </c>
      <c r="X125" s="20">
        <f t="shared" si="34"/>
        <v>1</v>
      </c>
      <c r="Y125" s="29">
        <f t="shared" si="35"/>
        <v>1864.75</v>
      </c>
      <c r="Z125" s="71">
        <f>'Input_ch=5'!K86</f>
        <v>4</v>
      </c>
      <c r="AA125" s="11">
        <f t="shared" si="45"/>
        <v>3</v>
      </c>
      <c r="AB125" s="11">
        <f t="shared" si="36"/>
        <v>1</v>
      </c>
      <c r="AC125" s="20">
        <f t="shared" si="37"/>
        <v>1</v>
      </c>
      <c r="AD125" s="29">
        <f t="shared" si="38"/>
        <v>1864.75</v>
      </c>
      <c r="AE125" s="25">
        <v>1</v>
      </c>
      <c r="AF125" s="20">
        <v>0</v>
      </c>
      <c r="AG125" s="11">
        <v>1</v>
      </c>
      <c r="AH125" s="22">
        <f t="shared" si="39"/>
        <v>1849.75</v>
      </c>
    </row>
    <row r="126" spans="1:34" x14ac:dyDescent="0.25">
      <c r="A126" s="11"/>
      <c r="B126" s="67">
        <v>41183</v>
      </c>
      <c r="C126" s="11">
        <v>2074.25</v>
      </c>
      <c r="D126" s="68">
        <v>2000</v>
      </c>
      <c r="E126" s="37">
        <f t="shared" si="40"/>
        <v>0</v>
      </c>
      <c r="F126" s="35">
        <f t="shared" si="23"/>
        <v>1</v>
      </c>
      <c r="G126" s="11">
        <f t="shared" si="41"/>
        <v>2</v>
      </c>
      <c r="H126" s="11">
        <f t="shared" si="24"/>
        <v>-1</v>
      </c>
      <c r="I126" s="20">
        <f t="shared" si="25"/>
        <v>0</v>
      </c>
      <c r="J126" s="29">
        <f t="shared" si="26"/>
        <v>10</v>
      </c>
      <c r="K126" s="71">
        <f>'Input_ch=5'!K53</f>
        <v>4</v>
      </c>
      <c r="L126" s="11">
        <f t="shared" si="42"/>
        <v>3</v>
      </c>
      <c r="M126" s="11">
        <f t="shared" si="27"/>
        <v>1</v>
      </c>
      <c r="N126" s="20">
        <f t="shared" si="28"/>
        <v>1</v>
      </c>
      <c r="O126" s="22">
        <f t="shared" si="29"/>
        <v>2089.25</v>
      </c>
      <c r="P126" s="71">
        <f>'Input_ch=5'!K64</f>
        <v>4</v>
      </c>
      <c r="Q126" s="11">
        <f t="shared" si="43"/>
        <v>3</v>
      </c>
      <c r="R126" s="11">
        <f t="shared" si="30"/>
        <v>1</v>
      </c>
      <c r="S126" s="20">
        <f t="shared" si="31"/>
        <v>1</v>
      </c>
      <c r="T126" s="29">
        <f t="shared" si="32"/>
        <v>2089.25</v>
      </c>
      <c r="U126" s="71">
        <f>'Input_ch=5'!K75</f>
        <v>4</v>
      </c>
      <c r="V126" s="11">
        <f t="shared" si="44"/>
        <v>3</v>
      </c>
      <c r="W126" s="11">
        <f t="shared" si="33"/>
        <v>1</v>
      </c>
      <c r="X126" s="20">
        <f t="shared" si="34"/>
        <v>1</v>
      </c>
      <c r="Y126" s="29">
        <f t="shared" si="35"/>
        <v>2089.25</v>
      </c>
      <c r="Z126" s="71">
        <f>'Input_ch=5'!K86</f>
        <v>4</v>
      </c>
      <c r="AA126" s="11">
        <f t="shared" si="45"/>
        <v>3</v>
      </c>
      <c r="AB126" s="11">
        <f t="shared" si="36"/>
        <v>1</v>
      </c>
      <c r="AC126" s="20">
        <f t="shared" si="37"/>
        <v>1</v>
      </c>
      <c r="AD126" s="29">
        <f t="shared" si="38"/>
        <v>2089.25</v>
      </c>
      <c r="AE126" s="25">
        <v>1</v>
      </c>
      <c r="AF126" s="20">
        <v>0</v>
      </c>
      <c r="AG126" s="11">
        <v>1</v>
      </c>
      <c r="AH126" s="22">
        <f t="shared" si="39"/>
        <v>2074.25</v>
      </c>
    </row>
    <row r="127" spans="1:34" x14ac:dyDescent="0.25">
      <c r="A127" s="11"/>
      <c r="B127" s="67">
        <v>41214</v>
      </c>
      <c r="C127" s="11">
        <v>1849.25</v>
      </c>
      <c r="D127" s="68">
        <v>2000</v>
      </c>
      <c r="E127" s="37">
        <f t="shared" si="40"/>
        <v>3</v>
      </c>
      <c r="F127" s="35">
        <f t="shared" si="23"/>
        <v>4</v>
      </c>
      <c r="G127" s="11">
        <f t="shared" si="41"/>
        <v>1</v>
      </c>
      <c r="H127" s="11">
        <f t="shared" si="24"/>
        <v>3</v>
      </c>
      <c r="I127" s="20">
        <f t="shared" si="25"/>
        <v>3</v>
      </c>
      <c r="J127" s="29">
        <f t="shared" si="26"/>
        <v>5552.75</v>
      </c>
      <c r="K127" s="71">
        <f>'Input_ch=5'!K53</f>
        <v>4</v>
      </c>
      <c r="L127" s="11">
        <f t="shared" si="42"/>
        <v>3</v>
      </c>
      <c r="M127" s="11">
        <f t="shared" si="27"/>
        <v>1</v>
      </c>
      <c r="N127" s="20">
        <f t="shared" si="28"/>
        <v>1</v>
      </c>
      <c r="O127" s="22">
        <f t="shared" si="29"/>
        <v>1864.25</v>
      </c>
      <c r="P127" s="71">
        <f>'Input_ch=5'!K64</f>
        <v>4</v>
      </c>
      <c r="Q127" s="11">
        <f t="shared" si="43"/>
        <v>3</v>
      </c>
      <c r="R127" s="11">
        <f t="shared" si="30"/>
        <v>1</v>
      </c>
      <c r="S127" s="20">
        <f t="shared" si="31"/>
        <v>1</v>
      </c>
      <c r="T127" s="29">
        <f t="shared" si="32"/>
        <v>1864.25</v>
      </c>
      <c r="U127" s="71">
        <f>'Input_ch=5'!K75</f>
        <v>4</v>
      </c>
      <c r="V127" s="11">
        <f t="shared" si="44"/>
        <v>3</v>
      </c>
      <c r="W127" s="11">
        <f t="shared" si="33"/>
        <v>1</v>
      </c>
      <c r="X127" s="20">
        <f t="shared" si="34"/>
        <v>1</v>
      </c>
      <c r="Y127" s="29">
        <f t="shared" si="35"/>
        <v>1864.25</v>
      </c>
      <c r="Z127" s="71">
        <f>'Input_ch=5'!K86</f>
        <v>4</v>
      </c>
      <c r="AA127" s="11">
        <f t="shared" si="45"/>
        <v>3</v>
      </c>
      <c r="AB127" s="11">
        <f t="shared" si="36"/>
        <v>1</v>
      </c>
      <c r="AC127" s="20">
        <f t="shared" si="37"/>
        <v>1</v>
      </c>
      <c r="AD127" s="29">
        <f t="shared" si="38"/>
        <v>1864.25</v>
      </c>
      <c r="AE127" s="25">
        <v>1</v>
      </c>
      <c r="AF127" s="20">
        <v>0</v>
      </c>
      <c r="AG127" s="11">
        <v>1</v>
      </c>
      <c r="AH127" s="22">
        <f t="shared" si="39"/>
        <v>1849.25</v>
      </c>
    </row>
    <row r="128" spans="1:34" x14ac:dyDescent="0.25">
      <c r="A128" s="11"/>
      <c r="B128" s="67">
        <v>41244</v>
      </c>
      <c r="C128" s="11">
        <v>2021.25</v>
      </c>
      <c r="D128" s="68">
        <v>2000</v>
      </c>
      <c r="E128" s="37">
        <f t="shared" si="40"/>
        <v>2</v>
      </c>
      <c r="F128" s="35">
        <f t="shared" si="23"/>
        <v>3</v>
      </c>
      <c r="G128" s="11">
        <f t="shared" si="41"/>
        <v>3</v>
      </c>
      <c r="H128" s="11">
        <f t="shared" si="24"/>
        <v>0</v>
      </c>
      <c r="I128" s="20">
        <f t="shared" si="25"/>
        <v>0</v>
      </c>
      <c r="J128" s="29">
        <f t="shared" si="26"/>
        <v>15</v>
      </c>
      <c r="K128" s="71">
        <f>'Input_ch=5'!K53</f>
        <v>4</v>
      </c>
      <c r="L128" s="11">
        <f t="shared" si="42"/>
        <v>3</v>
      </c>
      <c r="M128" s="11">
        <f t="shared" si="27"/>
        <v>1</v>
      </c>
      <c r="N128" s="20">
        <f t="shared" si="28"/>
        <v>1</v>
      </c>
      <c r="O128" s="22">
        <f t="shared" si="29"/>
        <v>2036.25</v>
      </c>
      <c r="P128" s="71">
        <f>'Input_ch=5'!K64</f>
        <v>4</v>
      </c>
      <c r="Q128" s="11">
        <f t="shared" si="43"/>
        <v>3</v>
      </c>
      <c r="R128" s="11">
        <f t="shared" si="30"/>
        <v>1</v>
      </c>
      <c r="S128" s="20">
        <f t="shared" si="31"/>
        <v>1</v>
      </c>
      <c r="T128" s="29">
        <f t="shared" si="32"/>
        <v>2036.25</v>
      </c>
      <c r="U128" s="71">
        <f>'Input_ch=5'!K75</f>
        <v>4</v>
      </c>
      <c r="V128" s="11">
        <f t="shared" si="44"/>
        <v>3</v>
      </c>
      <c r="W128" s="11">
        <f t="shared" si="33"/>
        <v>1</v>
      </c>
      <c r="X128" s="20">
        <f t="shared" si="34"/>
        <v>1</v>
      </c>
      <c r="Y128" s="29">
        <f t="shared" si="35"/>
        <v>2036.25</v>
      </c>
      <c r="Z128" s="71">
        <f>'Input_ch=5'!K86</f>
        <v>4</v>
      </c>
      <c r="AA128" s="11">
        <f t="shared" si="45"/>
        <v>3</v>
      </c>
      <c r="AB128" s="11">
        <f t="shared" si="36"/>
        <v>1</v>
      </c>
      <c r="AC128" s="20">
        <f t="shared" si="37"/>
        <v>1</v>
      </c>
      <c r="AD128" s="29">
        <f t="shared" si="38"/>
        <v>2036.25</v>
      </c>
      <c r="AE128" s="25">
        <v>1</v>
      </c>
      <c r="AF128" s="20">
        <v>0</v>
      </c>
      <c r="AG128" s="11">
        <v>1</v>
      </c>
      <c r="AH128" s="22">
        <f t="shared" si="39"/>
        <v>2021.25</v>
      </c>
    </row>
    <row r="129" spans="1:34" x14ac:dyDescent="0.25">
      <c r="A129" s="11"/>
      <c r="B129" s="67">
        <v>41275</v>
      </c>
      <c r="C129" s="11">
        <v>2049.5</v>
      </c>
      <c r="D129" s="68">
        <v>2000</v>
      </c>
      <c r="E129" s="37">
        <f t="shared" si="40"/>
        <v>1</v>
      </c>
      <c r="F129" s="35">
        <f t="shared" si="23"/>
        <v>2</v>
      </c>
      <c r="G129" s="11">
        <f t="shared" si="41"/>
        <v>2</v>
      </c>
      <c r="H129" s="11">
        <f t="shared" si="24"/>
        <v>0</v>
      </c>
      <c r="I129" s="20">
        <f t="shared" si="25"/>
        <v>0</v>
      </c>
      <c r="J129" s="29">
        <f t="shared" si="26"/>
        <v>10</v>
      </c>
      <c r="K129" s="71">
        <f>'Input_ch=5'!K53</f>
        <v>4</v>
      </c>
      <c r="L129" s="11">
        <f t="shared" si="42"/>
        <v>3</v>
      </c>
      <c r="M129" s="11">
        <f t="shared" si="27"/>
        <v>1</v>
      </c>
      <c r="N129" s="20">
        <f t="shared" si="28"/>
        <v>1</v>
      </c>
      <c r="O129" s="22">
        <f t="shared" si="29"/>
        <v>2064.5</v>
      </c>
      <c r="P129" s="71">
        <f>'Input_ch=5'!K64</f>
        <v>4</v>
      </c>
      <c r="Q129" s="11">
        <f t="shared" si="43"/>
        <v>3</v>
      </c>
      <c r="R129" s="11">
        <f t="shared" si="30"/>
        <v>1</v>
      </c>
      <c r="S129" s="20">
        <f t="shared" si="31"/>
        <v>1</v>
      </c>
      <c r="T129" s="29">
        <f t="shared" si="32"/>
        <v>2064.5</v>
      </c>
      <c r="U129" s="71">
        <f>'Input_ch=5'!K75</f>
        <v>4</v>
      </c>
      <c r="V129" s="11">
        <f t="shared" si="44"/>
        <v>3</v>
      </c>
      <c r="W129" s="11">
        <f t="shared" si="33"/>
        <v>1</v>
      </c>
      <c r="X129" s="20">
        <f t="shared" si="34"/>
        <v>1</v>
      </c>
      <c r="Y129" s="29">
        <f t="shared" si="35"/>
        <v>2064.5</v>
      </c>
      <c r="Z129" s="71">
        <f>'Input_ch=5'!K86</f>
        <v>4</v>
      </c>
      <c r="AA129" s="11">
        <f t="shared" si="45"/>
        <v>3</v>
      </c>
      <c r="AB129" s="11">
        <f t="shared" si="36"/>
        <v>1</v>
      </c>
      <c r="AC129" s="20">
        <f t="shared" si="37"/>
        <v>1</v>
      </c>
      <c r="AD129" s="29">
        <f t="shared" si="38"/>
        <v>2064.5</v>
      </c>
      <c r="AE129" s="25">
        <v>1</v>
      </c>
      <c r="AF129" s="20">
        <v>0</v>
      </c>
      <c r="AG129" s="11">
        <v>1</v>
      </c>
      <c r="AH129" s="22">
        <f t="shared" si="39"/>
        <v>2049.5</v>
      </c>
    </row>
    <row r="130" spans="1:34" x14ac:dyDescent="0.25">
      <c r="A130" s="11"/>
      <c r="B130" s="67">
        <v>41306</v>
      </c>
      <c r="C130" s="11">
        <v>2155.75</v>
      </c>
      <c r="D130" s="68">
        <v>2000</v>
      </c>
      <c r="E130" s="37">
        <f t="shared" si="40"/>
        <v>0</v>
      </c>
      <c r="F130" s="35">
        <f t="shared" si="23"/>
        <v>1</v>
      </c>
      <c r="G130" s="11">
        <f t="shared" si="41"/>
        <v>1</v>
      </c>
      <c r="H130" s="11">
        <f t="shared" si="24"/>
        <v>0</v>
      </c>
      <c r="I130" s="20">
        <f t="shared" si="25"/>
        <v>0</v>
      </c>
      <c r="J130" s="29">
        <f t="shared" si="26"/>
        <v>5</v>
      </c>
      <c r="K130" s="71">
        <f>'Input_ch=5'!K53</f>
        <v>4</v>
      </c>
      <c r="L130" s="11">
        <f t="shared" si="42"/>
        <v>3</v>
      </c>
      <c r="M130" s="11">
        <f t="shared" si="27"/>
        <v>1</v>
      </c>
      <c r="N130" s="20">
        <f t="shared" si="28"/>
        <v>1</v>
      </c>
      <c r="O130" s="22">
        <f t="shared" si="29"/>
        <v>2170.75</v>
      </c>
      <c r="P130" s="71">
        <f>'Input_ch=5'!K64</f>
        <v>4</v>
      </c>
      <c r="Q130" s="11">
        <f t="shared" si="43"/>
        <v>3</v>
      </c>
      <c r="R130" s="11">
        <f t="shared" si="30"/>
        <v>1</v>
      </c>
      <c r="S130" s="20">
        <f t="shared" si="31"/>
        <v>1</v>
      </c>
      <c r="T130" s="29">
        <f t="shared" si="32"/>
        <v>2170.75</v>
      </c>
      <c r="U130" s="71">
        <f>'Input_ch=5'!K75</f>
        <v>4</v>
      </c>
      <c r="V130" s="11">
        <f t="shared" si="44"/>
        <v>3</v>
      </c>
      <c r="W130" s="11">
        <f t="shared" si="33"/>
        <v>1</v>
      </c>
      <c r="X130" s="20">
        <f t="shared" si="34"/>
        <v>1</v>
      </c>
      <c r="Y130" s="29">
        <f t="shared" si="35"/>
        <v>2170.75</v>
      </c>
      <c r="Z130" s="71">
        <f>'Input_ch=5'!K86</f>
        <v>4</v>
      </c>
      <c r="AA130" s="11">
        <f t="shared" si="45"/>
        <v>3</v>
      </c>
      <c r="AB130" s="11">
        <f t="shared" si="36"/>
        <v>1</v>
      </c>
      <c r="AC130" s="20">
        <f t="shared" si="37"/>
        <v>1</v>
      </c>
      <c r="AD130" s="29">
        <f t="shared" si="38"/>
        <v>2170.75</v>
      </c>
      <c r="AE130" s="25">
        <v>1</v>
      </c>
      <c r="AF130" s="20">
        <v>0</v>
      </c>
      <c r="AG130" s="11">
        <v>1</v>
      </c>
      <c r="AH130" s="22">
        <f t="shared" si="39"/>
        <v>2155.75</v>
      </c>
    </row>
    <row r="131" spans="1:34" x14ac:dyDescent="0.25">
      <c r="A131" s="11"/>
      <c r="B131" s="67">
        <v>41334</v>
      </c>
      <c r="C131" s="11">
        <v>1997.5</v>
      </c>
      <c r="D131" s="68">
        <v>2000</v>
      </c>
      <c r="E131" s="37">
        <f t="shared" si="40"/>
        <v>0</v>
      </c>
      <c r="F131" s="35">
        <f t="shared" si="23"/>
        <v>1</v>
      </c>
      <c r="G131" s="11">
        <f t="shared" si="41"/>
        <v>0</v>
      </c>
      <c r="H131" s="11">
        <f t="shared" si="24"/>
        <v>1</v>
      </c>
      <c r="I131" s="20">
        <f t="shared" si="25"/>
        <v>1</v>
      </c>
      <c r="J131" s="29">
        <f t="shared" si="26"/>
        <v>1997.5</v>
      </c>
      <c r="K131" s="71">
        <f>'Input_ch=5'!K53</f>
        <v>4</v>
      </c>
      <c r="L131" s="11">
        <f t="shared" si="42"/>
        <v>3</v>
      </c>
      <c r="M131" s="11">
        <f t="shared" si="27"/>
        <v>1</v>
      </c>
      <c r="N131" s="20">
        <f t="shared" si="28"/>
        <v>1</v>
      </c>
      <c r="O131" s="22">
        <f t="shared" si="29"/>
        <v>2012.5</v>
      </c>
      <c r="P131" s="71">
        <f>'Input_ch=5'!K64</f>
        <v>4</v>
      </c>
      <c r="Q131" s="11">
        <f t="shared" si="43"/>
        <v>3</v>
      </c>
      <c r="R131" s="11">
        <f t="shared" si="30"/>
        <v>1</v>
      </c>
      <c r="S131" s="20">
        <f t="shared" si="31"/>
        <v>1</v>
      </c>
      <c r="T131" s="29">
        <f t="shared" si="32"/>
        <v>2012.5</v>
      </c>
      <c r="U131" s="71">
        <f>'Input_ch=5'!K75</f>
        <v>4</v>
      </c>
      <c r="V131" s="11">
        <f t="shared" si="44"/>
        <v>3</v>
      </c>
      <c r="W131" s="11">
        <f t="shared" si="33"/>
        <v>1</v>
      </c>
      <c r="X131" s="20">
        <f t="shared" si="34"/>
        <v>1</v>
      </c>
      <c r="Y131" s="29">
        <f t="shared" si="35"/>
        <v>2012.5</v>
      </c>
      <c r="Z131" s="71">
        <f>'Input_ch=5'!K86</f>
        <v>4</v>
      </c>
      <c r="AA131" s="11">
        <f t="shared" si="45"/>
        <v>3</v>
      </c>
      <c r="AB131" s="11">
        <f t="shared" si="36"/>
        <v>1</v>
      </c>
      <c r="AC131" s="20">
        <f t="shared" si="37"/>
        <v>1</v>
      </c>
      <c r="AD131" s="29">
        <f t="shared" si="38"/>
        <v>2012.5</v>
      </c>
      <c r="AE131" s="25">
        <v>1</v>
      </c>
      <c r="AF131" s="20">
        <v>0</v>
      </c>
      <c r="AG131" s="11">
        <v>1</v>
      </c>
      <c r="AH131" s="22">
        <f t="shared" si="39"/>
        <v>1997.5</v>
      </c>
    </row>
    <row r="132" spans="1:34" x14ac:dyDescent="0.25">
      <c r="A132" s="1"/>
      <c r="B132" s="67">
        <v>41365</v>
      </c>
      <c r="C132" s="11">
        <v>1864.5</v>
      </c>
      <c r="D132" s="68">
        <v>2000</v>
      </c>
      <c r="E132" s="37">
        <f t="shared" si="40"/>
        <v>0</v>
      </c>
      <c r="F132" s="35">
        <f t="shared" si="23"/>
        <v>1</v>
      </c>
      <c r="G132" s="11">
        <f t="shared" si="41"/>
        <v>0</v>
      </c>
      <c r="H132" s="11">
        <f t="shared" si="24"/>
        <v>1</v>
      </c>
      <c r="I132" s="20">
        <f t="shared" si="25"/>
        <v>1</v>
      </c>
      <c r="J132" s="29">
        <f t="shared" si="26"/>
        <v>1864.5</v>
      </c>
      <c r="K132" s="71">
        <f>'Input_ch=5'!K53</f>
        <v>4</v>
      </c>
      <c r="L132" s="11">
        <f t="shared" si="42"/>
        <v>3</v>
      </c>
      <c r="M132" s="11">
        <f t="shared" si="27"/>
        <v>1</v>
      </c>
      <c r="N132" s="20">
        <f t="shared" si="28"/>
        <v>1</v>
      </c>
      <c r="O132" s="22">
        <f t="shared" si="29"/>
        <v>1879.5</v>
      </c>
      <c r="P132" s="71">
        <f>'Input_ch=5'!K64</f>
        <v>4</v>
      </c>
      <c r="Q132" s="11">
        <f t="shared" si="43"/>
        <v>3</v>
      </c>
      <c r="R132" s="11">
        <f t="shared" si="30"/>
        <v>1</v>
      </c>
      <c r="S132" s="20">
        <f t="shared" si="31"/>
        <v>1</v>
      </c>
      <c r="T132" s="29">
        <f t="shared" si="32"/>
        <v>1879.5</v>
      </c>
      <c r="U132" s="71">
        <f>'Input_ch=5'!K75</f>
        <v>4</v>
      </c>
      <c r="V132" s="11">
        <f t="shared" si="44"/>
        <v>3</v>
      </c>
      <c r="W132" s="11">
        <f t="shared" si="33"/>
        <v>1</v>
      </c>
      <c r="X132" s="20">
        <f t="shared" si="34"/>
        <v>1</v>
      </c>
      <c r="Y132" s="29">
        <f t="shared" si="35"/>
        <v>1879.5</v>
      </c>
      <c r="Z132" s="71">
        <f>'Input_ch=5'!K86</f>
        <v>4</v>
      </c>
      <c r="AA132" s="11">
        <f t="shared" si="45"/>
        <v>3</v>
      </c>
      <c r="AB132" s="11">
        <f t="shared" si="36"/>
        <v>1</v>
      </c>
      <c r="AC132" s="20">
        <f t="shared" si="37"/>
        <v>1</v>
      </c>
      <c r="AD132" s="29">
        <f t="shared" si="38"/>
        <v>1879.5</v>
      </c>
      <c r="AE132" s="25">
        <v>1</v>
      </c>
      <c r="AF132" s="20">
        <v>0</v>
      </c>
      <c r="AG132" s="11">
        <v>1</v>
      </c>
      <c r="AH132" s="22">
        <f t="shared" si="39"/>
        <v>1864.5</v>
      </c>
    </row>
    <row r="133" spans="1:34" x14ac:dyDescent="0.25">
      <c r="A133" s="1"/>
      <c r="B133" s="67">
        <v>41395</v>
      </c>
      <c r="C133" s="11">
        <v>1805.75</v>
      </c>
      <c r="D133" s="68">
        <v>2000</v>
      </c>
      <c r="E133" s="37">
        <f t="shared" si="40"/>
        <v>3</v>
      </c>
      <c r="F133" s="35">
        <f t="shared" si="23"/>
        <v>4</v>
      </c>
      <c r="G133" s="11">
        <f t="shared" si="41"/>
        <v>0</v>
      </c>
      <c r="H133" s="11">
        <f t="shared" si="24"/>
        <v>4</v>
      </c>
      <c r="I133" s="20">
        <f t="shared" si="25"/>
        <v>4</v>
      </c>
      <c r="J133" s="29">
        <f t="shared" si="26"/>
        <v>7223</v>
      </c>
      <c r="K133" s="71">
        <f>'Input_ch=5'!K53</f>
        <v>4</v>
      </c>
      <c r="L133" s="11">
        <f t="shared" si="42"/>
        <v>3</v>
      </c>
      <c r="M133" s="11">
        <f t="shared" si="27"/>
        <v>1</v>
      </c>
      <c r="N133" s="20">
        <f t="shared" si="28"/>
        <v>1</v>
      </c>
      <c r="O133" s="22">
        <f t="shared" si="29"/>
        <v>1820.75</v>
      </c>
      <c r="P133" s="71">
        <f>'Input_ch=5'!K64</f>
        <v>4</v>
      </c>
      <c r="Q133" s="11">
        <f t="shared" si="43"/>
        <v>3</v>
      </c>
      <c r="R133" s="11">
        <f t="shared" si="30"/>
        <v>1</v>
      </c>
      <c r="S133" s="20">
        <f t="shared" si="31"/>
        <v>1</v>
      </c>
      <c r="T133" s="29">
        <f t="shared" si="32"/>
        <v>1820.75</v>
      </c>
      <c r="U133" s="71">
        <f>'Input_ch=5'!K75</f>
        <v>4</v>
      </c>
      <c r="V133" s="11">
        <f t="shared" si="44"/>
        <v>3</v>
      </c>
      <c r="W133" s="11">
        <f t="shared" si="33"/>
        <v>1</v>
      </c>
      <c r="X133" s="20">
        <f t="shared" si="34"/>
        <v>1</v>
      </c>
      <c r="Y133" s="29">
        <f t="shared" si="35"/>
        <v>1820.75</v>
      </c>
      <c r="Z133" s="71">
        <f>'Input_ch=5'!K86</f>
        <v>4</v>
      </c>
      <c r="AA133" s="11">
        <f t="shared" si="45"/>
        <v>3</v>
      </c>
      <c r="AB133" s="11">
        <f t="shared" si="36"/>
        <v>1</v>
      </c>
      <c r="AC133" s="20">
        <f t="shared" si="37"/>
        <v>1</v>
      </c>
      <c r="AD133" s="29">
        <f t="shared" si="38"/>
        <v>1820.75</v>
      </c>
      <c r="AE133" s="25">
        <v>1</v>
      </c>
      <c r="AF133" s="20">
        <v>0</v>
      </c>
      <c r="AG133" s="11">
        <v>1</v>
      </c>
      <c r="AH133" s="22">
        <f t="shared" si="39"/>
        <v>1805.75</v>
      </c>
    </row>
    <row r="134" spans="1:34" x14ac:dyDescent="0.25">
      <c r="A134" s="1"/>
      <c r="B134" s="67">
        <v>41426</v>
      </c>
      <c r="C134" s="11">
        <v>1919</v>
      </c>
      <c r="D134" s="68">
        <v>2000</v>
      </c>
      <c r="E134" s="37">
        <f t="shared" si="40"/>
        <v>0</v>
      </c>
      <c r="F134" s="35">
        <f t="shared" si="23"/>
        <v>1</v>
      </c>
      <c r="G134" s="11">
        <f t="shared" si="41"/>
        <v>3</v>
      </c>
      <c r="H134" s="11">
        <f t="shared" si="24"/>
        <v>-2</v>
      </c>
      <c r="I134" s="20">
        <f t="shared" si="25"/>
        <v>0</v>
      </c>
      <c r="J134" s="29">
        <f t="shared" si="26"/>
        <v>15</v>
      </c>
      <c r="K134" s="71">
        <f>'Input_ch=5'!K53</f>
        <v>4</v>
      </c>
      <c r="L134" s="11">
        <f t="shared" si="42"/>
        <v>3</v>
      </c>
      <c r="M134" s="11">
        <f t="shared" si="27"/>
        <v>1</v>
      </c>
      <c r="N134" s="20">
        <f t="shared" si="28"/>
        <v>1</v>
      </c>
      <c r="O134" s="22">
        <f t="shared" si="29"/>
        <v>1934</v>
      </c>
      <c r="P134" s="71">
        <f>'Input_ch=5'!K64</f>
        <v>4</v>
      </c>
      <c r="Q134" s="11">
        <f t="shared" si="43"/>
        <v>3</v>
      </c>
      <c r="R134" s="11">
        <f t="shared" si="30"/>
        <v>1</v>
      </c>
      <c r="S134" s="20">
        <f t="shared" si="31"/>
        <v>1</v>
      </c>
      <c r="T134" s="29">
        <f t="shared" si="32"/>
        <v>1934</v>
      </c>
      <c r="U134" s="71">
        <f>'Input_ch=5'!K75</f>
        <v>4</v>
      </c>
      <c r="V134" s="11">
        <f t="shared" si="44"/>
        <v>3</v>
      </c>
      <c r="W134" s="11">
        <f t="shared" si="33"/>
        <v>1</v>
      </c>
      <c r="X134" s="20">
        <f t="shared" si="34"/>
        <v>1</v>
      </c>
      <c r="Y134" s="29">
        <f t="shared" si="35"/>
        <v>1934</v>
      </c>
      <c r="Z134" s="71">
        <f>'Input_ch=5'!K86</f>
        <v>4</v>
      </c>
      <c r="AA134" s="11">
        <f t="shared" si="45"/>
        <v>3</v>
      </c>
      <c r="AB134" s="11">
        <f t="shared" si="36"/>
        <v>1</v>
      </c>
      <c r="AC134" s="20">
        <f t="shared" si="37"/>
        <v>1</v>
      </c>
      <c r="AD134" s="29">
        <f t="shared" si="38"/>
        <v>1934</v>
      </c>
      <c r="AE134" s="25">
        <v>1</v>
      </c>
      <c r="AF134" s="20">
        <v>0</v>
      </c>
      <c r="AG134" s="11">
        <v>1</v>
      </c>
      <c r="AH134" s="22">
        <f t="shared" si="39"/>
        <v>1919</v>
      </c>
    </row>
    <row r="135" spans="1:34" x14ac:dyDescent="0.25">
      <c r="A135" s="1"/>
      <c r="B135" s="67">
        <v>41456</v>
      </c>
      <c r="C135" s="11">
        <v>1858</v>
      </c>
      <c r="D135" s="68">
        <v>2000</v>
      </c>
      <c r="E135" s="37">
        <f t="shared" si="40"/>
        <v>0</v>
      </c>
      <c r="F135" s="35">
        <f t="shared" si="23"/>
        <v>1</v>
      </c>
      <c r="G135" s="11">
        <f t="shared" si="41"/>
        <v>2</v>
      </c>
      <c r="H135" s="11">
        <f t="shared" si="24"/>
        <v>-1</v>
      </c>
      <c r="I135" s="20">
        <f t="shared" si="25"/>
        <v>0</v>
      </c>
      <c r="J135" s="29">
        <f t="shared" si="26"/>
        <v>10</v>
      </c>
      <c r="K135" s="71">
        <f>'Input_ch=5'!K53</f>
        <v>4</v>
      </c>
      <c r="L135" s="11">
        <f t="shared" si="42"/>
        <v>3</v>
      </c>
      <c r="M135" s="11">
        <f t="shared" si="27"/>
        <v>1</v>
      </c>
      <c r="N135" s="20">
        <f t="shared" si="28"/>
        <v>1</v>
      </c>
      <c r="O135" s="22">
        <f t="shared" si="29"/>
        <v>1873</v>
      </c>
      <c r="P135" s="71">
        <f>'Input_ch=5'!K64</f>
        <v>4</v>
      </c>
      <c r="Q135" s="11">
        <f t="shared" si="43"/>
        <v>3</v>
      </c>
      <c r="R135" s="11">
        <f t="shared" si="30"/>
        <v>1</v>
      </c>
      <c r="S135" s="20">
        <f t="shared" si="31"/>
        <v>1</v>
      </c>
      <c r="T135" s="29">
        <f t="shared" si="32"/>
        <v>1873</v>
      </c>
      <c r="U135" s="71">
        <f>'Input_ch=5'!K75</f>
        <v>4</v>
      </c>
      <c r="V135" s="11">
        <f t="shared" si="44"/>
        <v>3</v>
      </c>
      <c r="W135" s="11">
        <f t="shared" si="33"/>
        <v>1</v>
      </c>
      <c r="X135" s="20">
        <f t="shared" si="34"/>
        <v>1</v>
      </c>
      <c r="Y135" s="29">
        <f t="shared" si="35"/>
        <v>1873</v>
      </c>
      <c r="Z135" s="71">
        <f>'Input_ch=5'!K86</f>
        <v>4</v>
      </c>
      <c r="AA135" s="11">
        <f t="shared" si="45"/>
        <v>3</v>
      </c>
      <c r="AB135" s="11">
        <f t="shared" si="36"/>
        <v>1</v>
      </c>
      <c r="AC135" s="20">
        <f t="shared" si="37"/>
        <v>1</v>
      </c>
      <c r="AD135" s="29">
        <f t="shared" si="38"/>
        <v>1873</v>
      </c>
      <c r="AE135" s="25">
        <v>1</v>
      </c>
      <c r="AF135" s="20">
        <v>0</v>
      </c>
      <c r="AG135" s="11">
        <v>1</v>
      </c>
      <c r="AH135" s="22">
        <f t="shared" si="39"/>
        <v>1858</v>
      </c>
    </row>
    <row r="136" spans="1:34" x14ac:dyDescent="0.25">
      <c r="B136" s="67">
        <v>41487</v>
      </c>
      <c r="C136" s="11">
        <v>1816.75</v>
      </c>
      <c r="D136" s="68">
        <v>2000</v>
      </c>
      <c r="E136" s="37">
        <f t="shared" si="40"/>
        <v>3</v>
      </c>
      <c r="F136" s="35">
        <f t="shared" si="23"/>
        <v>4</v>
      </c>
      <c r="G136" s="11">
        <f t="shared" si="41"/>
        <v>1</v>
      </c>
      <c r="H136" s="11">
        <f t="shared" si="24"/>
        <v>3</v>
      </c>
      <c r="I136" s="20">
        <f t="shared" si="25"/>
        <v>3</v>
      </c>
      <c r="J136" s="29">
        <f t="shared" si="26"/>
        <v>5455.25</v>
      </c>
      <c r="K136" s="71">
        <f>'Input_ch=5'!K53</f>
        <v>4</v>
      </c>
      <c r="L136" s="11">
        <f t="shared" si="42"/>
        <v>3</v>
      </c>
      <c r="M136" s="11">
        <f t="shared" si="27"/>
        <v>1</v>
      </c>
      <c r="N136" s="20">
        <f t="shared" si="28"/>
        <v>1</v>
      </c>
      <c r="O136" s="22">
        <f t="shared" si="29"/>
        <v>1831.75</v>
      </c>
      <c r="P136" s="71">
        <f>'Input_ch=5'!K64</f>
        <v>4</v>
      </c>
      <c r="Q136" s="11">
        <f t="shared" si="43"/>
        <v>3</v>
      </c>
      <c r="R136" s="11">
        <f t="shared" si="30"/>
        <v>1</v>
      </c>
      <c r="S136" s="20">
        <f t="shared" si="31"/>
        <v>1</v>
      </c>
      <c r="T136" s="29">
        <f t="shared" si="32"/>
        <v>1831.75</v>
      </c>
      <c r="U136" s="71">
        <f>'Input_ch=5'!K75</f>
        <v>4</v>
      </c>
      <c r="V136" s="11">
        <f t="shared" si="44"/>
        <v>3</v>
      </c>
      <c r="W136" s="11">
        <f t="shared" si="33"/>
        <v>1</v>
      </c>
      <c r="X136" s="20">
        <f t="shared" si="34"/>
        <v>1</v>
      </c>
      <c r="Y136" s="29">
        <f t="shared" si="35"/>
        <v>1831.75</v>
      </c>
      <c r="Z136" s="71">
        <f>'Input_ch=5'!K86</f>
        <v>4</v>
      </c>
      <c r="AA136" s="11">
        <f t="shared" si="45"/>
        <v>3</v>
      </c>
      <c r="AB136" s="11">
        <f t="shared" si="36"/>
        <v>1</v>
      </c>
      <c r="AC136" s="20">
        <f t="shared" si="37"/>
        <v>1</v>
      </c>
      <c r="AD136" s="29">
        <f t="shared" si="38"/>
        <v>1831.75</v>
      </c>
      <c r="AE136" s="25">
        <v>1</v>
      </c>
      <c r="AF136" s="20">
        <v>0</v>
      </c>
      <c r="AG136" s="11">
        <v>1</v>
      </c>
      <c r="AH136" s="22">
        <f t="shared" si="39"/>
        <v>1816.75</v>
      </c>
    </row>
    <row r="137" spans="1:34" x14ac:dyDescent="0.25">
      <c r="B137" s="67">
        <v>41518</v>
      </c>
      <c r="C137" s="11">
        <v>1870</v>
      </c>
      <c r="D137" s="68">
        <v>2000</v>
      </c>
      <c r="E137" s="37">
        <f t="shared" si="40"/>
        <v>0</v>
      </c>
      <c r="F137" s="35">
        <f t="shared" si="23"/>
        <v>1</v>
      </c>
      <c r="G137" s="11">
        <f t="shared" si="41"/>
        <v>3</v>
      </c>
      <c r="H137" s="11">
        <f t="shared" si="24"/>
        <v>-2</v>
      </c>
      <c r="I137" s="20">
        <f t="shared" si="25"/>
        <v>0</v>
      </c>
      <c r="J137" s="29">
        <f t="shared" si="26"/>
        <v>15</v>
      </c>
      <c r="K137" s="71">
        <f>'Input_ch=5'!K53</f>
        <v>4</v>
      </c>
      <c r="L137" s="11">
        <f t="shared" si="42"/>
        <v>3</v>
      </c>
      <c r="M137" s="11">
        <f t="shared" si="27"/>
        <v>1</v>
      </c>
      <c r="N137" s="20">
        <f t="shared" si="28"/>
        <v>1</v>
      </c>
      <c r="O137" s="22">
        <f t="shared" si="29"/>
        <v>1885</v>
      </c>
      <c r="P137" s="71">
        <f>'Input_ch=5'!K64</f>
        <v>4</v>
      </c>
      <c r="Q137" s="11">
        <f t="shared" si="43"/>
        <v>3</v>
      </c>
      <c r="R137" s="11">
        <f t="shared" si="30"/>
        <v>1</v>
      </c>
      <c r="S137" s="20">
        <f t="shared" si="31"/>
        <v>1</v>
      </c>
      <c r="T137" s="29">
        <f t="shared" si="32"/>
        <v>1885</v>
      </c>
      <c r="U137" s="71">
        <f>'Input_ch=5'!K75</f>
        <v>4</v>
      </c>
      <c r="V137" s="11">
        <f t="shared" si="44"/>
        <v>3</v>
      </c>
      <c r="W137" s="11">
        <f t="shared" si="33"/>
        <v>1</v>
      </c>
      <c r="X137" s="20">
        <f t="shared" si="34"/>
        <v>1</v>
      </c>
      <c r="Y137" s="29">
        <f t="shared" si="35"/>
        <v>1885</v>
      </c>
      <c r="Z137" s="71">
        <f>'Input_ch=5'!K86</f>
        <v>4</v>
      </c>
      <c r="AA137" s="11">
        <f t="shared" si="45"/>
        <v>3</v>
      </c>
      <c r="AB137" s="11">
        <f t="shared" si="36"/>
        <v>1</v>
      </c>
      <c r="AC137" s="20">
        <f t="shared" si="37"/>
        <v>1</v>
      </c>
      <c r="AD137" s="29">
        <f t="shared" si="38"/>
        <v>1885</v>
      </c>
      <c r="AE137" s="25">
        <v>1</v>
      </c>
      <c r="AF137" s="20">
        <v>0</v>
      </c>
      <c r="AG137" s="11">
        <v>1</v>
      </c>
      <c r="AH137" s="22">
        <f t="shared" si="39"/>
        <v>1870</v>
      </c>
    </row>
    <row r="138" spans="1:34" x14ac:dyDescent="0.25">
      <c r="B138" s="67">
        <v>41548</v>
      </c>
      <c r="C138" s="11">
        <v>1840</v>
      </c>
      <c r="D138" s="68">
        <v>2000</v>
      </c>
      <c r="E138" s="37">
        <f t="shared" si="40"/>
        <v>3</v>
      </c>
      <c r="F138" s="35">
        <f t="shared" si="23"/>
        <v>4</v>
      </c>
      <c r="G138" s="11">
        <f t="shared" si="41"/>
        <v>2</v>
      </c>
      <c r="H138" s="11">
        <f t="shared" si="24"/>
        <v>2</v>
      </c>
      <c r="I138" s="20">
        <f t="shared" si="25"/>
        <v>2</v>
      </c>
      <c r="J138" s="29">
        <f t="shared" si="26"/>
        <v>3690</v>
      </c>
      <c r="K138" s="71">
        <f>'Input_ch=5'!K53</f>
        <v>4</v>
      </c>
      <c r="L138" s="11">
        <f t="shared" si="42"/>
        <v>3</v>
      </c>
      <c r="M138" s="11">
        <f t="shared" si="27"/>
        <v>1</v>
      </c>
      <c r="N138" s="20">
        <f t="shared" si="28"/>
        <v>1</v>
      </c>
      <c r="O138" s="22">
        <f t="shared" si="29"/>
        <v>1855</v>
      </c>
      <c r="P138" s="71">
        <f>'Input_ch=5'!K64</f>
        <v>4</v>
      </c>
      <c r="Q138" s="11">
        <f t="shared" si="43"/>
        <v>3</v>
      </c>
      <c r="R138" s="11">
        <f t="shared" si="30"/>
        <v>1</v>
      </c>
      <c r="S138" s="20">
        <f t="shared" si="31"/>
        <v>1</v>
      </c>
      <c r="T138" s="29">
        <f t="shared" si="32"/>
        <v>1855</v>
      </c>
      <c r="U138" s="71">
        <f>'Input_ch=5'!K75</f>
        <v>4</v>
      </c>
      <c r="V138" s="11">
        <f t="shared" si="44"/>
        <v>3</v>
      </c>
      <c r="W138" s="11">
        <f t="shared" si="33"/>
        <v>1</v>
      </c>
      <c r="X138" s="20">
        <f t="shared" si="34"/>
        <v>1</v>
      </c>
      <c r="Y138" s="29">
        <f t="shared" si="35"/>
        <v>1855</v>
      </c>
      <c r="Z138" s="71">
        <f>'Input_ch=5'!K86</f>
        <v>4</v>
      </c>
      <c r="AA138" s="11">
        <f t="shared" si="45"/>
        <v>3</v>
      </c>
      <c r="AB138" s="11">
        <f t="shared" si="36"/>
        <v>1</v>
      </c>
      <c r="AC138" s="20">
        <f t="shared" si="37"/>
        <v>1</v>
      </c>
      <c r="AD138" s="29">
        <f t="shared" si="38"/>
        <v>1855</v>
      </c>
      <c r="AE138" s="25">
        <v>1</v>
      </c>
      <c r="AF138" s="20">
        <v>0</v>
      </c>
      <c r="AG138" s="11">
        <v>1</v>
      </c>
      <c r="AH138" s="22">
        <f t="shared" si="39"/>
        <v>1840</v>
      </c>
    </row>
    <row r="139" spans="1:34" x14ac:dyDescent="0.25">
      <c r="B139" s="67">
        <v>41579</v>
      </c>
      <c r="C139" s="11">
        <v>1906.25</v>
      </c>
      <c r="D139" s="68">
        <v>2000</v>
      </c>
      <c r="E139" s="37">
        <f t="shared" si="40"/>
        <v>0</v>
      </c>
      <c r="F139" s="35">
        <f t="shared" si="23"/>
        <v>1</v>
      </c>
      <c r="G139" s="11">
        <f t="shared" si="41"/>
        <v>3</v>
      </c>
      <c r="H139" s="11">
        <f t="shared" si="24"/>
        <v>-2</v>
      </c>
      <c r="I139" s="20">
        <f t="shared" si="25"/>
        <v>0</v>
      </c>
      <c r="J139" s="29">
        <f t="shared" si="26"/>
        <v>15</v>
      </c>
      <c r="K139" s="71">
        <f>'Input_ch=5'!K53</f>
        <v>4</v>
      </c>
      <c r="L139" s="11">
        <f t="shared" si="42"/>
        <v>3</v>
      </c>
      <c r="M139" s="11">
        <f t="shared" si="27"/>
        <v>1</v>
      </c>
      <c r="N139" s="20">
        <f t="shared" si="28"/>
        <v>1</v>
      </c>
      <c r="O139" s="22">
        <f t="shared" si="29"/>
        <v>1921.25</v>
      </c>
      <c r="P139" s="71">
        <f>'Input_ch=5'!K64</f>
        <v>4</v>
      </c>
      <c r="Q139" s="11">
        <f t="shared" si="43"/>
        <v>3</v>
      </c>
      <c r="R139" s="11">
        <f t="shared" si="30"/>
        <v>1</v>
      </c>
      <c r="S139" s="20">
        <f t="shared" si="31"/>
        <v>1</v>
      </c>
      <c r="T139" s="29">
        <f t="shared" si="32"/>
        <v>1921.25</v>
      </c>
      <c r="U139" s="71">
        <f>'Input_ch=5'!K75</f>
        <v>4</v>
      </c>
      <c r="V139" s="11">
        <f t="shared" si="44"/>
        <v>3</v>
      </c>
      <c r="W139" s="11">
        <f t="shared" si="33"/>
        <v>1</v>
      </c>
      <c r="X139" s="20">
        <f t="shared" si="34"/>
        <v>1</v>
      </c>
      <c r="Y139" s="29">
        <f t="shared" si="35"/>
        <v>1921.25</v>
      </c>
      <c r="Z139" s="71">
        <f>'Input_ch=5'!K86</f>
        <v>4</v>
      </c>
      <c r="AA139" s="11">
        <f t="shared" si="45"/>
        <v>3</v>
      </c>
      <c r="AB139" s="11">
        <f t="shared" si="36"/>
        <v>1</v>
      </c>
      <c r="AC139" s="20">
        <f t="shared" si="37"/>
        <v>1</v>
      </c>
      <c r="AD139" s="29">
        <f t="shared" si="38"/>
        <v>1921.25</v>
      </c>
      <c r="AE139" s="25">
        <v>1</v>
      </c>
      <c r="AF139" s="20">
        <v>0</v>
      </c>
      <c r="AG139" s="11">
        <v>1</v>
      </c>
      <c r="AH139" s="22">
        <f t="shared" si="39"/>
        <v>1906.25</v>
      </c>
    </row>
    <row r="140" spans="1:34" x14ac:dyDescent="0.25">
      <c r="B140" s="67">
        <v>41609</v>
      </c>
      <c r="C140" s="11">
        <v>1857</v>
      </c>
      <c r="D140" s="68">
        <v>2000</v>
      </c>
      <c r="E140" s="37">
        <f t="shared" si="40"/>
        <v>3</v>
      </c>
      <c r="F140" s="35">
        <f t="shared" si="23"/>
        <v>4</v>
      </c>
      <c r="G140" s="11">
        <f t="shared" si="41"/>
        <v>2</v>
      </c>
      <c r="H140" s="11">
        <f t="shared" si="24"/>
        <v>2</v>
      </c>
      <c r="I140" s="20">
        <f t="shared" si="25"/>
        <v>2</v>
      </c>
      <c r="J140" s="29">
        <f t="shared" si="26"/>
        <v>3724</v>
      </c>
      <c r="K140" s="71">
        <f>'Input_ch=5'!K53</f>
        <v>4</v>
      </c>
      <c r="L140" s="11">
        <f t="shared" si="42"/>
        <v>3</v>
      </c>
      <c r="M140" s="11">
        <f t="shared" si="27"/>
        <v>1</v>
      </c>
      <c r="N140" s="20">
        <f t="shared" si="28"/>
        <v>1</v>
      </c>
      <c r="O140" s="22">
        <f t="shared" si="29"/>
        <v>1872</v>
      </c>
      <c r="P140" s="71">
        <f>'Input_ch=5'!K64</f>
        <v>4</v>
      </c>
      <c r="Q140" s="11">
        <f t="shared" si="43"/>
        <v>3</v>
      </c>
      <c r="R140" s="11">
        <f t="shared" si="30"/>
        <v>1</v>
      </c>
      <c r="S140" s="20">
        <f t="shared" si="31"/>
        <v>1</v>
      </c>
      <c r="T140" s="29">
        <f t="shared" si="32"/>
        <v>1872</v>
      </c>
      <c r="U140" s="71">
        <f>'Input_ch=5'!K75</f>
        <v>4</v>
      </c>
      <c r="V140" s="11">
        <f t="shared" si="44"/>
        <v>3</v>
      </c>
      <c r="W140" s="11">
        <f t="shared" si="33"/>
        <v>1</v>
      </c>
      <c r="X140" s="20">
        <f t="shared" si="34"/>
        <v>1</v>
      </c>
      <c r="Y140" s="29">
        <f t="shared" si="35"/>
        <v>1872</v>
      </c>
      <c r="Z140" s="71">
        <f>'Input_ch=5'!K86</f>
        <v>4</v>
      </c>
      <c r="AA140" s="11">
        <f t="shared" si="45"/>
        <v>3</v>
      </c>
      <c r="AB140" s="11">
        <f t="shared" si="36"/>
        <v>1</v>
      </c>
      <c r="AC140" s="20">
        <f t="shared" si="37"/>
        <v>1</v>
      </c>
      <c r="AD140" s="29">
        <f t="shared" si="38"/>
        <v>1872</v>
      </c>
      <c r="AE140" s="25">
        <v>1</v>
      </c>
      <c r="AF140" s="20">
        <v>0</v>
      </c>
      <c r="AG140" s="11">
        <v>1</v>
      </c>
      <c r="AH140" s="22">
        <f t="shared" si="39"/>
        <v>1857</v>
      </c>
    </row>
    <row r="141" spans="1:34" x14ac:dyDescent="0.25">
      <c r="B141" s="67">
        <v>41640</v>
      </c>
      <c r="C141" s="11">
        <v>2053</v>
      </c>
      <c r="D141" s="68">
        <v>2000</v>
      </c>
      <c r="E141" s="37">
        <f t="shared" si="40"/>
        <v>0</v>
      </c>
      <c r="F141" s="35">
        <f t="shared" si="23"/>
        <v>1</v>
      </c>
      <c r="G141" s="11">
        <f t="shared" si="41"/>
        <v>3</v>
      </c>
      <c r="H141" s="11">
        <f t="shared" si="24"/>
        <v>-2</v>
      </c>
      <c r="I141" s="20">
        <f t="shared" si="25"/>
        <v>0</v>
      </c>
      <c r="J141" s="29">
        <f t="shared" si="26"/>
        <v>15</v>
      </c>
      <c r="K141" s="71">
        <f>'Input_ch=5'!K53</f>
        <v>4</v>
      </c>
      <c r="L141" s="11">
        <f t="shared" si="42"/>
        <v>3</v>
      </c>
      <c r="M141" s="11">
        <f t="shared" si="27"/>
        <v>1</v>
      </c>
      <c r="N141" s="20">
        <f t="shared" si="28"/>
        <v>1</v>
      </c>
      <c r="O141" s="22">
        <f t="shared" si="29"/>
        <v>2068</v>
      </c>
      <c r="P141" s="71">
        <f>'Input_ch=5'!K64</f>
        <v>4</v>
      </c>
      <c r="Q141" s="11">
        <f t="shared" si="43"/>
        <v>3</v>
      </c>
      <c r="R141" s="11">
        <f t="shared" si="30"/>
        <v>1</v>
      </c>
      <c r="S141" s="20">
        <f t="shared" si="31"/>
        <v>1</v>
      </c>
      <c r="T141" s="29">
        <f t="shared" si="32"/>
        <v>2068</v>
      </c>
      <c r="U141" s="71">
        <f>'Input_ch=5'!K75</f>
        <v>4</v>
      </c>
      <c r="V141" s="11">
        <f t="shared" si="44"/>
        <v>3</v>
      </c>
      <c r="W141" s="11">
        <f t="shared" si="33"/>
        <v>1</v>
      </c>
      <c r="X141" s="20">
        <f t="shared" si="34"/>
        <v>1</v>
      </c>
      <c r="Y141" s="29">
        <f t="shared" si="35"/>
        <v>2068</v>
      </c>
      <c r="Z141" s="71">
        <f>'Input_ch=5'!K86</f>
        <v>4</v>
      </c>
      <c r="AA141" s="11">
        <f t="shared" si="45"/>
        <v>3</v>
      </c>
      <c r="AB141" s="11">
        <f t="shared" si="36"/>
        <v>1</v>
      </c>
      <c r="AC141" s="20">
        <f t="shared" si="37"/>
        <v>1</v>
      </c>
      <c r="AD141" s="29">
        <f t="shared" si="38"/>
        <v>2068</v>
      </c>
      <c r="AE141" s="25">
        <v>1</v>
      </c>
      <c r="AF141" s="20">
        <v>0</v>
      </c>
      <c r="AG141" s="11">
        <v>1</v>
      </c>
      <c r="AH141" s="22">
        <f t="shared" si="39"/>
        <v>2053</v>
      </c>
    </row>
    <row r="142" spans="1:34" x14ac:dyDescent="0.25">
      <c r="B142" s="67">
        <v>41671</v>
      </c>
      <c r="C142" s="11">
        <v>1954.75</v>
      </c>
      <c r="D142" s="68">
        <v>2000</v>
      </c>
      <c r="E142" s="37">
        <f t="shared" si="40"/>
        <v>3</v>
      </c>
      <c r="F142" s="35">
        <f t="shared" si="23"/>
        <v>4</v>
      </c>
      <c r="G142" s="11">
        <f t="shared" si="41"/>
        <v>2</v>
      </c>
      <c r="H142" s="11">
        <f t="shared" si="24"/>
        <v>2</v>
      </c>
      <c r="I142" s="20">
        <f t="shared" si="25"/>
        <v>2</v>
      </c>
      <c r="J142" s="29">
        <f t="shared" si="26"/>
        <v>3919.5</v>
      </c>
      <c r="K142" s="71">
        <f>'Input_ch=5'!K53</f>
        <v>4</v>
      </c>
      <c r="L142" s="11">
        <f t="shared" si="42"/>
        <v>3</v>
      </c>
      <c r="M142" s="11">
        <f t="shared" si="27"/>
        <v>1</v>
      </c>
      <c r="N142" s="20">
        <f t="shared" si="28"/>
        <v>1</v>
      </c>
      <c r="O142" s="22">
        <f t="shared" si="29"/>
        <v>1969.75</v>
      </c>
      <c r="P142" s="71">
        <f>'Input_ch=5'!K64</f>
        <v>4</v>
      </c>
      <c r="Q142" s="11">
        <f t="shared" si="43"/>
        <v>3</v>
      </c>
      <c r="R142" s="11">
        <f t="shared" si="30"/>
        <v>1</v>
      </c>
      <c r="S142" s="20">
        <f t="shared" si="31"/>
        <v>1</v>
      </c>
      <c r="T142" s="29">
        <f t="shared" si="32"/>
        <v>1969.75</v>
      </c>
      <c r="U142" s="71">
        <f>'Input_ch=5'!K75</f>
        <v>4</v>
      </c>
      <c r="V142" s="11">
        <f t="shared" si="44"/>
        <v>3</v>
      </c>
      <c r="W142" s="11">
        <f t="shared" si="33"/>
        <v>1</v>
      </c>
      <c r="X142" s="20">
        <f t="shared" si="34"/>
        <v>1</v>
      </c>
      <c r="Y142" s="29">
        <f t="shared" si="35"/>
        <v>1969.75</v>
      </c>
      <c r="Z142" s="71">
        <f>'Input_ch=5'!K86</f>
        <v>4</v>
      </c>
      <c r="AA142" s="11">
        <f t="shared" si="45"/>
        <v>3</v>
      </c>
      <c r="AB142" s="11">
        <f t="shared" si="36"/>
        <v>1</v>
      </c>
      <c r="AC142" s="20">
        <f t="shared" si="37"/>
        <v>1</v>
      </c>
      <c r="AD142" s="29">
        <f t="shared" si="38"/>
        <v>1969.75</v>
      </c>
      <c r="AE142" s="25">
        <v>1</v>
      </c>
      <c r="AF142" s="20">
        <v>0</v>
      </c>
      <c r="AG142" s="11">
        <v>1</v>
      </c>
      <c r="AH142" s="22">
        <f t="shared" si="39"/>
        <v>1954.75</v>
      </c>
    </row>
    <row r="143" spans="1:34" x14ac:dyDescent="0.25">
      <c r="B143" s="67">
        <v>41699</v>
      </c>
      <c r="C143" s="11">
        <v>2107</v>
      </c>
      <c r="D143" s="68">
        <v>2000</v>
      </c>
      <c r="E143" s="37">
        <f t="shared" si="40"/>
        <v>0</v>
      </c>
      <c r="F143" s="35">
        <f t="shared" si="23"/>
        <v>1</v>
      </c>
      <c r="G143" s="11">
        <f t="shared" si="41"/>
        <v>3</v>
      </c>
      <c r="H143" s="11">
        <f t="shared" si="24"/>
        <v>-2</v>
      </c>
      <c r="I143" s="20">
        <f t="shared" si="25"/>
        <v>0</v>
      </c>
      <c r="J143" s="29">
        <f t="shared" si="26"/>
        <v>15</v>
      </c>
      <c r="K143" s="71">
        <f>'Input_ch=5'!K53</f>
        <v>4</v>
      </c>
      <c r="L143" s="11">
        <f t="shared" si="42"/>
        <v>3</v>
      </c>
      <c r="M143" s="11">
        <f t="shared" si="27"/>
        <v>1</v>
      </c>
      <c r="N143" s="20">
        <f t="shared" si="28"/>
        <v>1</v>
      </c>
      <c r="O143" s="22">
        <f t="shared" si="29"/>
        <v>2122</v>
      </c>
      <c r="P143" s="71">
        <f>'Input_ch=5'!K64</f>
        <v>4</v>
      </c>
      <c r="Q143" s="11">
        <f t="shared" si="43"/>
        <v>3</v>
      </c>
      <c r="R143" s="11">
        <f t="shared" si="30"/>
        <v>1</v>
      </c>
      <c r="S143" s="20">
        <f t="shared" si="31"/>
        <v>1</v>
      </c>
      <c r="T143" s="29">
        <f t="shared" si="32"/>
        <v>2122</v>
      </c>
      <c r="U143" s="71">
        <f>'Input_ch=5'!K75</f>
        <v>4</v>
      </c>
      <c r="V143" s="11">
        <f t="shared" si="44"/>
        <v>3</v>
      </c>
      <c r="W143" s="11">
        <f t="shared" si="33"/>
        <v>1</v>
      </c>
      <c r="X143" s="20">
        <f t="shared" si="34"/>
        <v>1</v>
      </c>
      <c r="Y143" s="29">
        <f t="shared" si="35"/>
        <v>2122</v>
      </c>
      <c r="Z143" s="71">
        <f>'Input_ch=5'!K86</f>
        <v>4</v>
      </c>
      <c r="AA143" s="11">
        <f t="shared" si="45"/>
        <v>3</v>
      </c>
      <c r="AB143" s="11">
        <f t="shared" si="36"/>
        <v>1</v>
      </c>
      <c r="AC143" s="20">
        <f t="shared" si="37"/>
        <v>1</v>
      </c>
      <c r="AD143" s="29">
        <f t="shared" si="38"/>
        <v>2122</v>
      </c>
      <c r="AE143" s="25">
        <v>1</v>
      </c>
      <c r="AF143" s="20">
        <v>0</v>
      </c>
      <c r="AG143" s="11">
        <v>1</v>
      </c>
      <c r="AH143" s="22">
        <f t="shared" si="39"/>
        <v>2107</v>
      </c>
    </row>
    <row r="144" spans="1:34" x14ac:dyDescent="0.25">
      <c r="B144" s="67">
        <v>41730</v>
      </c>
      <c r="C144" s="11">
        <v>1962.25</v>
      </c>
      <c r="D144" s="68">
        <v>2000</v>
      </c>
      <c r="E144" s="37">
        <f t="shared" si="40"/>
        <v>3</v>
      </c>
      <c r="F144" s="35">
        <f t="shared" si="23"/>
        <v>4</v>
      </c>
      <c r="G144" s="11">
        <f t="shared" si="41"/>
        <v>2</v>
      </c>
      <c r="H144" s="11">
        <f t="shared" si="24"/>
        <v>2</v>
      </c>
      <c r="I144" s="20">
        <f t="shared" si="25"/>
        <v>2</v>
      </c>
      <c r="J144" s="29">
        <f t="shared" si="26"/>
        <v>3934.5</v>
      </c>
      <c r="K144" s="71">
        <f>'Input_ch=5'!K53</f>
        <v>4</v>
      </c>
      <c r="L144" s="11">
        <f t="shared" si="42"/>
        <v>3</v>
      </c>
      <c r="M144" s="11">
        <f t="shared" si="27"/>
        <v>1</v>
      </c>
      <c r="N144" s="20">
        <f t="shared" si="28"/>
        <v>1</v>
      </c>
      <c r="O144" s="22">
        <f t="shared" si="29"/>
        <v>1977.25</v>
      </c>
      <c r="P144" s="71">
        <f>'Input_ch=5'!K64</f>
        <v>4</v>
      </c>
      <c r="Q144" s="11">
        <f t="shared" si="43"/>
        <v>3</v>
      </c>
      <c r="R144" s="11">
        <f t="shared" si="30"/>
        <v>1</v>
      </c>
      <c r="S144" s="20">
        <f t="shared" si="31"/>
        <v>1</v>
      </c>
      <c r="T144" s="29">
        <f t="shared" si="32"/>
        <v>1977.25</v>
      </c>
      <c r="U144" s="71">
        <f>'Input_ch=5'!K75</f>
        <v>4</v>
      </c>
      <c r="V144" s="11">
        <f t="shared" si="44"/>
        <v>3</v>
      </c>
      <c r="W144" s="11">
        <f t="shared" si="33"/>
        <v>1</v>
      </c>
      <c r="X144" s="20">
        <f t="shared" si="34"/>
        <v>1</v>
      </c>
      <c r="Y144" s="29">
        <f t="shared" si="35"/>
        <v>1977.25</v>
      </c>
      <c r="Z144" s="71">
        <f>'Input_ch=5'!K86</f>
        <v>4</v>
      </c>
      <c r="AA144" s="11">
        <f t="shared" si="45"/>
        <v>3</v>
      </c>
      <c r="AB144" s="11">
        <f t="shared" si="36"/>
        <v>1</v>
      </c>
      <c r="AC144" s="20">
        <f t="shared" si="37"/>
        <v>1</v>
      </c>
      <c r="AD144" s="29">
        <f t="shared" si="38"/>
        <v>1977.25</v>
      </c>
      <c r="AE144" s="25">
        <v>1</v>
      </c>
      <c r="AF144" s="20">
        <v>0</v>
      </c>
      <c r="AG144" s="11">
        <v>1</v>
      </c>
      <c r="AH144" s="22">
        <f t="shared" si="39"/>
        <v>1962.25</v>
      </c>
    </row>
    <row r="145" spans="2:34" x14ac:dyDescent="0.25">
      <c r="B145" s="67">
        <v>41760</v>
      </c>
      <c r="C145" s="11">
        <v>2021.5</v>
      </c>
      <c r="D145" s="68">
        <v>2000</v>
      </c>
      <c r="E145" s="37">
        <f t="shared" si="40"/>
        <v>3</v>
      </c>
      <c r="F145" s="35">
        <f t="shared" si="23"/>
        <v>4</v>
      </c>
      <c r="G145" s="11">
        <f t="shared" si="41"/>
        <v>3</v>
      </c>
      <c r="H145" s="11">
        <f t="shared" si="24"/>
        <v>1</v>
      </c>
      <c r="I145" s="20">
        <f t="shared" si="25"/>
        <v>1</v>
      </c>
      <c r="J145" s="29">
        <f t="shared" si="26"/>
        <v>2036.5</v>
      </c>
      <c r="K145" s="71">
        <f>'Input_ch=5'!K53</f>
        <v>4</v>
      </c>
      <c r="L145" s="11">
        <f t="shared" si="42"/>
        <v>3</v>
      </c>
      <c r="M145" s="11">
        <f t="shared" si="27"/>
        <v>1</v>
      </c>
      <c r="N145" s="20">
        <f t="shared" si="28"/>
        <v>1</v>
      </c>
      <c r="O145" s="22">
        <f t="shared" si="29"/>
        <v>2036.5</v>
      </c>
      <c r="P145" s="71">
        <f>'Input_ch=5'!K64</f>
        <v>4</v>
      </c>
      <c r="Q145" s="11">
        <f t="shared" si="43"/>
        <v>3</v>
      </c>
      <c r="R145" s="11">
        <f t="shared" si="30"/>
        <v>1</v>
      </c>
      <c r="S145" s="20">
        <f t="shared" si="31"/>
        <v>1</v>
      </c>
      <c r="T145" s="29">
        <f t="shared" si="32"/>
        <v>2036.5</v>
      </c>
      <c r="U145" s="71">
        <f>'Input_ch=5'!K75</f>
        <v>4</v>
      </c>
      <c r="V145" s="11">
        <f t="shared" si="44"/>
        <v>3</v>
      </c>
      <c r="W145" s="11">
        <f t="shared" si="33"/>
        <v>1</v>
      </c>
      <c r="X145" s="20">
        <f t="shared" si="34"/>
        <v>1</v>
      </c>
      <c r="Y145" s="29">
        <f t="shared" si="35"/>
        <v>2036.5</v>
      </c>
      <c r="Z145" s="71">
        <f>'Input_ch=5'!K86</f>
        <v>4</v>
      </c>
      <c r="AA145" s="11">
        <f t="shared" si="45"/>
        <v>3</v>
      </c>
      <c r="AB145" s="11">
        <f t="shared" si="36"/>
        <v>1</v>
      </c>
      <c r="AC145" s="20">
        <f t="shared" si="37"/>
        <v>1</v>
      </c>
      <c r="AD145" s="29">
        <f t="shared" si="38"/>
        <v>2036.5</v>
      </c>
      <c r="AE145" s="25">
        <v>1</v>
      </c>
      <c r="AF145" s="20">
        <v>0</v>
      </c>
      <c r="AG145" s="11">
        <v>1</v>
      </c>
      <c r="AH145" s="22">
        <f t="shared" si="39"/>
        <v>2021.5</v>
      </c>
    </row>
    <row r="146" spans="2:34" x14ac:dyDescent="0.25">
      <c r="B146" s="67">
        <v>41791</v>
      </c>
      <c r="C146" s="11">
        <v>2088.25</v>
      </c>
      <c r="D146" s="68">
        <v>2000</v>
      </c>
      <c r="E146" s="37">
        <f t="shared" si="40"/>
        <v>3</v>
      </c>
      <c r="F146" s="35">
        <f t="shared" si="23"/>
        <v>4</v>
      </c>
      <c r="G146" s="11">
        <f t="shared" si="41"/>
        <v>3</v>
      </c>
      <c r="H146" s="11">
        <f t="shared" si="24"/>
        <v>1</v>
      </c>
      <c r="I146" s="20">
        <f t="shared" si="25"/>
        <v>1</v>
      </c>
      <c r="J146" s="29">
        <f t="shared" si="26"/>
        <v>2103.25</v>
      </c>
      <c r="K146" s="71">
        <f>'Input_ch=5'!K53</f>
        <v>4</v>
      </c>
      <c r="L146" s="11">
        <f t="shared" si="42"/>
        <v>3</v>
      </c>
      <c r="M146" s="11">
        <f t="shared" si="27"/>
        <v>1</v>
      </c>
      <c r="N146" s="20">
        <f t="shared" si="28"/>
        <v>1</v>
      </c>
      <c r="O146" s="22">
        <f t="shared" si="29"/>
        <v>2103.25</v>
      </c>
      <c r="P146" s="71">
        <f>'Input_ch=5'!K64</f>
        <v>4</v>
      </c>
      <c r="Q146" s="11">
        <f t="shared" si="43"/>
        <v>3</v>
      </c>
      <c r="R146" s="11">
        <f t="shared" si="30"/>
        <v>1</v>
      </c>
      <c r="S146" s="20">
        <f t="shared" si="31"/>
        <v>1</v>
      </c>
      <c r="T146" s="29">
        <f t="shared" si="32"/>
        <v>2103.25</v>
      </c>
      <c r="U146" s="71">
        <f>'Input_ch=5'!K75</f>
        <v>4</v>
      </c>
      <c r="V146" s="11">
        <f t="shared" si="44"/>
        <v>3</v>
      </c>
      <c r="W146" s="11">
        <f t="shared" si="33"/>
        <v>1</v>
      </c>
      <c r="X146" s="20">
        <f t="shared" si="34"/>
        <v>1</v>
      </c>
      <c r="Y146" s="29">
        <f t="shared" si="35"/>
        <v>2103.25</v>
      </c>
      <c r="Z146" s="71">
        <f>'Input_ch=5'!K86</f>
        <v>4</v>
      </c>
      <c r="AA146" s="11">
        <f t="shared" si="45"/>
        <v>3</v>
      </c>
      <c r="AB146" s="11">
        <f t="shared" si="36"/>
        <v>1</v>
      </c>
      <c r="AC146" s="20">
        <f t="shared" si="37"/>
        <v>1</v>
      </c>
      <c r="AD146" s="29">
        <f t="shared" si="38"/>
        <v>2103.25</v>
      </c>
      <c r="AE146" s="25">
        <v>1</v>
      </c>
      <c r="AF146" s="20">
        <v>0</v>
      </c>
      <c r="AG146" s="11">
        <v>1</v>
      </c>
      <c r="AH146" s="22">
        <f t="shared" si="39"/>
        <v>2088.25</v>
      </c>
    </row>
    <row r="147" spans="2:34" x14ac:dyDescent="0.25">
      <c r="B147" s="67">
        <v>41821</v>
      </c>
      <c r="C147" s="11">
        <v>2179.5</v>
      </c>
      <c r="D147" s="68">
        <v>2000</v>
      </c>
      <c r="E147" s="37">
        <f t="shared" si="40"/>
        <v>3</v>
      </c>
      <c r="F147" s="35">
        <f t="shared" si="23"/>
        <v>4</v>
      </c>
      <c r="G147" s="11">
        <f t="shared" si="41"/>
        <v>3</v>
      </c>
      <c r="H147" s="11">
        <f t="shared" si="24"/>
        <v>1</v>
      </c>
      <c r="I147" s="20">
        <f t="shared" si="25"/>
        <v>1</v>
      </c>
      <c r="J147" s="29">
        <f t="shared" si="26"/>
        <v>2194.5</v>
      </c>
      <c r="K147" s="71">
        <f>'Input_ch=5'!K53</f>
        <v>4</v>
      </c>
      <c r="L147" s="11">
        <f t="shared" si="42"/>
        <v>3</v>
      </c>
      <c r="M147" s="11">
        <f t="shared" si="27"/>
        <v>1</v>
      </c>
      <c r="N147" s="20">
        <f t="shared" si="28"/>
        <v>1</v>
      </c>
      <c r="O147" s="22">
        <f t="shared" si="29"/>
        <v>2194.5</v>
      </c>
      <c r="P147" s="71">
        <f>'Input_ch=5'!K64</f>
        <v>4</v>
      </c>
      <c r="Q147" s="11">
        <f t="shared" si="43"/>
        <v>3</v>
      </c>
      <c r="R147" s="11">
        <f t="shared" si="30"/>
        <v>1</v>
      </c>
      <c r="S147" s="20">
        <f t="shared" si="31"/>
        <v>1</v>
      </c>
      <c r="T147" s="29">
        <f t="shared" si="32"/>
        <v>2194.5</v>
      </c>
      <c r="U147" s="71">
        <f>'Input_ch=5'!K75</f>
        <v>4</v>
      </c>
      <c r="V147" s="11">
        <f t="shared" si="44"/>
        <v>3</v>
      </c>
      <c r="W147" s="11">
        <f t="shared" si="33"/>
        <v>1</v>
      </c>
      <c r="X147" s="20">
        <f t="shared" si="34"/>
        <v>1</v>
      </c>
      <c r="Y147" s="29">
        <f t="shared" si="35"/>
        <v>2194.5</v>
      </c>
      <c r="Z147" s="71">
        <f>'Input_ch=5'!K86</f>
        <v>4</v>
      </c>
      <c r="AA147" s="11">
        <f t="shared" si="45"/>
        <v>3</v>
      </c>
      <c r="AB147" s="11">
        <f t="shared" si="36"/>
        <v>1</v>
      </c>
      <c r="AC147" s="20">
        <f t="shared" si="37"/>
        <v>1</v>
      </c>
      <c r="AD147" s="29">
        <f t="shared" si="38"/>
        <v>2194.5</v>
      </c>
      <c r="AE147" s="25">
        <v>1</v>
      </c>
      <c r="AF147" s="20">
        <v>0</v>
      </c>
      <c r="AG147" s="11">
        <v>1</v>
      </c>
      <c r="AH147" s="22">
        <f t="shared" si="39"/>
        <v>2179.5</v>
      </c>
    </row>
    <row r="148" spans="2:34" x14ac:dyDescent="0.25">
      <c r="B148" s="67">
        <v>41852</v>
      </c>
      <c r="C148" s="11">
        <v>2343</v>
      </c>
      <c r="D148" s="68">
        <v>2500</v>
      </c>
      <c r="E148" s="37">
        <f t="shared" si="40"/>
        <v>1</v>
      </c>
      <c r="F148" s="35">
        <f t="shared" si="23"/>
        <v>2</v>
      </c>
      <c r="G148" s="11">
        <f t="shared" si="41"/>
        <v>3</v>
      </c>
      <c r="H148" s="11">
        <f t="shared" si="24"/>
        <v>-1</v>
      </c>
      <c r="I148" s="20">
        <f t="shared" si="25"/>
        <v>0</v>
      </c>
      <c r="J148" s="29">
        <f t="shared" si="26"/>
        <v>15</v>
      </c>
      <c r="K148" s="71">
        <f>'Input_ch=5'!L53</f>
        <v>1</v>
      </c>
      <c r="L148" s="11">
        <f t="shared" si="42"/>
        <v>3</v>
      </c>
      <c r="M148" s="11">
        <f t="shared" si="27"/>
        <v>-2</v>
      </c>
      <c r="N148" s="20">
        <f t="shared" si="28"/>
        <v>0</v>
      </c>
      <c r="O148" s="22">
        <f t="shared" si="29"/>
        <v>15</v>
      </c>
      <c r="P148" s="71">
        <f>'Input_ch=5'!L64</f>
        <v>1</v>
      </c>
      <c r="Q148" s="11">
        <f t="shared" si="43"/>
        <v>3</v>
      </c>
      <c r="R148" s="11">
        <f t="shared" si="30"/>
        <v>-2</v>
      </c>
      <c r="S148" s="20">
        <f t="shared" si="31"/>
        <v>0</v>
      </c>
      <c r="T148" s="29">
        <f t="shared" si="32"/>
        <v>15</v>
      </c>
      <c r="U148" s="71">
        <f>'Input_ch=5'!L75</f>
        <v>4</v>
      </c>
      <c r="V148" s="11">
        <f t="shared" si="44"/>
        <v>3</v>
      </c>
      <c r="W148" s="11">
        <f t="shared" si="33"/>
        <v>1</v>
      </c>
      <c r="X148" s="20">
        <f t="shared" si="34"/>
        <v>1</v>
      </c>
      <c r="Y148" s="29">
        <f t="shared" si="35"/>
        <v>2358</v>
      </c>
      <c r="Z148" s="71">
        <f>'Input_ch=5'!L86</f>
        <v>1</v>
      </c>
      <c r="AA148" s="11">
        <f t="shared" si="45"/>
        <v>3</v>
      </c>
      <c r="AB148" s="11">
        <f t="shared" si="36"/>
        <v>-2</v>
      </c>
      <c r="AC148" s="20">
        <f t="shared" si="37"/>
        <v>0</v>
      </c>
      <c r="AD148" s="29">
        <f t="shared" si="38"/>
        <v>15</v>
      </c>
      <c r="AE148" s="25">
        <v>1</v>
      </c>
      <c r="AF148" s="20">
        <v>0</v>
      </c>
      <c r="AG148" s="11">
        <v>1</v>
      </c>
      <c r="AH148" s="22">
        <f t="shared" si="39"/>
        <v>2343</v>
      </c>
    </row>
    <row r="149" spans="2:34" x14ac:dyDescent="0.25">
      <c r="B149" s="67">
        <v>41883</v>
      </c>
      <c r="C149" s="11">
        <v>2358.75</v>
      </c>
      <c r="D149" s="68">
        <v>2500</v>
      </c>
      <c r="E149" s="37">
        <f t="shared" si="40"/>
        <v>0</v>
      </c>
      <c r="F149" s="35">
        <f t="shared" si="23"/>
        <v>1</v>
      </c>
      <c r="G149" s="11">
        <f t="shared" si="41"/>
        <v>2</v>
      </c>
      <c r="H149" s="11">
        <f t="shared" si="24"/>
        <v>-1</v>
      </c>
      <c r="I149" s="20">
        <f t="shared" si="25"/>
        <v>0</v>
      </c>
      <c r="J149" s="29">
        <f t="shared" si="26"/>
        <v>10</v>
      </c>
      <c r="K149" s="71">
        <f>'Input_ch=5'!L54</f>
        <v>1</v>
      </c>
      <c r="L149" s="11">
        <f t="shared" si="42"/>
        <v>2</v>
      </c>
      <c r="M149" s="11">
        <f t="shared" si="27"/>
        <v>-1</v>
      </c>
      <c r="N149" s="20">
        <f t="shared" si="28"/>
        <v>0</v>
      </c>
      <c r="O149" s="22">
        <f t="shared" si="29"/>
        <v>10</v>
      </c>
      <c r="P149" s="71">
        <f>'Input_ch=5'!L65</f>
        <v>1</v>
      </c>
      <c r="Q149" s="11">
        <f t="shared" si="43"/>
        <v>2</v>
      </c>
      <c r="R149" s="11">
        <f t="shared" si="30"/>
        <v>-1</v>
      </c>
      <c r="S149" s="20">
        <f t="shared" si="31"/>
        <v>0</v>
      </c>
      <c r="T149" s="29">
        <f t="shared" si="32"/>
        <v>10</v>
      </c>
      <c r="U149" s="71">
        <f>'Input_ch=5'!L76</f>
        <v>4</v>
      </c>
      <c r="V149" s="11">
        <f t="shared" si="44"/>
        <v>3</v>
      </c>
      <c r="W149" s="11">
        <f t="shared" si="33"/>
        <v>1</v>
      </c>
      <c r="X149" s="20">
        <f t="shared" si="34"/>
        <v>1</v>
      </c>
      <c r="Y149" s="29">
        <f t="shared" si="35"/>
        <v>2373.75</v>
      </c>
      <c r="Z149" s="71">
        <f>'Input_ch=5'!L87</f>
        <v>1</v>
      </c>
      <c r="AA149" s="11">
        <f t="shared" si="45"/>
        <v>2</v>
      </c>
      <c r="AB149" s="11">
        <f t="shared" si="36"/>
        <v>-1</v>
      </c>
      <c r="AC149" s="20">
        <f t="shared" si="37"/>
        <v>0</v>
      </c>
      <c r="AD149" s="29">
        <f t="shared" si="38"/>
        <v>10</v>
      </c>
      <c r="AE149" s="25">
        <v>1</v>
      </c>
      <c r="AF149" s="20">
        <v>0</v>
      </c>
      <c r="AG149" s="11">
        <v>1</v>
      </c>
      <c r="AH149" s="22">
        <f t="shared" si="39"/>
        <v>2358.75</v>
      </c>
    </row>
    <row r="150" spans="2:34" x14ac:dyDescent="0.25">
      <c r="B150" s="67">
        <v>41913</v>
      </c>
      <c r="C150" s="11">
        <v>2261.5</v>
      </c>
      <c r="D150" s="68">
        <v>2500</v>
      </c>
      <c r="E150" s="37">
        <f t="shared" si="40"/>
        <v>1</v>
      </c>
      <c r="F150" s="35">
        <f t="shared" ref="F150:F168" si="46">IF(E150=0,1,IF(E150=1,2,IF(E150=2,3,IF(E150=3,4))))</f>
        <v>2</v>
      </c>
      <c r="G150" s="11">
        <f t="shared" si="41"/>
        <v>1</v>
      </c>
      <c r="H150" s="11">
        <f t="shared" ref="H150:H168" si="47">F150-G150</f>
        <v>1</v>
      </c>
      <c r="I150" s="20">
        <f t="shared" ref="I150:I168" si="48">IF(H150&gt;0,H150,0)</f>
        <v>1</v>
      </c>
      <c r="J150" s="29">
        <f t="shared" ref="J150:J168" si="49">G150*$C$4+I150*C150</f>
        <v>2266.5</v>
      </c>
      <c r="K150" s="71">
        <f>'Input_ch=5'!L54</f>
        <v>1</v>
      </c>
      <c r="L150" s="11">
        <f t="shared" si="42"/>
        <v>1</v>
      </c>
      <c r="M150" s="11">
        <f t="shared" ref="M150:M168" si="50">K150-L150</f>
        <v>0</v>
      </c>
      <c r="N150" s="20">
        <f t="shared" ref="N150:N165" si="51">IF(M150&gt;0,M150,0)</f>
        <v>0</v>
      </c>
      <c r="O150" s="22">
        <f t="shared" ref="O150:O168" si="52">L150*$C$4+N150*C150</f>
        <v>5</v>
      </c>
      <c r="P150" s="71">
        <f>'Input_ch=5'!L65</f>
        <v>1</v>
      </c>
      <c r="Q150" s="11">
        <f t="shared" si="43"/>
        <v>1</v>
      </c>
      <c r="R150" s="11">
        <f t="shared" ref="R150:R168" si="53">P150-Q150</f>
        <v>0</v>
      </c>
      <c r="S150" s="20">
        <f t="shared" ref="S150:S165" si="54">IF(R150&gt;0,R150,0)</f>
        <v>0</v>
      </c>
      <c r="T150" s="29">
        <f t="shared" ref="T150:T168" si="55">Q150*$C$4+S150*C150</f>
        <v>5</v>
      </c>
      <c r="U150" s="71">
        <f>'Input_ch=5'!L76</f>
        <v>4</v>
      </c>
      <c r="V150" s="11">
        <f t="shared" si="44"/>
        <v>3</v>
      </c>
      <c r="W150" s="11">
        <f t="shared" ref="W150:W168" si="56">U150-V150</f>
        <v>1</v>
      </c>
      <c r="X150" s="20">
        <f t="shared" ref="X150:X166" si="57">IF(W150&gt;0,W150,0)</f>
        <v>1</v>
      </c>
      <c r="Y150" s="29">
        <f t="shared" ref="Y150:Y167" si="58">V150*$C$4+X150*C150</f>
        <v>2276.5</v>
      </c>
      <c r="Z150" s="71">
        <f>'Input_ch=5'!L87</f>
        <v>1</v>
      </c>
      <c r="AA150" s="11">
        <f t="shared" si="45"/>
        <v>1</v>
      </c>
      <c r="AB150" s="11">
        <f t="shared" ref="AB150:AB168" si="59">Z150-AA150</f>
        <v>0</v>
      </c>
      <c r="AC150" s="20">
        <f t="shared" ref="AC150:AC165" si="60">IF(AB150&gt;0,AB150,0)</f>
        <v>0</v>
      </c>
      <c r="AD150" s="29">
        <f t="shared" ref="AD150:AD168" si="61">AA150*$C$4+AC150*C150</f>
        <v>5</v>
      </c>
      <c r="AE150" s="25">
        <v>1</v>
      </c>
      <c r="AF150" s="20">
        <v>0</v>
      </c>
      <c r="AG150" s="11">
        <v>1</v>
      </c>
      <c r="AH150" s="22">
        <f t="shared" ref="AH150:AH168" si="62">AG150*C150+AF150*$C$4</f>
        <v>2261.5</v>
      </c>
    </row>
    <row r="151" spans="2:34" x14ac:dyDescent="0.25">
      <c r="B151" s="67">
        <v>41944</v>
      </c>
      <c r="C151" s="11">
        <v>2308.25</v>
      </c>
      <c r="D151" s="68">
        <v>2500</v>
      </c>
      <c r="E151" s="37">
        <f t="shared" ref="E151:E168" si="63">IF(AND(C152-C151&gt;$C$4,C153-C151&gt;$C$4,C154-C151&gt;$C$4),3,IF(AND(C152-C151&gt;$C$4,C153-C151&gt;$C$4),2,IF(AND(C152-C151&gt;$C$4),1,0)))</f>
        <v>0</v>
      </c>
      <c r="F151" s="35">
        <f t="shared" si="46"/>
        <v>1</v>
      </c>
      <c r="G151" s="11">
        <f t="shared" ref="G151:G168" si="64">G150+I150-1</f>
        <v>1</v>
      </c>
      <c r="H151" s="11">
        <f t="shared" si="47"/>
        <v>0</v>
      </c>
      <c r="I151" s="20">
        <f t="shared" si="48"/>
        <v>0</v>
      </c>
      <c r="J151" s="29">
        <f t="shared" si="49"/>
        <v>5</v>
      </c>
      <c r="K151" s="71">
        <f>'Input_ch=5'!L54</f>
        <v>1</v>
      </c>
      <c r="L151" s="11">
        <f t="shared" ref="L151:L168" si="65">L150+N150-1</f>
        <v>0</v>
      </c>
      <c r="M151" s="11">
        <f t="shared" si="50"/>
        <v>1</v>
      </c>
      <c r="N151" s="20">
        <f t="shared" si="51"/>
        <v>1</v>
      </c>
      <c r="O151" s="22">
        <f t="shared" si="52"/>
        <v>2308.25</v>
      </c>
      <c r="P151" s="71">
        <f>'Input_ch=5'!L65</f>
        <v>1</v>
      </c>
      <c r="Q151" s="11">
        <f t="shared" ref="Q151:Q168" si="66">Q150+S150-1</f>
        <v>0</v>
      </c>
      <c r="R151" s="11">
        <f t="shared" si="53"/>
        <v>1</v>
      </c>
      <c r="S151" s="20">
        <f t="shared" si="54"/>
        <v>1</v>
      </c>
      <c r="T151" s="29">
        <f t="shared" si="55"/>
        <v>2308.25</v>
      </c>
      <c r="U151" s="71">
        <f>'Input_ch=5'!L76</f>
        <v>4</v>
      </c>
      <c r="V151" s="11">
        <f t="shared" ref="V151:V168" si="67">V150+X150-1</f>
        <v>3</v>
      </c>
      <c r="W151" s="11">
        <f t="shared" si="56"/>
        <v>1</v>
      </c>
      <c r="X151" s="20">
        <f t="shared" si="57"/>
        <v>1</v>
      </c>
      <c r="Y151" s="29">
        <f t="shared" si="58"/>
        <v>2323.25</v>
      </c>
      <c r="Z151" s="71">
        <f>'Input_ch=5'!L87</f>
        <v>1</v>
      </c>
      <c r="AA151" s="11">
        <f t="shared" ref="AA151:AA168" si="68">AA150+AC150-1</f>
        <v>0</v>
      </c>
      <c r="AB151" s="11">
        <f t="shared" si="59"/>
        <v>1</v>
      </c>
      <c r="AC151" s="20">
        <f t="shared" si="60"/>
        <v>1</v>
      </c>
      <c r="AD151" s="29">
        <f t="shared" si="61"/>
        <v>2308.25</v>
      </c>
      <c r="AE151" s="25">
        <v>1</v>
      </c>
      <c r="AF151" s="20">
        <v>0</v>
      </c>
      <c r="AG151" s="11">
        <v>1</v>
      </c>
      <c r="AH151" s="22">
        <f t="shared" si="62"/>
        <v>2308.25</v>
      </c>
    </row>
    <row r="152" spans="2:34" x14ac:dyDescent="0.25">
      <c r="B152" s="67">
        <v>41974</v>
      </c>
      <c r="C152" s="11">
        <v>2232.5</v>
      </c>
      <c r="D152" s="68">
        <v>2000</v>
      </c>
      <c r="E152" s="37">
        <f t="shared" si="63"/>
        <v>0</v>
      </c>
      <c r="F152" s="35">
        <f t="shared" si="46"/>
        <v>1</v>
      </c>
      <c r="G152" s="11">
        <f t="shared" si="64"/>
        <v>0</v>
      </c>
      <c r="H152" s="11">
        <f t="shared" si="47"/>
        <v>1</v>
      </c>
      <c r="I152" s="20">
        <f t="shared" si="48"/>
        <v>1</v>
      </c>
      <c r="J152" s="29">
        <f t="shared" si="49"/>
        <v>2232.5</v>
      </c>
      <c r="K152" s="71">
        <f>'Input_ch=5'!K54</f>
        <v>4</v>
      </c>
      <c r="L152" s="11">
        <f t="shared" si="65"/>
        <v>0</v>
      </c>
      <c r="M152" s="11">
        <f t="shared" si="50"/>
        <v>4</v>
      </c>
      <c r="N152" s="20">
        <f t="shared" si="51"/>
        <v>4</v>
      </c>
      <c r="O152" s="22">
        <f t="shared" si="52"/>
        <v>8930</v>
      </c>
      <c r="P152" s="71">
        <f>'Input_ch=5'!K65</f>
        <v>4</v>
      </c>
      <c r="Q152" s="11">
        <f t="shared" si="66"/>
        <v>0</v>
      </c>
      <c r="R152" s="11">
        <f t="shared" si="53"/>
        <v>4</v>
      </c>
      <c r="S152" s="20">
        <f t="shared" si="54"/>
        <v>4</v>
      </c>
      <c r="T152" s="29">
        <f t="shared" si="55"/>
        <v>8930</v>
      </c>
      <c r="U152" s="71">
        <f>'Input_ch=5'!K76</f>
        <v>4</v>
      </c>
      <c r="V152" s="11">
        <f t="shared" si="67"/>
        <v>3</v>
      </c>
      <c r="W152" s="11">
        <f t="shared" si="56"/>
        <v>1</v>
      </c>
      <c r="X152" s="20">
        <f t="shared" si="57"/>
        <v>1</v>
      </c>
      <c r="Y152" s="29">
        <f t="shared" si="58"/>
        <v>2247.5</v>
      </c>
      <c r="Z152" s="71">
        <f>'Input_ch=5'!K87</f>
        <v>4</v>
      </c>
      <c r="AA152" s="11">
        <f t="shared" si="68"/>
        <v>0</v>
      </c>
      <c r="AB152" s="11">
        <f t="shared" si="59"/>
        <v>4</v>
      </c>
      <c r="AC152" s="20">
        <f t="shared" si="60"/>
        <v>4</v>
      </c>
      <c r="AD152" s="29">
        <f t="shared" si="61"/>
        <v>8930</v>
      </c>
      <c r="AE152" s="25">
        <v>1</v>
      </c>
      <c r="AF152" s="20">
        <v>0</v>
      </c>
      <c r="AG152" s="11">
        <v>1</v>
      </c>
      <c r="AH152" s="22">
        <f t="shared" si="62"/>
        <v>2232.5</v>
      </c>
    </row>
    <row r="153" spans="2:34" x14ac:dyDescent="0.25">
      <c r="B153" s="67">
        <v>42005</v>
      </c>
      <c r="C153" s="11">
        <v>2167</v>
      </c>
      <c r="D153" s="68">
        <v>2000</v>
      </c>
      <c r="E153" s="37">
        <f t="shared" si="63"/>
        <v>0</v>
      </c>
      <c r="F153" s="35">
        <f t="shared" si="46"/>
        <v>1</v>
      </c>
      <c r="G153" s="11">
        <f t="shared" si="64"/>
        <v>0</v>
      </c>
      <c r="H153" s="11">
        <f t="shared" si="47"/>
        <v>1</v>
      </c>
      <c r="I153" s="20">
        <f t="shared" si="48"/>
        <v>1</v>
      </c>
      <c r="J153" s="29">
        <f t="shared" si="49"/>
        <v>2167</v>
      </c>
      <c r="K153" s="71">
        <f>'Input_ch=5'!K53</f>
        <v>4</v>
      </c>
      <c r="L153" s="11">
        <f t="shared" si="65"/>
        <v>3</v>
      </c>
      <c r="M153" s="11">
        <f t="shared" si="50"/>
        <v>1</v>
      </c>
      <c r="N153" s="20">
        <f t="shared" si="51"/>
        <v>1</v>
      </c>
      <c r="O153" s="22">
        <f t="shared" si="52"/>
        <v>2182</v>
      </c>
      <c r="P153" s="71">
        <f>'Input_ch=5'!K64</f>
        <v>4</v>
      </c>
      <c r="Q153" s="11">
        <f t="shared" si="66"/>
        <v>3</v>
      </c>
      <c r="R153" s="11">
        <f t="shared" si="53"/>
        <v>1</v>
      </c>
      <c r="S153" s="20">
        <f t="shared" si="54"/>
        <v>1</v>
      </c>
      <c r="T153" s="29">
        <f t="shared" si="55"/>
        <v>2182</v>
      </c>
      <c r="U153" s="71">
        <f>'Input_ch=5'!K75</f>
        <v>4</v>
      </c>
      <c r="V153" s="11">
        <f t="shared" si="67"/>
        <v>3</v>
      </c>
      <c r="W153" s="11">
        <f t="shared" si="56"/>
        <v>1</v>
      </c>
      <c r="X153" s="20">
        <f t="shared" si="57"/>
        <v>1</v>
      </c>
      <c r="Y153" s="29">
        <f t="shared" si="58"/>
        <v>2182</v>
      </c>
      <c r="Z153" s="71">
        <f>'Input_ch=5'!K86</f>
        <v>4</v>
      </c>
      <c r="AA153" s="11">
        <f t="shared" si="68"/>
        <v>3</v>
      </c>
      <c r="AB153" s="11">
        <f t="shared" si="59"/>
        <v>1</v>
      </c>
      <c r="AC153" s="20">
        <f t="shared" si="60"/>
        <v>1</v>
      </c>
      <c r="AD153" s="29">
        <f t="shared" si="61"/>
        <v>2182</v>
      </c>
      <c r="AE153" s="25">
        <v>1</v>
      </c>
      <c r="AF153" s="20">
        <v>0</v>
      </c>
      <c r="AG153" s="11">
        <v>1</v>
      </c>
      <c r="AH153" s="22">
        <f t="shared" si="62"/>
        <v>2167</v>
      </c>
    </row>
    <row r="154" spans="2:34" x14ac:dyDescent="0.25">
      <c r="B154" s="67">
        <v>42036</v>
      </c>
      <c r="C154" s="11">
        <v>2124</v>
      </c>
      <c r="D154" s="68">
        <v>2000</v>
      </c>
      <c r="E154" s="37">
        <f t="shared" si="63"/>
        <v>0</v>
      </c>
      <c r="F154" s="35">
        <f t="shared" si="46"/>
        <v>1</v>
      </c>
      <c r="G154" s="11">
        <f t="shared" si="64"/>
        <v>0</v>
      </c>
      <c r="H154" s="11">
        <f t="shared" si="47"/>
        <v>1</v>
      </c>
      <c r="I154" s="20">
        <f t="shared" si="48"/>
        <v>1</v>
      </c>
      <c r="J154" s="29">
        <f t="shared" si="49"/>
        <v>2124</v>
      </c>
      <c r="K154" s="71">
        <f>'Input_ch=5'!K53</f>
        <v>4</v>
      </c>
      <c r="L154" s="11">
        <f t="shared" si="65"/>
        <v>3</v>
      </c>
      <c r="M154" s="11">
        <f t="shared" si="50"/>
        <v>1</v>
      </c>
      <c r="N154" s="20">
        <f t="shared" si="51"/>
        <v>1</v>
      </c>
      <c r="O154" s="22">
        <f t="shared" si="52"/>
        <v>2139</v>
      </c>
      <c r="P154" s="71">
        <f>'Input_ch=5'!K64</f>
        <v>4</v>
      </c>
      <c r="Q154" s="11">
        <f t="shared" si="66"/>
        <v>3</v>
      </c>
      <c r="R154" s="11">
        <f t="shared" si="53"/>
        <v>1</v>
      </c>
      <c r="S154" s="20">
        <f t="shared" si="54"/>
        <v>1</v>
      </c>
      <c r="T154" s="29">
        <f t="shared" si="55"/>
        <v>2139</v>
      </c>
      <c r="U154" s="71">
        <f>'Input_ch=5'!K75</f>
        <v>4</v>
      </c>
      <c r="V154" s="11">
        <f t="shared" si="67"/>
        <v>3</v>
      </c>
      <c r="W154" s="11">
        <f t="shared" si="56"/>
        <v>1</v>
      </c>
      <c r="X154" s="20">
        <f t="shared" si="57"/>
        <v>1</v>
      </c>
      <c r="Y154" s="29">
        <f t="shared" si="58"/>
        <v>2139</v>
      </c>
      <c r="Z154" s="71">
        <f>'Input_ch=5'!K86</f>
        <v>4</v>
      </c>
      <c r="AA154" s="11">
        <f t="shared" si="68"/>
        <v>3</v>
      </c>
      <c r="AB154" s="11">
        <f t="shared" si="59"/>
        <v>1</v>
      </c>
      <c r="AC154" s="20">
        <f t="shared" si="60"/>
        <v>1</v>
      </c>
      <c r="AD154" s="29">
        <f t="shared" si="61"/>
        <v>2139</v>
      </c>
      <c r="AE154" s="25">
        <v>1</v>
      </c>
      <c r="AF154" s="20">
        <v>0</v>
      </c>
      <c r="AG154" s="11">
        <v>1</v>
      </c>
      <c r="AH154" s="22">
        <f t="shared" si="62"/>
        <v>2124</v>
      </c>
    </row>
    <row r="155" spans="2:34" x14ac:dyDescent="0.25">
      <c r="B155" s="67">
        <v>42064</v>
      </c>
      <c r="C155" s="11">
        <v>2038.5</v>
      </c>
      <c r="D155" s="68">
        <v>2000</v>
      </c>
      <c r="E155" s="37">
        <f t="shared" si="63"/>
        <v>3</v>
      </c>
      <c r="F155" s="35">
        <f t="shared" si="46"/>
        <v>4</v>
      </c>
      <c r="G155" s="11">
        <f t="shared" si="64"/>
        <v>0</v>
      </c>
      <c r="H155" s="11">
        <f t="shared" si="47"/>
        <v>4</v>
      </c>
      <c r="I155" s="20">
        <f t="shared" si="48"/>
        <v>4</v>
      </c>
      <c r="J155" s="29">
        <f t="shared" si="49"/>
        <v>8154</v>
      </c>
      <c r="K155" s="71">
        <f>'Input_ch=5'!K53</f>
        <v>4</v>
      </c>
      <c r="L155" s="11">
        <f t="shared" si="65"/>
        <v>3</v>
      </c>
      <c r="M155" s="11">
        <f t="shared" si="50"/>
        <v>1</v>
      </c>
      <c r="N155" s="20">
        <f t="shared" si="51"/>
        <v>1</v>
      </c>
      <c r="O155" s="22">
        <f t="shared" si="52"/>
        <v>2053.5</v>
      </c>
      <c r="P155" s="71">
        <f>'Input_ch=5'!K64</f>
        <v>4</v>
      </c>
      <c r="Q155" s="11">
        <f t="shared" si="66"/>
        <v>3</v>
      </c>
      <c r="R155" s="11">
        <f t="shared" si="53"/>
        <v>1</v>
      </c>
      <c r="S155" s="20">
        <f t="shared" si="54"/>
        <v>1</v>
      </c>
      <c r="T155" s="29">
        <f t="shared" si="55"/>
        <v>2053.5</v>
      </c>
      <c r="U155" s="71">
        <f>'Input_ch=5'!K75</f>
        <v>4</v>
      </c>
      <c r="V155" s="11">
        <f t="shared" si="67"/>
        <v>3</v>
      </c>
      <c r="W155" s="11">
        <f t="shared" si="56"/>
        <v>1</v>
      </c>
      <c r="X155" s="20">
        <f t="shared" si="57"/>
        <v>1</v>
      </c>
      <c r="Y155" s="29">
        <f t="shared" si="58"/>
        <v>2053.5</v>
      </c>
      <c r="Z155" s="71">
        <f>'Input_ch=5'!K86</f>
        <v>4</v>
      </c>
      <c r="AA155" s="11">
        <f t="shared" si="68"/>
        <v>3</v>
      </c>
      <c r="AB155" s="11">
        <f t="shared" si="59"/>
        <v>1</v>
      </c>
      <c r="AC155" s="20">
        <f t="shared" si="60"/>
        <v>1</v>
      </c>
      <c r="AD155" s="29">
        <f t="shared" si="61"/>
        <v>2053.5</v>
      </c>
      <c r="AE155" s="25">
        <v>1</v>
      </c>
      <c r="AF155" s="20">
        <v>0</v>
      </c>
      <c r="AG155" s="11">
        <v>1</v>
      </c>
      <c r="AH155" s="22">
        <f t="shared" si="62"/>
        <v>2038.5</v>
      </c>
    </row>
    <row r="156" spans="2:34" x14ac:dyDescent="0.25">
      <c r="B156" s="67">
        <v>42095</v>
      </c>
      <c r="C156" s="11">
        <v>2094</v>
      </c>
      <c r="D156" s="68">
        <v>2000</v>
      </c>
      <c r="E156" s="37">
        <f t="shared" si="63"/>
        <v>2</v>
      </c>
      <c r="F156" s="35">
        <f t="shared" si="46"/>
        <v>3</v>
      </c>
      <c r="G156" s="11">
        <f t="shared" si="64"/>
        <v>3</v>
      </c>
      <c r="H156" s="11">
        <f t="shared" si="47"/>
        <v>0</v>
      </c>
      <c r="I156" s="20">
        <f t="shared" si="48"/>
        <v>0</v>
      </c>
      <c r="J156" s="29">
        <f t="shared" si="49"/>
        <v>15</v>
      </c>
      <c r="K156" s="71">
        <f>'Input_ch=5'!K53</f>
        <v>4</v>
      </c>
      <c r="L156" s="11">
        <f t="shared" si="65"/>
        <v>3</v>
      </c>
      <c r="M156" s="11">
        <f t="shared" si="50"/>
        <v>1</v>
      </c>
      <c r="N156" s="20">
        <f t="shared" si="51"/>
        <v>1</v>
      </c>
      <c r="O156" s="22">
        <f t="shared" si="52"/>
        <v>2109</v>
      </c>
      <c r="P156" s="71">
        <f>'Input_ch=5'!K64</f>
        <v>4</v>
      </c>
      <c r="Q156" s="11">
        <f t="shared" si="66"/>
        <v>3</v>
      </c>
      <c r="R156" s="11">
        <f t="shared" si="53"/>
        <v>1</v>
      </c>
      <c r="S156" s="20">
        <f t="shared" si="54"/>
        <v>1</v>
      </c>
      <c r="T156" s="29">
        <f t="shared" si="55"/>
        <v>2109</v>
      </c>
      <c r="U156" s="71">
        <f>'Input_ch=5'!K75</f>
        <v>4</v>
      </c>
      <c r="V156" s="11">
        <f t="shared" si="67"/>
        <v>3</v>
      </c>
      <c r="W156" s="11">
        <f t="shared" si="56"/>
        <v>1</v>
      </c>
      <c r="X156" s="20">
        <f t="shared" si="57"/>
        <v>1</v>
      </c>
      <c r="Y156" s="29">
        <f t="shared" si="58"/>
        <v>2109</v>
      </c>
      <c r="Z156" s="71">
        <f>'Input_ch=5'!K86</f>
        <v>4</v>
      </c>
      <c r="AA156" s="11">
        <f t="shared" si="68"/>
        <v>3</v>
      </c>
      <c r="AB156" s="11">
        <f t="shared" si="59"/>
        <v>1</v>
      </c>
      <c r="AC156" s="20">
        <f t="shared" si="60"/>
        <v>1</v>
      </c>
      <c r="AD156" s="29">
        <f t="shared" si="61"/>
        <v>2109</v>
      </c>
      <c r="AE156" s="25">
        <v>1</v>
      </c>
      <c r="AF156" s="20">
        <v>0</v>
      </c>
      <c r="AG156" s="11">
        <v>1</v>
      </c>
      <c r="AH156" s="22">
        <f t="shared" si="62"/>
        <v>2094</v>
      </c>
    </row>
    <row r="157" spans="2:34" x14ac:dyDescent="0.25">
      <c r="B157" s="67">
        <v>42125</v>
      </c>
      <c r="C157" s="11">
        <v>2364</v>
      </c>
      <c r="D157" s="68">
        <v>2500</v>
      </c>
      <c r="E157" s="37">
        <f t="shared" si="63"/>
        <v>0</v>
      </c>
      <c r="F157" s="35">
        <f t="shared" si="46"/>
        <v>1</v>
      </c>
      <c r="G157" s="11">
        <f t="shared" si="64"/>
        <v>2</v>
      </c>
      <c r="H157" s="11">
        <f t="shared" si="47"/>
        <v>-1</v>
      </c>
      <c r="I157" s="20">
        <f t="shared" si="48"/>
        <v>0</v>
      </c>
      <c r="J157" s="29">
        <f t="shared" si="49"/>
        <v>10</v>
      </c>
      <c r="K157" s="71">
        <f>'Input_ch=5'!L53</f>
        <v>1</v>
      </c>
      <c r="L157" s="11">
        <f t="shared" si="65"/>
        <v>3</v>
      </c>
      <c r="M157" s="11">
        <f t="shared" si="50"/>
        <v>-2</v>
      </c>
      <c r="N157" s="20">
        <f t="shared" si="51"/>
        <v>0</v>
      </c>
      <c r="O157" s="22">
        <f t="shared" si="52"/>
        <v>15</v>
      </c>
      <c r="P157" s="71">
        <f>'Input_ch=5'!L64</f>
        <v>1</v>
      </c>
      <c r="Q157" s="11">
        <f t="shared" si="66"/>
        <v>3</v>
      </c>
      <c r="R157" s="11">
        <f t="shared" si="53"/>
        <v>-2</v>
      </c>
      <c r="S157" s="20">
        <f t="shared" si="54"/>
        <v>0</v>
      </c>
      <c r="T157" s="29">
        <f t="shared" si="55"/>
        <v>15</v>
      </c>
      <c r="U157" s="71">
        <f>'Input_ch=5'!L75</f>
        <v>4</v>
      </c>
      <c r="V157" s="11">
        <f t="shared" si="67"/>
        <v>3</v>
      </c>
      <c r="W157" s="11">
        <f t="shared" si="56"/>
        <v>1</v>
      </c>
      <c r="X157" s="20">
        <f t="shared" si="57"/>
        <v>1</v>
      </c>
      <c r="Y157" s="29">
        <f t="shared" si="58"/>
        <v>2379</v>
      </c>
      <c r="Z157" s="71">
        <f>'Input_ch=5'!L86</f>
        <v>1</v>
      </c>
      <c r="AA157" s="11">
        <f t="shared" si="68"/>
        <v>3</v>
      </c>
      <c r="AB157" s="11">
        <f t="shared" si="59"/>
        <v>-2</v>
      </c>
      <c r="AC157" s="20">
        <f t="shared" si="60"/>
        <v>0</v>
      </c>
      <c r="AD157" s="29">
        <f t="shared" si="61"/>
        <v>15</v>
      </c>
      <c r="AE157" s="25">
        <v>1</v>
      </c>
      <c r="AF157" s="20">
        <v>0</v>
      </c>
      <c r="AG157" s="11">
        <v>1</v>
      </c>
      <c r="AH157" s="22">
        <f t="shared" si="62"/>
        <v>2364</v>
      </c>
    </row>
    <row r="158" spans="2:34" x14ac:dyDescent="0.25">
      <c r="B158" s="67">
        <v>42156</v>
      </c>
      <c r="C158" s="11">
        <v>2147.5</v>
      </c>
      <c r="D158" s="68">
        <v>2000</v>
      </c>
      <c r="E158" s="37">
        <f t="shared" si="63"/>
        <v>0</v>
      </c>
      <c r="F158" s="35">
        <f t="shared" si="46"/>
        <v>1</v>
      </c>
      <c r="G158" s="11">
        <f t="shared" si="64"/>
        <v>1</v>
      </c>
      <c r="H158" s="11">
        <f t="shared" si="47"/>
        <v>0</v>
      </c>
      <c r="I158" s="20">
        <f t="shared" si="48"/>
        <v>0</v>
      </c>
      <c r="J158" s="29">
        <f t="shared" si="49"/>
        <v>5</v>
      </c>
      <c r="K158" s="71">
        <f>'Input_ch=5'!K54</f>
        <v>4</v>
      </c>
      <c r="L158" s="11">
        <f t="shared" si="65"/>
        <v>2</v>
      </c>
      <c r="M158" s="11">
        <f t="shared" si="50"/>
        <v>2</v>
      </c>
      <c r="N158" s="20">
        <f t="shared" si="51"/>
        <v>2</v>
      </c>
      <c r="O158" s="22">
        <f t="shared" si="52"/>
        <v>4305</v>
      </c>
      <c r="P158" s="71">
        <f>'Input_ch=5'!K65</f>
        <v>4</v>
      </c>
      <c r="Q158" s="11">
        <f t="shared" si="66"/>
        <v>2</v>
      </c>
      <c r="R158" s="11">
        <f t="shared" si="53"/>
        <v>2</v>
      </c>
      <c r="S158" s="20">
        <f t="shared" si="54"/>
        <v>2</v>
      </c>
      <c r="T158" s="29">
        <f t="shared" si="55"/>
        <v>4305</v>
      </c>
      <c r="U158" s="71">
        <f>'Input_ch=5'!K76</f>
        <v>4</v>
      </c>
      <c r="V158" s="11">
        <f t="shared" si="67"/>
        <v>3</v>
      </c>
      <c r="W158" s="11">
        <f t="shared" si="56"/>
        <v>1</v>
      </c>
      <c r="X158" s="20">
        <f t="shared" si="57"/>
        <v>1</v>
      </c>
      <c r="Y158" s="29">
        <f t="shared" si="58"/>
        <v>2162.5</v>
      </c>
      <c r="Z158" s="71">
        <f>'Input_ch=5'!K87</f>
        <v>4</v>
      </c>
      <c r="AA158" s="11">
        <f t="shared" si="68"/>
        <v>2</v>
      </c>
      <c r="AB158" s="11">
        <f t="shared" si="59"/>
        <v>2</v>
      </c>
      <c r="AC158" s="20">
        <f t="shared" si="60"/>
        <v>2</v>
      </c>
      <c r="AD158" s="29">
        <f t="shared" si="61"/>
        <v>4305</v>
      </c>
      <c r="AE158" s="25">
        <v>1</v>
      </c>
      <c r="AF158" s="20">
        <v>0</v>
      </c>
      <c r="AG158" s="11">
        <v>1</v>
      </c>
      <c r="AH158" s="22">
        <f t="shared" si="62"/>
        <v>2147.5</v>
      </c>
    </row>
    <row r="159" spans="2:34" x14ac:dyDescent="0.25">
      <c r="B159" s="67">
        <v>42186</v>
      </c>
      <c r="C159" s="11">
        <v>2041</v>
      </c>
      <c r="D159" s="68">
        <v>2000</v>
      </c>
      <c r="E159" s="37">
        <f t="shared" si="63"/>
        <v>0</v>
      </c>
      <c r="F159" s="35">
        <f t="shared" si="46"/>
        <v>1</v>
      </c>
      <c r="G159" s="11">
        <f t="shared" si="64"/>
        <v>0</v>
      </c>
      <c r="H159" s="11">
        <f t="shared" si="47"/>
        <v>1</v>
      </c>
      <c r="I159" s="20">
        <f t="shared" si="48"/>
        <v>1</v>
      </c>
      <c r="J159" s="29">
        <f t="shared" si="49"/>
        <v>2041</v>
      </c>
      <c r="K159" s="71">
        <f>'Input_ch=5'!K53</f>
        <v>4</v>
      </c>
      <c r="L159" s="11">
        <f t="shared" si="65"/>
        <v>3</v>
      </c>
      <c r="M159" s="11">
        <f t="shared" si="50"/>
        <v>1</v>
      </c>
      <c r="N159" s="20">
        <f t="shared" si="51"/>
        <v>1</v>
      </c>
      <c r="O159" s="22">
        <f t="shared" si="52"/>
        <v>2056</v>
      </c>
      <c r="P159" s="71">
        <f>'Input_ch=5'!K64</f>
        <v>4</v>
      </c>
      <c r="Q159" s="11">
        <f t="shared" si="66"/>
        <v>3</v>
      </c>
      <c r="R159" s="11">
        <f t="shared" si="53"/>
        <v>1</v>
      </c>
      <c r="S159" s="20">
        <f t="shared" si="54"/>
        <v>1</v>
      </c>
      <c r="T159" s="29">
        <f t="shared" si="55"/>
        <v>2056</v>
      </c>
      <c r="U159" s="71">
        <f>'Input_ch=5'!K75</f>
        <v>4</v>
      </c>
      <c r="V159" s="11">
        <f t="shared" si="67"/>
        <v>3</v>
      </c>
      <c r="W159" s="11">
        <f t="shared" si="56"/>
        <v>1</v>
      </c>
      <c r="X159" s="20">
        <f t="shared" si="57"/>
        <v>1</v>
      </c>
      <c r="Y159" s="29">
        <f t="shared" si="58"/>
        <v>2056</v>
      </c>
      <c r="Z159" s="71">
        <f>'Input_ch=5'!K86</f>
        <v>4</v>
      </c>
      <c r="AA159" s="11">
        <f t="shared" si="68"/>
        <v>3</v>
      </c>
      <c r="AB159" s="11">
        <f t="shared" si="59"/>
        <v>1</v>
      </c>
      <c r="AC159" s="20">
        <f t="shared" si="60"/>
        <v>1</v>
      </c>
      <c r="AD159" s="29">
        <f t="shared" si="61"/>
        <v>2056</v>
      </c>
      <c r="AE159" s="25">
        <v>1</v>
      </c>
      <c r="AF159" s="20">
        <v>0</v>
      </c>
      <c r="AG159" s="11">
        <v>1</v>
      </c>
      <c r="AH159" s="22">
        <f t="shared" si="62"/>
        <v>2041</v>
      </c>
    </row>
    <row r="160" spans="2:34" x14ac:dyDescent="0.25">
      <c r="B160" s="67">
        <v>42217</v>
      </c>
      <c r="C160" s="11">
        <v>1900</v>
      </c>
      <c r="D160" s="68">
        <v>2000</v>
      </c>
      <c r="E160" s="37">
        <f t="shared" si="63"/>
        <v>0</v>
      </c>
      <c r="F160" s="35">
        <f t="shared" si="46"/>
        <v>1</v>
      </c>
      <c r="G160" s="11">
        <f t="shared" si="64"/>
        <v>0</v>
      </c>
      <c r="H160" s="11">
        <f t="shared" si="47"/>
        <v>1</v>
      </c>
      <c r="I160" s="20">
        <f t="shared" si="48"/>
        <v>1</v>
      </c>
      <c r="J160" s="29">
        <f t="shared" si="49"/>
        <v>1900</v>
      </c>
      <c r="K160" s="71">
        <f>'Input_ch=5'!K53</f>
        <v>4</v>
      </c>
      <c r="L160" s="11">
        <f t="shared" si="65"/>
        <v>3</v>
      </c>
      <c r="M160" s="11">
        <f t="shared" si="50"/>
        <v>1</v>
      </c>
      <c r="N160" s="20">
        <f t="shared" si="51"/>
        <v>1</v>
      </c>
      <c r="O160" s="22">
        <f t="shared" si="52"/>
        <v>1915</v>
      </c>
      <c r="P160" s="71">
        <f>'Input_ch=5'!K64</f>
        <v>4</v>
      </c>
      <c r="Q160" s="11">
        <f t="shared" si="66"/>
        <v>3</v>
      </c>
      <c r="R160" s="11">
        <f t="shared" si="53"/>
        <v>1</v>
      </c>
      <c r="S160" s="20">
        <f t="shared" si="54"/>
        <v>1</v>
      </c>
      <c r="T160" s="29">
        <f t="shared" si="55"/>
        <v>1915</v>
      </c>
      <c r="U160" s="71">
        <f>'Input_ch=5'!K75</f>
        <v>4</v>
      </c>
      <c r="V160" s="11">
        <f t="shared" si="67"/>
        <v>3</v>
      </c>
      <c r="W160" s="11">
        <f t="shared" si="56"/>
        <v>1</v>
      </c>
      <c r="X160" s="20">
        <f t="shared" si="57"/>
        <v>1</v>
      </c>
      <c r="Y160" s="29">
        <f t="shared" si="58"/>
        <v>1915</v>
      </c>
      <c r="Z160" s="71">
        <f>'Input_ch=5'!K86</f>
        <v>4</v>
      </c>
      <c r="AA160" s="11">
        <f t="shared" si="68"/>
        <v>3</v>
      </c>
      <c r="AB160" s="11">
        <f t="shared" si="59"/>
        <v>1</v>
      </c>
      <c r="AC160" s="20">
        <f t="shared" si="60"/>
        <v>1</v>
      </c>
      <c r="AD160" s="29">
        <f t="shared" si="61"/>
        <v>1915</v>
      </c>
      <c r="AE160" s="25">
        <v>1</v>
      </c>
      <c r="AF160" s="20">
        <v>0</v>
      </c>
      <c r="AG160" s="11">
        <v>1</v>
      </c>
      <c r="AH160" s="22">
        <f t="shared" si="62"/>
        <v>1900</v>
      </c>
    </row>
    <row r="161" spans="2:35" x14ac:dyDescent="0.25">
      <c r="B161" s="67">
        <v>42248</v>
      </c>
      <c r="C161" s="11">
        <v>1804.5</v>
      </c>
      <c r="D161" s="68">
        <v>2000</v>
      </c>
      <c r="E161" s="37">
        <f t="shared" si="63"/>
        <v>0</v>
      </c>
      <c r="F161" s="35">
        <f t="shared" si="46"/>
        <v>1</v>
      </c>
      <c r="G161" s="11">
        <f t="shared" si="64"/>
        <v>0</v>
      </c>
      <c r="H161" s="11">
        <f t="shared" si="47"/>
        <v>1</v>
      </c>
      <c r="I161" s="20">
        <f t="shared" si="48"/>
        <v>1</v>
      </c>
      <c r="J161" s="29">
        <f t="shared" si="49"/>
        <v>1804.5</v>
      </c>
      <c r="K161" s="71">
        <f>'Input_ch=5'!K53</f>
        <v>4</v>
      </c>
      <c r="L161" s="11">
        <f t="shared" si="65"/>
        <v>3</v>
      </c>
      <c r="M161" s="11">
        <f t="shared" si="50"/>
        <v>1</v>
      </c>
      <c r="N161" s="20">
        <f t="shared" si="51"/>
        <v>1</v>
      </c>
      <c r="O161" s="22">
        <f t="shared" si="52"/>
        <v>1819.5</v>
      </c>
      <c r="P161" s="71">
        <f>'Input_ch=5'!K64</f>
        <v>4</v>
      </c>
      <c r="Q161" s="11">
        <f t="shared" si="66"/>
        <v>3</v>
      </c>
      <c r="R161" s="11">
        <f t="shared" si="53"/>
        <v>1</v>
      </c>
      <c r="S161" s="20">
        <f t="shared" si="54"/>
        <v>1</v>
      </c>
      <c r="T161" s="29">
        <f t="shared" si="55"/>
        <v>1819.5</v>
      </c>
      <c r="U161" s="71">
        <f>'Input_ch=5'!K75</f>
        <v>4</v>
      </c>
      <c r="V161" s="11">
        <f t="shared" si="67"/>
        <v>3</v>
      </c>
      <c r="W161" s="11">
        <f t="shared" si="56"/>
        <v>1</v>
      </c>
      <c r="X161" s="20">
        <f t="shared" si="57"/>
        <v>1</v>
      </c>
      <c r="Y161" s="29">
        <f t="shared" si="58"/>
        <v>1819.5</v>
      </c>
      <c r="Z161" s="71">
        <f>'Input_ch=5'!K86</f>
        <v>4</v>
      </c>
      <c r="AA161" s="11">
        <f t="shared" si="68"/>
        <v>3</v>
      </c>
      <c r="AB161" s="11">
        <f t="shared" si="59"/>
        <v>1</v>
      </c>
      <c r="AC161" s="20">
        <f t="shared" si="60"/>
        <v>1</v>
      </c>
      <c r="AD161" s="29">
        <f t="shared" si="61"/>
        <v>1819.5</v>
      </c>
      <c r="AE161" s="25">
        <v>1</v>
      </c>
      <c r="AF161" s="20">
        <v>0</v>
      </c>
      <c r="AG161" s="11">
        <v>1</v>
      </c>
      <c r="AH161" s="22">
        <f t="shared" si="62"/>
        <v>1804.5</v>
      </c>
    </row>
    <row r="162" spans="2:35" x14ac:dyDescent="0.25">
      <c r="B162" s="67">
        <v>42278</v>
      </c>
      <c r="C162" s="11">
        <v>1669.25</v>
      </c>
      <c r="D162" s="68">
        <v>1500</v>
      </c>
      <c r="E162" s="37">
        <f t="shared" si="63"/>
        <v>0</v>
      </c>
      <c r="F162" s="35">
        <f t="shared" si="46"/>
        <v>1</v>
      </c>
      <c r="G162" s="11">
        <f t="shared" si="64"/>
        <v>0</v>
      </c>
      <c r="H162" s="11">
        <f t="shared" si="47"/>
        <v>1</v>
      </c>
      <c r="I162" s="20">
        <f t="shared" si="48"/>
        <v>1</v>
      </c>
      <c r="J162" s="29">
        <f t="shared" si="49"/>
        <v>1669.25</v>
      </c>
      <c r="K162" s="71">
        <f>'Input_ch=5'!J53</f>
        <v>1</v>
      </c>
      <c r="L162" s="11">
        <f t="shared" si="65"/>
        <v>3</v>
      </c>
      <c r="M162" s="11">
        <f t="shared" si="50"/>
        <v>-2</v>
      </c>
      <c r="N162" s="20">
        <f t="shared" si="51"/>
        <v>0</v>
      </c>
      <c r="O162" s="22">
        <f t="shared" si="52"/>
        <v>15</v>
      </c>
      <c r="P162" s="71">
        <f>'Input_ch=5'!J64</f>
        <v>4</v>
      </c>
      <c r="Q162" s="11">
        <f t="shared" si="66"/>
        <v>3</v>
      </c>
      <c r="R162" s="11">
        <f t="shared" si="53"/>
        <v>1</v>
      </c>
      <c r="S162" s="20">
        <f t="shared" si="54"/>
        <v>1</v>
      </c>
      <c r="T162" s="29">
        <f t="shared" si="55"/>
        <v>1684.25</v>
      </c>
      <c r="U162" s="71">
        <f>'Input_ch=5'!J75</f>
        <v>1</v>
      </c>
      <c r="V162" s="11">
        <f t="shared" si="67"/>
        <v>3</v>
      </c>
      <c r="W162" s="11">
        <f t="shared" si="56"/>
        <v>-2</v>
      </c>
      <c r="X162" s="20">
        <f t="shared" si="57"/>
        <v>0</v>
      </c>
      <c r="Y162" s="29">
        <f t="shared" si="58"/>
        <v>15</v>
      </c>
      <c r="Z162" s="71">
        <f>'Input_ch=5'!J86</f>
        <v>4</v>
      </c>
      <c r="AA162" s="11">
        <f t="shared" si="68"/>
        <v>3</v>
      </c>
      <c r="AB162" s="11">
        <f t="shared" si="59"/>
        <v>1</v>
      </c>
      <c r="AC162" s="20">
        <f t="shared" si="60"/>
        <v>1</v>
      </c>
      <c r="AD162" s="29">
        <f t="shared" si="61"/>
        <v>1684.25</v>
      </c>
      <c r="AE162" s="25">
        <v>1</v>
      </c>
      <c r="AF162" s="20">
        <v>0</v>
      </c>
      <c r="AG162" s="11">
        <v>1</v>
      </c>
      <c r="AH162" s="22">
        <f t="shared" si="62"/>
        <v>1669.25</v>
      </c>
    </row>
    <row r="163" spans="2:35" x14ac:dyDescent="0.25">
      <c r="B163" s="67">
        <v>42309</v>
      </c>
      <c r="C163" s="11">
        <v>1659</v>
      </c>
      <c r="D163" s="68">
        <v>1500</v>
      </c>
      <c r="E163" s="37">
        <f t="shared" si="63"/>
        <v>0</v>
      </c>
      <c r="F163" s="35">
        <f t="shared" si="46"/>
        <v>1</v>
      </c>
      <c r="G163" s="11">
        <f t="shared" si="64"/>
        <v>0</v>
      </c>
      <c r="H163" s="11">
        <f t="shared" si="47"/>
        <v>1</v>
      </c>
      <c r="I163" s="20">
        <f t="shared" si="48"/>
        <v>1</v>
      </c>
      <c r="J163" s="29">
        <f t="shared" si="49"/>
        <v>1659</v>
      </c>
      <c r="K163" s="71">
        <f>'Input_ch=5'!J52</f>
        <v>4</v>
      </c>
      <c r="L163" s="11">
        <f t="shared" si="65"/>
        <v>2</v>
      </c>
      <c r="M163" s="11">
        <f t="shared" si="50"/>
        <v>2</v>
      </c>
      <c r="N163" s="20">
        <f t="shared" si="51"/>
        <v>2</v>
      </c>
      <c r="O163" s="22">
        <f t="shared" si="52"/>
        <v>3328</v>
      </c>
      <c r="P163" s="71">
        <f>'Input_ch=5'!J63</f>
        <v>4</v>
      </c>
      <c r="Q163" s="11">
        <f t="shared" si="66"/>
        <v>3</v>
      </c>
      <c r="R163" s="11">
        <f t="shared" si="53"/>
        <v>1</v>
      </c>
      <c r="S163" s="20">
        <f t="shared" si="54"/>
        <v>1</v>
      </c>
      <c r="T163" s="29">
        <f t="shared" si="55"/>
        <v>1674</v>
      </c>
      <c r="U163" s="71">
        <f>'Input_ch=5'!J74</f>
        <v>1</v>
      </c>
      <c r="V163" s="11">
        <f t="shared" si="67"/>
        <v>2</v>
      </c>
      <c r="W163" s="11">
        <f t="shared" si="56"/>
        <v>-1</v>
      </c>
      <c r="X163" s="20">
        <f t="shared" si="57"/>
        <v>0</v>
      </c>
      <c r="Y163" s="29">
        <f t="shared" si="58"/>
        <v>10</v>
      </c>
      <c r="Z163" s="71">
        <f>'Input_ch=5'!J85</f>
        <v>4</v>
      </c>
      <c r="AA163" s="11">
        <f t="shared" si="68"/>
        <v>3</v>
      </c>
      <c r="AB163" s="11">
        <f t="shared" si="59"/>
        <v>1</v>
      </c>
      <c r="AC163" s="20">
        <f t="shared" si="60"/>
        <v>1</v>
      </c>
      <c r="AD163" s="29">
        <f t="shared" si="61"/>
        <v>1674</v>
      </c>
      <c r="AE163" s="25">
        <v>1</v>
      </c>
      <c r="AF163" s="20">
        <v>0</v>
      </c>
      <c r="AG163" s="11">
        <v>1</v>
      </c>
      <c r="AH163" s="22">
        <f t="shared" si="62"/>
        <v>1659</v>
      </c>
    </row>
    <row r="164" spans="2:35" x14ac:dyDescent="0.25">
      <c r="B164" s="67">
        <v>42339</v>
      </c>
      <c r="C164" s="11">
        <v>1557</v>
      </c>
      <c r="D164" s="68">
        <v>1500</v>
      </c>
      <c r="E164" s="37">
        <f t="shared" si="63"/>
        <v>3</v>
      </c>
      <c r="F164" s="35">
        <f t="shared" si="46"/>
        <v>4</v>
      </c>
      <c r="G164" s="11">
        <f t="shared" si="64"/>
        <v>0</v>
      </c>
      <c r="H164" s="11">
        <f t="shared" si="47"/>
        <v>4</v>
      </c>
      <c r="I164" s="20">
        <f t="shared" si="48"/>
        <v>4</v>
      </c>
      <c r="J164" s="29">
        <f t="shared" si="49"/>
        <v>6228</v>
      </c>
      <c r="K164" s="71">
        <f>'Input_ch=5'!J52</f>
        <v>4</v>
      </c>
      <c r="L164" s="11">
        <f t="shared" si="65"/>
        <v>3</v>
      </c>
      <c r="M164" s="11">
        <f t="shared" si="50"/>
        <v>1</v>
      </c>
      <c r="N164" s="20">
        <f t="shared" si="51"/>
        <v>1</v>
      </c>
      <c r="O164" s="22">
        <f t="shared" si="52"/>
        <v>1572</v>
      </c>
      <c r="P164" s="71">
        <f>'Input_ch=5'!J63</f>
        <v>4</v>
      </c>
      <c r="Q164" s="11">
        <f t="shared" si="66"/>
        <v>3</v>
      </c>
      <c r="R164" s="11">
        <f t="shared" si="53"/>
        <v>1</v>
      </c>
      <c r="S164" s="20">
        <f t="shared" si="54"/>
        <v>1</v>
      </c>
      <c r="T164" s="29">
        <f t="shared" si="55"/>
        <v>1572</v>
      </c>
      <c r="U164" s="71">
        <f>'Input_ch=5'!J74</f>
        <v>1</v>
      </c>
      <c r="V164" s="11">
        <f t="shared" si="67"/>
        <v>1</v>
      </c>
      <c r="W164" s="11">
        <f t="shared" si="56"/>
        <v>0</v>
      </c>
      <c r="X164" s="20">
        <f t="shared" si="57"/>
        <v>0</v>
      </c>
      <c r="Y164" s="29">
        <f t="shared" si="58"/>
        <v>5</v>
      </c>
      <c r="Z164" s="71">
        <f>'Input_ch=5'!J85</f>
        <v>4</v>
      </c>
      <c r="AA164" s="11">
        <f t="shared" si="68"/>
        <v>3</v>
      </c>
      <c r="AB164" s="11">
        <f t="shared" si="59"/>
        <v>1</v>
      </c>
      <c r="AC164" s="20">
        <f t="shared" si="60"/>
        <v>1</v>
      </c>
      <c r="AD164" s="29">
        <f t="shared" si="61"/>
        <v>1572</v>
      </c>
      <c r="AE164" s="25">
        <v>1</v>
      </c>
      <c r="AF164" s="20">
        <v>0</v>
      </c>
      <c r="AG164" s="11">
        <v>1</v>
      </c>
      <c r="AH164" s="22">
        <f t="shared" si="62"/>
        <v>1557</v>
      </c>
    </row>
    <row r="165" spans="2:35" x14ac:dyDescent="0.25">
      <c r="B165" s="67">
        <v>42370</v>
      </c>
      <c r="C165" s="11">
        <v>1592.75</v>
      </c>
      <c r="D165" s="68">
        <v>1500</v>
      </c>
      <c r="E165" s="37">
        <f t="shared" si="63"/>
        <v>3</v>
      </c>
      <c r="F165" s="35">
        <f t="shared" si="46"/>
        <v>4</v>
      </c>
      <c r="G165" s="11">
        <f t="shared" si="64"/>
        <v>3</v>
      </c>
      <c r="H165" s="11">
        <f t="shared" si="47"/>
        <v>1</v>
      </c>
      <c r="I165" s="20">
        <f t="shared" si="48"/>
        <v>1</v>
      </c>
      <c r="J165" s="29">
        <f t="shared" si="49"/>
        <v>1607.75</v>
      </c>
      <c r="K165" s="71">
        <f>'Input_ch=5'!J52</f>
        <v>4</v>
      </c>
      <c r="L165" s="11">
        <f t="shared" si="65"/>
        <v>3</v>
      </c>
      <c r="M165" s="11">
        <f t="shared" si="50"/>
        <v>1</v>
      </c>
      <c r="N165" s="20">
        <f t="shared" si="51"/>
        <v>1</v>
      </c>
      <c r="O165" s="22">
        <f t="shared" si="52"/>
        <v>1607.75</v>
      </c>
      <c r="P165" s="71">
        <f>'Input_ch=5'!J63</f>
        <v>4</v>
      </c>
      <c r="Q165" s="11">
        <f t="shared" si="66"/>
        <v>3</v>
      </c>
      <c r="R165" s="11">
        <f t="shared" si="53"/>
        <v>1</v>
      </c>
      <c r="S165" s="20">
        <f t="shared" si="54"/>
        <v>1</v>
      </c>
      <c r="T165" s="29">
        <f t="shared" si="55"/>
        <v>1607.75</v>
      </c>
      <c r="U165" s="71">
        <f>'Input_ch=5'!J74</f>
        <v>1</v>
      </c>
      <c r="V165" s="11">
        <f t="shared" si="67"/>
        <v>0</v>
      </c>
      <c r="W165" s="11">
        <f t="shared" si="56"/>
        <v>1</v>
      </c>
      <c r="X165" s="20">
        <f t="shared" si="57"/>
        <v>1</v>
      </c>
      <c r="Y165" s="29">
        <f t="shared" si="58"/>
        <v>1592.75</v>
      </c>
      <c r="Z165" s="71">
        <f>'Input_ch=5'!J85</f>
        <v>4</v>
      </c>
      <c r="AA165" s="11">
        <f t="shared" si="68"/>
        <v>3</v>
      </c>
      <c r="AB165" s="11">
        <f t="shared" si="59"/>
        <v>1</v>
      </c>
      <c r="AC165" s="20">
        <f t="shared" si="60"/>
        <v>1</v>
      </c>
      <c r="AD165" s="29">
        <f t="shared" si="61"/>
        <v>1607.75</v>
      </c>
      <c r="AE165" s="25">
        <v>1</v>
      </c>
      <c r="AF165" s="20">
        <v>0</v>
      </c>
      <c r="AG165" s="11">
        <v>1</v>
      </c>
      <c r="AH165" s="22">
        <f t="shared" si="62"/>
        <v>1592.75</v>
      </c>
    </row>
    <row r="166" spans="2:35" x14ac:dyDescent="0.25">
      <c r="B166" s="67">
        <v>42401</v>
      </c>
      <c r="C166" s="11">
        <v>1652</v>
      </c>
      <c r="D166" s="68">
        <v>1500</v>
      </c>
      <c r="E166" s="37">
        <f t="shared" si="63"/>
        <v>2</v>
      </c>
      <c r="F166" s="35">
        <f t="shared" si="46"/>
        <v>3</v>
      </c>
      <c r="G166" s="11">
        <f t="shared" si="64"/>
        <v>3</v>
      </c>
      <c r="H166" s="11">
        <f t="shared" si="47"/>
        <v>0</v>
      </c>
      <c r="I166" s="20">
        <f t="shared" si="48"/>
        <v>0</v>
      </c>
      <c r="J166" s="29">
        <f t="shared" si="49"/>
        <v>15</v>
      </c>
      <c r="K166" s="71">
        <f>'Input_ch=5'!J52</f>
        <v>4</v>
      </c>
      <c r="L166" s="11">
        <f t="shared" si="65"/>
        <v>3</v>
      </c>
      <c r="M166" s="11">
        <f t="shared" si="50"/>
        <v>1</v>
      </c>
      <c r="N166" s="20">
        <v>0</v>
      </c>
      <c r="O166" s="22">
        <f t="shared" si="52"/>
        <v>15</v>
      </c>
      <c r="P166" s="71">
        <f>'Input_ch=5'!J63</f>
        <v>4</v>
      </c>
      <c r="Q166" s="11">
        <f t="shared" si="66"/>
        <v>3</v>
      </c>
      <c r="R166" s="11">
        <f t="shared" si="53"/>
        <v>1</v>
      </c>
      <c r="S166" s="20">
        <v>0</v>
      </c>
      <c r="T166" s="29">
        <f t="shared" si="55"/>
        <v>15</v>
      </c>
      <c r="U166" s="71">
        <f>'Input_ch=5'!J74</f>
        <v>1</v>
      </c>
      <c r="V166" s="11">
        <f t="shared" si="67"/>
        <v>0</v>
      </c>
      <c r="W166" s="11">
        <f t="shared" si="56"/>
        <v>1</v>
      </c>
      <c r="X166" s="20">
        <f t="shared" si="57"/>
        <v>1</v>
      </c>
      <c r="Y166" s="29">
        <f t="shared" si="58"/>
        <v>1652</v>
      </c>
      <c r="Z166" s="71">
        <f>'Input_ch=5'!J85</f>
        <v>4</v>
      </c>
      <c r="AA166" s="11">
        <f t="shared" si="68"/>
        <v>3</v>
      </c>
      <c r="AB166" s="11">
        <f t="shared" si="59"/>
        <v>1</v>
      </c>
      <c r="AC166" s="20">
        <v>0</v>
      </c>
      <c r="AD166" s="29">
        <f t="shared" si="61"/>
        <v>15</v>
      </c>
      <c r="AE166" s="25">
        <v>1</v>
      </c>
      <c r="AF166" s="20">
        <v>0</v>
      </c>
      <c r="AG166" s="11">
        <v>1</v>
      </c>
      <c r="AH166" s="22">
        <f t="shared" si="62"/>
        <v>1652</v>
      </c>
    </row>
    <row r="167" spans="2:35" x14ac:dyDescent="0.25">
      <c r="B167" s="67">
        <v>42430</v>
      </c>
      <c r="C167" s="11">
        <v>1778.75</v>
      </c>
      <c r="D167" s="68">
        <v>2000</v>
      </c>
      <c r="E167" s="37">
        <f t="shared" si="63"/>
        <v>1</v>
      </c>
      <c r="F167" s="35">
        <f t="shared" si="46"/>
        <v>2</v>
      </c>
      <c r="G167" s="11">
        <f t="shared" si="64"/>
        <v>2</v>
      </c>
      <c r="H167" s="11">
        <f t="shared" si="47"/>
        <v>0</v>
      </c>
      <c r="I167" s="20">
        <f t="shared" si="48"/>
        <v>0</v>
      </c>
      <c r="J167" s="29">
        <f t="shared" si="49"/>
        <v>10</v>
      </c>
      <c r="K167" s="71">
        <f>'Input_ch=5'!K52</f>
        <v>4</v>
      </c>
      <c r="L167" s="11">
        <f t="shared" si="65"/>
        <v>2</v>
      </c>
      <c r="M167" s="11">
        <f t="shared" si="50"/>
        <v>2</v>
      </c>
      <c r="N167" s="20">
        <v>0</v>
      </c>
      <c r="O167" s="22">
        <f t="shared" si="52"/>
        <v>10</v>
      </c>
      <c r="P167" s="71">
        <f>'Input_ch=5'!K63</f>
        <v>4</v>
      </c>
      <c r="Q167" s="11">
        <f t="shared" si="66"/>
        <v>2</v>
      </c>
      <c r="R167" s="11">
        <f t="shared" si="53"/>
        <v>2</v>
      </c>
      <c r="S167" s="20">
        <v>0</v>
      </c>
      <c r="T167" s="29">
        <f t="shared" si="55"/>
        <v>10</v>
      </c>
      <c r="U167" s="71">
        <f>'Input_ch=5'!K74</f>
        <v>4</v>
      </c>
      <c r="V167" s="11">
        <f t="shared" si="67"/>
        <v>0</v>
      </c>
      <c r="W167" s="11">
        <f t="shared" si="56"/>
        <v>4</v>
      </c>
      <c r="X167" s="20">
        <v>1</v>
      </c>
      <c r="Y167" s="29">
        <f t="shared" si="58"/>
        <v>1778.75</v>
      </c>
      <c r="Z167" s="71">
        <f>'Input_ch=5'!K85</f>
        <v>4</v>
      </c>
      <c r="AA167" s="11">
        <f t="shared" si="68"/>
        <v>2</v>
      </c>
      <c r="AB167" s="11">
        <f t="shared" si="59"/>
        <v>2</v>
      </c>
      <c r="AC167" s="20">
        <v>0</v>
      </c>
      <c r="AD167" s="29">
        <f t="shared" si="61"/>
        <v>10</v>
      </c>
      <c r="AE167" s="25">
        <v>1</v>
      </c>
      <c r="AF167" s="20">
        <v>0</v>
      </c>
      <c r="AG167" s="11">
        <v>1</v>
      </c>
      <c r="AH167" s="22">
        <f t="shared" si="62"/>
        <v>1778.75</v>
      </c>
    </row>
    <row r="168" spans="2:35" ht="15.75" thickBot="1" x14ac:dyDescent="0.3">
      <c r="B168" s="69">
        <v>42461</v>
      </c>
      <c r="C168" s="21">
        <v>1864.25</v>
      </c>
      <c r="D168" s="70">
        <v>2000</v>
      </c>
      <c r="E168" s="76">
        <f t="shared" si="63"/>
        <v>0</v>
      </c>
      <c r="F168" s="36">
        <f t="shared" si="46"/>
        <v>1</v>
      </c>
      <c r="G168" s="21">
        <f t="shared" si="64"/>
        <v>1</v>
      </c>
      <c r="H168" s="21">
        <f t="shared" si="47"/>
        <v>0</v>
      </c>
      <c r="I168" s="28">
        <f t="shared" si="48"/>
        <v>0</v>
      </c>
      <c r="J168" s="34">
        <f t="shared" si="49"/>
        <v>5</v>
      </c>
      <c r="K168" s="71">
        <f>'Input_ch=5'!K53</f>
        <v>4</v>
      </c>
      <c r="L168" s="11">
        <f t="shared" si="65"/>
        <v>1</v>
      </c>
      <c r="M168" s="11">
        <f t="shared" si="50"/>
        <v>3</v>
      </c>
      <c r="N168" s="20">
        <v>0</v>
      </c>
      <c r="O168" s="22">
        <f t="shared" si="52"/>
        <v>5</v>
      </c>
      <c r="P168" s="71">
        <f>'Input_ch=5'!K64</f>
        <v>4</v>
      </c>
      <c r="Q168" s="11">
        <f t="shared" si="66"/>
        <v>1</v>
      </c>
      <c r="R168" s="11">
        <f t="shared" si="53"/>
        <v>3</v>
      </c>
      <c r="S168" s="20">
        <v>0</v>
      </c>
      <c r="T168" s="29">
        <f t="shared" si="55"/>
        <v>5</v>
      </c>
      <c r="U168" s="71">
        <f>'Input_ch=5'!K75</f>
        <v>4</v>
      </c>
      <c r="V168" s="11">
        <f t="shared" si="67"/>
        <v>0</v>
      </c>
      <c r="W168" s="11">
        <f t="shared" si="56"/>
        <v>4</v>
      </c>
      <c r="X168" s="20">
        <v>1</v>
      </c>
      <c r="Y168" s="29">
        <f>V168*$C$4+X168*C168</f>
        <v>1864.25</v>
      </c>
      <c r="Z168" s="71">
        <f>'Input_ch=5'!K86</f>
        <v>4</v>
      </c>
      <c r="AA168" s="11">
        <f t="shared" si="68"/>
        <v>1</v>
      </c>
      <c r="AB168" s="11">
        <f t="shared" si="59"/>
        <v>3</v>
      </c>
      <c r="AC168" s="20">
        <v>0</v>
      </c>
      <c r="AD168" s="29">
        <f t="shared" si="61"/>
        <v>5</v>
      </c>
      <c r="AE168" s="25">
        <v>1</v>
      </c>
      <c r="AF168" s="20">
        <v>0</v>
      </c>
      <c r="AG168" s="11">
        <v>1</v>
      </c>
      <c r="AH168" s="22">
        <f t="shared" si="62"/>
        <v>1864.25</v>
      </c>
    </row>
    <row r="169" spans="2:35" x14ac:dyDescent="0.25">
      <c r="F169" s="19"/>
      <c r="G169" s="1" t="s">
        <v>12</v>
      </c>
      <c r="H169" s="1"/>
      <c r="I169" s="1"/>
      <c r="J169" s="44">
        <f>AVERAGE(J21:J168)</f>
        <v>1897.4864864864865</v>
      </c>
      <c r="K169" s="47"/>
      <c r="L169" s="23" t="s">
        <v>12</v>
      </c>
      <c r="M169" s="23"/>
      <c r="N169" s="23"/>
      <c r="O169" s="75">
        <f>AVERAGE(O21:O168)</f>
        <v>2034.9307432432433</v>
      </c>
      <c r="P169" s="47"/>
      <c r="Q169" s="23" t="s">
        <v>12</v>
      </c>
      <c r="R169" s="23"/>
      <c r="S169" s="23"/>
      <c r="T169" s="75">
        <f>AVERAGE(T21:T168)</f>
        <v>2038.1131756756756</v>
      </c>
      <c r="U169" s="47"/>
      <c r="V169" s="23" t="s">
        <v>12</v>
      </c>
      <c r="W169" s="23"/>
      <c r="X169" s="23"/>
      <c r="Y169" s="75">
        <f>AVERAGE(Y21:Y168)</f>
        <v>2056.7888513513512</v>
      </c>
      <c r="Z169" s="47"/>
      <c r="AA169" s="23" t="s">
        <v>12</v>
      </c>
      <c r="AB169" s="23"/>
      <c r="AC169" s="23"/>
      <c r="AD169" s="75">
        <f>AVERAGE(AD21:AD168)</f>
        <v>2038.1131756756756</v>
      </c>
      <c r="AE169" s="47"/>
      <c r="AF169" s="23" t="s">
        <v>12</v>
      </c>
      <c r="AG169" s="23"/>
      <c r="AH169" s="45">
        <f>AVERAGE(AH21:AH168)</f>
        <v>2067.8057432432433</v>
      </c>
    </row>
    <row r="170" spans="2:35" x14ac:dyDescent="0.25">
      <c r="F170" s="14"/>
      <c r="G170" s="1" t="s">
        <v>13</v>
      </c>
      <c r="H170" s="1"/>
      <c r="I170" s="1"/>
      <c r="J170" s="44">
        <f>SUM(J21:J168)</f>
        <v>280828</v>
      </c>
      <c r="K170" s="1"/>
      <c r="L170" s="1" t="s">
        <v>13</v>
      </c>
      <c r="M170" s="1"/>
      <c r="N170" s="1"/>
      <c r="O170" s="44">
        <f>SUM(O21:O168)</f>
        <v>301169.75</v>
      </c>
      <c r="P170" s="1"/>
      <c r="Q170" s="1" t="s">
        <v>13</v>
      </c>
      <c r="R170" s="1"/>
      <c r="S170" s="1"/>
      <c r="T170" s="44">
        <f>SUM(T21:T168)</f>
        <v>301640.75</v>
      </c>
      <c r="U170" s="1"/>
      <c r="V170" s="1" t="s">
        <v>13</v>
      </c>
      <c r="W170" s="1"/>
      <c r="X170" s="1"/>
      <c r="Y170" s="44">
        <f>SUM(Y21:Y168)</f>
        <v>304404.75</v>
      </c>
      <c r="Z170" s="1"/>
      <c r="AA170" s="1" t="s">
        <v>13</v>
      </c>
      <c r="AB170" s="1"/>
      <c r="AC170" s="1"/>
      <c r="AD170" s="44">
        <f>SUM(AD21:AD168)</f>
        <v>301640.75</v>
      </c>
      <c r="AE170" s="1"/>
      <c r="AF170" s="1" t="s">
        <v>13</v>
      </c>
      <c r="AG170" s="1"/>
      <c r="AH170" s="30">
        <f>SUM(AH21:AH168)</f>
        <v>306035.25</v>
      </c>
    </row>
    <row r="171" spans="2:35" x14ac:dyDescent="0.25">
      <c r="F171" s="14"/>
      <c r="G171" s="1" t="s">
        <v>14</v>
      </c>
      <c r="H171" s="1"/>
      <c r="I171" s="1"/>
      <c r="J171" s="43">
        <f>SUMPRODUCT(I21:I168,$C$21:$C$168)/SUM(I21:I168)</f>
        <v>1890.2567567567567</v>
      </c>
      <c r="K171" s="1"/>
      <c r="L171" s="1" t="s">
        <v>14</v>
      </c>
      <c r="M171" s="1"/>
      <c r="N171" s="1"/>
      <c r="O171" s="43">
        <f>SUMPRODUCT(N21:N168,$C$21:$C$168)/SUM(N21:N168)</f>
        <v>2022.5320945945946</v>
      </c>
      <c r="P171" s="1"/>
      <c r="Q171" s="1" t="s">
        <v>14</v>
      </c>
      <c r="R171" s="1"/>
      <c r="S171" s="1"/>
      <c r="T171" s="43">
        <f>SUMPRODUCT(S21:S168,$C$21:$C$168)/SUM(S21:S168)</f>
        <v>2026.9307432432433</v>
      </c>
      <c r="U171" s="1"/>
      <c r="V171" s="1" t="s">
        <v>14</v>
      </c>
      <c r="W171" s="1"/>
      <c r="X171" s="1"/>
      <c r="Y171" s="43">
        <f>SUMPRODUCT(X21:X168,$C$21:$C$168)/SUM(X21:X168)</f>
        <v>2044.6942567567567</v>
      </c>
      <c r="Z171" s="1"/>
      <c r="AA171" s="1" t="s">
        <v>14</v>
      </c>
      <c r="AB171" s="1"/>
      <c r="AC171" s="1"/>
      <c r="AD171" s="43">
        <f>SUMPRODUCT(AC21:AC168,$C$21:$C$168)/SUM(AC21:AC168)</f>
        <v>2026.9307432432433</v>
      </c>
      <c r="AE171" s="1"/>
      <c r="AF171" s="1" t="s">
        <v>14</v>
      </c>
      <c r="AG171" s="1"/>
      <c r="AH171" s="29">
        <f>SUMPRODUCT(AG21:AG168,$C$21:$C$168)/SUM(AG21:AG168)</f>
        <v>2067.8057432432433</v>
      </c>
    </row>
    <row r="172" spans="2:35" ht="15.75" thickBot="1" x14ac:dyDescent="0.3">
      <c r="F172" s="15"/>
      <c r="G172" s="46" t="s">
        <v>19</v>
      </c>
      <c r="H172" s="16"/>
      <c r="I172" s="16"/>
      <c r="J172" s="21">
        <f>AVERAGE(G21:G168)</f>
        <v>1.4459459459459461</v>
      </c>
      <c r="K172" s="16"/>
      <c r="L172" s="46" t="s">
        <v>19</v>
      </c>
      <c r="M172" s="16"/>
      <c r="N172" s="16"/>
      <c r="O172" s="48">
        <f>AVERAGE(L21:L168)</f>
        <v>2.4797297297297298</v>
      </c>
      <c r="P172" s="16"/>
      <c r="Q172" s="46" t="s">
        <v>19</v>
      </c>
      <c r="R172" s="16"/>
      <c r="S172" s="16"/>
      <c r="T172" s="48">
        <f>AVERAGE(Q21:Q168)</f>
        <v>2.2364864864864864</v>
      </c>
      <c r="U172" s="16"/>
      <c r="V172" s="46" t="s">
        <v>19</v>
      </c>
      <c r="W172" s="16"/>
      <c r="X172" s="16"/>
      <c r="Y172" s="48">
        <f>AVERAGE(V21:V168)</f>
        <v>2.4189189189189189</v>
      </c>
      <c r="Z172" s="16"/>
      <c r="AA172" s="46" t="s">
        <v>19</v>
      </c>
      <c r="AB172" s="16"/>
      <c r="AC172" s="16"/>
      <c r="AD172" s="48">
        <f>AVERAGE(AA21:AA168)</f>
        <v>2.2364864864864864</v>
      </c>
      <c r="AE172" s="16"/>
      <c r="AF172" s="46"/>
      <c r="AG172" s="16"/>
      <c r="AH172" s="17"/>
      <c r="AI172" s="4"/>
    </row>
    <row r="173" spans="2:35" x14ac:dyDescent="0.25">
      <c r="L173" s="12" t="s">
        <v>38</v>
      </c>
      <c r="O173" s="3">
        <f>100/$J$170*O170-100</f>
        <v>7.2434906775677632</v>
      </c>
      <c r="Q173" s="12" t="s">
        <v>38</v>
      </c>
      <c r="T173" s="3">
        <f>100/$J$170*T170-100</f>
        <v>7.4112089962539329</v>
      </c>
      <c r="V173" s="12" t="s">
        <v>38</v>
      </c>
      <c r="Y173" s="3">
        <f>100/$J$170*Y170-100</f>
        <v>8.3954413377583421</v>
      </c>
      <c r="AA173" s="12" t="s">
        <v>38</v>
      </c>
      <c r="AD173" s="3">
        <f>100/$J$170*AD170-100</f>
        <v>7.4112089962539329</v>
      </c>
      <c r="AF173" s="12" t="s">
        <v>38</v>
      </c>
      <c r="AH173" s="3">
        <f>100/$J$170*AH170-100</f>
        <v>8.9760458358853015</v>
      </c>
    </row>
  </sheetData>
  <mergeCells count="10">
    <mergeCell ref="E19:J19"/>
    <mergeCell ref="K19:O19"/>
    <mergeCell ref="P19:T19"/>
    <mergeCell ref="U19:Y19"/>
    <mergeCell ref="Z19:AD19"/>
    <mergeCell ref="AE19:AH19"/>
    <mergeCell ref="K18:O18"/>
    <mergeCell ref="P18:T18"/>
    <mergeCell ref="U18:Y18"/>
    <mergeCell ref="Z18:AD18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49"/>
  <sheetViews>
    <sheetView showGridLines="0" topLeftCell="A28" workbookViewId="0">
      <selection activeCell="R49" sqref="R49:Z57"/>
    </sheetView>
  </sheetViews>
  <sheetFormatPr defaultRowHeight="15" x14ac:dyDescent="0.25"/>
  <cols>
    <col min="2" max="2" width="10.140625" bestFit="1" customWidth="1"/>
    <col min="3" max="3" width="10.85546875" style="3" bestFit="1" customWidth="1"/>
    <col min="4" max="4" width="19.7109375" style="62" bestFit="1" customWidth="1"/>
    <col min="5" max="6" width="19.7109375" style="62" customWidth="1"/>
    <col min="11" max="13" width="9.5703125" bestFit="1" customWidth="1"/>
  </cols>
  <sheetData>
    <row r="1" spans="2:5" x14ac:dyDescent="0.25">
      <c r="C1" s="3" t="s">
        <v>26</v>
      </c>
      <c r="D1" s="62" t="s">
        <v>27</v>
      </c>
    </row>
    <row r="2" spans="2:5" x14ac:dyDescent="0.25">
      <c r="B2" s="56">
        <v>37987</v>
      </c>
      <c r="C2" s="3">
        <v>1003.75</v>
      </c>
      <c r="D2" s="62">
        <v>1000</v>
      </c>
      <c r="E2" s="64"/>
    </row>
    <row r="3" spans="2:5" x14ac:dyDescent="0.25">
      <c r="B3" s="56">
        <v>38018</v>
      </c>
      <c r="C3" s="3">
        <v>1035.25</v>
      </c>
      <c r="D3" s="62">
        <v>1000</v>
      </c>
      <c r="E3" s="64"/>
    </row>
    <row r="4" spans="2:5" x14ac:dyDescent="0.25">
      <c r="B4" s="56">
        <v>38047</v>
      </c>
      <c r="C4" s="3">
        <v>1137.25</v>
      </c>
      <c r="D4" s="62">
        <v>1000</v>
      </c>
      <c r="E4" s="64"/>
    </row>
    <row r="5" spans="2:5" x14ac:dyDescent="0.25">
      <c r="B5" s="56">
        <v>38078</v>
      </c>
      <c r="C5" s="3">
        <v>1122.5</v>
      </c>
      <c r="D5" s="62">
        <v>1000</v>
      </c>
    </row>
    <row r="6" spans="2:5" x14ac:dyDescent="0.25">
      <c r="B6" s="56">
        <v>38108</v>
      </c>
      <c r="C6" s="3">
        <v>1028</v>
      </c>
      <c r="D6" s="62">
        <v>1000</v>
      </c>
    </row>
    <row r="7" spans="2:5" x14ac:dyDescent="0.25">
      <c r="B7" s="56">
        <v>38139</v>
      </c>
      <c r="C7" s="3">
        <v>1096.75</v>
      </c>
      <c r="D7" s="62">
        <v>1000</v>
      </c>
    </row>
    <row r="8" spans="2:5" x14ac:dyDescent="0.25">
      <c r="B8" s="56">
        <v>38169</v>
      </c>
      <c r="C8" s="3">
        <v>967.25</v>
      </c>
      <c r="D8" s="62">
        <v>1000</v>
      </c>
    </row>
    <row r="9" spans="2:5" x14ac:dyDescent="0.25">
      <c r="B9" s="56">
        <v>38200</v>
      </c>
      <c r="C9" s="3">
        <v>1026.5</v>
      </c>
      <c r="D9" s="62">
        <v>1000</v>
      </c>
    </row>
    <row r="10" spans="2:5" x14ac:dyDescent="0.25">
      <c r="B10" s="56">
        <v>38231</v>
      </c>
      <c r="C10" s="3">
        <v>956.5</v>
      </c>
      <c r="D10" s="62">
        <v>1000</v>
      </c>
    </row>
    <row r="11" spans="2:5" x14ac:dyDescent="0.25">
      <c r="B11" s="56">
        <v>38261</v>
      </c>
      <c r="C11" s="3">
        <v>1090</v>
      </c>
      <c r="D11" s="62">
        <v>1000</v>
      </c>
    </row>
    <row r="12" spans="2:5" x14ac:dyDescent="0.25">
      <c r="B12" s="56">
        <v>38292</v>
      </c>
      <c r="C12" s="3">
        <v>1022.75</v>
      </c>
      <c r="D12" s="62">
        <v>1000</v>
      </c>
    </row>
    <row r="13" spans="2:5" x14ac:dyDescent="0.25">
      <c r="B13" s="56">
        <v>38322</v>
      </c>
      <c r="C13" s="3">
        <v>1167.5</v>
      </c>
      <c r="D13" s="62">
        <v>1000</v>
      </c>
    </row>
    <row r="14" spans="2:5" x14ac:dyDescent="0.25">
      <c r="B14" s="56">
        <v>38353</v>
      </c>
      <c r="C14" s="3">
        <v>1253.5</v>
      </c>
      <c r="D14" s="62">
        <v>1500</v>
      </c>
    </row>
    <row r="15" spans="2:5" x14ac:dyDescent="0.25">
      <c r="B15" s="56">
        <v>38384</v>
      </c>
      <c r="C15" s="3">
        <v>1287.5</v>
      </c>
      <c r="D15" s="62">
        <v>1500</v>
      </c>
    </row>
    <row r="16" spans="2:5" x14ac:dyDescent="0.25">
      <c r="B16" s="56">
        <v>38412</v>
      </c>
      <c r="C16" s="3">
        <v>1371</v>
      </c>
      <c r="D16" s="62">
        <v>1500</v>
      </c>
    </row>
    <row r="17" spans="2:19" x14ac:dyDescent="0.25">
      <c r="B17" s="56">
        <v>38443</v>
      </c>
      <c r="C17" s="3">
        <v>1324.5</v>
      </c>
      <c r="D17" s="62">
        <v>1500</v>
      </c>
    </row>
    <row r="18" spans="2:19" x14ac:dyDescent="0.25">
      <c r="B18" s="56">
        <v>38473</v>
      </c>
      <c r="C18" s="3">
        <v>1286</v>
      </c>
      <c r="D18" s="62">
        <v>1500</v>
      </c>
    </row>
    <row r="19" spans="2:19" x14ac:dyDescent="0.25">
      <c r="B19" s="56">
        <v>38504</v>
      </c>
      <c r="C19" s="3">
        <v>1288.5</v>
      </c>
      <c r="D19" s="62">
        <v>1500</v>
      </c>
    </row>
    <row r="20" spans="2:19" x14ac:dyDescent="0.25">
      <c r="B20" s="56">
        <v>38534</v>
      </c>
      <c r="C20" s="3">
        <v>1180</v>
      </c>
      <c r="D20" s="62">
        <v>1000</v>
      </c>
    </row>
    <row r="21" spans="2:19" x14ac:dyDescent="0.25">
      <c r="B21" s="56">
        <v>38565</v>
      </c>
      <c r="C21" s="3">
        <v>1260.75</v>
      </c>
      <c r="D21" s="62">
        <v>1500</v>
      </c>
    </row>
    <row r="22" spans="2:19" x14ac:dyDescent="0.25">
      <c r="B22" s="56">
        <v>38596</v>
      </c>
      <c r="C22" s="3">
        <v>1402</v>
      </c>
      <c r="D22" s="62">
        <v>1500</v>
      </c>
    </row>
    <row r="23" spans="2:19" x14ac:dyDescent="0.25">
      <c r="B23" s="56">
        <v>38626</v>
      </c>
      <c r="C23" s="3">
        <v>1405.25</v>
      </c>
      <c r="D23" s="62">
        <v>1500</v>
      </c>
    </row>
    <row r="24" spans="2:19" x14ac:dyDescent="0.25">
      <c r="B24" s="56">
        <v>38657</v>
      </c>
      <c r="C24" s="3">
        <v>1520.5</v>
      </c>
      <c r="D24" s="62">
        <v>1500</v>
      </c>
    </row>
    <row r="25" spans="2:19" x14ac:dyDescent="0.25">
      <c r="B25" s="56">
        <v>38687</v>
      </c>
      <c r="C25" s="3">
        <v>1755.25</v>
      </c>
      <c r="D25" s="62">
        <v>2000</v>
      </c>
    </row>
    <row r="26" spans="2:19" x14ac:dyDescent="0.25">
      <c r="B26" s="56">
        <v>38718</v>
      </c>
      <c r="C26" s="3">
        <v>1900.5</v>
      </c>
      <c r="D26" s="62">
        <v>2000</v>
      </c>
    </row>
    <row r="27" spans="2:19" x14ac:dyDescent="0.25">
      <c r="B27" s="56">
        <v>38749</v>
      </c>
      <c r="C27" s="3">
        <v>2334</v>
      </c>
      <c r="D27" s="62">
        <v>2500</v>
      </c>
    </row>
    <row r="28" spans="2:19" x14ac:dyDescent="0.25">
      <c r="B28" s="56">
        <v>38777</v>
      </c>
      <c r="C28" s="3">
        <v>2334</v>
      </c>
      <c r="D28" s="62">
        <v>2500</v>
      </c>
      <c r="H28" s="7" t="s">
        <v>28</v>
      </c>
      <c r="I28" s="5">
        <v>1000</v>
      </c>
      <c r="J28" s="5">
        <v>1500</v>
      </c>
      <c r="K28" s="5">
        <v>2000</v>
      </c>
      <c r="L28" s="5">
        <v>2500</v>
      </c>
      <c r="M28" s="5">
        <v>3000</v>
      </c>
      <c r="N28" s="5">
        <v>3500</v>
      </c>
      <c r="O28" s="5">
        <v>4000</v>
      </c>
      <c r="P28" s="5">
        <v>4500</v>
      </c>
    </row>
    <row r="29" spans="2:19" x14ac:dyDescent="0.25">
      <c r="B29" s="56">
        <v>38808</v>
      </c>
      <c r="C29" s="3">
        <v>2742.5</v>
      </c>
      <c r="D29" s="62">
        <v>3000</v>
      </c>
      <c r="H29" s="6">
        <v>1000</v>
      </c>
      <c r="I29" s="65">
        <f>(11+4)/18</f>
        <v>0.83333333333333337</v>
      </c>
      <c r="J29" s="65">
        <f>(1+1+1)/18</f>
        <v>0.16666666666666666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41"/>
    </row>
    <row r="30" spans="2:19" x14ac:dyDescent="0.25">
      <c r="B30" s="56">
        <v>38838</v>
      </c>
      <c r="C30" s="3">
        <v>3202</v>
      </c>
      <c r="D30" s="62">
        <v>3000</v>
      </c>
      <c r="H30" s="6">
        <v>1500</v>
      </c>
      <c r="I30" s="65">
        <f>2/15</f>
        <v>0.13333333333333333</v>
      </c>
      <c r="J30" s="65">
        <f>11/15</f>
        <v>0.73333333333333328</v>
      </c>
      <c r="K30" s="65">
        <f>2/15</f>
        <v>0.13333333333333333</v>
      </c>
      <c r="L30" s="65">
        <v>0</v>
      </c>
      <c r="M30" s="65">
        <v>0</v>
      </c>
      <c r="N30" s="65">
        <v>0</v>
      </c>
      <c r="O30" s="65">
        <v>0</v>
      </c>
      <c r="P30" s="65">
        <v>0</v>
      </c>
      <c r="Q30" s="41"/>
    </row>
    <row r="31" spans="2:19" x14ac:dyDescent="0.25">
      <c r="B31" s="56">
        <v>38869</v>
      </c>
      <c r="C31" s="3">
        <v>3564</v>
      </c>
      <c r="D31" s="62">
        <v>3500</v>
      </c>
      <c r="H31" s="6">
        <v>2000</v>
      </c>
      <c r="I31" s="65">
        <v>0</v>
      </c>
      <c r="J31" s="65">
        <v>0.15</v>
      </c>
      <c r="K31" s="65">
        <v>0.55000000000000004</v>
      </c>
      <c r="L31" s="65">
        <v>0.15</v>
      </c>
      <c r="M31" s="65">
        <v>0.15</v>
      </c>
      <c r="N31" s="65">
        <v>0</v>
      </c>
      <c r="O31" s="65">
        <v>0</v>
      </c>
      <c r="P31" s="65">
        <v>0</v>
      </c>
      <c r="Q31" s="41"/>
    </row>
    <row r="32" spans="2:19" x14ac:dyDescent="0.25">
      <c r="B32" s="56">
        <v>38899</v>
      </c>
      <c r="C32" s="3">
        <v>3220</v>
      </c>
      <c r="D32" s="62">
        <v>3000</v>
      </c>
      <c r="H32" s="6">
        <v>2500</v>
      </c>
      <c r="I32" s="65">
        <v>0</v>
      </c>
      <c r="J32" s="65">
        <v>0</v>
      </c>
      <c r="K32" s="65">
        <f>1/6</f>
        <v>0.16666666666666666</v>
      </c>
      <c r="L32" s="65">
        <v>0.4</v>
      </c>
      <c r="M32" s="65">
        <f>0.43</f>
        <v>0.43</v>
      </c>
      <c r="N32" s="65">
        <v>0</v>
      </c>
      <c r="O32" s="65">
        <v>0</v>
      </c>
      <c r="P32" s="65">
        <v>0</v>
      </c>
      <c r="Q32" s="41"/>
      <c r="S32" t="s">
        <v>31</v>
      </c>
    </row>
    <row r="33" spans="2:19" x14ac:dyDescent="0.25">
      <c r="B33" s="56">
        <v>38930</v>
      </c>
      <c r="C33" s="3">
        <v>3398.5</v>
      </c>
      <c r="D33" s="62">
        <v>3500</v>
      </c>
      <c r="H33" s="6">
        <v>3000</v>
      </c>
      <c r="I33" s="65">
        <v>0</v>
      </c>
      <c r="J33" s="65">
        <v>0</v>
      </c>
      <c r="K33" s="65">
        <v>0</v>
      </c>
      <c r="L33" s="65">
        <f>1/7</f>
        <v>0.14285714285714285</v>
      </c>
      <c r="M33" s="65">
        <f>3/7</f>
        <v>0.42857142857142855</v>
      </c>
      <c r="N33" s="65">
        <f>2/7</f>
        <v>0.2857142857142857</v>
      </c>
      <c r="O33" s="65">
        <f>1/7</f>
        <v>0.14285714285714285</v>
      </c>
      <c r="P33" s="65">
        <v>0</v>
      </c>
      <c r="Q33" s="41"/>
    </row>
    <row r="34" spans="2:19" x14ac:dyDescent="0.25">
      <c r="B34" s="56">
        <v>38961</v>
      </c>
      <c r="C34" s="3">
        <v>3421</v>
      </c>
      <c r="D34" s="62">
        <v>3500</v>
      </c>
      <c r="H34" s="6">
        <v>3500</v>
      </c>
      <c r="I34" s="65">
        <v>0</v>
      </c>
      <c r="J34" s="65">
        <v>0</v>
      </c>
      <c r="K34" s="65">
        <v>0</v>
      </c>
      <c r="L34" s="65">
        <v>0</v>
      </c>
      <c r="M34" s="65">
        <f>3/8</f>
        <v>0.375</v>
      </c>
      <c r="N34" s="65">
        <f>4/8</f>
        <v>0.5</v>
      </c>
      <c r="O34" s="65">
        <v>0</v>
      </c>
      <c r="P34" s="65">
        <f>1/8</f>
        <v>0.125</v>
      </c>
      <c r="Q34" s="41"/>
    </row>
    <row r="35" spans="2:19" x14ac:dyDescent="0.25">
      <c r="B35" s="56">
        <v>38991</v>
      </c>
      <c r="C35" s="3">
        <v>3350.5</v>
      </c>
      <c r="D35" s="62">
        <v>3500</v>
      </c>
      <c r="H35" s="6">
        <v>4000</v>
      </c>
      <c r="I35" s="65">
        <v>0</v>
      </c>
      <c r="J35" s="65">
        <v>0</v>
      </c>
      <c r="K35" s="65">
        <v>0</v>
      </c>
      <c r="L35" s="65">
        <v>0</v>
      </c>
      <c r="M35" s="65">
        <v>0</v>
      </c>
      <c r="N35" s="65">
        <f>1/2</f>
        <v>0.5</v>
      </c>
      <c r="O35" s="65">
        <f>1/2</f>
        <v>0.5</v>
      </c>
      <c r="P35" s="65">
        <v>0</v>
      </c>
      <c r="Q35" s="41"/>
    </row>
    <row r="36" spans="2:19" x14ac:dyDescent="0.25">
      <c r="B36" s="56">
        <v>39022</v>
      </c>
      <c r="C36" s="3">
        <v>4252</v>
      </c>
      <c r="D36" s="62">
        <v>4500</v>
      </c>
      <c r="H36" s="7">
        <v>4500</v>
      </c>
      <c r="I36" s="66">
        <v>0</v>
      </c>
      <c r="J36" s="66">
        <v>0</v>
      </c>
      <c r="K36" s="66">
        <v>0</v>
      </c>
      <c r="L36" s="66">
        <v>0</v>
      </c>
      <c r="M36" s="66">
        <v>0</v>
      </c>
      <c r="N36" s="66">
        <f>1/3</f>
        <v>0.33333333333333331</v>
      </c>
      <c r="O36" s="66">
        <v>0</v>
      </c>
      <c r="P36" s="66">
        <f>2/3</f>
        <v>0.66666666666666663</v>
      </c>
      <c r="Q36" s="41"/>
    </row>
    <row r="37" spans="2:19" x14ac:dyDescent="0.25">
      <c r="B37" s="56">
        <v>39052</v>
      </c>
      <c r="C37" s="3">
        <v>4487</v>
      </c>
      <c r="D37" s="62">
        <v>4500</v>
      </c>
      <c r="Q37" s="41"/>
    </row>
    <row r="38" spans="2:19" x14ac:dyDescent="0.25">
      <c r="B38" s="56">
        <v>39083</v>
      </c>
      <c r="C38" s="3">
        <v>4290</v>
      </c>
      <c r="D38" s="62">
        <v>4500</v>
      </c>
      <c r="H38" s="7" t="s">
        <v>29</v>
      </c>
      <c r="I38" s="5">
        <v>1000</v>
      </c>
      <c r="J38" s="5">
        <v>1500</v>
      </c>
      <c r="K38" s="5">
        <v>2000</v>
      </c>
      <c r="L38" s="5">
        <v>2500</v>
      </c>
      <c r="M38" s="5">
        <v>3000</v>
      </c>
      <c r="N38" s="5">
        <v>3500</v>
      </c>
      <c r="O38" s="5">
        <v>4000</v>
      </c>
      <c r="P38" s="5">
        <v>4500</v>
      </c>
    </row>
    <row r="39" spans="2:19" x14ac:dyDescent="0.25">
      <c r="B39" s="56">
        <v>39114</v>
      </c>
      <c r="C39" s="3">
        <v>3408</v>
      </c>
      <c r="D39" s="62">
        <v>3500</v>
      </c>
      <c r="H39" s="6">
        <v>1000</v>
      </c>
      <c r="I39" s="65">
        <v>0</v>
      </c>
      <c r="J39" s="65">
        <v>0</v>
      </c>
      <c r="K39" s="65">
        <v>1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</row>
    <row r="40" spans="2:19" x14ac:dyDescent="0.25">
      <c r="B40" s="56">
        <v>39142</v>
      </c>
      <c r="C40" s="3">
        <v>3479</v>
      </c>
      <c r="D40" s="62">
        <v>3500</v>
      </c>
      <c r="H40" s="6">
        <v>1500</v>
      </c>
      <c r="I40" s="65">
        <v>0</v>
      </c>
      <c r="J40" s="65">
        <f>4/5</f>
        <v>0.8</v>
      </c>
      <c r="K40" s="65">
        <f>1/5</f>
        <v>0.2</v>
      </c>
      <c r="L40" s="65">
        <v>0</v>
      </c>
      <c r="M40" s="65">
        <v>0</v>
      </c>
      <c r="N40" s="65">
        <v>0</v>
      </c>
      <c r="O40" s="65">
        <v>0</v>
      </c>
      <c r="P40" s="65">
        <v>0</v>
      </c>
    </row>
    <row r="41" spans="2:19" x14ac:dyDescent="0.25">
      <c r="B41" s="56">
        <v>39173</v>
      </c>
      <c r="C41" s="3">
        <v>3142</v>
      </c>
      <c r="D41" s="62">
        <v>3000</v>
      </c>
      <c r="H41" s="6">
        <v>2000</v>
      </c>
      <c r="I41" s="65">
        <v>0</v>
      </c>
      <c r="J41" s="65">
        <f>1/57</f>
        <v>1.7543859649122806E-2</v>
      </c>
      <c r="K41" s="65">
        <f>50/57</f>
        <v>0.8771929824561403</v>
      </c>
      <c r="L41" s="65">
        <f>6/57</f>
        <v>0.10526315789473684</v>
      </c>
      <c r="M41" s="65">
        <v>0</v>
      </c>
      <c r="N41" s="65">
        <v>0</v>
      </c>
      <c r="O41" s="65">
        <v>0</v>
      </c>
      <c r="P41" s="65">
        <v>0</v>
      </c>
    </row>
    <row r="42" spans="2:19" x14ac:dyDescent="0.25">
      <c r="B42" s="56">
        <v>39203</v>
      </c>
      <c r="C42" s="3">
        <v>3860</v>
      </c>
      <c r="D42" s="62">
        <v>4000</v>
      </c>
      <c r="H42" s="6">
        <v>2500</v>
      </c>
      <c r="I42" s="65">
        <v>0</v>
      </c>
      <c r="J42" s="65">
        <v>0</v>
      </c>
      <c r="K42" s="65">
        <v>0.5</v>
      </c>
      <c r="L42" s="65">
        <v>0.5</v>
      </c>
      <c r="M42" s="65">
        <v>0</v>
      </c>
      <c r="N42" s="65">
        <v>0</v>
      </c>
      <c r="O42" s="65">
        <v>0</v>
      </c>
      <c r="P42" s="65">
        <v>0</v>
      </c>
      <c r="S42" t="s">
        <v>30</v>
      </c>
    </row>
    <row r="43" spans="2:19" x14ac:dyDescent="0.25">
      <c r="B43" s="56">
        <v>39234</v>
      </c>
      <c r="C43" s="3">
        <v>3777.25</v>
      </c>
      <c r="D43" s="62">
        <v>4000</v>
      </c>
      <c r="H43" s="6">
        <v>3000</v>
      </c>
      <c r="I43" s="65">
        <v>0</v>
      </c>
      <c r="J43" s="65">
        <v>0</v>
      </c>
      <c r="K43" s="65">
        <v>1</v>
      </c>
      <c r="L43" s="65">
        <v>0</v>
      </c>
      <c r="M43" s="65">
        <v>0</v>
      </c>
      <c r="N43" s="65">
        <v>0</v>
      </c>
      <c r="O43" s="65">
        <v>0</v>
      </c>
      <c r="P43" s="65">
        <v>0</v>
      </c>
    </row>
    <row r="44" spans="2:19" x14ac:dyDescent="0.25">
      <c r="B44" s="56">
        <v>39264</v>
      </c>
      <c r="C44" s="3">
        <v>3454</v>
      </c>
      <c r="D44" s="62">
        <v>3500</v>
      </c>
      <c r="H44" s="6">
        <v>3500</v>
      </c>
      <c r="I44" s="65">
        <v>0</v>
      </c>
      <c r="J44" s="65">
        <v>0</v>
      </c>
      <c r="K44" s="65">
        <v>1</v>
      </c>
      <c r="L44" s="65">
        <v>0</v>
      </c>
      <c r="M44" s="65">
        <v>0</v>
      </c>
      <c r="N44" s="65">
        <v>0</v>
      </c>
      <c r="O44" s="65">
        <v>0</v>
      </c>
      <c r="P44" s="65">
        <v>0</v>
      </c>
    </row>
    <row r="45" spans="2:19" x14ac:dyDescent="0.25">
      <c r="B45" s="56">
        <v>39295</v>
      </c>
      <c r="C45" s="3">
        <v>3558.5</v>
      </c>
      <c r="D45" s="62">
        <v>3500</v>
      </c>
      <c r="H45" s="6">
        <v>4000</v>
      </c>
      <c r="I45" s="65">
        <v>0</v>
      </c>
      <c r="J45" s="65">
        <v>0</v>
      </c>
      <c r="K45" s="65">
        <v>1</v>
      </c>
      <c r="L45" s="65">
        <v>0</v>
      </c>
      <c r="M45" s="65">
        <v>0</v>
      </c>
      <c r="N45" s="65">
        <v>0</v>
      </c>
      <c r="O45" s="65">
        <v>0</v>
      </c>
      <c r="P45" s="65">
        <v>0</v>
      </c>
    </row>
    <row r="46" spans="2:19" x14ac:dyDescent="0.25">
      <c r="B46" s="56">
        <v>39326</v>
      </c>
      <c r="C46" s="3">
        <v>3040</v>
      </c>
      <c r="D46" s="62">
        <v>3000</v>
      </c>
      <c r="H46" s="7">
        <v>4500</v>
      </c>
      <c r="I46" s="66">
        <v>0</v>
      </c>
      <c r="J46" s="66">
        <v>0</v>
      </c>
      <c r="K46" s="66">
        <v>1</v>
      </c>
      <c r="L46" s="66">
        <v>0</v>
      </c>
      <c r="M46" s="66">
        <v>0</v>
      </c>
      <c r="N46" s="66">
        <v>0</v>
      </c>
      <c r="O46" s="66">
        <v>0</v>
      </c>
      <c r="P46" s="66">
        <v>0</v>
      </c>
    </row>
    <row r="47" spans="2:19" x14ac:dyDescent="0.25">
      <c r="B47" s="56">
        <v>39356</v>
      </c>
      <c r="C47" s="3">
        <v>3107</v>
      </c>
      <c r="D47" s="62">
        <v>3000</v>
      </c>
      <c r="H47" s="1"/>
      <c r="I47" s="1"/>
      <c r="J47" s="1"/>
      <c r="K47" s="1"/>
      <c r="L47" s="1"/>
      <c r="M47" s="1"/>
      <c r="N47" s="1"/>
      <c r="O47" s="1"/>
      <c r="P47" s="1"/>
    </row>
    <row r="48" spans="2:19" x14ac:dyDescent="0.25">
      <c r="B48" s="56">
        <v>39387</v>
      </c>
      <c r="C48" s="3">
        <v>2730</v>
      </c>
      <c r="D48" s="62">
        <v>3000</v>
      </c>
      <c r="H48" s="11"/>
      <c r="I48" s="11"/>
      <c r="J48" s="11"/>
      <c r="K48" s="11"/>
      <c r="L48" s="11"/>
      <c r="M48" s="11"/>
      <c r="N48" s="11"/>
      <c r="O48" s="11"/>
      <c r="P48" s="11"/>
    </row>
    <row r="49" spans="2:16" x14ac:dyDescent="0.25">
      <c r="B49" s="56">
        <v>39417</v>
      </c>
      <c r="C49" s="3">
        <v>2471.5</v>
      </c>
      <c r="D49" s="62">
        <v>2500</v>
      </c>
      <c r="H49" s="49" t="s">
        <v>32</v>
      </c>
      <c r="I49" s="33"/>
      <c r="J49" s="57"/>
      <c r="K49" s="57"/>
      <c r="L49" s="57"/>
      <c r="M49" s="57"/>
      <c r="N49" s="57"/>
      <c r="O49" s="57"/>
      <c r="P49" s="57"/>
    </row>
    <row r="50" spans="2:16" x14ac:dyDescent="0.25">
      <c r="B50" s="56">
        <v>39448</v>
      </c>
      <c r="C50" s="3">
        <v>2353.5</v>
      </c>
      <c r="D50" s="62">
        <v>2500</v>
      </c>
      <c r="H50" s="7"/>
      <c r="I50" s="61">
        <v>1000</v>
      </c>
      <c r="J50" s="61">
        <v>1500</v>
      </c>
      <c r="K50" s="61">
        <v>2000</v>
      </c>
      <c r="L50" s="61">
        <v>2500</v>
      </c>
      <c r="M50" s="61">
        <v>3000</v>
      </c>
      <c r="N50" s="61">
        <v>3500</v>
      </c>
      <c r="O50" s="61">
        <v>4000</v>
      </c>
      <c r="P50" s="61">
        <v>4500</v>
      </c>
    </row>
    <row r="51" spans="2:16" x14ac:dyDescent="0.25">
      <c r="B51" s="56">
        <v>39479</v>
      </c>
      <c r="C51" s="3">
        <v>2461</v>
      </c>
      <c r="D51" s="62">
        <v>2500</v>
      </c>
      <c r="H51" s="58">
        <v>1000</v>
      </c>
      <c r="I51" s="59">
        <v>4</v>
      </c>
      <c r="J51" s="40">
        <v>1</v>
      </c>
      <c r="K51" s="40">
        <v>4</v>
      </c>
      <c r="L51" s="40">
        <v>1</v>
      </c>
      <c r="M51" s="40">
        <v>1</v>
      </c>
      <c r="N51" s="40">
        <v>1</v>
      </c>
      <c r="O51" s="40">
        <v>1</v>
      </c>
      <c r="P51" s="40">
        <v>1</v>
      </c>
    </row>
    <row r="52" spans="2:16" x14ac:dyDescent="0.25">
      <c r="B52" s="56">
        <v>39508</v>
      </c>
      <c r="C52" s="3">
        <v>2810.75</v>
      </c>
      <c r="D52" s="62">
        <v>3000</v>
      </c>
      <c r="H52" s="6">
        <v>1500</v>
      </c>
      <c r="I52" s="43">
        <v>4</v>
      </c>
      <c r="J52" s="43">
        <v>4</v>
      </c>
      <c r="K52" s="43">
        <v>4</v>
      </c>
      <c r="L52" s="43">
        <v>1</v>
      </c>
      <c r="M52" s="43">
        <v>1</v>
      </c>
      <c r="N52" s="43">
        <v>1</v>
      </c>
      <c r="O52" s="43">
        <v>1</v>
      </c>
      <c r="P52" s="43">
        <v>1</v>
      </c>
    </row>
    <row r="53" spans="2:16" x14ac:dyDescent="0.25">
      <c r="B53" s="56">
        <v>39539</v>
      </c>
      <c r="C53" s="3">
        <v>2297</v>
      </c>
      <c r="D53" s="62">
        <v>2500</v>
      </c>
      <c r="H53" s="6">
        <v>2000</v>
      </c>
      <c r="I53" s="43">
        <v>4</v>
      </c>
      <c r="J53" s="43">
        <v>1</v>
      </c>
      <c r="K53" s="43">
        <v>4</v>
      </c>
      <c r="L53" s="43">
        <v>1</v>
      </c>
      <c r="M53" s="43">
        <v>4</v>
      </c>
      <c r="N53" s="43">
        <v>1</v>
      </c>
      <c r="O53" s="43">
        <v>1</v>
      </c>
      <c r="P53" s="43">
        <v>1</v>
      </c>
    </row>
    <row r="54" spans="2:16" x14ac:dyDescent="0.25">
      <c r="B54" s="56">
        <v>39569</v>
      </c>
      <c r="C54" s="3">
        <v>2163.5</v>
      </c>
      <c r="D54" s="62">
        <v>2000</v>
      </c>
      <c r="H54" s="6">
        <v>2500</v>
      </c>
      <c r="I54" s="43">
        <v>4</v>
      </c>
      <c r="J54" s="43">
        <v>4</v>
      </c>
      <c r="K54" s="43">
        <v>4</v>
      </c>
      <c r="L54" s="43">
        <v>1</v>
      </c>
      <c r="M54" s="43">
        <v>4</v>
      </c>
      <c r="N54" s="43">
        <v>1</v>
      </c>
      <c r="O54" s="43">
        <v>1</v>
      </c>
      <c r="P54" s="43">
        <v>1</v>
      </c>
    </row>
    <row r="55" spans="2:16" x14ac:dyDescent="0.25">
      <c r="B55" s="56">
        <v>39600</v>
      </c>
      <c r="C55" s="3">
        <v>1943.5</v>
      </c>
      <c r="D55" s="62">
        <v>2000</v>
      </c>
      <c r="H55" s="6">
        <v>3000</v>
      </c>
      <c r="I55" s="43">
        <v>4</v>
      </c>
      <c r="J55" s="43">
        <v>4</v>
      </c>
      <c r="K55" s="43">
        <v>4</v>
      </c>
      <c r="L55" s="43">
        <v>4</v>
      </c>
      <c r="M55" s="43">
        <v>4</v>
      </c>
      <c r="N55" s="43">
        <v>1</v>
      </c>
      <c r="O55" s="43">
        <v>1</v>
      </c>
      <c r="P55" s="43">
        <v>1</v>
      </c>
    </row>
    <row r="56" spans="2:16" x14ac:dyDescent="0.25">
      <c r="B56" s="56">
        <v>39630</v>
      </c>
      <c r="C56" s="3">
        <v>1900</v>
      </c>
      <c r="D56" s="62">
        <v>2000</v>
      </c>
      <c r="H56" s="6">
        <v>3500</v>
      </c>
      <c r="I56" s="43">
        <v>4</v>
      </c>
      <c r="J56" s="43">
        <v>4</v>
      </c>
      <c r="K56" s="43">
        <v>4</v>
      </c>
      <c r="L56" s="43">
        <v>1</v>
      </c>
      <c r="M56" s="43">
        <v>4</v>
      </c>
      <c r="N56" s="43">
        <v>1</v>
      </c>
      <c r="O56" s="43">
        <v>1</v>
      </c>
      <c r="P56" s="43">
        <v>1</v>
      </c>
    </row>
    <row r="57" spans="2:16" x14ac:dyDescent="0.25">
      <c r="B57" s="56">
        <v>39661</v>
      </c>
      <c r="C57" s="3">
        <v>1833.5</v>
      </c>
      <c r="D57" s="62">
        <v>2000</v>
      </c>
      <c r="H57" s="6">
        <v>4000</v>
      </c>
      <c r="I57" s="44">
        <v>4</v>
      </c>
      <c r="J57" s="43">
        <v>4</v>
      </c>
      <c r="K57" s="44">
        <v>4</v>
      </c>
      <c r="L57" s="43">
        <v>1</v>
      </c>
      <c r="M57" s="43">
        <v>1</v>
      </c>
      <c r="N57" s="43">
        <v>1</v>
      </c>
      <c r="O57" s="43">
        <v>1</v>
      </c>
      <c r="P57" s="43">
        <v>1</v>
      </c>
    </row>
    <row r="58" spans="2:16" x14ac:dyDescent="0.25">
      <c r="B58" s="56">
        <v>39692</v>
      </c>
      <c r="C58" s="3">
        <v>1762.5</v>
      </c>
      <c r="D58" s="62">
        <v>2000</v>
      </c>
      <c r="H58" s="7">
        <v>4500</v>
      </c>
      <c r="I58" s="5">
        <v>4</v>
      </c>
      <c r="J58" s="60">
        <v>4</v>
      </c>
      <c r="K58" s="60">
        <v>4</v>
      </c>
      <c r="L58" s="60">
        <v>1</v>
      </c>
      <c r="M58" s="60">
        <v>1</v>
      </c>
      <c r="N58" s="60">
        <v>1</v>
      </c>
      <c r="O58" s="60">
        <v>1</v>
      </c>
      <c r="P58" s="60">
        <v>1</v>
      </c>
    </row>
    <row r="59" spans="2:16" x14ac:dyDescent="0.25">
      <c r="B59" s="56">
        <v>39722</v>
      </c>
      <c r="C59" s="3">
        <v>1648</v>
      </c>
      <c r="D59" s="62">
        <v>1500</v>
      </c>
    </row>
    <row r="60" spans="2:16" x14ac:dyDescent="0.25">
      <c r="B60" s="56">
        <v>39753</v>
      </c>
      <c r="C60" s="3">
        <v>1139.5</v>
      </c>
      <c r="D60" s="62">
        <v>1000</v>
      </c>
      <c r="H60" s="49" t="s">
        <v>33</v>
      </c>
      <c r="I60" s="33"/>
      <c r="J60" s="57"/>
      <c r="K60" s="57"/>
      <c r="L60" s="57"/>
      <c r="M60" s="57"/>
      <c r="N60" s="57"/>
      <c r="O60" s="57"/>
      <c r="P60" s="57"/>
    </row>
    <row r="61" spans="2:16" x14ac:dyDescent="0.25">
      <c r="B61" s="56">
        <v>39783</v>
      </c>
      <c r="C61" s="3">
        <v>1162</v>
      </c>
      <c r="D61" s="62">
        <v>1000</v>
      </c>
      <c r="H61" s="7"/>
      <c r="I61" s="61">
        <v>1000</v>
      </c>
      <c r="J61" s="61">
        <v>1500</v>
      </c>
      <c r="K61" s="61">
        <v>2000</v>
      </c>
      <c r="L61" s="61">
        <v>2500</v>
      </c>
      <c r="M61" s="61">
        <v>3000</v>
      </c>
      <c r="N61" s="61">
        <v>3500</v>
      </c>
      <c r="O61" s="61">
        <v>4000</v>
      </c>
      <c r="P61" s="61">
        <v>4500</v>
      </c>
    </row>
    <row r="62" spans="2:16" x14ac:dyDescent="0.25">
      <c r="B62" s="56">
        <v>39814</v>
      </c>
      <c r="C62" s="3">
        <v>1180.25</v>
      </c>
      <c r="D62" s="62">
        <v>1000</v>
      </c>
      <c r="H62" s="58">
        <v>1000</v>
      </c>
      <c r="I62" s="59">
        <v>4</v>
      </c>
      <c r="J62" s="40">
        <v>4</v>
      </c>
      <c r="K62" s="40">
        <v>4</v>
      </c>
      <c r="L62" s="40">
        <v>1</v>
      </c>
      <c r="M62" s="40">
        <v>1</v>
      </c>
      <c r="N62" s="40">
        <v>1</v>
      </c>
      <c r="O62" s="40">
        <v>1</v>
      </c>
      <c r="P62" s="40">
        <v>1</v>
      </c>
    </row>
    <row r="63" spans="2:16" x14ac:dyDescent="0.25">
      <c r="B63" s="56">
        <v>39845</v>
      </c>
      <c r="C63" s="3">
        <v>1092.5</v>
      </c>
      <c r="D63" s="62">
        <v>1000</v>
      </c>
      <c r="H63" s="6">
        <v>1500</v>
      </c>
      <c r="I63" s="43">
        <v>4</v>
      </c>
      <c r="J63" s="43">
        <v>4</v>
      </c>
      <c r="K63" s="43">
        <v>4</v>
      </c>
      <c r="L63" s="43">
        <v>1</v>
      </c>
      <c r="M63" s="43">
        <v>1</v>
      </c>
      <c r="N63" s="43">
        <v>1</v>
      </c>
      <c r="O63" s="43">
        <v>1</v>
      </c>
      <c r="P63" s="43">
        <v>1</v>
      </c>
    </row>
    <row r="64" spans="2:16" x14ac:dyDescent="0.25">
      <c r="B64" s="56">
        <v>39873</v>
      </c>
      <c r="C64" s="3">
        <v>1074.5</v>
      </c>
      <c r="D64" s="62">
        <v>1000</v>
      </c>
      <c r="H64" s="6">
        <v>2000</v>
      </c>
      <c r="I64" s="43">
        <v>4</v>
      </c>
      <c r="J64" s="43">
        <v>4</v>
      </c>
      <c r="K64" s="43">
        <v>4</v>
      </c>
      <c r="L64" s="43">
        <v>1</v>
      </c>
      <c r="M64" s="43">
        <v>1</v>
      </c>
      <c r="N64" s="43">
        <v>1</v>
      </c>
      <c r="O64" s="43">
        <v>1</v>
      </c>
      <c r="P64" s="43">
        <v>1</v>
      </c>
    </row>
    <row r="65" spans="1:16" x14ac:dyDescent="0.25">
      <c r="B65" s="56">
        <v>39904</v>
      </c>
      <c r="C65" s="3">
        <v>1284.25</v>
      </c>
      <c r="D65" s="62">
        <v>1500</v>
      </c>
      <c r="H65" s="6">
        <v>2500</v>
      </c>
      <c r="I65" s="43">
        <v>4</v>
      </c>
      <c r="J65" s="43">
        <v>4</v>
      </c>
      <c r="K65" s="43">
        <v>4</v>
      </c>
      <c r="L65" s="43">
        <v>1</v>
      </c>
      <c r="M65" s="43">
        <v>1</v>
      </c>
      <c r="N65" s="43">
        <v>1</v>
      </c>
      <c r="O65" s="43">
        <v>1</v>
      </c>
      <c r="P65" s="43">
        <v>1</v>
      </c>
    </row>
    <row r="66" spans="1:16" x14ac:dyDescent="0.25">
      <c r="B66" s="56">
        <v>39934</v>
      </c>
      <c r="C66" s="3">
        <v>1492</v>
      </c>
      <c r="D66" s="62">
        <v>1500</v>
      </c>
      <c r="H66" s="6">
        <v>3000</v>
      </c>
      <c r="I66" s="43">
        <v>4</v>
      </c>
      <c r="J66" s="43">
        <v>4</v>
      </c>
      <c r="K66" s="43">
        <v>4</v>
      </c>
      <c r="L66" s="43">
        <v>1</v>
      </c>
      <c r="M66" s="43">
        <v>1</v>
      </c>
      <c r="N66" s="43">
        <v>1</v>
      </c>
      <c r="O66" s="43">
        <v>1</v>
      </c>
      <c r="P66" s="43">
        <v>1</v>
      </c>
    </row>
    <row r="67" spans="1:16" x14ac:dyDescent="0.25">
      <c r="B67" s="56">
        <v>39965</v>
      </c>
      <c r="C67" s="3">
        <v>1584.25</v>
      </c>
      <c r="D67" s="62">
        <v>1500</v>
      </c>
      <c r="H67" s="6">
        <v>3500</v>
      </c>
      <c r="I67" s="43">
        <v>4</v>
      </c>
      <c r="J67" s="43">
        <v>4</v>
      </c>
      <c r="K67" s="43">
        <v>4</v>
      </c>
      <c r="L67" s="43">
        <v>1</v>
      </c>
      <c r="M67" s="43">
        <v>1</v>
      </c>
      <c r="N67" s="43">
        <v>1</v>
      </c>
      <c r="O67" s="43">
        <v>1</v>
      </c>
      <c r="P67" s="43">
        <v>1</v>
      </c>
    </row>
    <row r="68" spans="1:16" x14ac:dyDescent="0.25">
      <c r="B68" s="56">
        <v>39995</v>
      </c>
      <c r="C68" s="3">
        <v>1568</v>
      </c>
      <c r="D68" s="62">
        <v>1500</v>
      </c>
      <c r="H68" s="6">
        <v>4000</v>
      </c>
      <c r="I68" s="44">
        <v>4</v>
      </c>
      <c r="J68" s="43">
        <v>4</v>
      </c>
      <c r="K68" s="44">
        <v>4</v>
      </c>
      <c r="L68" s="43">
        <v>1</v>
      </c>
      <c r="M68" s="43">
        <v>1</v>
      </c>
      <c r="N68" s="43">
        <v>1</v>
      </c>
      <c r="O68" s="43">
        <v>1</v>
      </c>
      <c r="P68" s="43">
        <v>1</v>
      </c>
    </row>
    <row r="69" spans="1:16" x14ac:dyDescent="0.25">
      <c r="B69" s="56">
        <v>40026</v>
      </c>
      <c r="C69" s="3">
        <v>1820.5</v>
      </c>
      <c r="D69" s="62">
        <v>2000</v>
      </c>
      <c r="H69" s="7">
        <v>4500</v>
      </c>
      <c r="I69" s="5">
        <v>4</v>
      </c>
      <c r="J69" s="60">
        <v>4</v>
      </c>
      <c r="K69" s="60">
        <v>4</v>
      </c>
      <c r="L69" s="60">
        <v>1</v>
      </c>
      <c r="M69" s="60">
        <v>1</v>
      </c>
      <c r="N69" s="60">
        <v>1</v>
      </c>
      <c r="O69" s="60">
        <v>1</v>
      </c>
      <c r="P69" s="60">
        <v>1</v>
      </c>
    </row>
    <row r="70" spans="1:16" x14ac:dyDescent="0.25">
      <c r="B70" s="56">
        <v>40057</v>
      </c>
      <c r="C70" s="3">
        <v>1828</v>
      </c>
      <c r="D70" s="62">
        <v>2000</v>
      </c>
    </row>
    <row r="71" spans="1:16" x14ac:dyDescent="0.25">
      <c r="B71" s="56">
        <v>40087</v>
      </c>
      <c r="C71" s="3">
        <v>1886</v>
      </c>
      <c r="D71" s="62">
        <v>2000</v>
      </c>
      <c r="H71" s="49" t="s">
        <v>34</v>
      </c>
    </row>
    <row r="72" spans="1:16" x14ac:dyDescent="0.25">
      <c r="B72" s="56">
        <v>40118</v>
      </c>
      <c r="C72" s="3">
        <v>2169</v>
      </c>
      <c r="D72" s="62">
        <v>2000</v>
      </c>
      <c r="H72" s="7"/>
      <c r="I72" s="61">
        <v>1000</v>
      </c>
      <c r="J72" s="61">
        <v>1500</v>
      </c>
      <c r="K72" s="61">
        <v>2000</v>
      </c>
      <c r="L72" s="61">
        <v>2500</v>
      </c>
      <c r="M72" s="61">
        <v>3000</v>
      </c>
      <c r="N72" s="61">
        <v>3500</v>
      </c>
      <c r="O72" s="61">
        <v>4000</v>
      </c>
      <c r="P72" s="61">
        <v>4500</v>
      </c>
    </row>
    <row r="73" spans="1:16" x14ac:dyDescent="0.25">
      <c r="A73" s="1"/>
      <c r="B73" s="63">
        <v>40148</v>
      </c>
      <c r="C73" s="11">
        <v>2342.25</v>
      </c>
      <c r="D73" s="20">
        <v>2500</v>
      </c>
      <c r="E73" s="20"/>
      <c r="F73" s="20"/>
      <c r="G73" s="1"/>
      <c r="H73" s="58">
        <v>1000</v>
      </c>
      <c r="I73" s="59">
        <v>4</v>
      </c>
      <c r="J73" s="40">
        <v>1</v>
      </c>
      <c r="K73" s="40">
        <v>4</v>
      </c>
      <c r="L73" s="40">
        <v>4</v>
      </c>
      <c r="M73" s="40">
        <v>4</v>
      </c>
      <c r="N73" s="40">
        <v>1</v>
      </c>
      <c r="O73" s="40">
        <v>1</v>
      </c>
      <c r="P73" s="40">
        <v>1</v>
      </c>
    </row>
    <row r="74" spans="1:16" x14ac:dyDescent="0.25">
      <c r="A74" s="1"/>
      <c r="B74" s="63">
        <v>40179</v>
      </c>
      <c r="C74" s="11">
        <v>2529</v>
      </c>
      <c r="D74" s="20">
        <v>2500</v>
      </c>
      <c r="E74" s="20"/>
      <c r="F74" s="20"/>
      <c r="G74" s="1"/>
      <c r="H74" s="6">
        <v>1500</v>
      </c>
      <c r="I74" s="43">
        <v>4</v>
      </c>
      <c r="J74" s="43">
        <v>1</v>
      </c>
      <c r="K74" s="43">
        <v>4</v>
      </c>
      <c r="L74" s="43">
        <v>4</v>
      </c>
      <c r="M74" s="43">
        <v>4</v>
      </c>
      <c r="N74" s="43">
        <v>1</v>
      </c>
      <c r="O74" s="43">
        <v>1</v>
      </c>
      <c r="P74" s="43">
        <v>1</v>
      </c>
    </row>
    <row r="75" spans="1:16" x14ac:dyDescent="0.25">
      <c r="B75" s="56">
        <v>40210</v>
      </c>
      <c r="C75" s="3">
        <v>2134.5</v>
      </c>
      <c r="D75" s="62">
        <v>2000</v>
      </c>
      <c r="H75" s="6">
        <v>2000</v>
      </c>
      <c r="I75" s="43">
        <v>4</v>
      </c>
      <c r="J75" s="43">
        <v>1</v>
      </c>
      <c r="K75" s="43">
        <v>4</v>
      </c>
      <c r="L75" s="43">
        <v>4</v>
      </c>
      <c r="M75" s="43">
        <v>4</v>
      </c>
      <c r="N75" s="43">
        <v>1</v>
      </c>
      <c r="O75" s="43">
        <v>1</v>
      </c>
      <c r="P75" s="43">
        <v>1</v>
      </c>
    </row>
    <row r="76" spans="1:16" x14ac:dyDescent="0.25">
      <c r="B76" s="56">
        <v>40238</v>
      </c>
      <c r="C76" s="3">
        <v>2194.75</v>
      </c>
      <c r="D76" s="62">
        <v>2000</v>
      </c>
      <c r="H76" s="6">
        <v>2500</v>
      </c>
      <c r="I76" s="43">
        <v>4</v>
      </c>
      <c r="J76" s="43">
        <v>1</v>
      </c>
      <c r="K76" s="43">
        <v>4</v>
      </c>
      <c r="L76" s="43">
        <v>4</v>
      </c>
      <c r="M76" s="43">
        <v>4</v>
      </c>
      <c r="N76" s="43">
        <v>1</v>
      </c>
      <c r="O76" s="43">
        <v>1</v>
      </c>
      <c r="P76" s="43">
        <v>1</v>
      </c>
    </row>
    <row r="77" spans="1:16" x14ac:dyDescent="0.25">
      <c r="B77" s="56">
        <v>40269</v>
      </c>
      <c r="C77" s="3">
        <v>2372.75</v>
      </c>
      <c r="D77" s="62">
        <v>2500</v>
      </c>
      <c r="H77" s="6">
        <v>3000</v>
      </c>
      <c r="I77" s="43">
        <v>4</v>
      </c>
      <c r="J77" s="43">
        <v>1</v>
      </c>
      <c r="K77" s="43">
        <v>4</v>
      </c>
      <c r="L77" s="43">
        <v>4</v>
      </c>
      <c r="M77" s="43">
        <v>4</v>
      </c>
      <c r="N77" s="43">
        <v>1</v>
      </c>
      <c r="O77" s="43">
        <v>1</v>
      </c>
      <c r="P77" s="43">
        <v>1</v>
      </c>
    </row>
    <row r="78" spans="1:16" x14ac:dyDescent="0.25">
      <c r="B78" s="56">
        <v>40299</v>
      </c>
      <c r="C78" s="3">
        <v>2253.25</v>
      </c>
      <c r="D78" s="62">
        <v>2500</v>
      </c>
      <c r="H78" s="6">
        <v>3500</v>
      </c>
      <c r="I78" s="43">
        <v>4</v>
      </c>
      <c r="J78" s="43">
        <v>1</v>
      </c>
      <c r="K78" s="43">
        <v>4</v>
      </c>
      <c r="L78" s="43">
        <v>4</v>
      </c>
      <c r="M78" s="43">
        <v>4</v>
      </c>
      <c r="N78" s="43">
        <v>1</v>
      </c>
      <c r="O78" s="43">
        <v>1</v>
      </c>
      <c r="P78" s="43">
        <v>1</v>
      </c>
    </row>
    <row r="79" spans="1:16" x14ac:dyDescent="0.25">
      <c r="B79" s="56">
        <v>40330</v>
      </c>
      <c r="C79" s="3">
        <v>1819.75</v>
      </c>
      <c r="D79" s="62">
        <v>2000</v>
      </c>
      <c r="H79" s="6">
        <v>4000</v>
      </c>
      <c r="I79" s="44">
        <v>4</v>
      </c>
      <c r="J79" s="43">
        <v>1</v>
      </c>
      <c r="K79" s="44">
        <v>4</v>
      </c>
      <c r="L79" s="43">
        <v>4</v>
      </c>
      <c r="M79" s="43">
        <v>4</v>
      </c>
      <c r="N79" s="43">
        <v>1</v>
      </c>
      <c r="O79" s="43">
        <v>1</v>
      </c>
      <c r="P79" s="43">
        <v>1</v>
      </c>
    </row>
    <row r="80" spans="1:16" x14ac:dyDescent="0.25">
      <c r="B80" s="56">
        <v>40360</v>
      </c>
      <c r="C80" s="3">
        <v>1708.5</v>
      </c>
      <c r="D80" s="62">
        <v>2000</v>
      </c>
      <c r="H80" s="7">
        <v>4500</v>
      </c>
      <c r="I80" s="5">
        <v>4</v>
      </c>
      <c r="J80" s="60">
        <v>1</v>
      </c>
      <c r="K80" s="60">
        <v>4</v>
      </c>
      <c r="L80" s="60">
        <v>4</v>
      </c>
      <c r="M80" s="60">
        <v>4</v>
      </c>
      <c r="N80" s="60">
        <v>1</v>
      </c>
      <c r="O80" s="60">
        <v>1</v>
      </c>
      <c r="P80" s="60">
        <v>1</v>
      </c>
    </row>
    <row r="81" spans="2:16" x14ac:dyDescent="0.25">
      <c r="B81" s="56">
        <v>40391</v>
      </c>
      <c r="C81" s="3">
        <v>2095.25</v>
      </c>
      <c r="D81" s="62">
        <v>2000</v>
      </c>
    </row>
    <row r="82" spans="2:16" x14ac:dyDescent="0.25">
      <c r="B82" s="56">
        <v>40422</v>
      </c>
      <c r="C82" s="3">
        <v>2103.25</v>
      </c>
      <c r="D82" s="62">
        <v>2000</v>
      </c>
      <c r="H82" s="49" t="s">
        <v>35</v>
      </c>
    </row>
    <row r="83" spans="2:16" x14ac:dyDescent="0.25">
      <c r="B83" s="56">
        <v>40452</v>
      </c>
      <c r="C83" s="3">
        <v>2200.5</v>
      </c>
      <c r="D83" s="62">
        <v>2000</v>
      </c>
      <c r="H83" s="7"/>
      <c r="I83" s="61">
        <v>1000</v>
      </c>
      <c r="J83" s="61">
        <v>1500</v>
      </c>
      <c r="K83" s="61">
        <v>2000</v>
      </c>
      <c r="L83" s="61">
        <v>2500</v>
      </c>
      <c r="M83" s="61">
        <v>3000</v>
      </c>
      <c r="N83" s="61">
        <v>3500</v>
      </c>
      <c r="O83" s="61">
        <v>4000</v>
      </c>
      <c r="P83" s="61">
        <v>4500</v>
      </c>
    </row>
    <row r="84" spans="2:16" x14ac:dyDescent="0.25">
      <c r="B84" s="56">
        <v>40483</v>
      </c>
      <c r="C84" s="3">
        <v>2422.5</v>
      </c>
      <c r="D84" s="62">
        <v>2500</v>
      </c>
      <c r="H84" s="58">
        <v>1000</v>
      </c>
      <c r="I84" s="59">
        <v>4</v>
      </c>
      <c r="J84" s="40">
        <v>4</v>
      </c>
      <c r="K84" s="40">
        <v>4</v>
      </c>
      <c r="L84" s="40">
        <v>1</v>
      </c>
      <c r="M84" s="40">
        <v>1</v>
      </c>
      <c r="N84" s="40">
        <v>1</v>
      </c>
      <c r="O84" s="40">
        <v>1</v>
      </c>
      <c r="P84" s="40">
        <v>1</v>
      </c>
    </row>
    <row r="85" spans="2:16" x14ac:dyDescent="0.25">
      <c r="B85" s="56">
        <v>40513</v>
      </c>
      <c r="C85" s="3">
        <v>2147.5</v>
      </c>
      <c r="D85" s="62">
        <v>2000</v>
      </c>
      <c r="H85" s="6">
        <v>1500</v>
      </c>
      <c r="I85" s="43">
        <v>4</v>
      </c>
      <c r="J85" s="43">
        <v>4</v>
      </c>
      <c r="K85" s="43">
        <v>4</v>
      </c>
      <c r="L85" s="43">
        <v>1</v>
      </c>
      <c r="M85" s="43">
        <v>1</v>
      </c>
      <c r="N85" s="43">
        <v>1</v>
      </c>
      <c r="O85" s="43">
        <v>1</v>
      </c>
      <c r="P85" s="43">
        <v>1</v>
      </c>
    </row>
    <row r="86" spans="2:16" x14ac:dyDescent="0.25">
      <c r="B86" s="56">
        <v>40544</v>
      </c>
      <c r="C86" s="3">
        <v>2444</v>
      </c>
      <c r="D86" s="62">
        <v>2500</v>
      </c>
      <c r="H86" s="6">
        <v>2000</v>
      </c>
      <c r="I86" s="43">
        <v>4</v>
      </c>
      <c r="J86" s="43">
        <v>4</v>
      </c>
      <c r="K86" s="43">
        <v>4</v>
      </c>
      <c r="L86" s="43">
        <v>1</v>
      </c>
      <c r="M86" s="43">
        <v>1</v>
      </c>
      <c r="N86" s="43">
        <v>1</v>
      </c>
      <c r="O86" s="43">
        <v>1</v>
      </c>
      <c r="P86" s="43">
        <v>1</v>
      </c>
    </row>
    <row r="87" spans="2:16" x14ac:dyDescent="0.25">
      <c r="B87" s="56">
        <v>40575</v>
      </c>
      <c r="C87" s="3">
        <v>2451.75</v>
      </c>
      <c r="D87" s="62">
        <v>2500</v>
      </c>
      <c r="H87" s="6">
        <v>2500</v>
      </c>
      <c r="I87" s="43">
        <v>4</v>
      </c>
      <c r="J87" s="43">
        <v>4</v>
      </c>
      <c r="K87" s="43">
        <v>4</v>
      </c>
      <c r="L87" s="43">
        <v>1</v>
      </c>
      <c r="M87" s="43">
        <v>1</v>
      </c>
      <c r="N87" s="43">
        <v>1</v>
      </c>
      <c r="O87" s="43">
        <v>1</v>
      </c>
      <c r="P87" s="43">
        <v>1</v>
      </c>
    </row>
    <row r="88" spans="2:16" x14ac:dyDescent="0.25">
      <c r="B88" s="56">
        <v>40603</v>
      </c>
      <c r="C88" s="3">
        <v>2488</v>
      </c>
      <c r="D88" s="62">
        <v>2500</v>
      </c>
      <c r="H88" s="6">
        <v>3000</v>
      </c>
      <c r="I88" s="43">
        <v>4</v>
      </c>
      <c r="J88" s="43">
        <v>4</v>
      </c>
      <c r="K88" s="43">
        <v>4</v>
      </c>
      <c r="L88" s="43">
        <v>1</v>
      </c>
      <c r="M88" s="43">
        <v>1</v>
      </c>
      <c r="N88" s="43">
        <v>1</v>
      </c>
      <c r="O88" s="43">
        <v>1</v>
      </c>
      <c r="P88" s="43">
        <v>1</v>
      </c>
    </row>
    <row r="89" spans="2:16" x14ac:dyDescent="0.25">
      <c r="B89" s="56">
        <v>40634</v>
      </c>
      <c r="C89" s="3">
        <v>2380.75</v>
      </c>
      <c r="D89" s="62">
        <v>2000</v>
      </c>
      <c r="H89" s="6">
        <v>3500</v>
      </c>
      <c r="I89" s="43">
        <v>4</v>
      </c>
      <c r="J89" s="43">
        <v>4</v>
      </c>
      <c r="K89" s="43">
        <v>4</v>
      </c>
      <c r="L89" s="43">
        <v>1</v>
      </c>
      <c r="M89" s="43">
        <v>1</v>
      </c>
      <c r="N89" s="43">
        <v>1</v>
      </c>
      <c r="O89" s="43">
        <v>1</v>
      </c>
      <c r="P89" s="43">
        <v>1</v>
      </c>
    </row>
    <row r="90" spans="2:16" x14ac:dyDescent="0.25">
      <c r="B90" s="56">
        <v>40664</v>
      </c>
      <c r="C90" s="3">
        <v>2234</v>
      </c>
      <c r="D90" s="62">
        <v>2000</v>
      </c>
      <c r="H90" s="6">
        <v>4000</v>
      </c>
      <c r="I90" s="44">
        <v>4</v>
      </c>
      <c r="J90" s="43">
        <v>4</v>
      </c>
      <c r="K90" s="44">
        <v>4</v>
      </c>
      <c r="L90" s="43">
        <v>1</v>
      </c>
      <c r="M90" s="43">
        <v>1</v>
      </c>
      <c r="N90" s="43">
        <v>1</v>
      </c>
      <c r="O90" s="43">
        <v>1</v>
      </c>
      <c r="P90" s="43">
        <v>1</v>
      </c>
    </row>
    <row r="91" spans="2:16" x14ac:dyDescent="0.25">
      <c r="B91" s="56">
        <v>40695</v>
      </c>
      <c r="C91" s="3">
        <v>2238.5</v>
      </c>
      <c r="D91" s="62">
        <v>2000</v>
      </c>
      <c r="H91" s="7">
        <v>4500</v>
      </c>
      <c r="I91" s="5">
        <v>4</v>
      </c>
      <c r="J91" s="60">
        <v>4</v>
      </c>
      <c r="K91" s="60">
        <v>4</v>
      </c>
      <c r="L91" s="60">
        <v>1</v>
      </c>
      <c r="M91" s="60">
        <v>1</v>
      </c>
      <c r="N91" s="60">
        <v>1</v>
      </c>
      <c r="O91" s="60">
        <v>1</v>
      </c>
      <c r="P91" s="60">
        <v>1</v>
      </c>
    </row>
    <row r="92" spans="2:16" x14ac:dyDescent="0.25">
      <c r="B92" s="56">
        <v>40725</v>
      </c>
      <c r="C92" s="3">
        <v>2342</v>
      </c>
      <c r="D92" s="62">
        <v>2500</v>
      </c>
    </row>
    <row r="93" spans="2:16" x14ac:dyDescent="0.25">
      <c r="B93" s="56">
        <v>40756</v>
      </c>
      <c r="C93" s="3">
        <v>2435.75</v>
      </c>
      <c r="D93" s="62">
        <v>2500</v>
      </c>
    </row>
    <row r="94" spans="2:16" x14ac:dyDescent="0.25">
      <c r="B94" s="56">
        <v>40787</v>
      </c>
      <c r="C94" s="3">
        <v>2212.5</v>
      </c>
      <c r="D94" s="62">
        <v>2000</v>
      </c>
    </row>
    <row r="95" spans="2:16" x14ac:dyDescent="0.25">
      <c r="B95" s="56">
        <v>40817</v>
      </c>
      <c r="C95" s="3">
        <v>1869.75</v>
      </c>
      <c r="D95" s="62">
        <v>2000</v>
      </c>
    </row>
    <row r="96" spans="2:16" x14ac:dyDescent="0.25">
      <c r="B96" s="56">
        <v>40848</v>
      </c>
      <c r="C96" s="3">
        <v>1899</v>
      </c>
      <c r="D96" s="62">
        <v>2000</v>
      </c>
    </row>
    <row r="97" spans="2:4" x14ac:dyDescent="0.25">
      <c r="B97" s="56">
        <v>40878</v>
      </c>
      <c r="C97" s="3">
        <v>2049.5</v>
      </c>
      <c r="D97" s="62">
        <v>2000</v>
      </c>
    </row>
    <row r="98" spans="2:4" x14ac:dyDescent="0.25">
      <c r="B98" s="56">
        <v>40909</v>
      </c>
      <c r="C98" s="3">
        <v>1827.25</v>
      </c>
      <c r="D98" s="62">
        <v>2000</v>
      </c>
    </row>
    <row r="99" spans="2:4" x14ac:dyDescent="0.25">
      <c r="B99" s="56">
        <v>40940</v>
      </c>
      <c r="C99" s="3">
        <v>2113</v>
      </c>
      <c r="D99" s="62">
        <v>2000</v>
      </c>
    </row>
    <row r="100" spans="2:4" x14ac:dyDescent="0.25">
      <c r="B100" s="56">
        <v>40969</v>
      </c>
      <c r="C100" s="3">
        <v>2082</v>
      </c>
      <c r="D100" s="62">
        <v>2000</v>
      </c>
    </row>
    <row r="101" spans="2:4" x14ac:dyDescent="0.25">
      <c r="B101" s="56">
        <v>41000</v>
      </c>
      <c r="C101" s="3">
        <v>2003.25</v>
      </c>
      <c r="D101" s="62">
        <v>2000</v>
      </c>
    </row>
    <row r="102" spans="2:4" x14ac:dyDescent="0.25">
      <c r="B102" s="56">
        <v>41030</v>
      </c>
      <c r="C102" s="3">
        <v>2046.5</v>
      </c>
      <c r="D102" s="62">
        <v>2000</v>
      </c>
    </row>
    <row r="103" spans="2:4" x14ac:dyDescent="0.25">
      <c r="B103" s="56">
        <v>41061</v>
      </c>
      <c r="C103" s="3">
        <v>1885</v>
      </c>
      <c r="D103" s="62">
        <v>2000</v>
      </c>
    </row>
    <row r="104" spans="2:4" x14ac:dyDescent="0.25">
      <c r="B104" s="56">
        <v>41091</v>
      </c>
      <c r="C104" s="3">
        <v>1873</v>
      </c>
      <c r="D104" s="62">
        <v>2000</v>
      </c>
    </row>
    <row r="105" spans="2:4" x14ac:dyDescent="0.25">
      <c r="B105" s="56">
        <v>41122</v>
      </c>
      <c r="C105" s="3">
        <v>1811.75</v>
      </c>
      <c r="D105" s="62">
        <v>2000</v>
      </c>
    </row>
    <row r="106" spans="2:4" x14ac:dyDescent="0.25">
      <c r="B106" s="56">
        <v>41153</v>
      </c>
      <c r="C106" s="3">
        <v>1849.75</v>
      </c>
      <c r="D106" s="62">
        <v>2000</v>
      </c>
    </row>
    <row r="107" spans="2:4" x14ac:dyDescent="0.25">
      <c r="B107" s="56">
        <v>41183</v>
      </c>
      <c r="C107" s="3">
        <v>2074.25</v>
      </c>
      <c r="D107" s="62">
        <v>2000</v>
      </c>
    </row>
    <row r="108" spans="2:4" x14ac:dyDescent="0.25">
      <c r="B108" s="56">
        <v>41214</v>
      </c>
      <c r="C108" s="3">
        <v>1849.25</v>
      </c>
      <c r="D108" s="62">
        <v>2000</v>
      </c>
    </row>
    <row r="109" spans="2:4" x14ac:dyDescent="0.25">
      <c r="B109" s="56">
        <v>41244</v>
      </c>
      <c r="C109" s="3">
        <v>2021.25</v>
      </c>
      <c r="D109" s="62">
        <v>2000</v>
      </c>
    </row>
    <row r="110" spans="2:4" x14ac:dyDescent="0.25">
      <c r="B110" s="56">
        <v>41275</v>
      </c>
      <c r="C110" s="3">
        <v>2049.5</v>
      </c>
      <c r="D110" s="62">
        <v>2000</v>
      </c>
    </row>
    <row r="111" spans="2:4" x14ac:dyDescent="0.25">
      <c r="B111" s="56">
        <v>41306</v>
      </c>
      <c r="C111" s="3">
        <v>2155.75</v>
      </c>
      <c r="D111" s="62">
        <v>2000</v>
      </c>
    </row>
    <row r="112" spans="2:4" x14ac:dyDescent="0.25">
      <c r="B112" s="56">
        <v>41334</v>
      </c>
      <c r="C112" s="3">
        <v>1997.5</v>
      </c>
      <c r="D112" s="62">
        <v>2000</v>
      </c>
    </row>
    <row r="113" spans="2:4" x14ac:dyDescent="0.25">
      <c r="B113" s="56">
        <v>41365</v>
      </c>
      <c r="C113" s="3">
        <v>1864.5</v>
      </c>
      <c r="D113" s="62">
        <v>2000</v>
      </c>
    </row>
    <row r="114" spans="2:4" x14ac:dyDescent="0.25">
      <c r="B114" s="56">
        <v>41395</v>
      </c>
      <c r="C114" s="3">
        <v>1805.75</v>
      </c>
      <c r="D114" s="62">
        <v>2000</v>
      </c>
    </row>
    <row r="115" spans="2:4" x14ac:dyDescent="0.25">
      <c r="B115" s="56">
        <v>41426</v>
      </c>
      <c r="C115" s="3">
        <v>1919</v>
      </c>
      <c r="D115" s="62">
        <v>2000</v>
      </c>
    </row>
    <row r="116" spans="2:4" x14ac:dyDescent="0.25">
      <c r="B116" s="56">
        <v>41456</v>
      </c>
      <c r="C116" s="3">
        <v>1858</v>
      </c>
      <c r="D116" s="62">
        <v>2000</v>
      </c>
    </row>
    <row r="117" spans="2:4" x14ac:dyDescent="0.25">
      <c r="B117" s="56">
        <v>41487</v>
      </c>
      <c r="C117" s="3">
        <v>1816.75</v>
      </c>
      <c r="D117" s="62">
        <v>2000</v>
      </c>
    </row>
    <row r="118" spans="2:4" x14ac:dyDescent="0.25">
      <c r="B118" s="56">
        <v>41518</v>
      </c>
      <c r="C118" s="3">
        <v>1870</v>
      </c>
      <c r="D118" s="62">
        <v>2000</v>
      </c>
    </row>
    <row r="119" spans="2:4" x14ac:dyDescent="0.25">
      <c r="B119" s="56">
        <v>41548</v>
      </c>
      <c r="C119" s="3">
        <v>1840</v>
      </c>
      <c r="D119" s="62">
        <v>2000</v>
      </c>
    </row>
    <row r="120" spans="2:4" x14ac:dyDescent="0.25">
      <c r="B120" s="56">
        <v>41579</v>
      </c>
      <c r="C120" s="3">
        <v>1906.25</v>
      </c>
      <c r="D120" s="62">
        <v>2000</v>
      </c>
    </row>
    <row r="121" spans="2:4" x14ac:dyDescent="0.25">
      <c r="B121" s="56">
        <v>41609</v>
      </c>
      <c r="C121" s="3">
        <v>1857</v>
      </c>
      <c r="D121" s="62">
        <v>2000</v>
      </c>
    </row>
    <row r="122" spans="2:4" x14ac:dyDescent="0.25">
      <c r="B122" s="56">
        <v>41640</v>
      </c>
      <c r="C122" s="3">
        <v>2053</v>
      </c>
      <c r="D122" s="62">
        <v>2000</v>
      </c>
    </row>
    <row r="123" spans="2:4" x14ac:dyDescent="0.25">
      <c r="B123" s="56">
        <v>41671</v>
      </c>
      <c r="C123" s="3">
        <v>1954.75</v>
      </c>
      <c r="D123" s="62">
        <v>2000</v>
      </c>
    </row>
    <row r="124" spans="2:4" x14ac:dyDescent="0.25">
      <c r="B124" s="56">
        <v>41699</v>
      </c>
      <c r="C124" s="3">
        <v>2107</v>
      </c>
      <c r="D124" s="62">
        <v>2000</v>
      </c>
    </row>
    <row r="125" spans="2:4" x14ac:dyDescent="0.25">
      <c r="B125" s="56">
        <v>41730</v>
      </c>
      <c r="C125" s="3">
        <v>1962.25</v>
      </c>
      <c r="D125" s="62">
        <v>2000</v>
      </c>
    </row>
    <row r="126" spans="2:4" x14ac:dyDescent="0.25">
      <c r="B126" s="56">
        <v>41760</v>
      </c>
      <c r="C126" s="3">
        <v>2021.5</v>
      </c>
      <c r="D126" s="62">
        <v>2000</v>
      </c>
    </row>
    <row r="127" spans="2:4" x14ac:dyDescent="0.25">
      <c r="B127" s="56">
        <v>41791</v>
      </c>
      <c r="C127" s="3">
        <v>2088.25</v>
      </c>
      <c r="D127" s="62">
        <v>2000</v>
      </c>
    </row>
    <row r="128" spans="2:4" x14ac:dyDescent="0.25">
      <c r="B128" s="56">
        <v>41821</v>
      </c>
      <c r="C128" s="3">
        <v>2179.5</v>
      </c>
      <c r="D128" s="62">
        <v>2000</v>
      </c>
    </row>
    <row r="129" spans="2:4" x14ac:dyDescent="0.25">
      <c r="B129" s="56">
        <v>41852</v>
      </c>
      <c r="C129" s="3">
        <v>2343</v>
      </c>
      <c r="D129" s="62">
        <v>2500</v>
      </c>
    </row>
    <row r="130" spans="2:4" x14ac:dyDescent="0.25">
      <c r="B130" s="56">
        <v>41883</v>
      </c>
      <c r="C130" s="3">
        <v>2358.75</v>
      </c>
      <c r="D130" s="62">
        <v>2500</v>
      </c>
    </row>
    <row r="131" spans="2:4" x14ac:dyDescent="0.25">
      <c r="B131" s="56">
        <v>41913</v>
      </c>
      <c r="C131" s="3">
        <v>2261.5</v>
      </c>
      <c r="D131" s="62">
        <v>2500</v>
      </c>
    </row>
    <row r="132" spans="2:4" x14ac:dyDescent="0.25">
      <c r="B132" s="56">
        <v>41944</v>
      </c>
      <c r="C132" s="3">
        <v>2308.25</v>
      </c>
      <c r="D132" s="62">
        <v>2500</v>
      </c>
    </row>
    <row r="133" spans="2:4" x14ac:dyDescent="0.25">
      <c r="B133" s="56">
        <v>41974</v>
      </c>
      <c r="C133" s="3">
        <v>2232.5</v>
      </c>
      <c r="D133" s="62">
        <v>2000</v>
      </c>
    </row>
    <row r="134" spans="2:4" x14ac:dyDescent="0.25">
      <c r="B134" s="56">
        <v>42005</v>
      </c>
      <c r="C134" s="3">
        <v>2167</v>
      </c>
      <c r="D134" s="62">
        <v>2000</v>
      </c>
    </row>
    <row r="135" spans="2:4" x14ac:dyDescent="0.25">
      <c r="B135" s="56">
        <v>42036</v>
      </c>
      <c r="C135" s="3">
        <v>2124</v>
      </c>
      <c r="D135" s="62">
        <v>2000</v>
      </c>
    </row>
    <row r="136" spans="2:4" x14ac:dyDescent="0.25">
      <c r="B136" s="56">
        <v>42064</v>
      </c>
      <c r="C136" s="3">
        <v>2038.5</v>
      </c>
      <c r="D136" s="62">
        <v>2000</v>
      </c>
    </row>
    <row r="137" spans="2:4" x14ac:dyDescent="0.25">
      <c r="B137" s="56">
        <v>42095</v>
      </c>
      <c r="C137" s="3">
        <v>2094</v>
      </c>
      <c r="D137" s="62">
        <v>2000</v>
      </c>
    </row>
    <row r="138" spans="2:4" x14ac:dyDescent="0.25">
      <c r="B138" s="56">
        <v>42125</v>
      </c>
      <c r="C138" s="3">
        <v>2364</v>
      </c>
      <c r="D138" s="62">
        <v>2500</v>
      </c>
    </row>
    <row r="139" spans="2:4" x14ac:dyDescent="0.25">
      <c r="B139" s="56">
        <v>42156</v>
      </c>
      <c r="C139" s="3">
        <v>2147.5</v>
      </c>
      <c r="D139" s="62">
        <v>2000</v>
      </c>
    </row>
    <row r="140" spans="2:4" x14ac:dyDescent="0.25">
      <c r="B140" s="56">
        <v>42186</v>
      </c>
      <c r="C140" s="3">
        <v>2041</v>
      </c>
      <c r="D140" s="62">
        <v>2000</v>
      </c>
    </row>
    <row r="141" spans="2:4" x14ac:dyDescent="0.25">
      <c r="B141" s="56">
        <v>42217</v>
      </c>
      <c r="C141" s="3">
        <v>1900</v>
      </c>
      <c r="D141" s="62">
        <v>2000</v>
      </c>
    </row>
    <row r="142" spans="2:4" x14ac:dyDescent="0.25">
      <c r="B142" s="56">
        <v>42248</v>
      </c>
      <c r="C142" s="3">
        <v>1804.5</v>
      </c>
      <c r="D142" s="62">
        <v>2000</v>
      </c>
    </row>
    <row r="143" spans="2:4" x14ac:dyDescent="0.25">
      <c r="B143" s="56">
        <v>42278</v>
      </c>
      <c r="C143" s="3">
        <v>1669.25</v>
      </c>
      <c r="D143" s="62">
        <v>1500</v>
      </c>
    </row>
    <row r="144" spans="2:4" x14ac:dyDescent="0.25">
      <c r="B144" s="56">
        <v>42309</v>
      </c>
      <c r="C144" s="3">
        <v>1659</v>
      </c>
      <c r="D144" s="62">
        <v>1500</v>
      </c>
    </row>
    <row r="145" spans="2:4" x14ac:dyDescent="0.25">
      <c r="B145" s="56">
        <v>42339</v>
      </c>
      <c r="C145" s="3">
        <v>1557</v>
      </c>
      <c r="D145" s="62">
        <v>1500</v>
      </c>
    </row>
    <row r="146" spans="2:4" x14ac:dyDescent="0.25">
      <c r="B146" s="56">
        <v>42370</v>
      </c>
      <c r="C146" s="3">
        <v>1592.75</v>
      </c>
      <c r="D146" s="62">
        <v>1500</v>
      </c>
    </row>
    <row r="147" spans="2:4" x14ac:dyDescent="0.25">
      <c r="B147" s="56">
        <v>42401</v>
      </c>
      <c r="C147" s="3">
        <v>1652</v>
      </c>
      <c r="D147" s="62">
        <v>1500</v>
      </c>
    </row>
    <row r="148" spans="2:4" x14ac:dyDescent="0.25">
      <c r="B148" s="56">
        <v>42430</v>
      </c>
      <c r="C148" s="3">
        <v>1778.75</v>
      </c>
      <c r="D148" s="62">
        <v>2000</v>
      </c>
    </row>
    <row r="149" spans="2:4" x14ac:dyDescent="0.25">
      <c r="B149" s="56">
        <v>42461</v>
      </c>
      <c r="C149" s="3">
        <v>1864.25</v>
      </c>
      <c r="D149" s="62">
        <v>2000</v>
      </c>
    </row>
  </sheetData>
  <pageMargins left="0.7" right="0.7" top="0.75" bottom="0.75" header="0.3" footer="0.3"/>
  <pageSetup paperSize="9" scale="3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Input_ch=0</vt:lpstr>
      <vt:lpstr>Ex-Post Evaluation_ch=0</vt:lpstr>
      <vt:lpstr>Input_ch=1</vt:lpstr>
      <vt:lpstr>Ex-Post Evaluation_ch=1</vt:lpstr>
      <vt:lpstr>Input_ch=2.5</vt:lpstr>
      <vt:lpstr>Ex-Post Evaluation_ch=2.5</vt:lpstr>
      <vt:lpstr>Input_ch=5</vt:lpstr>
      <vt:lpstr>Ex-Post Evaluation_ch=5</vt:lpstr>
      <vt:lpstr>Input_ch=7.5</vt:lpstr>
      <vt:lpstr>Ex-Post Evaluation_ch=7.5</vt:lpstr>
      <vt:lpstr>Input_ch=10</vt:lpstr>
      <vt:lpstr>Ex-Post Evaluation_ch=10</vt:lpstr>
      <vt:lpstr>Input_ch=12.5</vt:lpstr>
      <vt:lpstr>Ex-Post Evaluation_ch=12.5</vt:lpstr>
      <vt:lpstr>Input_ch=15</vt:lpstr>
      <vt:lpstr>Ex-Post Evaluation_ch=15</vt:lpstr>
      <vt:lpstr>Input_ch=17.5</vt:lpstr>
      <vt:lpstr>Ex-Post Evaluation_ch=17.5</vt:lpstr>
      <vt:lpstr>Input_ch=20</vt:lpstr>
      <vt:lpstr>Ex-Post Evaluation_ch=20</vt:lpstr>
      <vt:lpstr>Input_ch=50</vt:lpstr>
      <vt:lpstr>Ex-Post Evaluation_ch=50</vt:lpstr>
      <vt:lpstr>Analysis</vt:lpstr>
      <vt:lpstr>FC_Accuracy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Christian-Mandl</dc:creator>
  <cp:lastModifiedBy>Christian-Mandl</cp:lastModifiedBy>
  <cp:lastPrinted>2016-08-17T09:34:15Z</cp:lastPrinted>
  <dcterms:created xsi:type="dcterms:W3CDTF">2016-04-11T08:04:24Z</dcterms:created>
  <dcterms:modified xsi:type="dcterms:W3CDTF">2017-06-18T19:51:29Z</dcterms:modified>
</cp:coreProperties>
</file>