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FAEF21C9-C107-4AC2-B122-1590BA44841B}" xr6:coauthVersionLast="41" xr6:coauthVersionMax="41" xr10:uidLastSave="{00000000-0000-0000-0000-000000000000}"/>
  <bookViews>
    <workbookView xWindow="-120" yWindow="-120" windowWidth="29040" windowHeight="17640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Results!$A$3:$K$101</definedName>
    <definedName name="ExternalData_1" localSheetId="0" hidden="1">ScaleEntries!$A$3:$G$40</definedName>
    <definedName name="ExternalData_1" localSheetId="1" hidden="1">TargetEntries!$A$3:$K$40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4" i="6"/>
  <c r="M97" i="6" l="1"/>
  <c r="M98" i="6"/>
  <c r="M99" i="6"/>
  <c r="M100" i="6"/>
  <c r="M101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R97" i="6"/>
  <c r="R98" i="6"/>
  <c r="R99" i="6"/>
  <c r="R100" i="6"/>
  <c r="R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<sst xmlns="http://schemas.openxmlformats.org/spreadsheetml/2006/main" count="234" uniqueCount="43">
  <si>
    <t>Date</t>
  </si>
  <si>
    <t>Weight</t>
  </si>
  <si>
    <t>BodyFat</t>
  </si>
  <si>
    <t>BodyWater</t>
  </si>
  <si>
    <t>MuscleMass</t>
  </si>
  <si>
    <t>BoneMass</t>
  </si>
  <si>
    <t>Bmi</t>
  </si>
  <si>
    <t>Scale Entries</t>
  </si>
  <si>
    <t>Target Entries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</si>
  <si>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</si>
  <si>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</si>
  <si>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</si>
  <si>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</si>
  <si>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</si>
  <si>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</si>
  <si>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</si>
  <si>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</si>
  <si>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</si>
  <si>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</si>
  <si>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</si>
  <si>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</si>
  <si>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</si>
  <si>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</si>
  <si>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</si>
  <si>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</si>
  <si>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</si>
  <si>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</si>
  <si>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</si>
  <si>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</si>
  <si>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</si>
  <si>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</si>
  <si>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</si>
  <si>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</si>
  <si>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</si>
  <si>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</si>
  <si>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</si>
  <si>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</si>
  <si>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Results</t>
  </si>
  <si>
    <t>Fat %</t>
  </si>
  <si>
    <t>Carbs %</t>
  </si>
  <si>
    <t>Protein %</t>
  </si>
  <si>
    <t>Calories %</t>
  </si>
  <si>
    <t>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</si>
</sst>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FF32FF"/>
      <color rgb="FF00B0F0"/>
      <color rgb="FF3BFF3B"/>
      <color rgb="FFFFFF3B"/>
      <color rgb="FFFFBA3B"/>
      <color rgb="FFFF3B3B"/>
      <color rgb="FFFFFFFF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ScaleEntries!$B$4:$B$40</c:f>
              <c:numCache>
                <c:formatCode>General</c:formatCode>
                <c:ptCount val="37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BA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ScaleEntries!$C$4:$C$40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ScaleEntries!$D$4:$D$40</c:f>
              <c:numCache>
                <c:formatCode>General</c:formatCode>
                <c:ptCount val="37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ScaleEntries!$E$4:$E$40</c:f>
              <c:numCache>
                <c:formatCode>General</c:formatCode>
                <c:ptCount val="37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ScaleEntries!$F$4:$F$40</c:f>
              <c:numCache>
                <c:formatCode>General</c:formatCode>
                <c:ptCount val="3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ScaleEntries!$G$4:$G$40</c:f>
              <c:numCache>
                <c:formatCode>General</c:formatCode>
                <c:ptCount val="37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TargetEntries!$A$4:$A$40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TargetEntries!$C$4:$C$40</c:f>
              <c:numCache>
                <c:formatCode>General</c:formatCode>
                <c:ptCount val="37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40" tableType="queryTable" totalsRowShown="0" headerRowDxfId="42" dataDxfId="41">
  <autoFilter ref="A3:G40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40"/>
    <tableColumn id="2" xr3:uid="{3482D91D-A67E-4865-8993-15CA7CC784E7}" uniqueName="2" name="Weight" queryTableFieldId="2" dataDxfId="39"/>
    <tableColumn id="3" xr3:uid="{69AB60C2-4D9D-42DD-BCB0-533BA83C0B88}" uniqueName="3" name="BodyFat" queryTableFieldId="3" dataDxfId="38"/>
    <tableColumn id="4" xr3:uid="{ADF160E9-0E5D-428A-8FC9-DA0751E3641D}" uniqueName="4" name="BodyWater" queryTableFieldId="4" dataDxfId="37"/>
    <tableColumn id="5" xr3:uid="{AB3E15CA-1D8E-4EF6-BF69-63BCC0FC5256}" uniqueName="5" name="MuscleMass" queryTableFieldId="5" dataDxfId="36"/>
    <tableColumn id="6" xr3:uid="{F2309DBC-1F3D-4E56-B77C-87954908B3FF}" uniqueName="6" name="BoneMass" queryTableFieldId="6" dataDxfId="35"/>
    <tableColumn id="7" xr3:uid="{F9BD4325-540B-4806-8186-0DA6D1F82017}" uniqueName="7" name="Bmi" queryTableFieldId="7" dataDxfId="34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40" tableType="queryTable" totalsRowShown="0" headerRowDxfId="33" dataDxfId="32">
  <autoFilter ref="A3:K40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31"/>
    <tableColumn id="2" xr3:uid="{3D0C7FA6-1BFE-4801-B567-364DF1C1963B}" uniqueName="2" name="Weight" queryTableFieldId="2" dataDxfId="30"/>
    <tableColumn id="3" xr3:uid="{B109B2BA-021F-47DA-B5AA-34A04F98D58E}" uniqueName="3" name="CalorieMaintenanceLevel" queryTableFieldId="3" dataDxfId="29"/>
    <tableColumn id="4" xr3:uid="{0D40E39B-6A51-4BCC-A804-FF6E2020B832}" uniqueName="4" name="RestDayFat" queryTableFieldId="4" dataDxfId="28"/>
    <tableColumn id="5" xr3:uid="{7AF9F024-85AC-4AA3-AE60-E5F0686E221C}" uniqueName="5" name="RestDayCarbs" queryTableFieldId="5" dataDxfId="27"/>
    <tableColumn id="6" xr3:uid="{D04D6988-5241-4000-9CE4-4ADDDC2D26D7}" uniqueName="6" name="RestDayProtein" queryTableFieldId="6" dataDxfId="26"/>
    <tableColumn id="7" xr3:uid="{C2AF91F6-1032-4709-88C2-E0D49C0B82A6}" uniqueName="7" name="RestDayCalories" queryTableFieldId="7" dataDxfId="25"/>
    <tableColumn id="8" xr3:uid="{5F69F058-7F54-4B31-A993-E5E2146BE0BF}" uniqueName="8" name="TrainingDayFat" queryTableFieldId="8" dataDxfId="24"/>
    <tableColumn id="9" xr3:uid="{66D75D74-FBC7-4237-A77B-786AF015BCBA}" uniqueName="9" name="TrainingDayCarbs" queryTableFieldId="9" dataDxfId="23"/>
    <tableColumn id="10" xr3:uid="{A89F35EE-FF4B-4E55-86FC-EADEEAA8C09B}" uniqueName="10" name="TrainingDayProtein" queryTableFieldId="10" dataDxfId="22"/>
    <tableColumn id="11" xr3:uid="{BBF1017B-1944-47C5-9AB1-D12750710227}" uniqueName="11" name="TrainingDayCalories" queryTableFieldId="11" dataDxfId="2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" displayName="Results" ref="A3:K101" tableType="queryTable" totalsRowShown="0" headerRowDxfId="20" dataDxfId="19">
  <autoFilter ref="A3:K101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8"/>
    <tableColumn id="2" xr3:uid="{51787353-E943-4107-A42B-C84BDEB2760E}" uniqueName="2" name="DayType" queryTableFieldId="2" dataDxfId="17"/>
    <tableColumn id="3" xr3:uid="{DDE4A3D0-912E-49E8-BE5D-BEAE884D72AA}" uniqueName="3" name="DayOfWeek" queryTableFieldId="3" dataDxfId="16"/>
    <tableColumn id="4" xr3:uid="{FEB00467-7E38-4D59-BE45-09A61D22CF65}" uniqueName="4" name="TotalFat" queryTableFieldId="4" dataDxfId="15"/>
    <tableColumn id="5" xr3:uid="{C74DAD43-D2F8-4E0A-86E0-AE290F35BE8C}" uniqueName="5" name="TargetFat" queryTableFieldId="5" dataDxfId="14"/>
    <tableColumn id="6" xr3:uid="{43CFDC23-FD06-43F5-872F-0F39C407CE44}" uniqueName="6" name="TotalCarbs" queryTableFieldId="6" dataDxfId="13"/>
    <tableColumn id="7" xr3:uid="{23EE97BD-1337-4C9C-AA38-04F7E8947258}" uniqueName="7" name="TargetCarbs" queryTableFieldId="7" dataDxfId="12"/>
    <tableColumn id="8" xr3:uid="{393C80DF-A8A3-4FDD-B375-96015E5BC727}" uniqueName="8" name="TotalProtein" queryTableFieldId="8" dataDxfId="11"/>
    <tableColumn id="9" xr3:uid="{49E5D143-0498-43D0-BDC9-48EE351C638A}" uniqueName="9" name="TargetProtein" queryTableFieldId="9" dataDxfId="10"/>
    <tableColumn id="10" xr3:uid="{692337B7-B3E9-41E7-9CAB-C978EE068A74}" uniqueName="10" name="TotalCalories" queryTableFieldId="10" dataDxfId="9"/>
    <tableColumn id="11" xr3:uid="{7965536B-46E7-4537-8D35-188466927A4A}" uniqueName="11" name="TargetCalories" queryTableFieldId="11" dataDxfId="8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" displayName="ResultsPercents" ref="M3:R101" totalsRowShown="0" headerRowDxfId="7" dataDxfId="6" dataCellStyle="Percent">
  <autoFilter ref="M3:R101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5" dataCellStyle="Percent">
      <calculatedColumnFormula xml:space="preserve"> Results[[#This Row],[Date]]</calculatedColumnFormula>
    </tableColumn>
    <tableColumn id="6" xr3:uid="{96B17D25-4592-4E95-8A9E-6A4899B0C1D4}" name="Target %" dataDxfId="0" dataCellStyle="Percent">
      <calculatedColumnFormula xml:space="preserve"> 100%</calculatedColumnFormula>
    </tableColumn>
    <tableColumn id="1" xr3:uid="{A44745F5-5FE2-4632-A48A-E2F68A055EF3}" name="Fat %" dataDxfId="4" dataCellStyle="Percent">
      <calculatedColumnFormula xml:space="preserve"> Results[[#This Row],[TotalFat]] / Results[[#This Row],[TargetFat]]</calculatedColumnFormula>
    </tableColumn>
    <tableColumn id="2" xr3:uid="{7369C01E-F1E4-4324-B25D-07A4645E1A7F}" name="Carbs %" dataDxfId="3" dataCellStyle="Percent">
      <calculatedColumnFormula xml:space="preserve"> Results[[#This Row],[TotalCarbs]] / Results[[#This Row],[TargetCarbs]]</calculatedColumnFormula>
    </tableColumn>
    <tableColumn id="3" xr3:uid="{CEBF1EB8-1F33-441E-BE09-9770D07FFF63}" name="Protein %" dataDxfId="2" dataCellStyle="Percent">
      <calculatedColumnFormula xml:space="preserve"> Results[[#This Row],[TotalProtein]] / Results[[#This Row],[TargetProtein]]</calculatedColumnFormula>
    </tableColumn>
    <tableColumn id="4" xr3:uid="{1C21B679-EC00-4326-A495-9FE3A2773392}" name="Calories %" dataDxfId="1" dataCellStyle="Percent">
      <calculatedColumnFormula xml:space="preserve"> Results[[#This Row],[TotalCalories]] / Results[[#This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tabSelected="1" topLeftCell="I137" zoomScale="85" zoomScaleNormal="85" workbookViewId="0">
      <selection activeCell="AK176" sqref="AK176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0"/>
  <sheetViews>
    <sheetView topLeftCell="K1" zoomScale="85" zoomScaleNormal="85" workbookViewId="0">
      <selection activeCell="AE52" sqref="AE52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8</v>
      </c>
    </row>
    <row r="3" spans="1:11" x14ac:dyDescent="0.25">
      <c r="A3" s="1" t="s">
        <v>0</v>
      </c>
      <c r="B3" s="19" t="s">
        <v>1</v>
      </c>
      <c r="C3" s="9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6" t="s">
        <v>14</v>
      </c>
      <c r="I3" s="6" t="s">
        <v>15</v>
      </c>
      <c r="J3" s="6" t="s">
        <v>16</v>
      </c>
      <c r="K3" s="6" t="s">
        <v>17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101"/>
  <sheetViews>
    <sheetView topLeftCell="U76" zoomScale="85" zoomScaleNormal="85" workbookViewId="0">
      <selection activeCell="AW105" sqref="AW105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9.855468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8" ht="23.25" x14ac:dyDescent="0.35">
      <c r="A1" s="3" t="s">
        <v>37</v>
      </c>
    </row>
    <row r="3" spans="1:18" x14ac:dyDescent="0.25">
      <c r="A3" s="1" t="s">
        <v>0</v>
      </c>
      <c r="B3" s="1" t="s">
        <v>18</v>
      </c>
      <c r="C3" s="1" t="s">
        <v>19</v>
      </c>
      <c r="D3" s="4" t="s">
        <v>20</v>
      </c>
      <c r="E3" s="4" t="s">
        <v>21</v>
      </c>
      <c r="F3" s="9" t="s">
        <v>22</v>
      </c>
      <c r="G3" s="9" t="s">
        <v>23</v>
      </c>
      <c r="H3" s="6" t="s">
        <v>24</v>
      </c>
      <c r="I3" s="6" t="s">
        <v>25</v>
      </c>
      <c r="J3" s="10" t="s">
        <v>26</v>
      </c>
      <c r="K3" s="10" t="s">
        <v>27</v>
      </c>
      <c r="M3" s="19" t="s">
        <v>0</v>
      </c>
      <c r="N3" s="19" t="s">
        <v>42</v>
      </c>
      <c r="O3" s="4" t="s">
        <v>38</v>
      </c>
      <c r="P3" s="9" t="s">
        <v>39</v>
      </c>
      <c r="Q3" s="6" t="s">
        <v>40</v>
      </c>
      <c r="R3" s="10" t="s">
        <v>41</v>
      </c>
    </row>
    <row r="4" spans="1:18" x14ac:dyDescent="0.25">
      <c r="A4" s="2">
        <v>43618</v>
      </c>
      <c r="B4" s="18" t="s">
        <v>28</v>
      </c>
      <c r="C4" s="18" t="s">
        <v>29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Results[[#This Row],[Date]]</f>
        <v>43618</v>
      </c>
      <c r="N4" s="20">
        <f xml:space="preserve"> 100%</f>
        <v>1</v>
      </c>
      <c r="O4" s="20">
        <f xml:space="preserve"> Results[[#This Row],[TotalFat]] / Results[[#This Row],[TargetFat]]</f>
        <v>0.68611111111111112</v>
      </c>
      <c r="P4" s="20">
        <f xml:space="preserve"> Results[[#This Row],[TotalCarbs]] / Results[[#This Row],[TargetCarbs]]</f>
        <v>0.48747152619589984</v>
      </c>
      <c r="Q4" s="20">
        <f xml:space="preserve"> Results[[#This Row],[TotalProtein]] / Results[[#This Row],[TargetProtein]]</f>
        <v>0.37532637075718017</v>
      </c>
      <c r="R4" s="20">
        <f xml:space="preserve"> Results[[#This Row],[TotalCalories]] / Results[[#This Row],[TargetCalories]]</f>
        <v>0.51341658384824784</v>
      </c>
    </row>
    <row r="5" spans="1:18" x14ac:dyDescent="0.25">
      <c r="A5" s="2">
        <v>43619</v>
      </c>
      <c r="B5" s="18" t="s">
        <v>30</v>
      </c>
      <c r="C5" s="18" t="s">
        <v>31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Results[[#This Row],[Date]]</f>
        <v>43619</v>
      </c>
      <c r="N5" s="20">
        <f t="shared" ref="N5:N68" si="0" xml:space="preserve"> 100%</f>
        <v>1</v>
      </c>
      <c r="O5" s="20">
        <f xml:space="preserve"> Results[[#This Row],[TotalFat]] / Results[[#This Row],[TargetFat]]</f>
        <v>1.3554868624420402</v>
      </c>
      <c r="P5" s="20">
        <f xml:space="preserve"> Results[[#This Row],[TotalCarbs]] / Results[[#This Row],[TargetCarbs]]</f>
        <v>0.58918328325594094</v>
      </c>
      <c r="Q5" s="20">
        <f xml:space="preserve"> Results[[#This Row],[TotalProtein]] / Results[[#This Row],[TargetProtein]]</f>
        <v>0.95657982631930527</v>
      </c>
      <c r="R5" s="20">
        <f xml:space="preserve"> Results[[#This Row],[TotalCalories]] / Results[[#This Row],[TargetCalories]]</f>
        <v>0.84098125188993056</v>
      </c>
    </row>
    <row r="6" spans="1:18" x14ac:dyDescent="0.25">
      <c r="A6" s="2">
        <v>43620</v>
      </c>
      <c r="B6" s="18" t="s">
        <v>28</v>
      </c>
      <c r="C6" s="18" t="s">
        <v>32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Results[[#This Row],[Date]]</f>
        <v>43620</v>
      </c>
      <c r="N6" s="20">
        <f t="shared" si="0"/>
        <v>1</v>
      </c>
      <c r="O6" s="20">
        <f xml:space="preserve"> Results[[#This Row],[TotalFat]] / Results[[#This Row],[TargetFat]]</f>
        <v>1.1638655462184873</v>
      </c>
      <c r="P6" s="20">
        <f xml:space="preserve"> Results[[#This Row],[TotalCarbs]] / Results[[#This Row],[TargetCarbs]]</f>
        <v>0.67716236722306522</v>
      </c>
      <c r="Q6" s="20">
        <f xml:space="preserve"> Results[[#This Row],[TotalProtein]] / Results[[#This Row],[TargetProtein]]</f>
        <v>1.0040080160320644</v>
      </c>
      <c r="R6" s="20">
        <f xml:space="preserve"> Results[[#This Row],[TotalCalories]] / Results[[#This Row],[TargetCalories]]</f>
        <v>0.89871928907475174</v>
      </c>
    </row>
    <row r="7" spans="1:18" x14ac:dyDescent="0.25">
      <c r="A7" s="2">
        <v>43621</v>
      </c>
      <c r="B7" s="18" t="s">
        <v>28</v>
      </c>
      <c r="C7" s="18" t="s">
        <v>33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Results[[#This Row],[Date]]</f>
        <v>43621</v>
      </c>
      <c r="N7" s="20">
        <f t="shared" si="0"/>
        <v>1</v>
      </c>
      <c r="O7" s="20">
        <f xml:space="preserve"> Results[[#This Row],[TotalFat]] / Results[[#This Row],[TargetFat]]</f>
        <v>0.6386554621848739</v>
      </c>
      <c r="P7" s="20">
        <f xml:space="preserve"> Results[[#This Row],[TotalCarbs]] / Results[[#This Row],[TargetCarbs]]</f>
        <v>0.9241274658573595</v>
      </c>
      <c r="Q7" s="20">
        <f xml:space="preserve"> Results[[#This Row],[TotalProtein]] / Results[[#This Row],[TargetProtein]]</f>
        <v>0.57448229792919181</v>
      </c>
      <c r="R7" s="20">
        <f xml:space="preserve"> Results[[#This Row],[TotalCalories]] / Results[[#This Row],[TargetCalories]]</f>
        <v>0.75309287332287855</v>
      </c>
    </row>
    <row r="8" spans="1:18" x14ac:dyDescent="0.25">
      <c r="A8" s="2">
        <v>43622</v>
      </c>
      <c r="B8" s="18" t="s">
        <v>30</v>
      </c>
      <c r="C8" s="18" t="s">
        <v>34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Results[[#This Row],[Date]]</f>
        <v>43622</v>
      </c>
      <c r="N8" s="20">
        <f t="shared" si="0"/>
        <v>1</v>
      </c>
      <c r="O8" s="20">
        <f xml:space="preserve"> Results[[#This Row],[TotalFat]] / Results[[#This Row],[TargetFat]]</f>
        <v>1.2921174652241112</v>
      </c>
      <c r="P8" s="20">
        <f xml:space="preserve"> Results[[#This Row],[TotalCarbs]] / Results[[#This Row],[TargetCarbs]]</f>
        <v>0.51980333242283527</v>
      </c>
      <c r="Q8" s="20">
        <f xml:space="preserve"> Results[[#This Row],[TotalProtein]] / Results[[#This Row],[TargetProtein]]</f>
        <v>1.1656646626586507</v>
      </c>
      <c r="R8" s="20">
        <f xml:space="preserve"> Results[[#This Row],[TotalCalories]] / Results[[#This Row],[TargetCalories]]</f>
        <v>0.83595403689144243</v>
      </c>
    </row>
    <row r="9" spans="1:18" x14ac:dyDescent="0.25">
      <c r="A9" s="2">
        <v>43623</v>
      </c>
      <c r="B9" s="18" t="s">
        <v>28</v>
      </c>
      <c r="C9" s="18" t="s">
        <v>35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Results[[#This Row],[Date]]</f>
        <v>43623</v>
      </c>
      <c r="N9" s="20">
        <f t="shared" si="0"/>
        <v>1</v>
      </c>
      <c r="O9" s="20">
        <f xml:space="preserve"> Results[[#This Row],[TotalFat]] / Results[[#This Row],[TargetFat]]</f>
        <v>1.2184873949579831</v>
      </c>
      <c r="P9" s="20">
        <f xml:space="preserve"> Results[[#This Row],[TotalCarbs]] / Results[[#This Row],[TargetCarbs]]</f>
        <v>0.39643399089529585</v>
      </c>
      <c r="Q9" s="20">
        <f xml:space="preserve"> Results[[#This Row],[TotalProtein]] / Results[[#This Row],[TargetProtein]]</f>
        <v>1.342685370741483</v>
      </c>
      <c r="R9" s="20">
        <f xml:space="preserve"> Results[[#This Row],[TotalCalories]] / Results[[#This Row],[TargetCalories]]</f>
        <v>0.87341000174246386</v>
      </c>
    </row>
    <row r="10" spans="1:18" x14ac:dyDescent="0.25">
      <c r="A10" s="2">
        <v>43624</v>
      </c>
      <c r="B10" s="18" t="s">
        <v>30</v>
      </c>
      <c r="C10" s="18" t="s">
        <v>36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Results[[#This Row],[Date]]</f>
        <v>43624</v>
      </c>
      <c r="N10" s="20">
        <f t="shared" si="0"/>
        <v>1</v>
      </c>
      <c r="O10" s="20">
        <f xml:space="preserve"> Results[[#This Row],[TotalFat]] / Results[[#This Row],[TargetFat]]</f>
        <v>0.96290571870170005</v>
      </c>
      <c r="P10" s="20">
        <f xml:space="preserve"> Results[[#This Row],[TotalCarbs]] / Results[[#This Row],[TargetCarbs]]</f>
        <v>0.70117454247473365</v>
      </c>
      <c r="Q10" s="20">
        <f xml:space="preserve"> Results[[#This Row],[TotalProtein]] / Results[[#This Row],[TargetProtein]]</f>
        <v>0.80494321977287919</v>
      </c>
      <c r="R10" s="20">
        <f xml:space="preserve"> Results[[#This Row],[TotalCalories]] / Results[[#This Row],[TargetCalories]]</f>
        <v>0.78224221348654377</v>
      </c>
    </row>
    <row r="11" spans="1:18" x14ac:dyDescent="0.25">
      <c r="A11" s="2">
        <v>43625</v>
      </c>
      <c r="B11" s="18" t="s">
        <v>28</v>
      </c>
      <c r="C11" s="18" t="s">
        <v>29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Results[[#This Row],[Date]]</f>
        <v>43625</v>
      </c>
      <c r="N11" s="20">
        <f t="shared" si="0"/>
        <v>1</v>
      </c>
      <c r="O11" s="20">
        <f xml:space="preserve"> Results[[#This Row],[TotalFat]] / Results[[#This Row],[TargetFat]]</f>
        <v>1.0294117647058822</v>
      </c>
      <c r="P11" s="20">
        <f xml:space="preserve"> Results[[#This Row],[TotalCarbs]] / Results[[#This Row],[TargetCarbs]]</f>
        <v>0.85698027314112291</v>
      </c>
      <c r="Q11" s="20">
        <f xml:space="preserve"> Results[[#This Row],[TotalProtein]] / Results[[#This Row],[TargetProtein]]</f>
        <v>0.75150300601202413</v>
      </c>
      <c r="R11" s="20">
        <f xml:space="preserve"> Results[[#This Row],[TotalCalories]] / Results[[#This Row],[TargetCalories]]</f>
        <v>0.87780972294824877</v>
      </c>
    </row>
    <row r="12" spans="1:18" x14ac:dyDescent="0.25">
      <c r="A12" s="2">
        <v>43626</v>
      </c>
      <c r="B12" s="18" t="s">
        <v>30</v>
      </c>
      <c r="C12" s="18" t="s">
        <v>31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Results[[#This Row],[Date]]</f>
        <v>43626</v>
      </c>
      <c r="N12" s="20">
        <f t="shared" si="0"/>
        <v>1</v>
      </c>
      <c r="O12" s="20">
        <f xml:space="preserve"> Results[[#This Row],[TotalFat]] / Results[[#This Row],[TargetFat]]</f>
        <v>1.3199381761978362</v>
      </c>
      <c r="P12" s="20">
        <f xml:space="preserve"> Results[[#This Row],[TotalCarbs]] / Results[[#This Row],[TargetCarbs]]</f>
        <v>0.78093417099153228</v>
      </c>
      <c r="Q12" s="20">
        <f xml:space="preserve"> Results[[#This Row],[TotalProtein]] / Results[[#This Row],[TargetProtein]]</f>
        <v>1.0434201736806947</v>
      </c>
      <c r="R12" s="20">
        <f xml:space="preserve"> Results[[#This Row],[TotalCalories]] / Results[[#This Row],[TargetCalories]]</f>
        <v>0.9589507106138494</v>
      </c>
    </row>
    <row r="13" spans="1:18" x14ac:dyDescent="0.25">
      <c r="A13" s="2">
        <v>43627</v>
      </c>
      <c r="B13" s="18" t="s">
        <v>28</v>
      </c>
      <c r="C13" s="18" t="s">
        <v>32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Results[[#This Row],[Date]]</f>
        <v>43627</v>
      </c>
      <c r="N13" s="20">
        <f t="shared" si="0"/>
        <v>1</v>
      </c>
      <c r="O13" s="20">
        <f xml:space="preserve"> Results[[#This Row],[TotalFat]] / Results[[#This Row],[TargetFat]]</f>
        <v>1.0742296918767507</v>
      </c>
      <c r="P13" s="20">
        <f xml:space="preserve"> Results[[#This Row],[TotalCarbs]] / Results[[#This Row],[TargetCarbs]]</f>
        <v>0.9499241274658573</v>
      </c>
      <c r="Q13" s="20">
        <f xml:space="preserve"> Results[[#This Row],[TotalProtein]] / Results[[#This Row],[TargetProtein]]</f>
        <v>0.74281897127588514</v>
      </c>
      <c r="R13" s="20">
        <f xml:space="preserve"> Results[[#This Row],[TotalCalories]] / Results[[#This Row],[TargetCalories]]</f>
        <v>0.93078062380205606</v>
      </c>
    </row>
    <row r="14" spans="1:18" x14ac:dyDescent="0.25">
      <c r="A14" s="2">
        <v>43628</v>
      </c>
      <c r="B14" s="18" t="s">
        <v>28</v>
      </c>
      <c r="C14" s="18" t="s">
        <v>33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Results[[#This Row],[Date]]</f>
        <v>43628</v>
      </c>
      <c r="N14" s="20">
        <f t="shared" si="0"/>
        <v>1</v>
      </c>
      <c r="O14" s="20">
        <f xml:space="preserve"> Results[[#This Row],[TotalFat]] / Results[[#This Row],[TargetFat]]</f>
        <v>1.2563025210084033</v>
      </c>
      <c r="P14" s="20">
        <f xml:space="preserve"> Results[[#This Row],[TotalCarbs]] / Results[[#This Row],[TargetCarbs]]</f>
        <v>0.72003034901365703</v>
      </c>
      <c r="Q14" s="20">
        <f xml:space="preserve"> Results[[#This Row],[TotalProtein]] / Results[[#This Row],[TargetProtein]]</f>
        <v>0.82164328657314634</v>
      </c>
      <c r="R14" s="20">
        <f xml:space="preserve"> Results[[#This Row],[TotalCalories]] / Results[[#This Row],[TargetCalories]]</f>
        <v>0.89671545565429522</v>
      </c>
    </row>
    <row r="15" spans="1:18" x14ac:dyDescent="0.25">
      <c r="A15" s="2">
        <v>43629</v>
      </c>
      <c r="B15" s="18" t="s">
        <v>30</v>
      </c>
      <c r="C15" s="18" t="s">
        <v>34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Results[[#This Row],[Date]]</f>
        <v>43629</v>
      </c>
      <c r="N15" s="20">
        <f t="shared" si="0"/>
        <v>1</v>
      </c>
      <c r="O15" s="20">
        <f xml:space="preserve"> Results[[#This Row],[TotalFat]] / Results[[#This Row],[TargetFat]]</f>
        <v>1.8562596599690879</v>
      </c>
      <c r="P15" s="20">
        <f xml:space="preserve"> Results[[#This Row],[TotalCarbs]] / Results[[#This Row],[TargetCarbs]]</f>
        <v>0.72657743785850859</v>
      </c>
      <c r="Q15" s="20">
        <f xml:space="preserve"> Results[[#This Row],[TotalProtein]] / Results[[#This Row],[TargetProtein]]</f>
        <v>0.96058784235136951</v>
      </c>
      <c r="R15" s="20">
        <f xml:space="preserve"> Results[[#This Row],[TotalCalories]] / Results[[#This Row],[TargetCalories]]</f>
        <v>1.0281599637133354</v>
      </c>
    </row>
    <row r="16" spans="1:18" x14ac:dyDescent="0.25">
      <c r="A16" s="2">
        <v>43633</v>
      </c>
      <c r="B16" s="18" t="s">
        <v>28</v>
      </c>
      <c r="C16" s="18" t="s">
        <v>31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Results[[#This Row],[Date]]</f>
        <v>43633</v>
      </c>
      <c r="N16" s="20">
        <f t="shared" si="0"/>
        <v>1</v>
      </c>
      <c r="O16" s="20">
        <f xml:space="preserve"> Results[[#This Row],[TotalFat]] / Results[[#This Row],[TargetFat]]</f>
        <v>1.0222222222222221</v>
      </c>
      <c r="P16" s="20">
        <f xml:space="preserve"> Results[[#This Row],[TotalCarbs]] / Results[[#This Row],[TargetCarbs]]</f>
        <v>0.74335611237661359</v>
      </c>
      <c r="Q16" s="20">
        <f xml:space="preserve"> Results[[#This Row],[TotalProtein]] / Results[[#This Row],[TargetProtein]]</f>
        <v>0.94898626553302801</v>
      </c>
      <c r="R16" s="20">
        <f xml:space="preserve"> Results[[#This Row],[TotalCalories]] / Results[[#This Row],[TargetCalories]]</f>
        <v>0.87588085253555836</v>
      </c>
    </row>
    <row r="17" spans="1:18" x14ac:dyDescent="0.25">
      <c r="A17" s="2">
        <v>43634</v>
      </c>
      <c r="B17" s="18" t="s">
        <v>28</v>
      </c>
      <c r="C17" s="18" t="s">
        <v>32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Results[[#This Row],[Date]]</f>
        <v>43634</v>
      </c>
      <c r="N17" s="20">
        <f t="shared" si="0"/>
        <v>1</v>
      </c>
      <c r="O17" s="20">
        <f xml:space="preserve"> Results[[#This Row],[TotalFat]] / Results[[#This Row],[TargetFat]]</f>
        <v>0.76805555555555549</v>
      </c>
      <c r="P17" s="20">
        <f xml:space="preserve"> Results[[#This Row],[TotalCarbs]] / Results[[#This Row],[TargetCarbs]]</f>
        <v>0.26006074411541386</v>
      </c>
      <c r="Q17" s="20">
        <f xml:space="preserve"> Results[[#This Row],[TotalProtein]] / Results[[#This Row],[TargetProtein]]</f>
        <v>0.72138652714192275</v>
      </c>
      <c r="R17" s="20">
        <f xml:space="preserve"> Results[[#This Row],[TotalCalories]] / Results[[#This Row],[TargetCalories]]</f>
        <v>0.52436124681163809</v>
      </c>
    </row>
    <row r="18" spans="1:18" x14ac:dyDescent="0.25">
      <c r="A18" s="2">
        <v>43635</v>
      </c>
      <c r="B18" s="18" t="s">
        <v>28</v>
      </c>
      <c r="C18" s="18" t="s">
        <v>33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Results[[#This Row],[Date]]</f>
        <v>43635</v>
      </c>
      <c r="N18" s="20">
        <f t="shared" si="0"/>
        <v>1</v>
      </c>
      <c r="O18" s="20">
        <f xml:space="preserve"> Results[[#This Row],[TotalFat]] / Results[[#This Row],[TargetFat]]</f>
        <v>0.99305555555555558</v>
      </c>
      <c r="P18" s="20">
        <f xml:space="preserve"> Results[[#This Row],[TotalCarbs]] / Results[[#This Row],[TargetCarbs]]</f>
        <v>0.75056947608200453</v>
      </c>
      <c r="Q18" s="20">
        <f xml:space="preserve"> Results[[#This Row],[TotalProtein]] / Results[[#This Row],[TargetProtein]]</f>
        <v>0.58600392413342051</v>
      </c>
      <c r="R18" s="20">
        <f xml:space="preserve"> Results[[#This Row],[TotalCalories]] / Results[[#This Row],[TargetCalories]]</f>
        <v>0.77502053521248548</v>
      </c>
    </row>
    <row r="19" spans="1:18" x14ac:dyDescent="0.25">
      <c r="A19" s="2">
        <v>43636</v>
      </c>
      <c r="B19" s="18" t="s">
        <v>28</v>
      </c>
      <c r="C19" s="18" t="s">
        <v>34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Results[[#This Row],[Date]]</f>
        <v>43636</v>
      </c>
      <c r="N19" s="20">
        <f t="shared" si="0"/>
        <v>1</v>
      </c>
      <c r="O19" s="20">
        <f xml:space="preserve"> Results[[#This Row],[TotalFat]] / Results[[#This Row],[TargetFat]]</f>
        <v>1.0902777777777777</v>
      </c>
      <c r="P19" s="20">
        <f xml:space="preserve"> Results[[#This Row],[TotalCarbs]] / Results[[#This Row],[TargetCarbs]]</f>
        <v>1.1059225512528474</v>
      </c>
      <c r="Q19" s="20">
        <f xml:space="preserve"> Results[[#This Row],[TotalProtein]] / Results[[#This Row],[TargetProtein]]</f>
        <v>0.96206671026814905</v>
      </c>
      <c r="R19" s="20">
        <f xml:space="preserve"> Results[[#This Row],[TotalCalories]] / Results[[#This Row],[TargetCalories]]</f>
        <v>1.0635510786390558</v>
      </c>
    </row>
    <row r="20" spans="1:18" x14ac:dyDescent="0.25">
      <c r="A20" s="2">
        <v>43647</v>
      </c>
      <c r="B20" s="18" t="s">
        <v>30</v>
      </c>
      <c r="C20" s="18" t="s">
        <v>31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Results[[#This Row],[Date]]</f>
        <v>43647</v>
      </c>
      <c r="N20" s="20">
        <f t="shared" si="0"/>
        <v>1</v>
      </c>
      <c r="O20" s="20">
        <f xml:space="preserve"> Results[[#This Row],[TotalFat]] / Results[[#This Row],[TargetFat]]</f>
        <v>0.69922480620155036</v>
      </c>
      <c r="P20" s="20">
        <f xml:space="preserve"> Results[[#This Row],[TotalCarbs]] / Results[[#This Row],[TargetCarbs]]</f>
        <v>0.43239552034963125</v>
      </c>
      <c r="Q20" s="20">
        <f xml:space="preserve"> Results[[#This Row],[TotalProtein]] / Results[[#This Row],[TargetProtein]]</f>
        <v>1.0067294751009421</v>
      </c>
      <c r="R20" s="20">
        <f xml:space="preserve"> Results[[#This Row],[TotalCalories]] / Results[[#This Row],[TargetCalories]]</f>
        <v>0.62040615291354095</v>
      </c>
    </row>
    <row r="21" spans="1:18" x14ac:dyDescent="0.25">
      <c r="A21" s="2">
        <v>43648</v>
      </c>
      <c r="B21" s="18" t="s">
        <v>28</v>
      </c>
      <c r="C21" s="18" t="s">
        <v>32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Results[[#This Row],[Date]]</f>
        <v>43648</v>
      </c>
      <c r="N21" s="20">
        <f t="shared" si="0"/>
        <v>1</v>
      </c>
      <c r="O21" s="20">
        <f xml:space="preserve"> Results[[#This Row],[TotalFat]] / Results[[#This Row],[TargetFat]]</f>
        <v>1.0655509065550908</v>
      </c>
      <c r="P21" s="20">
        <f xml:space="preserve"> Results[[#This Row],[TotalCarbs]] / Results[[#This Row],[TargetCarbs]]</f>
        <v>0.48405466970387245</v>
      </c>
      <c r="Q21" s="20">
        <f xml:space="preserve"> Results[[#This Row],[TotalProtein]] / Results[[#This Row],[TargetProtein]]</f>
        <v>0.66843150231634685</v>
      </c>
      <c r="R21" s="20">
        <f xml:space="preserve"> Results[[#This Row],[TotalCalories]] / Results[[#This Row],[TargetCalories]]</f>
        <v>0.69541053362858751</v>
      </c>
    </row>
    <row r="22" spans="1:18" x14ac:dyDescent="0.25">
      <c r="A22" s="2">
        <v>43649</v>
      </c>
      <c r="B22" s="18" t="s">
        <v>28</v>
      </c>
      <c r="C22" s="18" t="s">
        <v>33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Results[[#This Row],[Date]]</f>
        <v>43649</v>
      </c>
      <c r="N22" s="20">
        <f t="shared" si="0"/>
        <v>1</v>
      </c>
      <c r="O22" s="20">
        <f xml:space="preserve"> Results[[#This Row],[TotalFat]] / Results[[#This Row],[TargetFat]]</f>
        <v>1.4783821478382146</v>
      </c>
      <c r="P22" s="20">
        <f xml:space="preserve"> Results[[#This Row],[TotalCarbs]] / Results[[#This Row],[TargetCarbs]]</f>
        <v>1.1666666666666667</v>
      </c>
      <c r="Q22" s="20">
        <f xml:space="preserve"> Results[[#This Row],[TotalProtein]] / Results[[#This Row],[TargetProtein]]</f>
        <v>0.97816015883520857</v>
      </c>
      <c r="R22" s="20">
        <f xml:space="preserve"> Results[[#This Row],[TotalCalories]] / Results[[#This Row],[TargetCalories]]</f>
        <v>1.2046372280838871</v>
      </c>
    </row>
    <row r="23" spans="1:18" x14ac:dyDescent="0.25">
      <c r="A23" s="2">
        <v>43650</v>
      </c>
      <c r="B23" s="18" t="s">
        <v>30</v>
      </c>
      <c r="C23" s="18" t="s">
        <v>34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Results[[#This Row],[Date]]</f>
        <v>43650</v>
      </c>
      <c r="N23" s="20">
        <f t="shared" si="0"/>
        <v>1</v>
      </c>
      <c r="O23" s="20">
        <f xml:space="preserve"> Results[[#This Row],[TotalFat]] / Results[[#This Row],[TargetFat]]</f>
        <v>1.3836671802773497</v>
      </c>
      <c r="P23" s="20">
        <f xml:space="preserve"> Results[[#This Row],[TotalCarbs]] / Results[[#This Row],[TargetCarbs]]</f>
        <v>0.81731294374658658</v>
      </c>
      <c r="Q23" s="20">
        <f xml:space="preserve"> Results[[#This Row],[TotalProtein]] / Results[[#This Row],[TargetProtein]]</f>
        <v>1.0489741892786235</v>
      </c>
      <c r="R23" s="20">
        <f xml:space="preserve"> Results[[#This Row],[TotalCalories]] / Results[[#This Row],[TargetCalories]]</f>
        <v>0.9948362293166485</v>
      </c>
    </row>
    <row r="24" spans="1:18" x14ac:dyDescent="0.25">
      <c r="A24" s="2">
        <v>43651</v>
      </c>
      <c r="B24" s="18" t="s">
        <v>28</v>
      </c>
      <c r="C24" s="18" t="s">
        <v>35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Results[[#This Row],[Date]]</f>
        <v>43651</v>
      </c>
      <c r="N24" s="20">
        <f t="shared" si="0"/>
        <v>1</v>
      </c>
      <c r="O24" s="20">
        <f xml:space="preserve"> Results[[#This Row],[TotalFat]] / Results[[#This Row],[TargetFat]]</f>
        <v>1.1199442119944212</v>
      </c>
      <c r="P24" s="20">
        <f xml:space="preserve"> Results[[#This Row],[TotalCarbs]] / Results[[#This Row],[TargetCarbs]]</f>
        <v>0.78321943811693251</v>
      </c>
      <c r="Q24" s="20">
        <f xml:space="preserve"> Results[[#This Row],[TotalProtein]] / Results[[#This Row],[TargetProtein]]</f>
        <v>0.5162144275314362</v>
      </c>
      <c r="R24" s="20">
        <f xml:space="preserve"> Results[[#This Row],[TotalCalories]] / Results[[#This Row],[TargetCalories]]</f>
        <v>0.80756371846641495</v>
      </c>
    </row>
    <row r="25" spans="1:18" x14ac:dyDescent="0.25">
      <c r="A25" s="2">
        <v>43652</v>
      </c>
      <c r="B25" s="18" t="s">
        <v>30</v>
      </c>
      <c r="C25" s="18" t="s">
        <v>36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Results[[#This Row],[Date]]</f>
        <v>43652</v>
      </c>
      <c r="N25" s="20">
        <f t="shared" si="0"/>
        <v>1</v>
      </c>
      <c r="O25" s="20">
        <f xml:space="preserve"> Results[[#This Row],[TotalFat]] / Results[[#This Row],[TargetFat]]</f>
        <v>0.99383667180277346</v>
      </c>
      <c r="P25" s="20">
        <f xml:space="preserve"> Results[[#This Row],[TotalCarbs]] / Results[[#This Row],[TargetCarbs]]</f>
        <v>0.56908793009284542</v>
      </c>
      <c r="Q25" s="20">
        <f xml:space="preserve"> Results[[#This Row],[TotalProtein]] / Results[[#This Row],[TargetProtein]]</f>
        <v>0.75181998676373263</v>
      </c>
      <c r="R25" s="20">
        <f xml:space="preserve"> Results[[#This Row],[TotalCalories]] / Results[[#This Row],[TargetCalories]]</f>
        <v>0.70427047604688853</v>
      </c>
    </row>
    <row r="26" spans="1:18" x14ac:dyDescent="0.25">
      <c r="A26" s="2">
        <v>43653</v>
      </c>
      <c r="B26" s="18" t="s">
        <v>28</v>
      </c>
      <c r="C26" s="18" t="s">
        <v>29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Results[[#This Row],[Date]]</f>
        <v>43653</v>
      </c>
      <c r="N26" s="20">
        <f t="shared" si="0"/>
        <v>1</v>
      </c>
      <c r="O26" s="20">
        <f xml:space="preserve"> Results[[#This Row],[TotalFat]] / Results[[#This Row],[TargetFat]]</f>
        <v>1.4365411436541142</v>
      </c>
      <c r="P26" s="20">
        <f xml:space="preserve"> Results[[#This Row],[TotalCarbs]] / Results[[#This Row],[TargetCarbs]]</f>
        <v>1.0003796507213365</v>
      </c>
      <c r="Q26" s="20">
        <f xml:space="preserve"> Results[[#This Row],[TotalProtein]] / Results[[#This Row],[TargetProtein]]</f>
        <v>0.69490403706154869</v>
      </c>
      <c r="R26" s="20">
        <f xml:space="preserve"> Results[[#This Row],[TotalCalories]] / Results[[#This Row],[TargetCalories]]</f>
        <v>1.042507924102297</v>
      </c>
    </row>
    <row r="27" spans="1:18" x14ac:dyDescent="0.25">
      <c r="A27" s="2">
        <v>43654</v>
      </c>
      <c r="B27" s="18" t="s">
        <v>30</v>
      </c>
      <c r="C27" s="18" t="s">
        <v>31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Results[[#This Row],[Date]]</f>
        <v>43654</v>
      </c>
      <c r="N27" s="20">
        <f t="shared" si="0"/>
        <v>1</v>
      </c>
      <c r="O27" s="20">
        <f xml:space="preserve"> Results[[#This Row],[TotalFat]] / Results[[#This Row],[TargetFat]]</f>
        <v>1.1833590138674883</v>
      </c>
      <c r="P27" s="20">
        <f xml:space="preserve"> Results[[#This Row],[TotalCarbs]] / Results[[#This Row],[TargetCarbs]]</f>
        <v>0.57509557618787543</v>
      </c>
      <c r="Q27" s="20">
        <f xml:space="preserve"> Results[[#This Row],[TotalProtein]] / Results[[#This Row],[TargetProtein]]</f>
        <v>0.8371939113170086</v>
      </c>
      <c r="R27" s="20">
        <f xml:space="preserve"> Results[[#This Row],[TotalCalories]] / Results[[#This Row],[TargetCalories]]</f>
        <v>0.7687610719535638</v>
      </c>
    </row>
    <row r="28" spans="1:18" x14ac:dyDescent="0.25">
      <c r="A28" s="2">
        <v>43655</v>
      </c>
      <c r="B28" s="18" t="s">
        <v>28</v>
      </c>
      <c r="C28" s="18" t="s">
        <v>32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Results[[#This Row],[Date]]</f>
        <v>43655</v>
      </c>
      <c r="N28" s="20">
        <f t="shared" si="0"/>
        <v>1</v>
      </c>
      <c r="O28" s="20">
        <f xml:space="preserve"> Results[[#This Row],[TotalFat]] / Results[[#This Row],[TargetFat]]</f>
        <v>1.6522948539638385</v>
      </c>
      <c r="P28" s="20">
        <f xml:space="preserve"> Results[[#This Row],[TotalCarbs]] / Results[[#This Row],[TargetCarbs]]</f>
        <v>1.2880455407969638</v>
      </c>
      <c r="Q28" s="20">
        <f xml:space="preserve"> Results[[#This Row],[TotalProtein]] / Results[[#This Row],[TargetProtein]]</f>
        <v>1.0563195808775379</v>
      </c>
      <c r="R28" s="20">
        <f xml:space="preserve"> Results[[#This Row],[TotalCalories]] / Results[[#This Row],[TargetCalories]]</f>
        <v>1.3288346742797819</v>
      </c>
    </row>
    <row r="29" spans="1:18" x14ac:dyDescent="0.25">
      <c r="A29" s="2">
        <v>43656</v>
      </c>
      <c r="B29" s="18" t="s">
        <v>28</v>
      </c>
      <c r="C29" s="18" t="s">
        <v>33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Results[[#This Row],[Date]]</f>
        <v>43656</v>
      </c>
      <c r="N29" s="20">
        <f t="shared" si="0"/>
        <v>1</v>
      </c>
      <c r="O29" s="20">
        <f xml:space="preserve"> Results[[#This Row],[TotalFat]] / Results[[#This Row],[TargetFat]]</f>
        <v>1.4242002781641168</v>
      </c>
      <c r="P29" s="20">
        <f xml:space="preserve"> Results[[#This Row],[TotalCarbs]] / Results[[#This Row],[TargetCarbs]]</f>
        <v>0.88425047438330173</v>
      </c>
      <c r="Q29" s="20">
        <f xml:space="preserve"> Results[[#This Row],[TotalProtein]] / Results[[#This Row],[TargetProtein]]</f>
        <v>0.80091683038637851</v>
      </c>
      <c r="R29" s="20">
        <f xml:space="preserve"> Results[[#This Row],[TotalCalories]] / Results[[#This Row],[TargetCalories]]</f>
        <v>1.0134094644865472</v>
      </c>
    </row>
    <row r="30" spans="1:18" x14ac:dyDescent="0.25">
      <c r="A30" s="2">
        <v>43657</v>
      </c>
      <c r="B30" s="18" t="s">
        <v>30</v>
      </c>
      <c r="C30" s="18" t="s">
        <v>34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Results[[#This Row],[Date]]</f>
        <v>43657</v>
      </c>
      <c r="N30" s="20">
        <f t="shared" si="0"/>
        <v>1</v>
      </c>
      <c r="O30" s="20">
        <f xml:space="preserve"> Results[[#This Row],[TotalFat]] / Results[[#This Row],[TargetFat]]</f>
        <v>1.5391705069124426</v>
      </c>
      <c r="P30" s="20">
        <f xml:space="preserve"> Results[[#This Row],[TotalCarbs]] / Results[[#This Row],[TargetCarbs]]</f>
        <v>1.0799890799890801</v>
      </c>
      <c r="Q30" s="20">
        <f xml:space="preserve"> Results[[#This Row],[TotalProtein]] / Results[[#This Row],[TargetProtein]]</f>
        <v>1.0929927963326787</v>
      </c>
      <c r="R30" s="20">
        <f xml:space="preserve"> Results[[#This Row],[TotalCalories]] / Results[[#This Row],[TargetCalories]]</f>
        <v>1.18408595687129</v>
      </c>
    </row>
    <row r="31" spans="1:18" x14ac:dyDescent="0.25">
      <c r="A31" s="2">
        <v>43658</v>
      </c>
      <c r="B31" s="18" t="s">
        <v>28</v>
      </c>
      <c r="C31" s="18" t="s">
        <v>35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Results[[#This Row],[Date]]</f>
        <v>43658</v>
      </c>
      <c r="N31" s="20">
        <f t="shared" si="0"/>
        <v>1</v>
      </c>
      <c r="O31" s="20">
        <f xml:space="preserve"> Results[[#This Row],[TotalFat]] / Results[[#This Row],[TargetFat]]</f>
        <v>1.6063977746870652</v>
      </c>
      <c r="P31" s="20">
        <f xml:space="preserve"> Results[[#This Row],[TotalCarbs]] / Results[[#This Row],[TargetCarbs]]</f>
        <v>0.72182163187855786</v>
      </c>
      <c r="Q31" s="20">
        <f xml:space="preserve"> Results[[#This Row],[TotalProtein]] / Results[[#This Row],[TargetProtein]]</f>
        <v>0.71054354944335307</v>
      </c>
      <c r="R31" s="20">
        <f xml:space="preserve"> Results[[#This Row],[TotalCalories]] / Results[[#This Row],[TargetCalories]]</f>
        <v>0.96647633878363182</v>
      </c>
    </row>
    <row r="32" spans="1:18" x14ac:dyDescent="0.25">
      <c r="A32" s="2">
        <v>43659</v>
      </c>
      <c r="B32" s="18" t="s">
        <v>28</v>
      </c>
      <c r="C32" s="18" t="s">
        <v>36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Results[[#This Row],[Date]]</f>
        <v>43659</v>
      </c>
      <c r="N32" s="20">
        <f t="shared" si="0"/>
        <v>1</v>
      </c>
      <c r="O32" s="20">
        <f xml:space="preserve"> Results[[#This Row],[TotalFat]] / Results[[#This Row],[TargetFat]]</f>
        <v>1.0639777468706535</v>
      </c>
      <c r="P32" s="20">
        <f xml:space="preserve"> Results[[#This Row],[TotalCarbs]] / Results[[#This Row],[TargetCarbs]]</f>
        <v>0.81973434535104361</v>
      </c>
      <c r="Q32" s="20">
        <f xml:space="preserve"> Results[[#This Row],[TotalProtein]] / Results[[#This Row],[TargetProtein]]</f>
        <v>0.90700720366732157</v>
      </c>
      <c r="R32" s="20">
        <f xml:space="preserve"> Results[[#This Row],[TotalCalories]] / Results[[#This Row],[TargetCalories]]</f>
        <v>0.91119474002941425</v>
      </c>
    </row>
    <row r="33" spans="1:18" x14ac:dyDescent="0.25">
      <c r="A33" s="2">
        <v>43661</v>
      </c>
      <c r="B33" s="18" t="s">
        <v>28</v>
      </c>
      <c r="C33" s="18" t="s">
        <v>31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Results[[#This Row],[Date]]</f>
        <v>43661</v>
      </c>
      <c r="N33" s="20">
        <f t="shared" si="0"/>
        <v>1</v>
      </c>
      <c r="O33" s="20">
        <f xml:space="preserve"> Results[[#This Row],[TotalFat]] / Results[[#This Row],[TargetFat]]</f>
        <v>1.6089385474860336</v>
      </c>
      <c r="P33" s="20">
        <f xml:space="preserve"> Results[[#This Row],[TotalCarbs]] / Results[[#This Row],[TargetCarbs]]</f>
        <v>0.8</v>
      </c>
      <c r="Q33" s="20">
        <f xml:space="preserve"> Results[[#This Row],[TotalProtein]] / Results[[#This Row],[TargetProtein]]</f>
        <v>1.2067594433399602</v>
      </c>
      <c r="R33" s="20">
        <f xml:space="preserve"> Results[[#This Row],[TotalCalories]] / Results[[#This Row],[TargetCalories]]</f>
        <v>1.1332001042662263</v>
      </c>
    </row>
    <row r="34" spans="1:18" x14ac:dyDescent="0.25">
      <c r="A34" s="2">
        <v>43662</v>
      </c>
      <c r="B34" s="18" t="s">
        <v>30</v>
      </c>
      <c r="C34" s="18" t="s">
        <v>32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Results[[#This Row],[Date]]</f>
        <v>43662</v>
      </c>
      <c r="N34" s="20">
        <f t="shared" si="0"/>
        <v>1</v>
      </c>
      <c r="O34" s="20">
        <f xml:space="preserve"> Results[[#This Row],[TotalFat]] / Results[[#This Row],[TargetFat]]</f>
        <v>1.7314814814814816</v>
      </c>
      <c r="P34" s="20">
        <f xml:space="preserve"> Results[[#This Row],[TotalCarbs]] / Results[[#This Row],[TargetCarbs]]</f>
        <v>0.61004915346805033</v>
      </c>
      <c r="Q34" s="20">
        <f xml:space="preserve"> Results[[#This Row],[TotalProtein]] / Results[[#This Row],[TargetProtein]]</f>
        <v>1.2458581842279655</v>
      </c>
      <c r="R34" s="20">
        <f xml:space="preserve"> Results[[#This Row],[TotalCalories]] / Results[[#This Row],[TargetCalories]]</f>
        <v>1.0013575684440756</v>
      </c>
    </row>
    <row r="35" spans="1:18" x14ac:dyDescent="0.25">
      <c r="A35" s="2">
        <v>43663</v>
      </c>
      <c r="B35" s="18" t="s">
        <v>28</v>
      </c>
      <c r="C35" s="18" t="s">
        <v>33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Results[[#This Row],[Date]]</f>
        <v>43663</v>
      </c>
      <c r="N35" s="20">
        <f t="shared" si="0"/>
        <v>1</v>
      </c>
      <c r="O35" s="20">
        <f xml:space="preserve"> Results[[#This Row],[TotalFat]] / Results[[#This Row],[TargetFat]]</f>
        <v>1.1354748603351956</v>
      </c>
      <c r="P35" s="20">
        <f xml:space="preserve"> Results[[#This Row],[TotalCarbs]] / Results[[#This Row],[TargetCarbs]]</f>
        <v>0.74003795066413658</v>
      </c>
      <c r="Q35" s="20">
        <f xml:space="preserve"> Results[[#This Row],[TotalProtein]] / Results[[#This Row],[TargetProtein]]</f>
        <v>0.98939695162359187</v>
      </c>
      <c r="R35" s="20">
        <f xml:space="preserve"> Results[[#This Row],[TotalCalories]] / Results[[#This Row],[TargetCalories]]</f>
        <v>0.91619602050569116</v>
      </c>
    </row>
    <row r="36" spans="1:18" x14ac:dyDescent="0.25">
      <c r="A36" s="2">
        <v>43664</v>
      </c>
      <c r="B36" s="18" t="s">
        <v>30</v>
      </c>
      <c r="C36" s="18" t="s">
        <v>34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Results[[#This Row],[Date]]</f>
        <v>43664</v>
      </c>
      <c r="N36" s="20">
        <f t="shared" si="0"/>
        <v>1</v>
      </c>
      <c r="O36" s="20">
        <f xml:space="preserve"> Results[[#This Row],[TotalFat]] / Results[[#This Row],[TargetFat]]</f>
        <v>1.3070987654320989</v>
      </c>
      <c r="P36" s="20">
        <f xml:space="preserve"> Results[[#This Row],[TotalCarbs]] / Results[[#This Row],[TargetCarbs]]</f>
        <v>0.5062807209175314</v>
      </c>
      <c r="Q36" s="20">
        <f xml:space="preserve"> Results[[#This Row],[TotalProtein]] / Results[[#This Row],[TargetProtein]]</f>
        <v>1.0357852882703777</v>
      </c>
      <c r="R36" s="20">
        <f xml:space="preserve"> Results[[#This Row],[TotalCalories]] / Results[[#This Row],[TargetCalories]]</f>
        <v>0.80288860396711659</v>
      </c>
    </row>
    <row r="37" spans="1:18" x14ac:dyDescent="0.25">
      <c r="A37" s="2">
        <v>43668</v>
      </c>
      <c r="B37" s="18" t="s">
        <v>28</v>
      </c>
      <c r="C37" s="18" t="s">
        <v>31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Results[[#This Row],[Date]]</f>
        <v>43668</v>
      </c>
      <c r="N37" s="20">
        <f t="shared" si="0"/>
        <v>1</v>
      </c>
      <c r="O37" s="20">
        <f xml:space="preserve"> Results[[#This Row],[TotalFat]] / Results[[#This Row],[TargetFat]]</f>
        <v>0.47067039106145259</v>
      </c>
      <c r="P37" s="20">
        <f xml:space="preserve"> Results[[#This Row],[TotalCarbs]] / Results[[#This Row],[TargetCarbs]]</f>
        <v>0.85578747628083496</v>
      </c>
      <c r="Q37" s="20">
        <f xml:space="preserve"> Results[[#This Row],[TotalProtein]] / Results[[#This Row],[TargetProtein]]</f>
        <v>0.62955599734923784</v>
      </c>
      <c r="R37" s="20">
        <f xml:space="preserve"> Results[[#This Row],[TotalCalories]] / Results[[#This Row],[TargetCalories]]</f>
        <v>0.68872186984099393</v>
      </c>
    </row>
    <row r="38" spans="1:18" x14ac:dyDescent="0.25">
      <c r="A38" s="2">
        <v>43669</v>
      </c>
      <c r="B38" s="18" t="s">
        <v>30</v>
      </c>
      <c r="C38" s="18" t="s">
        <v>32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Results[[#This Row],[Date]]</f>
        <v>43669</v>
      </c>
      <c r="N38" s="20">
        <f t="shared" si="0"/>
        <v>1</v>
      </c>
      <c r="O38" s="20">
        <f xml:space="preserve"> Results[[#This Row],[TotalFat]] / Results[[#This Row],[TargetFat]]</f>
        <v>1.367283950617284</v>
      </c>
      <c r="P38" s="20">
        <f xml:space="preserve"> Results[[#This Row],[TotalCarbs]] / Results[[#This Row],[TargetCarbs]]</f>
        <v>0.91835062807209178</v>
      </c>
      <c r="Q38" s="20">
        <f xml:space="preserve"> Results[[#This Row],[TotalProtein]] / Results[[#This Row],[TargetProtein]]</f>
        <v>1.0960901259111995</v>
      </c>
      <c r="R38" s="20">
        <f xml:space="preserve"> Results[[#This Row],[TotalCalories]] / Results[[#This Row],[TargetCalories]]</f>
        <v>1.0574703974658721</v>
      </c>
    </row>
    <row r="39" spans="1:18" x14ac:dyDescent="0.25">
      <c r="A39" s="2">
        <v>43670</v>
      </c>
      <c r="B39" s="18" t="s">
        <v>28</v>
      </c>
      <c r="C39" s="18" t="s">
        <v>33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Results[[#This Row],[Date]]</f>
        <v>43670</v>
      </c>
      <c r="N39" s="20">
        <f t="shared" si="0"/>
        <v>1</v>
      </c>
      <c r="O39" s="20">
        <f xml:space="preserve"> Results[[#This Row],[TotalFat]] / Results[[#This Row],[TargetFat]]</f>
        <v>1.2960893854748603</v>
      </c>
      <c r="P39" s="20">
        <f xml:space="preserve"> Results[[#This Row],[TotalCarbs]] / Results[[#This Row],[TargetCarbs]]</f>
        <v>0.8102466793168881</v>
      </c>
      <c r="Q39" s="20">
        <f xml:space="preserve"> Results[[#This Row],[TotalProtein]] / Results[[#This Row],[TargetProtein]]</f>
        <v>1.1119946984758118</v>
      </c>
      <c r="R39" s="20">
        <f xml:space="preserve"> Results[[#This Row],[TotalCalories]] / Results[[#This Row],[TargetCalories]]</f>
        <v>1.0254583369536883</v>
      </c>
    </row>
    <row r="40" spans="1:18" x14ac:dyDescent="0.25">
      <c r="A40" s="2">
        <v>43671</v>
      </c>
      <c r="B40" s="18" t="s">
        <v>28</v>
      </c>
      <c r="C40" s="18" t="s">
        <v>34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Results[[#This Row],[Date]]</f>
        <v>43671</v>
      </c>
      <c r="N40" s="20">
        <f t="shared" si="0"/>
        <v>1</v>
      </c>
      <c r="O40" s="20">
        <f xml:space="preserve"> Results[[#This Row],[TotalFat]] / Results[[#This Row],[TargetFat]]</f>
        <v>1.5935754189944134</v>
      </c>
      <c r="P40" s="20">
        <f xml:space="preserve"> Results[[#This Row],[TotalCarbs]] / Results[[#This Row],[TargetCarbs]]</f>
        <v>0.60796963946869065</v>
      </c>
      <c r="Q40" s="20">
        <f xml:space="preserve"> Results[[#This Row],[TotalProtein]] / Results[[#This Row],[TargetProtein]]</f>
        <v>1.2166998011928429</v>
      </c>
      <c r="R40" s="20">
        <f xml:space="preserve"> Results[[#This Row],[TotalCalories]] / Results[[#This Row],[TargetCalories]]</f>
        <v>1.0435745937961594</v>
      </c>
    </row>
    <row r="41" spans="1:18" x14ac:dyDescent="0.25">
      <c r="A41" s="2">
        <v>43672</v>
      </c>
      <c r="B41" s="18" t="s">
        <v>30</v>
      </c>
      <c r="C41" s="18" t="s">
        <v>35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Results[[#This Row],[Date]]</f>
        <v>43672</v>
      </c>
      <c r="N41" s="20">
        <f t="shared" si="0"/>
        <v>1</v>
      </c>
      <c r="O41" s="20">
        <f xml:space="preserve"> Results[[#This Row],[TotalFat]] / Results[[#This Row],[TargetFat]]</f>
        <v>1.5354938271604939</v>
      </c>
      <c r="P41" s="20">
        <f xml:space="preserve"> Results[[#This Row],[TotalCarbs]] / Results[[#This Row],[TargetCarbs]]</f>
        <v>0.54860731840524302</v>
      </c>
      <c r="Q41" s="20">
        <f xml:space="preserve"> Results[[#This Row],[TotalProtein]] / Results[[#This Row],[TargetProtein]]</f>
        <v>0.87276341948310132</v>
      </c>
      <c r="R41" s="20">
        <f xml:space="preserve"> Results[[#This Row],[TotalCalories]] / Results[[#This Row],[TargetCalories]]</f>
        <v>0.83939211101893052</v>
      </c>
    </row>
    <row r="42" spans="1:18" x14ac:dyDescent="0.25">
      <c r="A42" s="2">
        <v>43675</v>
      </c>
      <c r="B42" s="18" t="s">
        <v>30</v>
      </c>
      <c r="C42" s="18" t="s">
        <v>31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Results[[#This Row],[Date]]</f>
        <v>43675</v>
      </c>
      <c r="N42" s="20">
        <f t="shared" si="0"/>
        <v>1</v>
      </c>
      <c r="O42" s="20">
        <f xml:space="preserve"> Results[[#This Row],[TotalFat]] / Results[[#This Row],[TargetFat]]</f>
        <v>1.473926380368098</v>
      </c>
      <c r="P42" s="20">
        <f xml:space="preserve"> Results[[#This Row],[TotalCarbs]] / Results[[#This Row],[TargetCarbs]]</f>
        <v>0.85917030567685593</v>
      </c>
      <c r="Q42" s="20">
        <f xml:space="preserve"> Results[[#This Row],[TotalProtein]] / Results[[#This Row],[TargetProtein]]</f>
        <v>1.1360677083333335</v>
      </c>
      <c r="R42" s="20">
        <f xml:space="preserve"> Results[[#This Row],[TotalCalories]] / Results[[#This Row],[TargetCalories]]</f>
        <v>1.0582345882705864</v>
      </c>
    </row>
    <row r="43" spans="1:18" x14ac:dyDescent="0.25">
      <c r="A43" s="2">
        <v>43676</v>
      </c>
      <c r="B43" s="18" t="s">
        <v>28</v>
      </c>
      <c r="C43" s="18" t="s">
        <v>32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Results[[#This Row],[Date]]</f>
        <v>43676</v>
      </c>
      <c r="N43" s="20">
        <f t="shared" si="0"/>
        <v>1</v>
      </c>
      <c r="O43" s="20">
        <f xml:space="preserve"> Results[[#This Row],[TotalFat]] / Results[[#This Row],[TargetFat]]</f>
        <v>0.80027739251040231</v>
      </c>
      <c r="P43" s="20">
        <f xml:space="preserve"> Results[[#This Row],[TotalCarbs]] / Results[[#This Row],[TargetCarbs]]</f>
        <v>0.63705391040242987</v>
      </c>
      <c r="Q43" s="20">
        <f xml:space="preserve"> Results[[#This Row],[TotalProtein]] / Results[[#This Row],[TargetProtein]]</f>
        <v>0.77083333333333337</v>
      </c>
      <c r="R43" s="20">
        <f xml:space="preserve"> Results[[#This Row],[TotalCalories]] / Results[[#This Row],[TargetCalories]]</f>
        <v>0.7182752071823203</v>
      </c>
    </row>
    <row r="44" spans="1:18" x14ac:dyDescent="0.25">
      <c r="A44" s="2">
        <v>43677</v>
      </c>
      <c r="B44" s="18" t="s">
        <v>28</v>
      </c>
      <c r="C44" s="18" t="s">
        <v>33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Results[[#This Row],[Date]]</f>
        <v>43677</v>
      </c>
      <c r="N44" s="20">
        <f t="shared" si="0"/>
        <v>1</v>
      </c>
      <c r="O44" s="20">
        <f xml:space="preserve"> Results[[#This Row],[TotalFat]] / Results[[#This Row],[TargetFat]]</f>
        <v>1.3675450762829404</v>
      </c>
      <c r="P44" s="20">
        <f xml:space="preserve"> Results[[#This Row],[TotalCarbs]] / Results[[#This Row],[TargetCarbs]]</f>
        <v>0.97114654517843602</v>
      </c>
      <c r="Q44" s="20">
        <f xml:space="preserve"> Results[[#This Row],[TotalProtein]] / Results[[#This Row],[TargetProtein]]</f>
        <v>0.72916666666666674</v>
      </c>
      <c r="R44" s="20">
        <f xml:space="preserve"> Results[[#This Row],[TotalCalories]] / Results[[#This Row],[TargetCalories]]</f>
        <v>1.0180421270718232</v>
      </c>
    </row>
    <row r="45" spans="1:18" x14ac:dyDescent="0.25">
      <c r="A45" s="2">
        <v>43678</v>
      </c>
      <c r="B45" s="18" t="s">
        <v>30</v>
      </c>
      <c r="C45" s="18" t="s">
        <v>34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Results[[#This Row],[Date]]</f>
        <v>43678</v>
      </c>
      <c r="N45" s="20">
        <f t="shared" si="0"/>
        <v>1</v>
      </c>
      <c r="O45" s="20">
        <f xml:space="preserve"> Results[[#This Row],[TotalFat]] / Results[[#This Row],[TargetFat]]</f>
        <v>2.3819018404907975</v>
      </c>
      <c r="P45" s="20">
        <f xml:space="preserve"> Results[[#This Row],[TotalCarbs]] / Results[[#This Row],[TargetCarbs]]</f>
        <v>0.65174672489082974</v>
      </c>
      <c r="Q45" s="20">
        <f xml:space="preserve"> Results[[#This Row],[TotalProtein]] / Results[[#This Row],[TargetProtein]]</f>
        <v>1.1106770833333333</v>
      </c>
      <c r="R45" s="20">
        <f xml:space="preserve"> Results[[#This Row],[TotalCalories]] / Results[[#This Row],[TargetCalories]]</f>
        <v>1.1381805909704514</v>
      </c>
    </row>
    <row r="46" spans="1:18" x14ac:dyDescent="0.25">
      <c r="A46" s="2">
        <v>43679</v>
      </c>
      <c r="B46" s="18" t="s">
        <v>28</v>
      </c>
      <c r="C46" s="18" t="s">
        <v>35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Results[[#This Row],[Date]]</f>
        <v>43679</v>
      </c>
      <c r="N46" s="20">
        <f t="shared" si="0"/>
        <v>1</v>
      </c>
      <c r="O46" s="20">
        <f xml:space="preserve"> Results[[#This Row],[TotalFat]] / Results[[#This Row],[TargetFat]]</f>
        <v>1.9694868238557561</v>
      </c>
      <c r="P46" s="20">
        <f xml:space="preserve"> Results[[#This Row],[TotalCarbs]] / Results[[#This Row],[TargetCarbs]]</f>
        <v>0.59984813971146556</v>
      </c>
      <c r="Q46" s="20">
        <f xml:space="preserve"> Results[[#This Row],[TotalProtein]] / Results[[#This Row],[TargetProtein]]</f>
        <v>0.75520833333333337</v>
      </c>
      <c r="R46" s="20">
        <f xml:space="preserve"> Results[[#This Row],[TotalCalories]] / Results[[#This Row],[TargetCalories]]</f>
        <v>1.024689226519337</v>
      </c>
    </row>
    <row r="47" spans="1:18" x14ac:dyDescent="0.25">
      <c r="A47" s="2">
        <v>43680</v>
      </c>
      <c r="B47" s="18" t="s">
        <v>28</v>
      </c>
      <c r="C47" s="18" t="s">
        <v>36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Results[[#This Row],[Date]]</f>
        <v>43680</v>
      </c>
      <c r="N47" s="20">
        <f t="shared" si="0"/>
        <v>1</v>
      </c>
      <c r="O47" s="20">
        <f xml:space="preserve"> Results[[#This Row],[TotalFat]] / Results[[#This Row],[TargetFat]]</f>
        <v>1.4993065187239945</v>
      </c>
      <c r="P47" s="20">
        <f xml:space="preserve"> Results[[#This Row],[TotalCarbs]] / Results[[#This Row],[TargetCarbs]]</f>
        <v>0.54669703872437359</v>
      </c>
      <c r="Q47" s="20">
        <f xml:space="preserve"> Results[[#This Row],[TotalProtein]] / Results[[#This Row],[TargetProtein]]</f>
        <v>0.7890625</v>
      </c>
      <c r="R47" s="20">
        <f xml:space="preserve"> Results[[#This Row],[TotalCalories]] / Results[[#This Row],[TargetCalories]]</f>
        <v>0.87780559392265189</v>
      </c>
    </row>
    <row r="48" spans="1:18" x14ac:dyDescent="0.25">
      <c r="A48" s="2">
        <v>43681</v>
      </c>
      <c r="B48" s="18" t="s">
        <v>30</v>
      </c>
      <c r="C48" s="18" t="s">
        <v>29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Results[[#This Row],[Date]]</f>
        <v>43681</v>
      </c>
      <c r="N48" s="20">
        <f t="shared" si="0"/>
        <v>1</v>
      </c>
      <c r="O48" s="20">
        <f xml:space="preserve"> Results[[#This Row],[TotalFat]] / Results[[#This Row],[TargetFat]]</f>
        <v>2.0475460122699385</v>
      </c>
      <c r="P48" s="20">
        <f xml:space="preserve"> Results[[#This Row],[TotalCarbs]] / Results[[#This Row],[TargetCarbs]]</f>
        <v>0.45633187772925765</v>
      </c>
      <c r="Q48" s="20">
        <f xml:space="preserve"> Results[[#This Row],[TotalProtein]] / Results[[#This Row],[TargetProtein]]</f>
        <v>0.88802083333333337</v>
      </c>
      <c r="R48" s="20">
        <f xml:space="preserve"> Results[[#This Row],[TotalCalories]] / Results[[#This Row],[TargetCalories]]</f>
        <v>0.90591720413979293</v>
      </c>
    </row>
    <row r="49" spans="1:18" x14ac:dyDescent="0.25">
      <c r="A49" s="2">
        <v>43682</v>
      </c>
      <c r="B49" s="18" t="s">
        <v>28</v>
      </c>
      <c r="C49" s="18" t="s">
        <v>31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Results[[#This Row],[Date]]</f>
        <v>43682</v>
      </c>
      <c r="N49" s="20">
        <f t="shared" si="0"/>
        <v>1</v>
      </c>
      <c r="O49" s="20">
        <f xml:space="preserve"> Results[[#This Row],[TotalFat]] / Results[[#This Row],[TargetFat]]</f>
        <v>1.3855755894590849</v>
      </c>
      <c r="P49" s="20">
        <f xml:space="preserve"> Results[[#This Row],[TotalCarbs]] / Results[[#This Row],[TargetCarbs]]</f>
        <v>0.57289293849658318</v>
      </c>
      <c r="Q49" s="20">
        <f xml:space="preserve"> Results[[#This Row],[TotalProtein]] / Results[[#This Row],[TargetProtein]]</f>
        <v>0.84114583333333326</v>
      </c>
      <c r="R49" s="20">
        <f xml:space="preserve"> Results[[#This Row],[TotalCalories]] / Results[[#This Row],[TargetCalories]]</f>
        <v>0.87167645027624308</v>
      </c>
    </row>
    <row r="50" spans="1:18" x14ac:dyDescent="0.25">
      <c r="A50" s="2">
        <v>43697</v>
      </c>
      <c r="B50" s="18" t="s">
        <v>30</v>
      </c>
      <c r="C50" s="18" t="s">
        <v>32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Results[[#This Row],[Date]]</f>
        <v>43697</v>
      </c>
      <c r="N50" s="20">
        <f t="shared" si="0"/>
        <v>1</v>
      </c>
      <c r="O50" s="20">
        <f xml:space="preserve"> Results[[#This Row],[TotalFat]] / Results[[#This Row],[TargetFat]]</f>
        <v>0.94607087827426795</v>
      </c>
      <c r="P50" s="20">
        <f xml:space="preserve"> Results[[#This Row],[TotalCarbs]] / Results[[#This Row],[TargetCarbs]]</f>
        <v>0.37609170305676859</v>
      </c>
      <c r="Q50" s="20">
        <f xml:space="preserve"> Results[[#This Row],[TotalProtein]] / Results[[#This Row],[TargetProtein]]</f>
        <v>1.2048748353096179</v>
      </c>
      <c r="R50" s="20">
        <f xml:space="preserve"> Results[[#This Row],[TotalCalories]] / Results[[#This Row],[TargetCalories]]</f>
        <v>0.69083107497741647</v>
      </c>
    </row>
    <row r="51" spans="1:18" x14ac:dyDescent="0.25">
      <c r="A51" s="2">
        <v>43698</v>
      </c>
      <c r="B51" s="18" t="s">
        <v>28</v>
      </c>
      <c r="C51" s="18" t="s">
        <v>33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Results[[#This Row],[Date]]</f>
        <v>43698</v>
      </c>
      <c r="N51" s="20">
        <f t="shared" si="0"/>
        <v>1</v>
      </c>
      <c r="O51" s="20">
        <f xml:space="preserve"> Results[[#This Row],[TotalFat]] / Results[[#This Row],[TargetFat]]</f>
        <v>1.5807799442896937</v>
      </c>
      <c r="P51" s="20">
        <f xml:space="preserve"> Results[[#This Row],[TotalCarbs]] / Results[[#This Row],[TargetCarbs]]</f>
        <v>0.82194381169324227</v>
      </c>
      <c r="Q51" s="20">
        <f xml:space="preserve"> Results[[#This Row],[TotalProtein]] / Results[[#This Row],[TargetProtein]]</f>
        <v>0.83333333333333326</v>
      </c>
      <c r="R51" s="20">
        <f xml:space="preserve"> Results[[#This Row],[TotalCalories]] / Results[[#This Row],[TargetCalories]]</f>
        <v>1.0375845326859718</v>
      </c>
    </row>
    <row r="52" spans="1:18" x14ac:dyDescent="0.25">
      <c r="A52" s="2">
        <v>43699</v>
      </c>
      <c r="B52" s="18" t="s">
        <v>28</v>
      </c>
      <c r="C52" s="18" t="s">
        <v>34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Results[[#This Row],[Date]]</f>
        <v>43699</v>
      </c>
      <c r="N52" s="20">
        <f t="shared" si="0"/>
        <v>1</v>
      </c>
      <c r="O52" s="20">
        <f xml:space="preserve"> Results[[#This Row],[TotalFat]] / Results[[#This Row],[TargetFat]]</f>
        <v>1.1824512534818943</v>
      </c>
      <c r="P52" s="20">
        <f xml:space="preserve"> Results[[#This Row],[TotalCarbs]] / Results[[#This Row],[TargetCarbs]]</f>
        <v>1.1476841305998482</v>
      </c>
      <c r="Q52" s="20">
        <f xml:space="preserve"> Results[[#This Row],[TotalProtein]] / Results[[#This Row],[TargetProtein]]</f>
        <v>0.74967061923583656</v>
      </c>
      <c r="R52" s="20">
        <f xml:space="preserve"> Results[[#This Row],[TotalCalories]] / Results[[#This Row],[TargetCalories]]</f>
        <v>1.0527570660655452</v>
      </c>
    </row>
    <row r="53" spans="1:18" x14ac:dyDescent="0.25">
      <c r="A53" s="2">
        <v>43700</v>
      </c>
      <c r="B53" s="18" t="s">
        <v>30</v>
      </c>
      <c r="C53" s="18" t="s">
        <v>35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Results[[#This Row],[Date]]</f>
        <v>43700</v>
      </c>
      <c r="N53" s="20">
        <f t="shared" si="0"/>
        <v>1</v>
      </c>
      <c r="O53" s="20">
        <f xml:space="preserve"> Results[[#This Row],[TotalFat]] / Results[[#This Row],[TargetFat]]</f>
        <v>1.4114021571648687</v>
      </c>
      <c r="P53" s="20">
        <f xml:space="preserve"> Results[[#This Row],[TotalCarbs]] / Results[[#This Row],[TargetCarbs]]</f>
        <v>0.59470524017467252</v>
      </c>
      <c r="Q53" s="20">
        <f xml:space="preserve"> Results[[#This Row],[TotalProtein]] / Results[[#This Row],[TargetProtein]]</f>
        <v>0.8945981554677207</v>
      </c>
      <c r="R53" s="20">
        <f xml:space="preserve"> Results[[#This Row],[TotalCalories]] / Results[[#This Row],[TargetCalories]]</f>
        <v>0.84281842818428176</v>
      </c>
    </row>
    <row r="54" spans="1:18" x14ac:dyDescent="0.25">
      <c r="A54" s="2">
        <v>43701</v>
      </c>
      <c r="B54" s="18" t="s">
        <v>28</v>
      </c>
      <c r="C54" s="18" t="s">
        <v>36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Results[[#This Row],[Date]]</f>
        <v>43701</v>
      </c>
      <c r="N54" s="20">
        <f t="shared" si="0"/>
        <v>1</v>
      </c>
      <c r="O54" s="20">
        <f xml:space="preserve"> Results[[#This Row],[TotalFat]] / Results[[#This Row],[TargetFat]]</f>
        <v>0.6740947075208914</v>
      </c>
      <c r="P54" s="20">
        <f xml:space="preserve"> Results[[#This Row],[TotalCarbs]] / Results[[#This Row],[TargetCarbs]]</f>
        <v>0.56188306757782847</v>
      </c>
      <c r="Q54" s="20">
        <f xml:space="preserve"> Results[[#This Row],[TotalProtein]] / Results[[#This Row],[TargetProtein]]</f>
        <v>0.64097496706192347</v>
      </c>
      <c r="R54" s="20">
        <f xml:space="preserve"> Results[[#This Row],[TotalCalories]] / Results[[#This Row],[TargetCalories]]</f>
        <v>0.61418415120513259</v>
      </c>
    </row>
    <row r="55" spans="1:18" x14ac:dyDescent="0.25">
      <c r="A55" s="2">
        <v>43702</v>
      </c>
      <c r="B55" s="18" t="s">
        <v>28</v>
      </c>
      <c r="C55" s="18" t="s">
        <v>29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Results[[#This Row],[Date]]</f>
        <v>43702</v>
      </c>
      <c r="N55" s="20">
        <f t="shared" si="0"/>
        <v>1</v>
      </c>
      <c r="O55" s="20">
        <f xml:space="preserve"> Results[[#This Row],[TotalFat]] / Results[[#This Row],[TargetFat]]</f>
        <v>0.87465181058495822</v>
      </c>
      <c r="P55" s="20">
        <f xml:space="preserve"> Results[[#This Row],[TotalCarbs]] / Results[[#This Row],[TargetCarbs]]</f>
        <v>0.55087319665907364</v>
      </c>
      <c r="Q55" s="20">
        <f xml:space="preserve"> Results[[#This Row],[TotalProtein]] / Results[[#This Row],[TargetProtein]]</f>
        <v>0.67061923583662708</v>
      </c>
      <c r="R55" s="20">
        <f xml:space="preserve"> Results[[#This Row],[TotalCalories]] / Results[[#This Row],[TargetCalories]]</f>
        <v>0.67314028090861788</v>
      </c>
    </row>
    <row r="56" spans="1:18" x14ac:dyDescent="0.25">
      <c r="A56" s="2">
        <v>43703</v>
      </c>
      <c r="B56" s="18" t="s">
        <v>30</v>
      </c>
      <c r="C56" s="18" t="s">
        <v>31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Results[[#This Row],[Date]]</f>
        <v>43703</v>
      </c>
      <c r="N56" s="20">
        <f t="shared" si="0"/>
        <v>1</v>
      </c>
      <c r="O56" s="20">
        <f xml:space="preserve"> Results[[#This Row],[TotalFat]] / Results[[#This Row],[TargetFat]]</f>
        <v>0.66563944530046226</v>
      </c>
      <c r="P56" s="20">
        <f xml:space="preserve"> Results[[#This Row],[TotalCarbs]] / Results[[#This Row],[TargetCarbs]]</f>
        <v>0.46506550218340614</v>
      </c>
      <c r="Q56" s="20">
        <f xml:space="preserve"> Results[[#This Row],[TotalProtein]] / Results[[#This Row],[TargetProtein]]</f>
        <v>0.99407114624505921</v>
      </c>
      <c r="R56" s="20">
        <f xml:space="preserve"> Results[[#This Row],[TotalCalories]] / Results[[#This Row],[TargetCalories]]</f>
        <v>0.63008130081300806</v>
      </c>
    </row>
    <row r="57" spans="1:18" x14ac:dyDescent="0.25">
      <c r="A57" s="2">
        <v>43704</v>
      </c>
      <c r="B57" s="18" t="s">
        <v>28</v>
      </c>
      <c r="C57" s="18" t="s">
        <v>32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Results[[#This Row],[Date]]</f>
        <v>43704</v>
      </c>
      <c r="N57" s="20">
        <f t="shared" si="0"/>
        <v>1</v>
      </c>
      <c r="O57" s="20">
        <f xml:space="preserve"> Results[[#This Row],[TotalFat]] / Results[[#This Row],[TargetFat]]</f>
        <v>0.97916666666666663</v>
      </c>
      <c r="P57" s="20">
        <f xml:space="preserve"> Results[[#This Row],[TotalCarbs]] / Results[[#This Row],[TargetCarbs]]</f>
        <v>0.45313092979127134</v>
      </c>
      <c r="Q57" s="20">
        <f xml:space="preserve"> Results[[#This Row],[TotalProtein]] / Results[[#This Row],[TargetProtein]]</f>
        <v>1.0195567144719686</v>
      </c>
      <c r="R57" s="20">
        <f xml:space="preserve"> Results[[#This Row],[TotalCalories]] / Results[[#This Row],[TargetCalories]]</f>
        <v>0.75046426257827681</v>
      </c>
    </row>
    <row r="58" spans="1:18" x14ac:dyDescent="0.25">
      <c r="A58" s="2">
        <v>43705</v>
      </c>
      <c r="B58" s="18" t="s">
        <v>28</v>
      </c>
      <c r="C58" s="18" t="s">
        <v>33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Results[[#This Row],[Date]]</f>
        <v>43705</v>
      </c>
      <c r="N58" s="20">
        <f t="shared" si="0"/>
        <v>1</v>
      </c>
      <c r="O58" s="20">
        <f xml:space="preserve"> Results[[#This Row],[TotalFat]] / Results[[#This Row],[TargetFat]]</f>
        <v>1.4958333333333333</v>
      </c>
      <c r="P58" s="20">
        <f xml:space="preserve"> Results[[#This Row],[TotalCarbs]] / Results[[#This Row],[TargetCarbs]]</f>
        <v>0.58216318785578747</v>
      </c>
      <c r="Q58" s="20">
        <f xml:space="preserve"> Results[[#This Row],[TotalProtein]] / Results[[#This Row],[TargetProtein]]</f>
        <v>0.81355932203389825</v>
      </c>
      <c r="R58" s="20">
        <f xml:space="preserve"> Results[[#This Row],[TotalCalories]] / Results[[#This Row],[TargetCalories]]</f>
        <v>0.89920103649319794</v>
      </c>
    </row>
    <row r="59" spans="1:18" x14ac:dyDescent="0.25">
      <c r="A59" s="2">
        <v>43706</v>
      </c>
      <c r="B59" s="18" t="s">
        <v>28</v>
      </c>
      <c r="C59" s="18" t="s">
        <v>34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Results[[#This Row],[Date]]</f>
        <v>43706</v>
      </c>
      <c r="N59" s="20">
        <f t="shared" si="0"/>
        <v>1</v>
      </c>
      <c r="O59" s="20">
        <f xml:space="preserve"> Results[[#This Row],[TotalFat]] / Results[[#This Row],[TargetFat]]</f>
        <v>1.1861111111111111</v>
      </c>
      <c r="P59" s="20">
        <f xml:space="preserve"> Results[[#This Row],[TotalCarbs]] / Results[[#This Row],[TargetCarbs]]</f>
        <v>0.77191650853889948</v>
      </c>
      <c r="Q59" s="20">
        <f xml:space="preserve"> Results[[#This Row],[TotalProtein]] / Results[[#This Row],[TargetProtein]]</f>
        <v>0.9132985658409386</v>
      </c>
      <c r="R59" s="20">
        <f xml:space="preserve"> Results[[#This Row],[TotalCalories]] / Results[[#This Row],[TargetCalories]]</f>
        <v>0.92532930252645218</v>
      </c>
    </row>
    <row r="60" spans="1:18" x14ac:dyDescent="0.25">
      <c r="A60" s="2">
        <v>43707</v>
      </c>
      <c r="B60" s="18" t="s">
        <v>28</v>
      </c>
      <c r="C60" s="18" t="s">
        <v>35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Results[[#This Row],[Date]]</f>
        <v>43707</v>
      </c>
      <c r="N60" s="20">
        <f t="shared" si="0"/>
        <v>1</v>
      </c>
      <c r="O60" s="20">
        <f xml:space="preserve"> Results[[#This Row],[TotalFat]] / Results[[#This Row],[TargetFat]]</f>
        <v>1.2388888888888889</v>
      </c>
      <c r="P60" s="20">
        <f xml:space="preserve"> Results[[#This Row],[TotalCarbs]] / Results[[#This Row],[TargetCarbs]]</f>
        <v>0.83795066413662245</v>
      </c>
      <c r="Q60" s="20">
        <f xml:space="preserve"> Results[[#This Row],[TotalProtein]] / Results[[#This Row],[TargetProtein]]</f>
        <v>0.66166883963494127</v>
      </c>
      <c r="R60" s="20">
        <f xml:space="preserve"> Results[[#This Row],[TotalCalories]] / Results[[#This Row],[TargetCalories]]</f>
        <v>0.90347657093500322</v>
      </c>
    </row>
    <row r="61" spans="1:18" x14ac:dyDescent="0.25">
      <c r="A61" s="2">
        <v>43708</v>
      </c>
      <c r="B61" s="18" t="s">
        <v>30</v>
      </c>
      <c r="C61" s="18" t="s">
        <v>36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Results[[#This Row],[Date]]</f>
        <v>43708</v>
      </c>
      <c r="N61" s="20">
        <f t="shared" si="0"/>
        <v>1</v>
      </c>
      <c r="O61" s="20">
        <f xml:space="preserve"> Results[[#This Row],[TotalFat]] / Results[[#This Row],[TargetFat]]</f>
        <v>1.4509202453987728</v>
      </c>
      <c r="P61" s="20">
        <f xml:space="preserve"> Results[[#This Row],[TotalCarbs]] / Results[[#This Row],[TargetCarbs]]</f>
        <v>0.90963690963690957</v>
      </c>
      <c r="Q61" s="20">
        <f xml:space="preserve"> Results[[#This Row],[TotalProtein]] / Results[[#This Row],[TargetProtein]]</f>
        <v>0.79595827900912641</v>
      </c>
      <c r="R61" s="20">
        <f xml:space="preserve"> Results[[#This Row],[TotalCalories]] / Results[[#This Row],[TargetCalories]]</f>
        <v>1.0026636653535921</v>
      </c>
    </row>
    <row r="62" spans="1:18" x14ac:dyDescent="0.25">
      <c r="A62" s="2">
        <v>43709</v>
      </c>
      <c r="B62" s="18" t="s">
        <v>28</v>
      </c>
      <c r="C62" s="18" t="s">
        <v>29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Results[[#This Row],[Date]]</f>
        <v>43709</v>
      </c>
      <c r="N62" s="20">
        <f t="shared" si="0"/>
        <v>1</v>
      </c>
      <c r="O62" s="20">
        <f xml:space="preserve"> Results[[#This Row],[TotalFat]] / Results[[#This Row],[TargetFat]]</f>
        <v>1.3333333333333333</v>
      </c>
      <c r="P62" s="20">
        <f xml:space="preserve"> Results[[#This Row],[TotalCarbs]] / Results[[#This Row],[TargetCarbs]]</f>
        <v>1.0113851992409868</v>
      </c>
      <c r="Q62" s="20">
        <f xml:space="preserve"> Results[[#This Row],[TotalProtein]] / Results[[#This Row],[TargetProtein]]</f>
        <v>0.49543676662320729</v>
      </c>
      <c r="R62" s="20">
        <f xml:space="preserve"> Results[[#This Row],[TotalCalories]] / Results[[#This Row],[TargetCalories]]</f>
        <v>0.96480241848412873</v>
      </c>
    </row>
    <row r="63" spans="1:18" x14ac:dyDescent="0.25">
      <c r="A63" s="2">
        <v>43710</v>
      </c>
      <c r="B63" s="18" t="s">
        <v>30</v>
      </c>
      <c r="C63" s="18" t="s">
        <v>31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Results[[#This Row],[Date]]</f>
        <v>43710</v>
      </c>
      <c r="N63" s="20">
        <f t="shared" si="0"/>
        <v>1</v>
      </c>
      <c r="O63" s="20">
        <f xml:space="preserve"> Results[[#This Row],[TotalFat]] / Results[[#This Row],[TargetFat]]</f>
        <v>1.0460122699386503</v>
      </c>
      <c r="P63" s="20">
        <f xml:space="preserve"> Results[[#This Row],[TotalCarbs]] / Results[[#This Row],[TargetCarbs]]</f>
        <v>0.57985257985257987</v>
      </c>
      <c r="Q63" s="20">
        <f xml:space="preserve"> Results[[#This Row],[TotalProtein]] / Results[[#This Row],[TargetProtein]]</f>
        <v>0.80117340286831817</v>
      </c>
      <c r="R63" s="20">
        <f xml:space="preserve"> Results[[#This Row],[TotalCalories]] / Results[[#This Row],[TargetCalories]]</f>
        <v>0.73344588257362597</v>
      </c>
    </row>
    <row r="64" spans="1:18" x14ac:dyDescent="0.25">
      <c r="A64" s="2">
        <v>43711</v>
      </c>
      <c r="B64" s="18" t="s">
        <v>28</v>
      </c>
      <c r="C64" s="18" t="s">
        <v>32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Results[[#This Row],[Date]]</f>
        <v>43711</v>
      </c>
      <c r="N64" s="20">
        <f t="shared" si="0"/>
        <v>1</v>
      </c>
      <c r="O64" s="20">
        <f xml:space="preserve"> Results[[#This Row],[TotalFat]] / Results[[#This Row],[TargetFat]]</f>
        <v>0.92499999999999993</v>
      </c>
      <c r="P64" s="20">
        <f xml:space="preserve"> Results[[#This Row],[TotalCarbs]] / Results[[#This Row],[TargetCarbs]]</f>
        <v>0.61328273244781784</v>
      </c>
      <c r="Q64" s="20">
        <f xml:space="preserve"> Results[[#This Row],[TotalProtein]] / Results[[#This Row],[TargetProtein]]</f>
        <v>0.72555410691003908</v>
      </c>
      <c r="R64" s="20">
        <f xml:space="preserve"> Results[[#This Row],[TotalCalories]] / Results[[#This Row],[TargetCalories]]</f>
        <v>0.73029583243359963</v>
      </c>
    </row>
    <row r="65" spans="1:18" x14ac:dyDescent="0.25">
      <c r="A65" s="2">
        <v>43712</v>
      </c>
      <c r="B65" s="18" t="s">
        <v>30</v>
      </c>
      <c r="C65" s="18" t="s">
        <v>33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Results[[#This Row],[Date]]</f>
        <v>43712</v>
      </c>
      <c r="N65" s="20">
        <f t="shared" si="0"/>
        <v>1</v>
      </c>
      <c r="O65" s="20">
        <f xml:space="preserve"> Results[[#This Row],[TotalFat]] / Results[[#This Row],[TargetFat]]</f>
        <v>1.9631901840490797</v>
      </c>
      <c r="P65" s="20">
        <f xml:space="preserve"> Results[[#This Row],[TotalCarbs]] / Results[[#This Row],[TargetCarbs]]</f>
        <v>0.80507780507780502</v>
      </c>
      <c r="Q65" s="20">
        <f xml:space="preserve"> Results[[#This Row],[TotalProtein]] / Results[[#This Row],[TargetProtein]]</f>
        <v>1.1095176010430245</v>
      </c>
      <c r="R65" s="20">
        <f xml:space="preserve"> Results[[#This Row],[TotalCalories]] / Results[[#This Row],[TargetCalories]]</f>
        <v>1.130144438191709</v>
      </c>
    </row>
    <row r="66" spans="1:18" x14ac:dyDescent="0.25">
      <c r="A66" s="2">
        <v>43713</v>
      </c>
      <c r="B66" s="18" t="s">
        <v>28</v>
      </c>
      <c r="C66" s="18" t="s">
        <v>34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Results[[#This Row],[Date]]</f>
        <v>43713</v>
      </c>
      <c r="N66" s="20">
        <f t="shared" si="0"/>
        <v>1</v>
      </c>
      <c r="O66" s="20">
        <f xml:space="preserve"> Results[[#This Row],[TotalFat]] / Results[[#This Row],[TargetFat]]</f>
        <v>1.6888888888888889</v>
      </c>
      <c r="P66" s="20">
        <f xml:space="preserve"> Results[[#This Row],[TotalCarbs]] / Results[[#This Row],[TargetCarbs]]</f>
        <v>0.7844402277039848</v>
      </c>
      <c r="Q66" s="20">
        <f xml:space="preserve"> Results[[#This Row],[TotalProtein]] / Results[[#This Row],[TargetProtein]]</f>
        <v>0.86831812255541063</v>
      </c>
      <c r="R66" s="20">
        <f xml:space="preserve"> Results[[#This Row],[TotalCalories]] / Results[[#This Row],[TargetCalories]]</f>
        <v>1.0598142949686893</v>
      </c>
    </row>
    <row r="67" spans="1:18" x14ac:dyDescent="0.25">
      <c r="A67" s="2">
        <v>43714</v>
      </c>
      <c r="B67" s="18" t="s">
        <v>28</v>
      </c>
      <c r="C67" s="18" t="s">
        <v>35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Results[[#This Row],[Date]]</f>
        <v>43714</v>
      </c>
      <c r="N67" s="20">
        <f t="shared" si="0"/>
        <v>1</v>
      </c>
      <c r="O67" s="20">
        <f xml:space="preserve"> Results[[#This Row],[TotalFat]] / Results[[#This Row],[TargetFat]]</f>
        <v>1.1152777777777778</v>
      </c>
      <c r="P67" s="20">
        <f xml:space="preserve"> Results[[#This Row],[TotalCarbs]] / Results[[#This Row],[TargetCarbs]]</f>
        <v>1.1650853889943074</v>
      </c>
      <c r="Q67" s="20">
        <f xml:space="preserve"> Results[[#This Row],[TotalProtein]] / Results[[#This Row],[TargetProtein]]</f>
        <v>0.64341590612777055</v>
      </c>
      <c r="R67" s="20">
        <f xml:space="preserve"> Results[[#This Row],[TotalCalories]] / Results[[#This Row],[TargetCalories]]</f>
        <v>1.0129561649751673</v>
      </c>
    </row>
    <row r="68" spans="1:18" x14ac:dyDescent="0.25">
      <c r="A68" s="2">
        <v>43715</v>
      </c>
      <c r="B68" s="18" t="s">
        <v>30</v>
      </c>
      <c r="C68" s="18" t="s">
        <v>36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Results[[#This Row],[Date]]</f>
        <v>43715</v>
      </c>
      <c r="N68" s="20">
        <f t="shared" si="0"/>
        <v>1</v>
      </c>
      <c r="O68" s="20">
        <f xml:space="preserve"> Results[[#This Row],[TotalFat]] / Results[[#This Row],[TargetFat]]</f>
        <v>1.3220858895705521</v>
      </c>
      <c r="P68" s="20">
        <f xml:space="preserve"> Results[[#This Row],[TotalCarbs]] / Results[[#This Row],[TargetCarbs]]</f>
        <v>0.57220857220857213</v>
      </c>
      <c r="Q68" s="20">
        <f xml:space="preserve"> Results[[#This Row],[TotalProtein]] / Results[[#This Row],[TargetProtein]]</f>
        <v>0.97522816166883952</v>
      </c>
      <c r="R68" s="20">
        <f xml:space="preserve"> Results[[#This Row],[TotalCalories]] / Results[[#This Row],[TargetCalories]]</f>
        <v>0.83008816357156257</v>
      </c>
    </row>
    <row r="69" spans="1:18" x14ac:dyDescent="0.25">
      <c r="A69" s="2">
        <v>43716</v>
      </c>
      <c r="B69" s="18" t="s">
        <v>28</v>
      </c>
      <c r="C69" s="18" t="s">
        <v>29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Results[[#This Row],[Date]]</f>
        <v>43716</v>
      </c>
      <c r="N69" s="20">
        <f t="shared" ref="N69:N101" si="1" xml:space="preserve"> 100%</f>
        <v>1</v>
      </c>
      <c r="O69" s="20">
        <f xml:space="preserve"> Results[[#This Row],[TotalFat]] / Results[[#This Row],[TargetFat]]</f>
        <v>1.2541666666666667</v>
      </c>
      <c r="P69" s="20">
        <f xml:space="preserve"> Results[[#This Row],[TotalCarbs]] / Results[[#This Row],[TargetCarbs]]</f>
        <v>0.94383301707779876</v>
      </c>
      <c r="Q69" s="20">
        <f xml:space="preserve"> Results[[#This Row],[TotalProtein]] / Results[[#This Row],[TargetProtein]]</f>
        <v>0.56975228161668845</v>
      </c>
      <c r="R69" s="20">
        <f xml:space="preserve"> Results[[#This Row],[TotalCalories]] / Results[[#This Row],[TargetCalories]]</f>
        <v>0.93159144893111634</v>
      </c>
    </row>
    <row r="70" spans="1:18" x14ac:dyDescent="0.25">
      <c r="A70" s="2">
        <v>43717</v>
      </c>
      <c r="B70" s="18" t="s">
        <v>28</v>
      </c>
      <c r="C70" s="18" t="s">
        <v>31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Results[[#This Row],[Date]]</f>
        <v>43717</v>
      </c>
      <c r="N70" s="20">
        <f t="shared" si="1"/>
        <v>1</v>
      </c>
      <c r="O70" s="20">
        <f xml:space="preserve"> Results[[#This Row],[TotalFat]] / Results[[#This Row],[TargetFat]]</f>
        <v>2.1736111111111112</v>
      </c>
      <c r="P70" s="20">
        <f xml:space="preserve"> Results[[#This Row],[TotalCarbs]] / Results[[#This Row],[TargetCarbs]]</f>
        <v>0.9943074003795066</v>
      </c>
      <c r="Q70" s="20">
        <f xml:space="preserve"> Results[[#This Row],[TotalProtein]] / Results[[#This Row],[TargetProtein]]</f>
        <v>0.94132985658409385</v>
      </c>
      <c r="R70" s="20">
        <f xml:space="preserve"> Results[[#This Row],[TotalCalories]] / Results[[#This Row],[TargetCalories]]</f>
        <v>1.3103433383718419</v>
      </c>
    </row>
    <row r="71" spans="1:18" x14ac:dyDescent="0.25">
      <c r="A71" s="2">
        <v>43718</v>
      </c>
      <c r="B71" s="18" t="s">
        <v>30</v>
      </c>
      <c r="C71" s="18" t="s">
        <v>32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Results[[#This Row],[Date]]</f>
        <v>43718</v>
      </c>
      <c r="N71" s="20">
        <f t="shared" si="1"/>
        <v>1</v>
      </c>
      <c r="O71" s="20">
        <f xml:space="preserve"> Results[[#This Row],[TotalFat]] / Results[[#This Row],[TargetFat]]</f>
        <v>1.6012269938650308</v>
      </c>
      <c r="P71" s="20">
        <f xml:space="preserve"> Results[[#This Row],[TotalCarbs]] / Results[[#This Row],[TargetCarbs]]</f>
        <v>0.80616980616980616</v>
      </c>
      <c r="Q71" s="20">
        <f xml:space="preserve"> Results[[#This Row],[TotalProtein]] / Results[[#This Row],[TargetProtein]]</f>
        <v>0.90612777053455018</v>
      </c>
      <c r="R71" s="20">
        <f xml:space="preserve"> Results[[#This Row],[TotalCalories]] / Results[[#This Row],[TargetCalories]]</f>
        <v>1.0042393547176891</v>
      </c>
    </row>
    <row r="72" spans="1:18" x14ac:dyDescent="0.25">
      <c r="A72" s="2">
        <v>43719</v>
      </c>
      <c r="B72" s="18" t="s">
        <v>28</v>
      </c>
      <c r="C72" s="18" t="s">
        <v>33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Results[[#This Row],[Date]]</f>
        <v>43719</v>
      </c>
      <c r="N72" s="20">
        <f t="shared" si="1"/>
        <v>1</v>
      </c>
      <c r="O72" s="20">
        <f xml:space="preserve"> Results[[#This Row],[TotalFat]] / Results[[#This Row],[TargetFat]]</f>
        <v>1.223611111111111</v>
      </c>
      <c r="P72" s="20">
        <f xml:space="preserve"> Results[[#This Row],[TotalCarbs]] / Results[[#This Row],[TargetCarbs]]</f>
        <v>0.62239089184060725</v>
      </c>
      <c r="Q72" s="20">
        <f xml:space="preserve"> Results[[#This Row],[TotalProtein]] / Results[[#This Row],[TargetProtein]]</f>
        <v>1.5606258148631029</v>
      </c>
      <c r="R72" s="20">
        <f xml:space="preserve"> Results[[#This Row],[TotalCalories]] / Results[[#This Row],[TargetCalories]]</f>
        <v>1.039300367091341</v>
      </c>
    </row>
    <row r="73" spans="1:18" x14ac:dyDescent="0.25">
      <c r="A73" s="2">
        <v>43720</v>
      </c>
      <c r="B73" s="18" t="s">
        <v>30</v>
      </c>
      <c r="C73" s="18" t="s">
        <v>34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Results[[#This Row],[Date]]</f>
        <v>43720</v>
      </c>
      <c r="N73" s="20">
        <f t="shared" si="1"/>
        <v>1</v>
      </c>
      <c r="O73" s="20">
        <f xml:space="preserve"> Results[[#This Row],[TotalFat]] / Results[[#This Row],[TargetFat]]</f>
        <v>1.0720858895705523</v>
      </c>
      <c r="P73" s="20">
        <f xml:space="preserve"> Results[[#This Row],[TotalCarbs]] / Results[[#This Row],[TargetCarbs]]</f>
        <v>0.44444444444444448</v>
      </c>
      <c r="Q73" s="20">
        <f xml:space="preserve"> Results[[#This Row],[TotalProtein]] / Results[[#This Row],[TargetProtein]]</f>
        <v>0.67666232073011734</v>
      </c>
      <c r="R73" s="20">
        <f xml:space="preserve"> Results[[#This Row],[TotalCalories]] / Results[[#This Row],[TargetCalories]]</f>
        <v>0.6360907897205027</v>
      </c>
    </row>
    <row r="74" spans="1:18" x14ac:dyDescent="0.25">
      <c r="A74" s="2">
        <v>43721</v>
      </c>
      <c r="B74" s="18" t="s">
        <v>28</v>
      </c>
      <c r="C74" s="18" t="s">
        <v>35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Results[[#This Row],[Date]]</f>
        <v>43721</v>
      </c>
      <c r="N74" s="20">
        <f t="shared" si="1"/>
        <v>1</v>
      </c>
      <c r="O74" s="20">
        <f xml:space="preserve"> Results[[#This Row],[TotalFat]] / Results[[#This Row],[TargetFat]]</f>
        <v>0.96944444444444444</v>
      </c>
      <c r="P74" s="20">
        <f xml:space="preserve"> Results[[#This Row],[TotalCarbs]] / Results[[#This Row],[TargetCarbs]]</f>
        <v>1.0094876660341556</v>
      </c>
      <c r="Q74" s="20">
        <f xml:space="preserve"> Results[[#This Row],[TotalProtein]] / Results[[#This Row],[TargetProtein]]</f>
        <v>0.5202086049543676</v>
      </c>
      <c r="R74" s="20">
        <f xml:space="preserve"> Results[[#This Row],[TotalCalories]] / Results[[#This Row],[TargetCalories]]</f>
        <v>0.86866767436838699</v>
      </c>
    </row>
    <row r="75" spans="1:18" x14ac:dyDescent="0.25">
      <c r="A75" s="2">
        <v>43722</v>
      </c>
      <c r="B75" s="18" t="s">
        <v>28</v>
      </c>
      <c r="C75" s="18" t="s">
        <v>36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Results[[#This Row],[Date]]</f>
        <v>43722</v>
      </c>
      <c r="N75" s="20">
        <f t="shared" si="1"/>
        <v>1</v>
      </c>
      <c r="O75" s="20">
        <f xml:space="preserve"> Results[[#This Row],[TotalFat]] / Results[[#This Row],[TargetFat]]</f>
        <v>2.0972222222222223</v>
      </c>
      <c r="P75" s="20">
        <f xml:space="preserve"> Results[[#This Row],[TotalCarbs]] / Results[[#This Row],[TargetCarbs]]</f>
        <v>1.0094876660341556</v>
      </c>
      <c r="Q75" s="20">
        <f xml:space="preserve"> Results[[#This Row],[TotalProtein]] / Results[[#This Row],[TargetProtein]]</f>
        <v>0.70338983050847459</v>
      </c>
      <c r="R75" s="20">
        <f xml:space="preserve"> Results[[#This Row],[TotalCalories]] / Results[[#This Row],[TargetCalories]]</f>
        <v>1.2328222846037573</v>
      </c>
    </row>
    <row r="76" spans="1:18" x14ac:dyDescent="0.25">
      <c r="A76" s="2">
        <v>43723</v>
      </c>
      <c r="B76" s="18" t="s">
        <v>30</v>
      </c>
      <c r="C76" s="18" t="s">
        <v>29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Results[[#This Row],[Date]]</f>
        <v>43723</v>
      </c>
      <c r="N76" s="20">
        <f t="shared" si="1"/>
        <v>1</v>
      </c>
      <c r="O76" s="20">
        <f xml:space="preserve"> Results[[#This Row],[TotalFat]] / Results[[#This Row],[TargetFat]]</f>
        <v>1.2269938650306749</v>
      </c>
      <c r="P76" s="20">
        <f xml:space="preserve"> Results[[#This Row],[TotalCarbs]] / Results[[#This Row],[TargetCarbs]]</f>
        <v>0.55883155883155877</v>
      </c>
      <c r="Q76" s="20">
        <f xml:space="preserve"> Results[[#This Row],[TotalProtein]] / Results[[#This Row],[TargetProtein]]</f>
        <v>0.81290743155149936</v>
      </c>
      <c r="R76" s="20">
        <f xml:space="preserve"> Results[[#This Row],[TotalCalories]] / Results[[#This Row],[TargetCalories]]</f>
        <v>0.76443444006752947</v>
      </c>
    </row>
    <row r="77" spans="1:18" x14ac:dyDescent="0.25">
      <c r="A77" s="2">
        <v>43724</v>
      </c>
      <c r="B77" s="18" t="s">
        <v>28</v>
      </c>
      <c r="C77" s="18" t="s">
        <v>31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Results[[#This Row],[Date]]</f>
        <v>43724</v>
      </c>
      <c r="N77" s="20">
        <f t="shared" si="1"/>
        <v>1</v>
      </c>
      <c r="O77" s="20">
        <f xml:space="preserve"> Results[[#This Row],[TotalFat]] / Results[[#This Row],[TargetFat]]</f>
        <v>1.3305670816044262</v>
      </c>
      <c r="P77" s="20">
        <f xml:space="preserve"> Results[[#This Row],[TotalCarbs]] / Results[[#This Row],[TargetCarbs]]</f>
        <v>0.8675018982536068</v>
      </c>
      <c r="Q77" s="20">
        <f xml:space="preserve"> Results[[#This Row],[TotalProtein]] / Results[[#This Row],[TargetProtein]]</f>
        <v>0.76580645161290328</v>
      </c>
      <c r="R77" s="20">
        <f xml:space="preserve"> Results[[#This Row],[TotalCalories]] / Results[[#This Row],[TargetCalories]]</f>
        <v>0.97001247687475789</v>
      </c>
    </row>
    <row r="78" spans="1:18" x14ac:dyDescent="0.25">
      <c r="A78" s="2">
        <v>43725</v>
      </c>
      <c r="B78" s="18" t="s">
        <v>30</v>
      </c>
      <c r="C78" s="18" t="s">
        <v>32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Results[[#This Row],[Date]]</f>
        <v>43725</v>
      </c>
      <c r="N78" s="20">
        <f t="shared" si="1"/>
        <v>1</v>
      </c>
      <c r="O78" s="20">
        <f xml:space="preserve"> Results[[#This Row],[TotalFat]] / Results[[#This Row],[TargetFat]]</f>
        <v>1.4220183486238531</v>
      </c>
      <c r="P78" s="20">
        <f xml:space="preserve"> Results[[#This Row],[TotalCarbs]] / Results[[#This Row],[TargetCarbs]]</f>
        <v>0.57259825327510927</v>
      </c>
      <c r="Q78" s="20">
        <f xml:space="preserve"> Results[[#This Row],[TotalProtein]] / Results[[#This Row],[TargetProtein]]</f>
        <v>1.1522580645161289</v>
      </c>
      <c r="R78" s="20">
        <f xml:space="preserve"> Results[[#This Row],[TotalCalories]] / Results[[#This Row],[TargetCalories]]</f>
        <v>0.89391616497775106</v>
      </c>
    </row>
    <row r="79" spans="1:18" x14ac:dyDescent="0.25">
      <c r="A79" s="2">
        <v>43726</v>
      </c>
      <c r="B79" s="18" t="s">
        <v>28</v>
      </c>
      <c r="C79" s="18" t="s">
        <v>33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Results[[#This Row],[Date]]</f>
        <v>43726</v>
      </c>
      <c r="N79" s="20">
        <f t="shared" si="1"/>
        <v>1</v>
      </c>
      <c r="O79" s="20">
        <f xml:space="preserve"> Results[[#This Row],[TotalFat]] / Results[[#This Row],[TargetFat]]</f>
        <v>1.6127247579529738</v>
      </c>
      <c r="P79" s="20">
        <f xml:space="preserve"> Results[[#This Row],[TotalCarbs]] / Results[[#This Row],[TargetCarbs]]</f>
        <v>0.99468488990129089</v>
      </c>
      <c r="Q79" s="20">
        <f xml:space="preserve"> Results[[#This Row],[TotalProtein]] / Results[[#This Row],[TargetProtein]]</f>
        <v>0.73870967741935489</v>
      </c>
      <c r="R79" s="20">
        <f xml:space="preserve"> Results[[#This Row],[TotalCalories]] / Results[[#This Row],[TargetCalories]]</f>
        <v>1.0994277847093747</v>
      </c>
    </row>
    <row r="80" spans="1:18" x14ac:dyDescent="0.25">
      <c r="A80" s="2">
        <v>43727</v>
      </c>
      <c r="B80" s="18" t="s">
        <v>30</v>
      </c>
      <c r="C80" s="18" t="s">
        <v>34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Results[[#This Row],[Date]]</f>
        <v>43727</v>
      </c>
      <c r="N80" s="20">
        <f t="shared" si="1"/>
        <v>1</v>
      </c>
      <c r="O80" s="20">
        <f xml:space="preserve"> Results[[#This Row],[TotalFat]] / Results[[#This Row],[TargetFat]]</f>
        <v>0.58103975535168195</v>
      </c>
      <c r="P80" s="20">
        <f xml:space="preserve"> Results[[#This Row],[TotalCarbs]] / Results[[#This Row],[TargetCarbs]]</f>
        <v>0.36108078602620092</v>
      </c>
      <c r="Q80" s="20">
        <f xml:space="preserve"> Results[[#This Row],[TotalProtein]] / Results[[#This Row],[TargetProtein]]</f>
        <v>0.83419354838709681</v>
      </c>
      <c r="R80" s="20">
        <f xml:space="preserve"> Results[[#This Row],[TotalCalories]] / Results[[#This Row],[TargetCalories]]</f>
        <v>0.51916389335527058</v>
      </c>
    </row>
    <row r="81" spans="1:18" x14ac:dyDescent="0.25">
      <c r="A81" s="2">
        <v>43728</v>
      </c>
      <c r="B81" s="18" t="s">
        <v>28</v>
      </c>
      <c r="C81" s="18" t="s">
        <v>35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Results[[#This Row],[Date]]</f>
        <v>43728</v>
      </c>
      <c r="N81" s="20">
        <f t="shared" si="1"/>
        <v>1</v>
      </c>
      <c r="O81" s="20">
        <f xml:space="preserve"> Results[[#This Row],[TotalFat]] / Results[[#This Row],[TargetFat]]</f>
        <v>1.3278008298755186</v>
      </c>
      <c r="P81" s="20">
        <f xml:space="preserve"> Results[[#This Row],[TotalCarbs]] / Results[[#This Row],[TargetCarbs]]</f>
        <v>0.85421412300683375</v>
      </c>
      <c r="Q81" s="20">
        <f xml:space="preserve"> Results[[#This Row],[TotalProtein]] / Results[[#This Row],[TargetProtein]]</f>
        <v>0.7709677419354839</v>
      </c>
      <c r="R81" s="20">
        <f xml:space="preserve"> Results[[#This Row],[TotalCalories]] / Results[[#This Row],[TargetCalories]]</f>
        <v>0.9645914899109409</v>
      </c>
    </row>
    <row r="82" spans="1:18" x14ac:dyDescent="0.25">
      <c r="A82" s="2">
        <v>43729</v>
      </c>
      <c r="B82" s="18" t="s">
        <v>30</v>
      </c>
      <c r="C82" s="18" t="s">
        <v>36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Results[[#This Row],[Date]]</f>
        <v>43729</v>
      </c>
      <c r="N82" s="20">
        <f t="shared" si="1"/>
        <v>1</v>
      </c>
      <c r="O82" s="20">
        <f xml:space="preserve"> Results[[#This Row],[TotalFat]] / Results[[#This Row],[TargetFat]]</f>
        <v>1.7874617737003058</v>
      </c>
      <c r="P82" s="20">
        <f xml:space="preserve"> Results[[#This Row],[TotalCarbs]] / Results[[#This Row],[TargetCarbs]]</f>
        <v>0.96779475982532759</v>
      </c>
      <c r="Q82" s="20">
        <f xml:space="preserve"> Results[[#This Row],[TotalProtein]] / Results[[#This Row],[TargetProtein]]</f>
        <v>0.60516129032258059</v>
      </c>
      <c r="R82" s="20">
        <f xml:space="preserve"> Results[[#This Row],[TotalCalories]] / Results[[#This Row],[TargetCalories]]</f>
        <v>1.0640915379725535</v>
      </c>
    </row>
    <row r="83" spans="1:18" x14ac:dyDescent="0.25">
      <c r="A83" s="2">
        <v>43730</v>
      </c>
      <c r="B83" s="18" t="s">
        <v>28</v>
      </c>
      <c r="C83" s="18" t="s">
        <v>29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Results[[#This Row],[Date]]</f>
        <v>43730</v>
      </c>
      <c r="N83" s="20">
        <f t="shared" si="1"/>
        <v>1</v>
      </c>
      <c r="O83" s="20">
        <f xml:space="preserve"> Results[[#This Row],[TotalFat]] / Results[[#This Row],[TargetFat]]</f>
        <v>1.7413554633471648</v>
      </c>
      <c r="P83" s="20">
        <f xml:space="preserve"> Results[[#This Row],[TotalCarbs]] / Results[[#This Row],[TargetCarbs]]</f>
        <v>1.4149582384206532</v>
      </c>
      <c r="Q83" s="20">
        <f xml:space="preserve"> Results[[#This Row],[TotalProtein]] / Results[[#This Row],[TargetProtein]]</f>
        <v>0.74967741935483878</v>
      </c>
      <c r="R83" s="20">
        <f xml:space="preserve"> Results[[#This Row],[TotalCalories]] / Results[[#This Row],[TargetCalories]]</f>
        <v>1.3288732091382349</v>
      </c>
    </row>
    <row r="84" spans="1:18" x14ac:dyDescent="0.25">
      <c r="A84" s="2">
        <v>43731</v>
      </c>
      <c r="B84" s="18" t="s">
        <v>30</v>
      </c>
      <c r="C84" s="18" t="s">
        <v>31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Results[[#This Row],[Date]]</f>
        <v>43731</v>
      </c>
      <c r="N84" s="20">
        <f t="shared" si="1"/>
        <v>1</v>
      </c>
      <c r="O84" s="20">
        <f xml:space="preserve"> Results[[#This Row],[TotalFat]] / Results[[#This Row],[TargetFat]]</f>
        <v>1.3312977099236643</v>
      </c>
      <c r="P84" s="20">
        <f xml:space="preserve"> Results[[#This Row],[TotalCarbs]] / Results[[#This Row],[TargetCarbs]]</f>
        <v>0.35798090040927694</v>
      </c>
      <c r="Q84" s="20">
        <f xml:space="preserve"> Results[[#This Row],[TotalProtein]] / Results[[#This Row],[TargetProtein]]</f>
        <v>1.2048655569782329</v>
      </c>
      <c r="R84" s="20">
        <f xml:space="preserve"> Results[[#This Row],[TotalCalories]] / Results[[#This Row],[TargetCalories]]</f>
        <v>0.76940869240813281</v>
      </c>
    </row>
    <row r="85" spans="1:18" x14ac:dyDescent="0.25">
      <c r="A85" s="2">
        <v>43732</v>
      </c>
      <c r="B85" s="18" t="s">
        <v>28</v>
      </c>
      <c r="C85" s="18" t="s">
        <v>32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Results[[#This Row],[Date]]</f>
        <v>43732</v>
      </c>
      <c r="N85" s="20">
        <f t="shared" si="1"/>
        <v>1</v>
      </c>
      <c r="O85" s="20">
        <f xml:space="preserve"> Results[[#This Row],[TotalFat]] / Results[[#This Row],[TargetFat]]</f>
        <v>1.3103448275862069</v>
      </c>
      <c r="P85" s="20">
        <f xml:space="preserve"> Results[[#This Row],[TotalCarbs]] / Results[[#This Row],[TargetCarbs]]</f>
        <v>1.0531712875047474</v>
      </c>
      <c r="Q85" s="20">
        <f xml:space="preserve"> Results[[#This Row],[TotalProtein]] / Results[[#This Row],[TargetProtein]]</f>
        <v>0.92637644046094747</v>
      </c>
      <c r="R85" s="20">
        <f xml:space="preserve"> Results[[#This Row],[TotalCalories]] / Results[[#This Row],[TargetCalories]]</f>
        <v>1.0911821497532719</v>
      </c>
    </row>
    <row r="86" spans="1:18" x14ac:dyDescent="0.25">
      <c r="A86" s="2">
        <v>43733</v>
      </c>
      <c r="B86" s="18" t="s">
        <v>30</v>
      </c>
      <c r="C86" s="18" t="s">
        <v>33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Results[[#This Row],[Date]]</f>
        <v>43733</v>
      </c>
      <c r="N86" s="20">
        <f t="shared" si="1"/>
        <v>1</v>
      </c>
      <c r="O86" s="20">
        <f xml:space="preserve"> Results[[#This Row],[TotalFat]] / Results[[#This Row],[TargetFat]]</f>
        <v>1.9816793893129774</v>
      </c>
      <c r="P86" s="20">
        <f xml:space="preserve"> Results[[#This Row],[TotalCarbs]] / Results[[#This Row],[TargetCarbs]]</f>
        <v>0.94652114597544335</v>
      </c>
      <c r="Q86" s="20">
        <f xml:space="preserve"> Results[[#This Row],[TotalProtein]] / Results[[#This Row],[TargetProtein]]</f>
        <v>1.176056338028169</v>
      </c>
      <c r="R86" s="20">
        <f xml:space="preserve"> Results[[#This Row],[TotalCalories]] / Results[[#This Row],[TargetCalories]]</f>
        <v>1.2276067897780265</v>
      </c>
    </row>
    <row r="87" spans="1:18" x14ac:dyDescent="0.25">
      <c r="A87" s="2">
        <v>43734</v>
      </c>
      <c r="B87" s="18" t="s">
        <v>28</v>
      </c>
      <c r="C87" s="18" t="s">
        <v>34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Results[[#This Row],[Date]]</f>
        <v>43734</v>
      </c>
      <c r="N87" s="20">
        <f t="shared" si="1"/>
        <v>1</v>
      </c>
      <c r="O87" s="20">
        <f xml:space="preserve"> Results[[#This Row],[TotalFat]] / Results[[#This Row],[TargetFat]]</f>
        <v>1.6041379310344828</v>
      </c>
      <c r="P87" s="20">
        <f xml:space="preserve"> Results[[#This Row],[TotalCarbs]] / Results[[#This Row],[TargetCarbs]]</f>
        <v>1.3311811621724268</v>
      </c>
      <c r="Q87" s="20">
        <f xml:space="preserve"> Results[[#This Row],[TotalProtein]] / Results[[#This Row],[TargetProtein]]</f>
        <v>0.78553137003841234</v>
      </c>
      <c r="R87" s="20">
        <f xml:space="preserve"> Results[[#This Row],[TotalCalories]] / Results[[#This Row],[TargetCalories]]</f>
        <v>1.2613173138811413</v>
      </c>
    </row>
    <row r="88" spans="1:18" x14ac:dyDescent="0.25">
      <c r="A88" s="2">
        <v>43735</v>
      </c>
      <c r="B88" s="18" t="s">
        <v>28</v>
      </c>
      <c r="C88" s="18" t="s">
        <v>35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Results[[#This Row],[Date]]</f>
        <v>43735</v>
      </c>
      <c r="N88" s="20">
        <f t="shared" si="1"/>
        <v>1</v>
      </c>
      <c r="O88" s="20">
        <f xml:space="preserve"> Results[[#This Row],[TotalFat]] / Results[[#This Row],[TargetFat]]</f>
        <v>1.4579310344827587</v>
      </c>
      <c r="P88" s="20">
        <f xml:space="preserve"> Results[[#This Row],[TotalCarbs]] / Results[[#This Row],[TargetCarbs]]</f>
        <v>1.7326243828332699</v>
      </c>
      <c r="Q88" s="20">
        <f xml:space="preserve"> Results[[#This Row],[TotalProtein]] / Results[[#This Row],[TargetProtein]]</f>
        <v>0.69334186939820741</v>
      </c>
      <c r="R88" s="20">
        <f xml:space="preserve"> Results[[#This Row],[TotalCalories]] / Results[[#This Row],[TargetCalories]]</f>
        <v>1.3770864621325896</v>
      </c>
    </row>
    <row r="89" spans="1:18" x14ac:dyDescent="0.25">
      <c r="A89" s="2">
        <v>43736</v>
      </c>
      <c r="B89" s="18" t="s">
        <v>30</v>
      </c>
      <c r="C89" s="18" t="s">
        <v>36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Results[[#This Row],[Date]]</f>
        <v>43736</v>
      </c>
      <c r="N89" s="20">
        <f t="shared" si="1"/>
        <v>1</v>
      </c>
      <c r="O89" s="20">
        <f xml:space="preserve"> Results[[#This Row],[TotalFat]] / Results[[#This Row],[TargetFat]]</f>
        <v>1.4473282442748092</v>
      </c>
      <c r="P89" s="20">
        <f xml:space="preserve"> Results[[#This Row],[TotalCarbs]] / Results[[#This Row],[TargetCarbs]]</f>
        <v>0.95879945429740787</v>
      </c>
      <c r="Q89" s="20">
        <f xml:space="preserve"> Results[[#This Row],[TotalProtein]] / Results[[#This Row],[TargetProtein]]</f>
        <v>0.80729833546734953</v>
      </c>
      <c r="R89" s="20">
        <f xml:space="preserve"> Results[[#This Row],[TotalCalories]] / Results[[#This Row],[TargetCalories]]</f>
        <v>1.0308524529005783</v>
      </c>
    </row>
    <row r="90" spans="1:18" x14ac:dyDescent="0.25">
      <c r="A90" s="2">
        <v>43737</v>
      </c>
      <c r="B90" s="18" t="s">
        <v>28</v>
      </c>
      <c r="C90" s="18" t="s">
        <v>29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Results[[#This Row],[Date]]</f>
        <v>43737</v>
      </c>
      <c r="N90" s="20">
        <f t="shared" si="1"/>
        <v>1</v>
      </c>
      <c r="O90" s="20">
        <f xml:space="preserve"> Results[[#This Row],[TotalFat]] / Results[[#This Row],[TargetFat]]</f>
        <v>0.61379310344827587</v>
      </c>
      <c r="P90" s="20">
        <f xml:space="preserve"> Results[[#This Row],[TotalCarbs]] / Results[[#This Row],[TargetCarbs]]</f>
        <v>0.86099506266616022</v>
      </c>
      <c r="Q90" s="20">
        <f xml:space="preserve"> Results[[#This Row],[TotalProtein]] / Results[[#This Row],[TargetProtein]]</f>
        <v>0.67541613316261206</v>
      </c>
      <c r="R90" s="20">
        <f xml:space="preserve"> Results[[#This Row],[TotalCalories]] / Results[[#This Row],[TargetCalories]]</f>
        <v>0.74202960738039048</v>
      </c>
    </row>
    <row r="91" spans="1:18" x14ac:dyDescent="0.25">
      <c r="A91" s="2">
        <v>43738</v>
      </c>
      <c r="B91" s="18" t="s">
        <v>30</v>
      </c>
      <c r="C91" s="18" t="s">
        <v>31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Results[[#This Row],[Date]]</f>
        <v>43738</v>
      </c>
      <c r="N91" s="20">
        <f t="shared" si="1"/>
        <v>1</v>
      </c>
      <c r="O91" s="20">
        <f xml:space="preserve"> Results[[#This Row],[TotalFat]] / Results[[#This Row],[TargetFat]]</f>
        <v>1.7275494672754945</v>
      </c>
      <c r="P91" s="20">
        <f xml:space="preserve"> Results[[#This Row],[TotalCarbs]] / Results[[#This Row],[TargetCarbs]]</f>
        <v>0.64975450081833053</v>
      </c>
      <c r="Q91" s="20">
        <f xml:space="preserve"> Results[[#This Row],[TotalProtein]] / Results[[#This Row],[TargetProtein]]</f>
        <v>0.94987309644670048</v>
      </c>
      <c r="R91" s="20">
        <f xml:space="preserve"> Results[[#This Row],[TotalCalories]] / Results[[#This Row],[TargetCalories]]</f>
        <v>0.95725446428571426</v>
      </c>
    </row>
    <row r="92" spans="1:18" x14ac:dyDescent="0.25">
      <c r="A92" s="2">
        <v>43739</v>
      </c>
      <c r="B92" s="18" t="s">
        <v>28</v>
      </c>
      <c r="C92" s="18" t="s">
        <v>32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Results[[#This Row],[Date]]</f>
        <v>43739</v>
      </c>
      <c r="N92" s="20">
        <f t="shared" si="1"/>
        <v>1</v>
      </c>
      <c r="O92" s="20">
        <f xml:space="preserve"> Results[[#This Row],[TotalFat]] / Results[[#This Row],[TargetFat]]</f>
        <v>0.91609353507565328</v>
      </c>
      <c r="P92" s="20">
        <f xml:space="preserve"> Results[[#This Row],[TotalCarbs]] / Results[[#This Row],[TargetCarbs]]</f>
        <v>0.67527535131029248</v>
      </c>
      <c r="Q92" s="20">
        <f xml:space="preserve"> Results[[#This Row],[TotalProtein]] / Results[[#This Row],[TargetProtein]]</f>
        <v>0.72017766497461932</v>
      </c>
      <c r="R92" s="20">
        <f xml:space="preserve"> Results[[#This Row],[TotalCalories]] / Results[[#This Row],[TargetCalories]]</f>
        <v>0.75474764756201873</v>
      </c>
    </row>
    <row r="93" spans="1:18" x14ac:dyDescent="0.25">
      <c r="A93" s="2">
        <v>43740</v>
      </c>
      <c r="B93" s="18" t="s">
        <v>30</v>
      </c>
      <c r="C93" s="18" t="s">
        <v>33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Results[[#This Row],[Date]]</f>
        <v>43740</v>
      </c>
      <c r="N93" s="20">
        <f t="shared" si="1"/>
        <v>1</v>
      </c>
      <c r="O93" s="20">
        <f xml:space="preserve"> Results[[#This Row],[TotalFat]] / Results[[#This Row],[TargetFat]]</f>
        <v>1.8873668188736681</v>
      </c>
      <c r="P93" s="20">
        <f xml:space="preserve"> Results[[#This Row],[TotalCarbs]] / Results[[#This Row],[TargetCarbs]]</f>
        <v>0.83060556464811774</v>
      </c>
      <c r="Q93" s="20">
        <f xml:space="preserve"> Results[[#This Row],[TotalProtein]] / Results[[#This Row],[TargetProtein]]</f>
        <v>1.2868020304568528</v>
      </c>
      <c r="R93" s="20">
        <f xml:space="preserve"> Results[[#This Row],[TotalCalories]] / Results[[#This Row],[TargetCalories]]</f>
        <v>1.1700892857142857</v>
      </c>
    </row>
    <row r="94" spans="1:18" x14ac:dyDescent="0.25">
      <c r="A94" s="2">
        <v>43741</v>
      </c>
      <c r="B94" s="18" t="s">
        <v>28</v>
      </c>
      <c r="C94" s="18" t="s">
        <v>34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Results[[#This Row],[Date]]</f>
        <v>43741</v>
      </c>
      <c r="N94" s="20">
        <f t="shared" si="1"/>
        <v>1</v>
      </c>
      <c r="O94" s="20">
        <f xml:space="preserve"> Results[[#This Row],[TotalFat]] / Results[[#This Row],[TargetFat]]</f>
        <v>0.62448418156808794</v>
      </c>
      <c r="P94" s="20">
        <f xml:space="preserve"> Results[[#This Row],[TotalCarbs]] / Results[[#This Row],[TargetCarbs]]</f>
        <v>0.56855298139004928</v>
      </c>
      <c r="Q94" s="20">
        <f xml:space="preserve"> Results[[#This Row],[TotalProtein]] / Results[[#This Row],[TargetProtein]]</f>
        <v>0.57296954314720816</v>
      </c>
      <c r="R94" s="20">
        <f xml:space="preserve"> Results[[#This Row],[TotalCalories]] / Results[[#This Row],[TargetCalories]]</f>
        <v>0.58537211291702307</v>
      </c>
    </row>
    <row r="95" spans="1:18" x14ac:dyDescent="0.25">
      <c r="A95" s="2">
        <v>43742</v>
      </c>
      <c r="B95" s="18" t="s">
        <v>28</v>
      </c>
      <c r="C95" s="18" t="s">
        <v>35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Results[[#This Row],[Date]]</f>
        <v>43742</v>
      </c>
      <c r="N95" s="20">
        <f t="shared" si="1"/>
        <v>1</v>
      </c>
      <c r="O95" s="20">
        <f xml:space="preserve"> Results[[#This Row],[TotalFat]] / Results[[#This Row],[TargetFat]]</f>
        <v>1.4030261348005502</v>
      </c>
      <c r="P95" s="20">
        <f xml:space="preserve"> Results[[#This Row],[TotalCarbs]] / Results[[#This Row],[TargetCarbs]]</f>
        <v>1.6946448917584502</v>
      </c>
      <c r="Q95" s="20">
        <f xml:space="preserve"> Results[[#This Row],[TotalProtein]] / Results[[#This Row],[TargetProtein]]</f>
        <v>0.80520304568527923</v>
      </c>
      <c r="R95" s="20">
        <f xml:space="preserve"> Results[[#This Row],[TotalCalories]] / Results[[#This Row],[TargetCalories]]</f>
        <v>1.3731394354148845</v>
      </c>
    </row>
    <row r="96" spans="1:18" x14ac:dyDescent="0.25">
      <c r="A96" s="2">
        <v>43743</v>
      </c>
      <c r="B96" s="18" t="s">
        <v>28</v>
      </c>
      <c r="C96" s="18" t="s">
        <v>36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Results[[#This Row],[Date]]</f>
        <v>43743</v>
      </c>
      <c r="N96" s="20">
        <f t="shared" si="1"/>
        <v>1</v>
      </c>
      <c r="O96" s="20">
        <f xml:space="preserve"> Results[[#This Row],[TotalFat]] / Results[[#This Row],[TargetFat]]</f>
        <v>0.70839064649243466</v>
      </c>
      <c r="P96" s="20">
        <f xml:space="preserve"> Results[[#This Row],[TotalCarbs]] / Results[[#This Row],[TargetCarbs]]</f>
        <v>0.64830991264717042</v>
      </c>
      <c r="Q96" s="20">
        <f xml:space="preserve"> Results[[#This Row],[TotalProtein]] / Results[[#This Row],[TargetProtein]]</f>
        <v>0.36802030456852791</v>
      </c>
      <c r="R96" s="20">
        <f xml:space="preserve"> Results[[#This Row],[TotalCalories]] / Results[[#This Row],[TargetCalories]]</f>
        <v>0.58952095808383231</v>
      </c>
    </row>
    <row r="97" spans="1:18" x14ac:dyDescent="0.25">
      <c r="A97" s="2">
        <v>43744</v>
      </c>
      <c r="B97" s="18" t="s">
        <v>28</v>
      </c>
      <c r="C97" s="18" t="s">
        <v>29</v>
      </c>
      <c r="D97" s="1">
        <v>86.1</v>
      </c>
      <c r="E97" s="1">
        <v>72.7</v>
      </c>
      <c r="F97" s="1">
        <v>227.8</v>
      </c>
      <c r="G97" s="1">
        <v>263.3</v>
      </c>
      <c r="H97" s="1">
        <v>124</v>
      </c>
      <c r="I97" s="1">
        <v>157.6</v>
      </c>
      <c r="J97" s="1">
        <v>2182.1</v>
      </c>
      <c r="K97" s="1">
        <v>2338</v>
      </c>
      <c r="M97" s="21">
        <f xml:space="preserve"> Results[[#This Row],[Date]]</f>
        <v>43744</v>
      </c>
      <c r="N97" s="20">
        <f t="shared" si="1"/>
        <v>1</v>
      </c>
      <c r="O97" s="20">
        <f xml:space="preserve"> Results[[#This Row],[TotalFat]] / Results[[#This Row],[TargetFat]]</f>
        <v>1.1843191196698761</v>
      </c>
      <c r="P97" s="20">
        <f xml:space="preserve"> Results[[#This Row],[TotalCarbs]] / Results[[#This Row],[TargetCarbs]]</f>
        <v>0.86517280668439045</v>
      </c>
      <c r="Q97" s="20">
        <f xml:space="preserve"> Results[[#This Row],[TotalProtein]] / Results[[#This Row],[TargetProtein]]</f>
        <v>0.78680203045685282</v>
      </c>
      <c r="R97" s="20">
        <f xml:space="preserve"> Results[[#This Row],[TotalCalories]] / Results[[#This Row],[TargetCalories]]</f>
        <v>0.93331907613344733</v>
      </c>
    </row>
    <row r="98" spans="1:18" x14ac:dyDescent="0.25">
      <c r="A98" s="2">
        <v>43745</v>
      </c>
      <c r="B98" s="18" t="s">
        <v>30</v>
      </c>
      <c r="C98" s="18" t="s">
        <v>31</v>
      </c>
      <c r="D98" s="1">
        <v>68.099999999999994</v>
      </c>
      <c r="E98" s="1">
        <v>65.7</v>
      </c>
      <c r="F98" s="1">
        <v>204.7</v>
      </c>
      <c r="G98" s="1">
        <v>366.6</v>
      </c>
      <c r="H98" s="1">
        <v>129.4</v>
      </c>
      <c r="I98" s="1">
        <v>157.6</v>
      </c>
      <c r="J98" s="1">
        <v>1949.3</v>
      </c>
      <c r="K98" s="1">
        <v>2688</v>
      </c>
      <c r="M98" s="21">
        <f xml:space="preserve"> Results[[#This Row],[Date]]</f>
        <v>43745</v>
      </c>
      <c r="N98" s="20">
        <f t="shared" si="1"/>
        <v>1</v>
      </c>
      <c r="O98" s="20">
        <f xml:space="preserve"> Results[[#This Row],[TotalFat]] / Results[[#This Row],[TargetFat]]</f>
        <v>1.0365296803652966</v>
      </c>
      <c r="P98" s="20">
        <f xml:space="preserve"> Results[[#This Row],[TotalCarbs]] / Results[[#This Row],[TargetCarbs]]</f>
        <v>0.5583742498636115</v>
      </c>
      <c r="Q98" s="20">
        <f xml:space="preserve"> Results[[#This Row],[TotalProtein]] / Results[[#This Row],[TargetProtein]]</f>
        <v>0.82106598984771584</v>
      </c>
      <c r="R98" s="20">
        <f xml:space="preserve"> Results[[#This Row],[TotalCalories]] / Results[[#This Row],[TargetCalories]]</f>
        <v>0.72518601190476184</v>
      </c>
    </row>
    <row r="99" spans="1:18" x14ac:dyDescent="0.25">
      <c r="A99" s="2">
        <v>43746</v>
      </c>
      <c r="B99" s="18" t="s">
        <v>28</v>
      </c>
      <c r="C99" s="18" t="s">
        <v>32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Results[[#This Row],[Date]]</f>
        <v>43746</v>
      </c>
      <c r="N99" s="20">
        <f t="shared" si="1"/>
        <v>1</v>
      </c>
      <c r="O99" s="20">
        <f xml:space="preserve"> Results[[#This Row],[TotalFat]] / Results[[#This Row],[TargetFat]]</f>
        <v>1.392022008253095</v>
      </c>
      <c r="P99" s="20">
        <f xml:space="preserve"> Results[[#This Row],[TotalCarbs]] / Results[[#This Row],[TargetCarbs]]</f>
        <v>0.97417394606912266</v>
      </c>
      <c r="Q99" s="20">
        <f xml:space="preserve"> Results[[#This Row],[TotalProtein]] / Results[[#This Row],[TargetProtein]]</f>
        <v>0.69352791878172593</v>
      </c>
      <c r="R99" s="20">
        <f xml:space="preserve"> Results[[#This Row],[TotalCalories]] / Results[[#This Row],[TargetCalories]]</f>
        <v>1.0153977758768178</v>
      </c>
    </row>
    <row r="100" spans="1:18" x14ac:dyDescent="0.25">
      <c r="A100" s="2">
        <v>43747</v>
      </c>
      <c r="B100" s="18" t="s">
        <v>30</v>
      </c>
      <c r="C100" s="18" t="s">
        <v>33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Results[[#This Row],[Date]]</f>
        <v>43747</v>
      </c>
      <c r="N100" s="20">
        <f t="shared" si="1"/>
        <v>1</v>
      </c>
      <c r="O100" s="20">
        <f xml:space="preserve"> Results[[#This Row],[TotalFat]] / Results[[#This Row],[TargetFat]]</f>
        <v>1.5799086757990866</v>
      </c>
      <c r="P100" s="20">
        <f xml:space="preserve"> Results[[#This Row],[TotalCarbs]] / Results[[#This Row],[TargetCarbs]]</f>
        <v>0.96808510638297862</v>
      </c>
      <c r="Q100" s="20">
        <f xml:space="preserve"> Results[[#This Row],[TotalProtein]] / Results[[#This Row],[TargetProtein]]</f>
        <v>0.88134517766497467</v>
      </c>
      <c r="R100" s="20">
        <f xml:space="preserve"> Results[[#This Row],[TotalCalories]] / Results[[#This Row],[TargetCalories]]</f>
        <v>1.0823660714285714</v>
      </c>
    </row>
    <row r="101" spans="1:18" x14ac:dyDescent="0.25">
      <c r="A101" s="2">
        <v>43748</v>
      </c>
      <c r="B101" s="18" t="s">
        <v>28</v>
      </c>
      <c r="C101" s="18" t="s">
        <v>34</v>
      </c>
      <c r="D101" s="1">
        <v>101.2</v>
      </c>
      <c r="E101" s="1">
        <v>72.7</v>
      </c>
      <c r="F101" s="1">
        <v>286.7</v>
      </c>
      <c r="G101" s="1">
        <v>263.3</v>
      </c>
      <c r="H101" s="1">
        <v>122.5</v>
      </c>
      <c r="I101" s="1">
        <v>157.6</v>
      </c>
      <c r="J101" s="1">
        <v>2547.6</v>
      </c>
      <c r="K101" s="1">
        <v>2338</v>
      </c>
      <c r="M101" s="21">
        <f xml:space="preserve"> Results[[#This Row],[Date]]</f>
        <v>43748</v>
      </c>
      <c r="N101" s="20">
        <f t="shared" si="1"/>
        <v>1</v>
      </c>
      <c r="O101" s="20">
        <f xml:space="preserve"> Results[[#This Row],[TotalFat]] / Results[[#This Row],[TargetFat]]</f>
        <v>1.392022008253095</v>
      </c>
      <c r="P101" s="20">
        <f xml:space="preserve"> Results[[#This Row],[TotalCarbs]] / Results[[#This Row],[TargetCarbs]]</f>
        <v>1.0888720091150779</v>
      </c>
      <c r="Q101" s="20">
        <f xml:space="preserve"> Results[[#This Row],[TotalProtein]] / Results[[#This Row],[TargetProtein]]</f>
        <v>0.77728426395939088</v>
      </c>
      <c r="R101" s="20">
        <f xml:space="preserve"> Results[[#This Row],[TotalCalories]] / Results[[#This Row],[TargetCalories]]</f>
        <v>1.0896492728828058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x r N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x r N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z T E 8 y y q w N 4 w E A A B k K A A A T A B w A R m 9 y b X V s Y X M v U 2 V j d G l v b j E u b S C i G A A o o B Q A A A A A A A A A A A A A A A A A A A A A A A A A A A D t V D 1 v 2 z A Q 3 Q 3 4 P x D M I g O C A R s o C r T Q 0 E o J O t T 9 s g o P c Q d a u t h s K b I g T 0 Y N I / + 9 J 4 l B 5 F Z 0 0 y F T o k X U v b t 3 7 8 g n O i h Q G s 2 W 3 X v 2 e j w a j 9 x O W C j Z s h A K L j V a C Y 4 l T A G O R 4 y e p a l t A R R J 3 X 6 a m a K u Q G N 0 J R V M U 6 O R P l z E s 1 f r r 1 r i 4 Z M 1 3 4 n b r V O h D D G l p q Y U 2 4 F r Y l j 3 2 0 w L t + e T + D o D J S t J e Q m P e c x S o + p K u + R l z C 5 1 Y U q p t 8 l s / m I e s 8 + 1 Q V j i Q U F y v 5 x + M B q + T e J O 7 g U n D R V h J X s H o g T r O G n P x Y Y S P e L j U T d Z z K 5 9 / I 1 S j T p h X Y K 2 7 l O m O 6 G 3 x J g f f s I 9 X W 6 F d j f G V p 3 g B n T R Q P / 4 e O S Z Q K D R k H J Y S e v b m B 3 5 C u R 2 h 3 d h X V c b s C 3 w 1 p S H K x F C V l R v B 7 B F 7 Q o F C + H c Y K E O Q p X 8 I 3 o 7 G Y + k H p y + b 5 k L f m K a a D 7 h z 8 5 5 d s 4 D n J M L u w V 8 / N v m p M 8 / T D O b P V n X + P 1 b C N l s s d A F v I c 9 q I H M L + A w E w G L e T A V d j P k F g + T X g S p z 9 W 3 a o Y o a A u k p v M J S u g l h G T 0 U s J S T n g G 5 T z Q 6 T R T r f A x P e 4 7 P H l 3 0 1 G 1 j D 6 O 8 A v v 4 h 9 v V g A / / k J y g 0 I F f N R e H A G s K Q u 6 q y 0 M o k 3 p G d e 1 x W f w r n P 4 9 / D N / 9 u w v w F Q S w E C L Q A U A A I A C A D G s 0 x P y 7 2 J X 6 c A A A D 5 A A A A E g A A A A A A A A A A A A A A A A A A A A A A Q 2 9 u Z m l n L 1 B h Y 2 t h Z 2 U u e G 1 s U E s B A i 0 A F A A C A A g A x r N M T w / K 6 a u k A A A A 6 Q A A A B M A A A A A A A A A A A A A A A A A 8 w A A A F t D b 2 5 0 Z W 5 0 X 1 R 5 c G V z X S 5 4 b W x Q S w E C L Q A U A A I A C A D G s 0 x P M s q s D e M B A A A Z C g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M A A A A A A A A D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x O S 0 x M C 0 x M 1 Q w M j o y O T o z N S 4 w N z A 4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5 Y T A 1 N z A 0 Z i 1 j Z D J l L T R j Y 2 Y t O W Z k N y 0 w O D I w M 2 U 3 Z m I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j E 6 N T k 6 M z A u M j g 2 N T k 3 N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n Z X R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2 F s b 3 J p Z U 1 h a W 5 0 Z W 5 h b m N l T G V 2 Z W w m c X V v d D s s J n F 1 b 3 Q 7 U m V z d E R h e U Z h d C Z x d W 9 0 O y w m c X V v d D t S Z X N 0 R G F 5 Q 2 F y Y n M m c X V v d D s s J n F 1 b 3 Q 7 U m V z d E R h e V B y b 3 R l a W 4 m c X V v d D s s J n F 1 b 3 Q 7 U m V z d E R h e U N h b G 9 y a W V z J n F 1 b 3 Q 7 L C Z x d W 9 0 O 1 R y Y W l u a W 5 n R G F 5 R m F 0 J n F 1 b 3 Q 7 L C Z x d W 9 0 O 1 R y Y W l u a W 5 n R G F 5 Q 2 F y Y n M m c X V v d D s s J n F 1 b 3 Q 7 V H J h a W 5 p b m d E Y X l Q c m 9 0 Z W l u J n F 1 b 3 Q 7 L C Z x d W 9 0 O 1 R y Y W l u a W 5 n R G F 5 Q 2 F s b 3 J p Z X M m c X V v d D t d I i A v P j x F b n R y e S B U e X B l P S J G a W x s Q 2 9 s d W 1 u V H l w Z X M i I F Z h b H V l P S J z Q 1 F V R k J R V U Z C U V V G Q l F V P S I g L z 4 8 R W 5 0 c n k g V H l w Z T 0 i R m l s b E x h c 3 R V c G R h d G V k I i B W Y W x 1 Z T 0 i Z D I w M T k t M T A t M T N U M D I 6 M j k 6 N T I u M z A 5 N z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F 1 Z X J 5 S U Q i I F Z h b H V l P S J z O T I z Z j U 4 Z j Y t M j U 3 Y S 0 0 M D A x L T g z O D M t N z Z j N T Z h N D k 4 Z D N k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A y O j M w O j E y L j Q 4 M z Q z M T B a I i A v P j x F b n R y e S B U e X B l P S J G a W x s Q 2 9 s d W 1 u V H l w Z X M i I F Z h b H V l P S J z Q 1 F Z R 0 J R V U Z C U V V G Q l F V P S I g L z 4 8 R W 5 0 c n k g V H l w Z T 0 i R m l s b E N v b H V t b k 5 h b W V z I i B W Y W x 1 Z T 0 i c 1 s m c X V v d D t E Y X R l J n F 1 b 3 Q 7 L C Z x d W 9 0 O 0 R h e V R 5 c G U m c X V v d D s s J n F 1 b 3 Q 7 R G F 5 T 2 Z X Z W V r J n F 1 b 3 Q 7 L C Z x d W 9 0 O 1 R v d G F s R m F 0 J n F 1 b 3 Q 7 L C Z x d W 9 0 O 1 R h c m d l d E Z h d C Z x d W 9 0 O y w m c X V v d D t U b 3 R h b E N h c m J z J n F 1 b 3 Q 7 L C Z x d W 9 0 O 1 R h c m d l d E N h c m J z J n F 1 b 3 Q 7 L C Z x d W 9 0 O 1 R v d G F s U H J v d G V p b i Z x d W 9 0 O y w m c X V v d D t U Y X J n Z X R Q c m 9 0 Z W l u J n F 1 b 3 Q 7 L C Z x d W 9 0 O 1 R v d G F s Q 2 F s b 3 J p Z X M m c X V v d D s s J n F 1 b 3 Q 7 V G F y Z 2 V 0 Q 2 F s b 3 J p Z X M m c X V v d D t d I i A v P j x F b n R y e S B U e X B l P S J G a W x s U 3 R h d H V z I i B W Y W x 1 Z T 0 i c 0 N v b X B s Z X R l I i A v P j x F b n R y e S B U e X B l P S J R d W V y e U l E I i B W Y W x 1 Z T 0 i c z d l M W Q 2 M z J h L T d m Z D M t N D E w Z S 0 5 Y m Z m L W Z j Z D I 4 N 2 E y Z T g y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E Y X R l L D B 9 J n F 1 b 3 Q 7 L C Z x d W 9 0 O 1 N l Y 3 R p b 2 4 x L 1 J l c 3 V s d H M v Q 2 h h b m d l Z C B U e X B l L n t E Y X l U e X B l L D F 9 J n F 1 b 3 Q 7 L C Z x d W 9 0 O 1 N l Y 3 R p b 2 4 x L 1 J l c 3 V s d H M v Q 2 h h b m d l Z C B U e X B l L n t E Y X l P Z l d l Z W s s M n 0 m c X V v d D s s J n F 1 b 3 Q 7 U 2 V j d G l v b j E v U m V z d W x 0 c y 9 D a G F u Z 2 V k I F R 5 c G U u e 1 R v d G F s R m F 0 L D N 9 J n F 1 b 3 Q 7 L C Z x d W 9 0 O 1 N l Y 3 R p b 2 4 x L 1 J l c 3 V s d H M v Q 2 h h b m d l Z C B U e X B l L n t U Y X J n Z X R G Y X Q s N H 0 m c X V v d D s s J n F 1 b 3 Q 7 U 2 V j d G l v b j E v U m V z d W x 0 c y 9 D a G F u Z 2 V k I F R 5 c G U u e 1 R v d G F s Q 2 F y Y n M s N X 0 m c X V v d D s s J n F 1 b 3 Q 7 U 2 V j d G l v b j E v U m V z d W x 0 c y 9 D a G F u Z 2 V k I F R 5 c G U u e 1 R h c m d l d E N h c m J z L D Z 9 J n F 1 b 3 Q 7 L C Z x d W 9 0 O 1 N l Y 3 R p b 2 4 x L 1 J l c 3 V s d H M v Q 2 h h b m d l Z C B U e X B l L n t U b 3 R h b F B y b 3 R l a W 4 s N 3 0 m c X V v d D s s J n F 1 b 3 Q 7 U 2 V j d G l v b j E v U m V z d W x 0 c y 9 D a G F u Z 2 V k I F R 5 c G U u e 1 R h c m d l d F B y b 3 R l a W 4 s O H 0 m c X V v d D s s J n F 1 b 3 Q 7 U 2 V j d G l v b j E v U m V z d W x 0 c y 9 D a G F u Z 2 V k I F R 5 c G U u e 1 R v d G F s Q 2 F s b 3 J p Z X M s O X 0 m c X V v d D s s J n F 1 b 3 Q 7 U 2 V j d G l v b j E v U m V z d W x 0 c y 9 D a G F u Z 2 V k I F R 5 c G U u e 1 R h c m d l d E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8 4 z m w B k y T I 9 9 g t l S / b 7 M A A A A A A I A A A A A A B B m A A A A A Q A A I A A A A G o y 7 E D z z m f O Z b U O y / i f U J M o / R G 3 e j a B D e M n m w E X S E X l A A A A A A 6 A A A A A A g A A I A A A A N 3 C 3 O q w d V s p c 9 7 E S 6 i f Z d S P z x y j v Z R N J 4 w E C s + t J 1 S M U A A A A D q q 0 h e C t w q e D i U l z 3 P 9 Z X x f x 5 o j y A x n P I s V K T j B c o Y U + o R x 2 O B S W n V J h 6 i J k h D n D R C K m d z y C t 6 J K 0 P 8 h B V J w S v + B L Z + g 5 h T n 7 W P 5 n + 4 R m b X Q A A A A C h N n r x p O C p v x C W 0 T S Q o e 8 X v N T Q K p y Q v 7 P n k Z 7 V f 7 6 O 8 V v H i 1 W v G 5 R d u b 3 F F Y 5 9 4 P C k u n L x 8 o M G e o A F 3 U 7 O q d s M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2019-10-13T18:25:52Z</dcterms:modified>
</cp:coreProperties>
</file>