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Munyingi\"/>
    </mc:Choice>
  </mc:AlternateContent>
  <xr:revisionPtr revIDLastSave="0" documentId="8_{A7354C63-0E67-4312-A7A8-84EF43926B8E}" xr6:coauthVersionLast="47" xr6:coauthVersionMax="47" xr10:uidLastSave="{00000000-0000-0000-0000-000000000000}"/>
  <bookViews>
    <workbookView xWindow="-110" yWindow="-110" windowWidth="25820" windowHeight="15500" xr2:uid="{4082C409-8F99-4EF8-B206-CCD3467F1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3" i="1" l="1"/>
  <c r="M163" i="1"/>
  <c r="L163" i="1"/>
  <c r="O162" i="1"/>
  <c r="M162" i="1"/>
  <c r="L162" i="1"/>
  <c r="O161" i="1"/>
  <c r="M161" i="1"/>
  <c r="L161" i="1"/>
  <c r="O160" i="1"/>
  <c r="M160" i="1"/>
  <c r="L160" i="1"/>
  <c r="O159" i="1"/>
  <c r="M159" i="1"/>
  <c r="L159" i="1"/>
  <c r="O158" i="1"/>
  <c r="M158" i="1"/>
  <c r="L158" i="1"/>
  <c r="O157" i="1"/>
  <c r="M157" i="1"/>
  <c r="L157" i="1"/>
  <c r="O156" i="1"/>
  <c r="M156" i="1"/>
  <c r="L156" i="1"/>
  <c r="O155" i="1"/>
  <c r="M155" i="1"/>
  <c r="L155" i="1"/>
  <c r="O154" i="1"/>
  <c r="M154" i="1"/>
  <c r="L154" i="1"/>
  <c r="O153" i="1"/>
  <c r="M153" i="1"/>
  <c r="L153" i="1"/>
  <c r="O152" i="1"/>
  <c r="M152" i="1"/>
  <c r="L152" i="1"/>
  <c r="O151" i="1"/>
  <c r="M151" i="1"/>
  <c r="L151" i="1"/>
  <c r="O150" i="1"/>
  <c r="M150" i="1"/>
  <c r="L150" i="1"/>
  <c r="O149" i="1"/>
  <c r="M149" i="1"/>
  <c r="L149" i="1"/>
  <c r="O148" i="1"/>
  <c r="M148" i="1"/>
  <c r="L148" i="1"/>
  <c r="O147" i="1"/>
  <c r="M147" i="1"/>
  <c r="L147" i="1"/>
  <c r="O146" i="1"/>
  <c r="M146" i="1"/>
  <c r="L146" i="1"/>
  <c r="O145" i="1"/>
  <c r="M145" i="1"/>
  <c r="L145" i="1"/>
  <c r="O144" i="1"/>
  <c r="M144" i="1"/>
  <c r="L144" i="1"/>
  <c r="O143" i="1"/>
  <c r="M143" i="1"/>
  <c r="L143" i="1"/>
  <c r="O142" i="1"/>
  <c r="M142" i="1"/>
  <c r="L142" i="1"/>
  <c r="O141" i="1"/>
  <c r="M141" i="1"/>
  <c r="L141" i="1"/>
  <c r="O140" i="1"/>
  <c r="M140" i="1"/>
  <c r="L140" i="1"/>
  <c r="O139" i="1"/>
  <c r="M139" i="1"/>
  <c r="L139" i="1"/>
  <c r="O138" i="1"/>
  <c r="M138" i="1"/>
  <c r="L138" i="1"/>
  <c r="O137" i="1"/>
  <c r="M137" i="1"/>
  <c r="L137" i="1"/>
  <c r="O136" i="1"/>
  <c r="M136" i="1"/>
  <c r="L136" i="1"/>
  <c r="O135" i="1"/>
  <c r="M135" i="1"/>
  <c r="L135" i="1"/>
  <c r="O134" i="1"/>
  <c r="M134" i="1"/>
  <c r="L134" i="1"/>
  <c r="O133" i="1"/>
  <c r="M133" i="1"/>
  <c r="L133" i="1"/>
  <c r="O132" i="1"/>
  <c r="M132" i="1"/>
  <c r="L132" i="1"/>
  <c r="O131" i="1"/>
  <c r="M131" i="1"/>
  <c r="L131" i="1"/>
  <c r="O130" i="1"/>
  <c r="M130" i="1"/>
  <c r="L130" i="1"/>
  <c r="O129" i="1"/>
  <c r="M129" i="1"/>
  <c r="L129" i="1"/>
  <c r="O128" i="1"/>
  <c r="M128" i="1"/>
  <c r="L128" i="1"/>
  <c r="O127" i="1"/>
  <c r="M127" i="1"/>
  <c r="L127" i="1"/>
  <c r="O126" i="1"/>
  <c r="M126" i="1"/>
  <c r="L126" i="1"/>
  <c r="O125" i="1"/>
  <c r="M125" i="1"/>
  <c r="L125" i="1"/>
  <c r="O124" i="1"/>
  <c r="M124" i="1"/>
  <c r="L124" i="1"/>
  <c r="O123" i="1"/>
  <c r="M123" i="1"/>
  <c r="L123" i="1"/>
  <c r="O122" i="1"/>
  <c r="M122" i="1"/>
  <c r="L122" i="1"/>
  <c r="O121" i="1"/>
  <c r="M121" i="1"/>
  <c r="L121" i="1"/>
  <c r="O120" i="1"/>
  <c r="M120" i="1"/>
  <c r="L120" i="1"/>
  <c r="O119" i="1"/>
  <c r="M119" i="1"/>
  <c r="L119" i="1"/>
  <c r="O118" i="1"/>
  <c r="J118" i="1"/>
  <c r="M118" i="1" s="1"/>
  <c r="O117" i="1"/>
  <c r="M117" i="1"/>
  <c r="L117" i="1"/>
  <c r="O116" i="1"/>
  <c r="M116" i="1"/>
  <c r="L116" i="1"/>
  <c r="O115" i="1"/>
  <c r="M115" i="1"/>
  <c r="L115" i="1"/>
  <c r="O114" i="1"/>
  <c r="M114" i="1"/>
  <c r="L114" i="1"/>
  <c r="O113" i="1"/>
  <c r="M113" i="1"/>
  <c r="L113" i="1"/>
  <c r="O112" i="1"/>
  <c r="M112" i="1"/>
  <c r="L112" i="1"/>
  <c r="O111" i="1"/>
  <c r="M111" i="1"/>
  <c r="L111" i="1"/>
  <c r="O110" i="1"/>
  <c r="M110" i="1"/>
  <c r="L110" i="1"/>
  <c r="O109" i="1"/>
  <c r="M109" i="1"/>
  <c r="L109" i="1"/>
  <c r="O108" i="1"/>
  <c r="M108" i="1"/>
  <c r="L108" i="1"/>
  <c r="O107" i="1"/>
  <c r="M107" i="1"/>
  <c r="L107" i="1"/>
  <c r="O106" i="1"/>
  <c r="M106" i="1"/>
  <c r="L106" i="1"/>
  <c r="O105" i="1"/>
  <c r="M105" i="1"/>
  <c r="L105" i="1"/>
  <c r="O104" i="1"/>
  <c r="M104" i="1"/>
  <c r="L104" i="1"/>
  <c r="O103" i="1"/>
  <c r="M103" i="1"/>
  <c r="L103" i="1"/>
  <c r="O102" i="1"/>
  <c r="M102" i="1"/>
  <c r="L102" i="1"/>
  <c r="O101" i="1"/>
  <c r="M101" i="1"/>
  <c r="J101" i="1"/>
  <c r="L101" i="1" s="1"/>
  <c r="O100" i="1"/>
  <c r="M100" i="1"/>
  <c r="L100" i="1"/>
  <c r="O99" i="1"/>
  <c r="M99" i="1"/>
  <c r="L99" i="1"/>
  <c r="O98" i="1"/>
  <c r="M98" i="1"/>
  <c r="L98" i="1"/>
  <c r="O97" i="1"/>
  <c r="M97" i="1"/>
  <c r="L97" i="1"/>
  <c r="O96" i="1"/>
  <c r="M96" i="1"/>
  <c r="L96" i="1"/>
  <c r="O95" i="1"/>
  <c r="M95" i="1"/>
  <c r="L95" i="1"/>
  <c r="O94" i="1"/>
  <c r="M94" i="1"/>
  <c r="L94" i="1"/>
  <c r="O93" i="1"/>
  <c r="M93" i="1"/>
  <c r="L93" i="1"/>
  <c r="O92" i="1"/>
  <c r="M92" i="1"/>
  <c r="L92" i="1"/>
  <c r="O91" i="1"/>
  <c r="M91" i="1"/>
  <c r="L91" i="1"/>
  <c r="O90" i="1"/>
  <c r="M90" i="1"/>
  <c r="L90" i="1"/>
  <c r="O89" i="1"/>
  <c r="M89" i="1"/>
  <c r="L89" i="1"/>
  <c r="O88" i="1"/>
  <c r="M88" i="1"/>
  <c r="L88" i="1"/>
  <c r="O87" i="1"/>
  <c r="M87" i="1"/>
  <c r="L87" i="1"/>
  <c r="O86" i="1"/>
  <c r="M86" i="1"/>
  <c r="L86" i="1"/>
  <c r="O85" i="1"/>
  <c r="M85" i="1"/>
  <c r="L85" i="1"/>
  <c r="O84" i="1"/>
  <c r="M84" i="1"/>
  <c r="L84" i="1"/>
  <c r="H84" i="1"/>
  <c r="G84" i="1"/>
  <c r="O83" i="1"/>
  <c r="M83" i="1"/>
  <c r="L83" i="1"/>
  <c r="H83" i="1"/>
  <c r="G83" i="1"/>
  <c r="O82" i="1"/>
  <c r="M82" i="1"/>
  <c r="L82" i="1"/>
  <c r="O81" i="1"/>
  <c r="M81" i="1"/>
  <c r="L81" i="1"/>
  <c r="O80" i="1"/>
  <c r="M80" i="1"/>
  <c r="L80" i="1"/>
  <c r="O79" i="1"/>
  <c r="M79" i="1"/>
  <c r="L79" i="1"/>
  <c r="O78" i="1"/>
  <c r="M78" i="1"/>
  <c r="L78" i="1"/>
  <c r="O77" i="1"/>
  <c r="M77" i="1"/>
  <c r="L77" i="1"/>
  <c r="O76" i="1"/>
  <c r="M76" i="1"/>
  <c r="L76" i="1"/>
  <c r="O75" i="1"/>
  <c r="M75" i="1"/>
  <c r="L75" i="1"/>
  <c r="O74" i="1"/>
  <c r="M74" i="1"/>
  <c r="L74" i="1"/>
  <c r="O73" i="1"/>
  <c r="M73" i="1"/>
  <c r="L73" i="1"/>
  <c r="O72" i="1"/>
  <c r="M72" i="1"/>
  <c r="L72" i="1"/>
  <c r="O71" i="1"/>
  <c r="M71" i="1"/>
  <c r="L71" i="1"/>
  <c r="O70" i="1"/>
  <c r="M70" i="1"/>
  <c r="L70" i="1"/>
  <c r="O69" i="1"/>
  <c r="M69" i="1"/>
  <c r="L69" i="1"/>
  <c r="O68" i="1"/>
  <c r="M68" i="1"/>
  <c r="L68" i="1"/>
  <c r="O67" i="1"/>
  <c r="M67" i="1"/>
  <c r="L67" i="1"/>
  <c r="O66" i="1"/>
  <c r="M66" i="1"/>
  <c r="L66" i="1"/>
  <c r="O65" i="1"/>
  <c r="M65" i="1"/>
  <c r="L65" i="1"/>
  <c r="O64" i="1"/>
  <c r="M64" i="1"/>
  <c r="L64" i="1"/>
  <c r="O63" i="1"/>
  <c r="M63" i="1"/>
  <c r="L63" i="1"/>
  <c r="O62" i="1"/>
  <c r="M62" i="1"/>
  <c r="L62" i="1"/>
  <c r="O61" i="1"/>
  <c r="M61" i="1"/>
  <c r="L61" i="1"/>
  <c r="O60" i="1"/>
  <c r="M60" i="1"/>
  <c r="L60" i="1"/>
  <c r="O59" i="1"/>
  <c r="M59" i="1"/>
  <c r="L59" i="1"/>
  <c r="O58" i="1"/>
  <c r="M58" i="1"/>
  <c r="L58" i="1"/>
  <c r="O57" i="1"/>
  <c r="M57" i="1"/>
  <c r="L57" i="1"/>
  <c r="O56" i="1"/>
  <c r="M56" i="1"/>
  <c r="L56" i="1"/>
  <c r="O55" i="1"/>
  <c r="M55" i="1"/>
  <c r="L55" i="1"/>
  <c r="O54" i="1"/>
  <c r="M54" i="1"/>
  <c r="L54" i="1"/>
  <c r="O53" i="1"/>
  <c r="M53" i="1"/>
  <c r="L53" i="1"/>
  <c r="O52" i="1"/>
  <c r="M52" i="1"/>
  <c r="L52" i="1"/>
  <c r="O51" i="1"/>
  <c r="M51" i="1"/>
  <c r="L51" i="1"/>
  <c r="O50" i="1"/>
  <c r="M50" i="1"/>
  <c r="L50" i="1"/>
  <c r="O49" i="1"/>
  <c r="M49" i="1"/>
  <c r="L49" i="1"/>
  <c r="O48" i="1"/>
  <c r="M48" i="1"/>
  <c r="L48" i="1"/>
  <c r="O47" i="1"/>
  <c r="M47" i="1"/>
  <c r="L47" i="1"/>
  <c r="O46" i="1"/>
  <c r="M46" i="1"/>
  <c r="L46" i="1"/>
  <c r="O45" i="1"/>
  <c r="M45" i="1"/>
  <c r="L45" i="1"/>
  <c r="O44" i="1"/>
  <c r="M44" i="1"/>
  <c r="L44" i="1"/>
  <c r="O43" i="1"/>
  <c r="M43" i="1"/>
  <c r="L43" i="1"/>
  <c r="O42" i="1"/>
  <c r="M42" i="1"/>
  <c r="L42" i="1"/>
  <c r="O41" i="1"/>
  <c r="M41" i="1"/>
  <c r="L41" i="1"/>
  <c r="O40" i="1"/>
  <c r="M40" i="1"/>
  <c r="L40" i="1"/>
  <c r="O39" i="1"/>
  <c r="M39" i="1"/>
  <c r="L39" i="1"/>
  <c r="O38" i="1"/>
  <c r="M38" i="1"/>
  <c r="L38" i="1"/>
  <c r="O37" i="1"/>
  <c r="M37" i="1"/>
  <c r="L37" i="1"/>
  <c r="O36" i="1"/>
  <c r="M36" i="1"/>
  <c r="L36" i="1"/>
  <c r="O35" i="1"/>
  <c r="M35" i="1"/>
  <c r="L35" i="1"/>
  <c r="O34" i="1"/>
  <c r="M34" i="1"/>
  <c r="L34" i="1"/>
  <c r="O33" i="1"/>
  <c r="M33" i="1"/>
  <c r="L33" i="1"/>
  <c r="O32" i="1"/>
  <c r="M32" i="1"/>
  <c r="L32" i="1"/>
  <c r="O31" i="1"/>
  <c r="M31" i="1"/>
  <c r="L31" i="1"/>
  <c r="O30" i="1"/>
  <c r="M30" i="1"/>
  <c r="L30" i="1"/>
  <c r="O29" i="1"/>
  <c r="M29" i="1"/>
  <c r="L29" i="1"/>
  <c r="O28" i="1"/>
  <c r="M28" i="1"/>
  <c r="L28" i="1"/>
  <c r="O27" i="1"/>
  <c r="M27" i="1"/>
  <c r="L27" i="1"/>
  <c r="O26" i="1"/>
  <c r="M26" i="1"/>
  <c r="L26" i="1"/>
  <c r="O25" i="1"/>
  <c r="M25" i="1"/>
  <c r="L25" i="1"/>
  <c r="O24" i="1"/>
  <c r="M24" i="1"/>
  <c r="L24" i="1"/>
  <c r="O23" i="1"/>
  <c r="M23" i="1"/>
  <c r="L23" i="1"/>
  <c r="O22" i="1"/>
  <c r="M22" i="1"/>
  <c r="L22" i="1"/>
  <c r="O21" i="1"/>
  <c r="M21" i="1"/>
  <c r="L21" i="1"/>
  <c r="O20" i="1"/>
  <c r="M20" i="1"/>
  <c r="L20" i="1"/>
  <c r="O19" i="1"/>
  <c r="M19" i="1"/>
  <c r="L19" i="1"/>
  <c r="O18" i="1"/>
  <c r="M18" i="1"/>
  <c r="L18" i="1"/>
  <c r="O17" i="1"/>
  <c r="M17" i="1"/>
  <c r="L17" i="1"/>
  <c r="O16" i="1"/>
  <c r="M16" i="1"/>
  <c r="L16" i="1"/>
  <c r="O15" i="1"/>
  <c r="M15" i="1"/>
  <c r="L15" i="1"/>
  <c r="O14" i="1"/>
  <c r="M14" i="1"/>
  <c r="L14" i="1"/>
  <c r="O13" i="1"/>
  <c r="M13" i="1"/>
  <c r="L13" i="1"/>
  <c r="O12" i="1"/>
  <c r="M12" i="1"/>
  <c r="L12" i="1"/>
  <c r="O11" i="1"/>
  <c r="M11" i="1"/>
  <c r="L11" i="1"/>
  <c r="O10" i="1"/>
  <c r="M10" i="1"/>
  <c r="L10" i="1"/>
  <c r="O9" i="1"/>
  <c r="M9" i="1"/>
  <c r="L9" i="1"/>
  <c r="O8" i="1"/>
  <c r="M8" i="1"/>
  <c r="L8" i="1"/>
  <c r="O7" i="1"/>
  <c r="M7" i="1"/>
  <c r="L7" i="1"/>
  <c r="O6" i="1"/>
  <c r="M6" i="1"/>
  <c r="L6" i="1"/>
  <c r="O5" i="1"/>
  <c r="M5" i="1"/>
  <c r="L5" i="1"/>
  <c r="O4" i="1"/>
  <c r="M4" i="1"/>
  <c r="L4" i="1"/>
  <c r="O3" i="1"/>
  <c r="M3" i="1"/>
  <c r="L3" i="1"/>
  <c r="O2" i="1"/>
  <c r="M2" i="1"/>
  <c r="L2" i="1"/>
  <c r="L1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tc={7725A8A1-4AB1-4D04-99DE-2B02E6CCCD57}</author>
    <author>tc={A33135AB-2DC2-4D16-B068-997F0D8439AD}</author>
    <author>tc={3CEE50BA-2791-498D-8991-37BCB457CE79}</author>
    <author>tc={B99E170E-EFCC-4B81-9BBA-30D8FCDE6206}</author>
  </authors>
  <commentList>
    <comment ref="N72" authorId="0" shapeId="0" xr:uid="{7725A8A1-4AB1-4D04-99DE-2B02E6CCCD57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@Wesley Chitsike is the premium multiple 1.35 for TC?
Reply:
    @David Maslo  No it's supposed to be 1,65</t>
      </text>
    </comment>
    <comment ref="M105" authorId="1" shapeId="0" xr:uid="{A33135AB-2DC2-4D16-B068-997F0D8439AD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Breached Risk Appetite,  20% Rate-On-Line maximum cap.</t>
      </text>
    </comment>
    <comment ref="M111" authorId="2" shapeId="0" xr:uid="{3CEE50BA-2791-498D-8991-37BCB457CE79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Breached Risk Appetite,  20% Rate-On-Line maximum cap.</t>
      </text>
    </comment>
    <comment ref="M114" authorId="3" shapeId="0" xr:uid="{B99E170E-EFCC-4B81-9BBA-30D8FCDE6206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Breached Risk Appetite,  20% Rate-On-Line maximum cap.</t>
      </text>
    </comment>
  </commentList>
</comments>
</file>

<file path=xl/sharedStrings.xml><?xml version="1.0" encoding="utf-8"?>
<sst xmlns="http://schemas.openxmlformats.org/spreadsheetml/2006/main" count="2708" uniqueCount="153">
  <si>
    <t>Country Policy</t>
  </si>
  <si>
    <t>Country</t>
  </si>
  <si>
    <t>Policy Type</t>
  </si>
  <si>
    <t>Pool</t>
  </si>
  <si>
    <t>Policy Years</t>
  </si>
  <si>
    <t>Premium</t>
  </si>
  <si>
    <t>Attachment</t>
  </si>
  <si>
    <t>Exhaustion</t>
  </si>
  <si>
    <t>Ceding %</t>
  </si>
  <si>
    <t>Coverage</t>
  </si>
  <si>
    <t>Claims</t>
  </si>
  <si>
    <t>Insured People</t>
  </si>
  <si>
    <t>Rate-On-Line</t>
  </si>
  <si>
    <t>Premium Loading</t>
  </si>
  <si>
    <t>Expected Loss</t>
  </si>
  <si>
    <t>Premium Paid by Country</t>
  </si>
  <si>
    <t>Premiums Financed by KFW</t>
  </si>
  <si>
    <t>Premium Finance by ADRiFi ADF</t>
  </si>
  <si>
    <t>Premiuums Financed by ADRiFi MDTF</t>
  </si>
  <si>
    <t>Premiums Financed by US AID</t>
  </si>
  <si>
    <t>Premiums Financed by SDC</t>
  </si>
  <si>
    <t>Premiums Financed by WFP</t>
  </si>
  <si>
    <t>Premiums Financed by FCDO</t>
  </si>
  <si>
    <t>Coverage Paid by Country</t>
  </si>
  <si>
    <t>Coverage Paid by KfW</t>
  </si>
  <si>
    <t>Coverage Paid by ADRiFi</t>
  </si>
  <si>
    <t>Coverage Paid by ADRiFi MDTF</t>
  </si>
  <si>
    <t>Coverage Paid by US AID</t>
  </si>
  <si>
    <t>Coverage Paid by SDC</t>
  </si>
  <si>
    <t>Coverage Paid by WFP</t>
  </si>
  <si>
    <t>Coverage Paid by FCDO</t>
  </si>
  <si>
    <t>Insurered People by Country Coverage</t>
  </si>
  <si>
    <t>Insurered People by KfW Coverage</t>
  </si>
  <si>
    <t>Insurered People by ADRiFi Coverage</t>
  </si>
  <si>
    <t>Insurered People by ADRiFi MDTF Coverage</t>
  </si>
  <si>
    <t>Insurered People by US AID Coverage</t>
  </si>
  <si>
    <t>Insurered People by SDC</t>
  </si>
  <si>
    <t>Insured People by WFP</t>
  </si>
  <si>
    <t>Insurered People by FCDO</t>
  </si>
  <si>
    <t>Somalia DeyrCrop</t>
  </si>
  <si>
    <t>Somalia</t>
  </si>
  <si>
    <t>PRIME</t>
  </si>
  <si>
    <t>10B</t>
  </si>
  <si>
    <t>2023/2024</t>
  </si>
  <si>
    <t xml:space="preserve"> -   </t>
  </si>
  <si>
    <t>Somalia DeyrRangeland</t>
  </si>
  <si>
    <t>Somalia Gu Crop</t>
  </si>
  <si>
    <t>REP Somalia DeyrCrop</t>
  </si>
  <si>
    <t>REPLICA</t>
  </si>
  <si>
    <t>REP Somalia DeyrRangeland</t>
  </si>
  <si>
    <t>CÔTE D'IVOIRE CENTRE</t>
  </si>
  <si>
    <t>CÔTE D'IVOIRE</t>
  </si>
  <si>
    <t>10A</t>
  </si>
  <si>
    <t>CÔTE D'IVOIRE NORD</t>
  </si>
  <si>
    <t>TOGO NORD</t>
  </si>
  <si>
    <t>TOGO</t>
  </si>
  <si>
    <t>TOGO SUD PETITE</t>
  </si>
  <si>
    <t>SENEGAL CROP</t>
  </si>
  <si>
    <t>Senegal</t>
  </si>
  <si>
    <t>SENEGAL RANGELAND</t>
  </si>
  <si>
    <t>REPLICA SENEGAL CROP</t>
  </si>
  <si>
    <t>THE GAMBIA</t>
  </si>
  <si>
    <t>Gambia</t>
  </si>
  <si>
    <t>REPLICA THE GAMBIA</t>
  </si>
  <si>
    <t>TCHAD CROP</t>
  </si>
  <si>
    <t>TCHAD</t>
  </si>
  <si>
    <t>REPLICA SUDAN RANGELAND</t>
  </si>
  <si>
    <t>SUDAN</t>
  </si>
  <si>
    <t>MALI</t>
  </si>
  <si>
    <t>REPLICA MALI</t>
  </si>
  <si>
    <t>BURKINA FASO CROP</t>
  </si>
  <si>
    <t>BUKINA FASO</t>
  </si>
  <si>
    <t>BURKINA FASO RANGELAND</t>
  </si>
  <si>
    <t>REPLICA BURKINA FASO CROP</t>
  </si>
  <si>
    <t>MAURITANIA CROP</t>
  </si>
  <si>
    <t>MAURITANIA</t>
  </si>
  <si>
    <t>REPLICA MAURITANIA CROP</t>
  </si>
  <si>
    <t>MAURITANIA  RANGELAND</t>
  </si>
  <si>
    <t>REPLICA MAURITANIA RANGELAND</t>
  </si>
  <si>
    <t>NIGER CROP</t>
  </si>
  <si>
    <t>NIGER</t>
  </si>
  <si>
    <t>NIGER RANGELAND</t>
  </si>
  <si>
    <t>MADAGASCAR</t>
  </si>
  <si>
    <t>REPLICA MADAGASCAR</t>
  </si>
  <si>
    <t>SOV Malawi Northern</t>
  </si>
  <si>
    <t>MALAWI</t>
  </si>
  <si>
    <t>SOV Malawi Central</t>
  </si>
  <si>
    <t>SOV Malawi Southern</t>
  </si>
  <si>
    <t>SOV Malawi Lower Shire</t>
  </si>
  <si>
    <t>ZAMBIA</t>
  </si>
  <si>
    <t xml:space="preserve">ZIMBABWE CLUSTER Z1&amp;Z2 </t>
  </si>
  <si>
    <t>ZIMBABWE</t>
  </si>
  <si>
    <t xml:space="preserve">ZIMBABWE CLUSTER Z3 </t>
  </si>
  <si>
    <t xml:space="preserve">ZIMBABWE CLUSTER Z4  </t>
  </si>
  <si>
    <t xml:space="preserve">ZIMBABWE CLUSTER Z5 </t>
  </si>
  <si>
    <t>REP START ZIMBABWE Z1&amp;Z2</t>
  </si>
  <si>
    <t>REP START ZIMBABWE Z3</t>
  </si>
  <si>
    <t>REP START ZIMBABWE Z4</t>
  </si>
  <si>
    <t xml:space="preserve">REP START ZIMBABWE Z5 </t>
  </si>
  <si>
    <t>REP WFP ZIMBABWE Z4</t>
  </si>
  <si>
    <t xml:space="preserve">REP WFP ZIMBABWE Z5 </t>
  </si>
  <si>
    <t>2022/23</t>
  </si>
  <si>
    <t>REPLICA BURKINA FASO</t>
  </si>
  <si>
    <t>MAURITANIA RANGELAND</t>
  </si>
  <si>
    <t>MADAGASCAR DROUGHT</t>
  </si>
  <si>
    <t>REP MADAGASCAR DROUGHT</t>
  </si>
  <si>
    <t>MALAWI NORTH</t>
  </si>
  <si>
    <t>MALAWI CENTRAL</t>
  </si>
  <si>
    <t>MALAWI SOUTH</t>
  </si>
  <si>
    <t>MALAWI LOWER SHIRE</t>
  </si>
  <si>
    <t>REPLICA ZIMBABWE START</t>
  </si>
  <si>
    <t>REPLICA ZIMBABWE WFP</t>
  </si>
  <si>
    <t>REPLICA SOMALIA DEYR RANGELAND</t>
  </si>
  <si>
    <t>REPLICA SOMALIA DEYR CROP</t>
  </si>
  <si>
    <t>COMOROS TROPICAL CYCLONE</t>
  </si>
  <si>
    <t>Comoros</t>
  </si>
  <si>
    <t>MADAGASCAR TROPICAL CYCLONE</t>
  </si>
  <si>
    <t>REPLICA MADAGASCAR TROPICAL CYCLONE</t>
  </si>
  <si>
    <t>COTE D'IVOIRE CENTRE</t>
  </si>
  <si>
    <t>2021/22</t>
  </si>
  <si>
    <t>COTE D'IVOIRE NORD</t>
  </si>
  <si>
    <t>Mali</t>
  </si>
  <si>
    <t>SENEGAL</t>
  </si>
  <si>
    <t>REPLICA_BURKINA FASO</t>
  </si>
  <si>
    <t>REPLICA_MALI</t>
  </si>
  <si>
    <t>REPLICA_SENEGAL</t>
  </si>
  <si>
    <t>SUDAN CROP</t>
  </si>
  <si>
    <t>SUDAN RANGELAND</t>
  </si>
  <si>
    <t>REPLICA START NETWORK ZIMBABWE</t>
  </si>
  <si>
    <t>REPLICA WFP ZIMBABWE</t>
  </si>
  <si>
    <t>2020/21</t>
  </si>
  <si>
    <t xml:space="preserve">NIGER </t>
  </si>
  <si>
    <t>REPLICA_MAURITANIA</t>
  </si>
  <si>
    <t xml:space="preserve">REPLICA_GAMBIA </t>
  </si>
  <si>
    <t>MADAGASCAR_DROUGHT</t>
  </si>
  <si>
    <t>MADAGASCAR_TROPICAL CYCLONE</t>
  </si>
  <si>
    <t>REPLICA_ZIMBABWE</t>
  </si>
  <si>
    <t>2019/2020</t>
  </si>
  <si>
    <t xml:space="preserve">SENEGAL </t>
  </si>
  <si>
    <t>CHAD</t>
  </si>
  <si>
    <t>BURKINA FASO</t>
  </si>
  <si>
    <t>2018/2019</t>
  </si>
  <si>
    <t>2017/2018</t>
  </si>
  <si>
    <t>2016/2017</t>
  </si>
  <si>
    <t>KENYA (Long rains Arid)</t>
  </si>
  <si>
    <t>KENYA</t>
  </si>
  <si>
    <t>2015/2016</t>
  </si>
  <si>
    <t>KENYA (Long rains Semi-Arid)</t>
  </si>
  <si>
    <t>KENYA (Short rains Arid)</t>
  </si>
  <si>
    <t>KENYA (Short rains Semi-Arid)</t>
  </si>
  <si>
    <t>KENYA (Long Rains)</t>
  </si>
  <si>
    <t>2014/2015</t>
  </si>
  <si>
    <t>KENYA (Short Rains)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</si>
</sst>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(* #,##0_);_(* \(#,##0\);_(* &quot;-&quot;??_);_(@_)"/>
    <numFmt numFmtId="167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9" fontId="2" fillId="0" borderId="2" xfId="2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0" fontId="3" fillId="0" borderId="0" xfId="2" applyNumberFormat="1" applyFont="1" applyBorder="1" applyAlignment="1">
      <alignment vertical="center"/>
    </xf>
    <xf numFmtId="165" fontId="3" fillId="0" borderId="0" xfId="2" applyNumberFormat="1" applyFont="1" applyBorder="1"/>
    <xf numFmtId="164" fontId="3" fillId="0" borderId="0" xfId="1" applyNumberFormat="1" applyFont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4" fontId="3" fillId="0" borderId="5" xfId="1" applyNumberFormat="1" applyFont="1" applyBorder="1" applyAlignment="1">
      <alignment vertical="center"/>
    </xf>
    <xf numFmtId="0" fontId="3" fillId="0" borderId="4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 applyBorder="1"/>
    <xf numFmtId="10" fontId="3" fillId="0" borderId="0" xfId="2" applyNumberFormat="1" applyFont="1" applyFill="1" applyBorder="1" applyAlignment="1">
      <alignment vertical="center"/>
    </xf>
    <xf numFmtId="165" fontId="3" fillId="0" borderId="0" xfId="2" applyNumberFormat="1" applyFont="1" applyFill="1" applyBorder="1"/>
    <xf numFmtId="3" fontId="3" fillId="0" borderId="0" xfId="0" applyNumberFormat="1" applyFont="1"/>
    <xf numFmtId="10" fontId="3" fillId="0" borderId="0" xfId="0" applyNumberFormat="1" applyFont="1"/>
    <xf numFmtId="166" fontId="3" fillId="0" borderId="0" xfId="1" applyNumberFormat="1" applyFont="1" applyBorder="1"/>
    <xf numFmtId="166" fontId="3" fillId="0" borderId="0" xfId="1" applyNumberFormat="1" applyFont="1" applyFill="1" applyBorder="1"/>
    <xf numFmtId="164" fontId="3" fillId="0" borderId="0" xfId="1" applyNumberFormat="1" applyFont="1" applyFill="1" applyBorder="1"/>
    <xf numFmtId="167" fontId="3" fillId="0" borderId="0" xfId="2" applyNumberFormat="1" applyFont="1" applyFill="1" applyBorder="1" applyAlignment="1">
      <alignment vertical="center"/>
    </xf>
    <xf numFmtId="164" fontId="4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4" fontId="3" fillId="0" borderId="0" xfId="1" applyNumberFormat="1" applyFont="1"/>
    <xf numFmtId="164" fontId="3" fillId="0" borderId="0" xfId="1" applyNumberFormat="1" applyFont="1" applyBorder="1" applyAlignment="1">
      <alignment horizontal="center" vertical="center"/>
    </xf>
    <xf numFmtId="164" fontId="0" fillId="0" borderId="0" xfId="1" applyNumberFormat="1" applyFont="1"/>
    <xf numFmtId="164" fontId="0" fillId="0" borderId="5" xfId="1" applyNumberFormat="1" applyFont="1" applyBorder="1"/>
    <xf numFmtId="10" fontId="3" fillId="0" borderId="0" xfId="0" applyNumberFormat="1" applyFont="1" applyAlignment="1">
      <alignment vertical="center"/>
    </xf>
    <xf numFmtId="164" fontId="3" fillId="0" borderId="4" xfId="1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vertical="center"/>
    </xf>
    <xf numFmtId="10" fontId="3" fillId="0" borderId="7" xfId="2" applyNumberFormat="1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164" fontId="0" fillId="0" borderId="7" xfId="1" applyNumberFormat="1" applyFont="1" applyBorder="1"/>
    <xf numFmtId="164" fontId="0" fillId="0" borderId="8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E89B1386-9CFE-46E5-B874-0E7765F3242C}">
    <Anchor>
      <Comment id="{7725A8A1-4AB1-4D04-99DE-2B02E6CCCD57}"/>
    </Anchor>
    <History>
      <Event time="2023-03-16T14:48:11.72" id="{48CF562A-5A01-43CA-9366-9DA9B684B748}">
        <Attribution userId="S::dmaslo@ltd.arc.int::23ad6c1b-9e1f-41a7-a47f-74e5d2123aed" userName="David Maslo" userProvider="AD"/>
        <Anchor>
          <Comment id="{7725A8A1-4AB1-4D04-99DE-2B02E6CCCD57}"/>
        </Anchor>
        <Create/>
      </Event>
      <Event time="2023-03-16T14:48:11.72" id="{649D4530-B54F-4877-8C36-177E24012CAA}">
        <Attribution userId="S::dmaslo@ltd.arc.int::23ad6c1b-9e1f-41a7-a47f-74e5d2123aed" userName="David Maslo" userProvider="AD"/>
        <Anchor>
          <Comment id="{7725A8A1-4AB1-4D04-99DE-2B02E6CCCD57}"/>
        </Anchor>
        <Assign userId="S::wchitsike@ltd.arc.int::e7e7209f-0d29-4c63-a00c-d9bf8c8289b8" userName="Wesley Chitsike" userProvider="AD"/>
      </Event>
      <Event time="2023-03-16T14:48:11.72" id="{18E1A9D5-D5E8-4D88-9805-56F294BA758C}">
        <Attribution userId="S::dmaslo@ltd.arc.int::23ad6c1b-9e1f-41a7-a47f-74e5d2123aed" userName="David Maslo" userProvider="AD"/>
        <Anchor>
          <Comment id="{7725A8A1-4AB1-4D04-99DE-2B02E6CCCD57}"/>
        </Anchor>
        <SetTitle title="@Wesley Chitsike is the premium multiple 1.35 for TC?"/>
      </Event>
      <Event time="2023-06-22T17:14:55.60" id="{DC223B8E-E785-4595-A796-A448955E39D3}">
        <Attribution userId="S::wchitsike@ltd.arc.int::e7e7209f-0d29-4c63-a00c-d9bf8c8289b8" userName="Wesley Chitsike" userProvider="AD"/>
        <Progress percentComplete="100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David Maslo" id="{4AC4F849-E558-4834-B917-5D78140C021B}" userId="dmaslo@ltd.arc.int" providerId="PeoplePicker"/>
  <person displayName="Wesley Chitsike" id="{638DD08D-CD85-48D6-9F38-726E8E4F3C38}" userId="wchitsike@ltd.arc.int" providerId="PeoplePicker"/>
  <person displayName="David Maslo" id="{14C1A08E-8BBA-4F7B-9071-E59ED01B5B1C}" userId="S::dmaslo@ltd.arc.int::23ad6c1b-9e1f-41a7-a47f-74e5d2123aed" providerId="AD"/>
  <person displayName="Wesley Chitsike" id="{2DC0EAC4-B0B1-4C18-9328-733B12EBD3CC}" userId="S::wchitsike@ltd.arc.int::e7e7209f-0d29-4c63-a00c-d9bf8c8289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72" dT="2023-03-16T14:47:54.55" personId="{14C1A08E-8BBA-4F7B-9071-E59ED01B5B1C}" id="{7725A8A1-4AB1-4D04-99DE-2B02E6CCCD57}" done="1">
    <text>@Wesley Chitsike is the premium multiple 1.35 for TC?</text>
    <mentions>
      <mention mentionpersonId="{638DD08D-CD85-48D6-9F38-726E8E4F3C38}" mentionId="{7CE6D1DE-A6D3-48D4-8796-049A4C1588A4}" startIndex="0" length="16"/>
    </mentions>
  </threadedComment>
  <threadedComment ref="N72" dT="2023-03-19T09:28:04.91" personId="{2DC0EAC4-B0B1-4C18-9328-733B12EBD3CC}" id="{02DCD54D-DB36-4A45-8D28-19197C0ED2BF}" parentId="{7725A8A1-4AB1-4D04-99DE-2B02E6CCCD57}">
    <text>@David Maslo  No it's supposed to be 1,65</text>
    <mentions>
      <mention mentionpersonId="{4AC4F849-E558-4834-B917-5D78140C021B}" mentionId="{1C402A81-F014-4278-813C-819E2CC66B16}" startIndex="0" length="12"/>
    </mentions>
  </threadedComment>
  <threadedComment ref="M105" dT="2022-03-15T11:58:04.29" personId="{2DC0EAC4-B0B1-4C18-9328-733B12EBD3CC}" id="{A33135AB-2DC2-4D16-B068-997F0D8439AD}">
    <text>Breached Risk Appetite,  20% Rate-On-Line maximum cap.</text>
  </threadedComment>
  <threadedComment ref="M111" dT="2022-03-15T11:58:15.61" personId="{2DC0EAC4-B0B1-4C18-9328-733B12EBD3CC}" id="{3CEE50BA-2791-498D-8991-37BCB457CE79}">
    <text>Breached Risk Appetite,  20% Rate-On-Line maximum cap.</text>
  </threadedComment>
  <threadedComment ref="M114" dT="2022-03-15T11:58:31.00" personId="{2DC0EAC4-B0B1-4C18-9328-733B12EBD3CC}" id="{B99E170E-EFCC-4B81-9BBA-30D8FCDE6206}">
    <text>Breached Risk Appetite,  20% Rate-On-Line maximum cap.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02AA-AF2E-47FB-8570-282F5AFEB614}">
  <dimension ref="A1:AM163"/>
  <sheetViews>
    <sheetView tabSelected="1" workbookViewId="0">
      <selection sqref="A1:AM163"/>
    </sheetView>
  </sheetViews>
  <sheetFormatPr defaultRowHeight="14.5" x14ac:dyDescent="0.35"/>
  <sheetData>
    <row r="1" spans="1:39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7" t="s">
        <v>38</v>
      </c>
    </row>
    <row r="2" spans="1:39" x14ac:dyDescent="0.35">
      <c r="A2" s="8" t="s">
        <v>39</v>
      </c>
      <c r="B2" s="9" t="s">
        <v>40</v>
      </c>
      <c r="C2" s="10" t="s">
        <v>41</v>
      </c>
      <c r="D2" s="10" t="s">
        <v>42</v>
      </c>
      <c r="E2" s="10" t="s">
        <v>43</v>
      </c>
      <c r="F2" s="11">
        <v>1125000</v>
      </c>
      <c r="G2" s="11">
        <v>68361874</v>
      </c>
      <c r="H2" s="11">
        <v>80067375</v>
      </c>
      <c r="I2" s="12">
        <v>0.44650944999999997</v>
      </c>
      <c r="J2" s="11">
        <v>5226617</v>
      </c>
      <c r="K2" s="11"/>
      <c r="L2" s="11">
        <f>J2/10</f>
        <v>522661.7</v>
      </c>
      <c r="M2" s="13">
        <f t="shared" ref="M2:M65" si="0">F2/J2</f>
        <v>0.2152443923095953</v>
      </c>
      <c r="N2" s="9">
        <v>1.35</v>
      </c>
      <c r="O2" s="11">
        <f>F2/N2</f>
        <v>833333.33333333326</v>
      </c>
      <c r="P2" s="14"/>
      <c r="Q2" s="15"/>
      <c r="R2" s="14"/>
      <c r="S2" s="14">
        <v>1125000</v>
      </c>
      <c r="T2" s="14"/>
      <c r="U2" s="14"/>
      <c r="V2" s="14"/>
      <c r="W2" s="14"/>
      <c r="X2" s="16" t="s">
        <v>44</v>
      </c>
      <c r="Y2" s="16" t="s">
        <v>44</v>
      </c>
      <c r="Z2" s="16" t="s">
        <v>44</v>
      </c>
      <c r="AA2" s="16" t="s">
        <v>44</v>
      </c>
      <c r="AB2" s="16" t="s">
        <v>44</v>
      </c>
      <c r="AC2" s="16" t="s">
        <v>44</v>
      </c>
      <c r="AD2" s="16"/>
      <c r="AE2" s="16" t="s">
        <v>44</v>
      </c>
      <c r="AF2" s="14" t="s">
        <v>44</v>
      </c>
      <c r="AG2" s="14" t="s">
        <v>44</v>
      </c>
      <c r="AH2" s="14" t="s">
        <v>44</v>
      </c>
      <c r="AI2" s="14" t="s">
        <v>44</v>
      </c>
      <c r="AJ2" s="14" t="s">
        <v>44</v>
      </c>
      <c r="AK2" s="14" t="s">
        <v>44</v>
      </c>
      <c r="AL2" s="14"/>
      <c r="AM2" s="17" t="s">
        <v>44</v>
      </c>
    </row>
    <row r="3" spans="1:39" x14ac:dyDescent="0.35">
      <c r="A3" s="8" t="s">
        <v>45</v>
      </c>
      <c r="B3" s="9" t="s">
        <v>40</v>
      </c>
      <c r="C3" s="10" t="s">
        <v>41</v>
      </c>
      <c r="D3" s="10" t="s">
        <v>42</v>
      </c>
      <c r="E3" s="10" t="s">
        <v>43</v>
      </c>
      <c r="F3" s="11">
        <v>375000</v>
      </c>
      <c r="G3" s="11">
        <v>73752210</v>
      </c>
      <c r="H3" s="11">
        <v>214306830</v>
      </c>
      <c r="I3" s="12">
        <v>1.516195E-2</v>
      </c>
      <c r="J3" s="11">
        <v>2131083</v>
      </c>
      <c r="K3" s="11"/>
      <c r="L3" s="11">
        <f t="shared" ref="L3:L16" si="1">J3/10</f>
        <v>213108.3</v>
      </c>
      <c r="M3" s="13">
        <f t="shared" si="0"/>
        <v>0.17596686755044266</v>
      </c>
      <c r="N3" s="9">
        <v>1.35</v>
      </c>
      <c r="O3" s="11">
        <f t="shared" ref="O3:O16" si="2">F3/N3</f>
        <v>277777.77777777775</v>
      </c>
      <c r="P3" s="14"/>
      <c r="Q3" s="15"/>
      <c r="R3" s="14"/>
      <c r="S3" s="14">
        <v>375000</v>
      </c>
      <c r="T3" s="14"/>
      <c r="U3" s="14"/>
      <c r="V3" s="14"/>
      <c r="W3" s="14"/>
      <c r="X3" s="16" t="s">
        <v>44</v>
      </c>
      <c r="Y3" s="16" t="s">
        <v>44</v>
      </c>
      <c r="Z3" s="16" t="s">
        <v>44</v>
      </c>
      <c r="AA3" s="16" t="s">
        <v>44</v>
      </c>
      <c r="AB3" s="16" t="s">
        <v>44</v>
      </c>
      <c r="AC3" s="16" t="s">
        <v>44</v>
      </c>
      <c r="AD3" s="16"/>
      <c r="AE3" s="16" t="s">
        <v>44</v>
      </c>
      <c r="AF3" s="14" t="s">
        <v>44</v>
      </c>
      <c r="AG3" s="14" t="s">
        <v>44</v>
      </c>
      <c r="AH3" s="14" t="s">
        <v>44</v>
      </c>
      <c r="AI3" s="14" t="s">
        <v>44</v>
      </c>
      <c r="AJ3" s="14" t="s">
        <v>44</v>
      </c>
      <c r="AK3" s="14" t="s">
        <v>44</v>
      </c>
      <c r="AL3" s="14"/>
      <c r="AM3" s="17" t="s">
        <v>44</v>
      </c>
    </row>
    <row r="4" spans="1:39" x14ac:dyDescent="0.35">
      <c r="A4" s="8" t="s">
        <v>46</v>
      </c>
      <c r="B4" s="9" t="s">
        <v>40</v>
      </c>
      <c r="C4" s="10" t="s">
        <v>41</v>
      </c>
      <c r="D4" s="10" t="s">
        <v>42</v>
      </c>
      <c r="E4" s="10" t="s">
        <v>43</v>
      </c>
      <c r="F4" s="11">
        <v>1500000</v>
      </c>
      <c r="G4" s="11">
        <v>53264475</v>
      </c>
      <c r="H4" s="11">
        <v>84733225</v>
      </c>
      <c r="I4" s="12">
        <v>0.29599999999999999</v>
      </c>
      <c r="J4" s="11">
        <v>9314750</v>
      </c>
      <c r="K4" s="11"/>
      <c r="L4" s="11">
        <f t="shared" si="1"/>
        <v>931475</v>
      </c>
      <c r="M4" s="13">
        <f t="shared" si="0"/>
        <v>0.16103491773799619</v>
      </c>
      <c r="N4" s="9">
        <v>1.35</v>
      </c>
      <c r="O4" s="11">
        <f t="shared" si="2"/>
        <v>1111111.111111111</v>
      </c>
      <c r="P4" s="14"/>
      <c r="Q4" s="15"/>
      <c r="R4" s="14"/>
      <c r="S4" s="14">
        <v>1500000</v>
      </c>
      <c r="T4" s="14"/>
      <c r="U4" s="14"/>
      <c r="V4" s="14"/>
      <c r="W4" s="14"/>
      <c r="X4" s="16" t="s">
        <v>44</v>
      </c>
      <c r="Y4" s="16" t="s">
        <v>44</v>
      </c>
      <c r="Z4" s="16" t="s">
        <v>44</v>
      </c>
      <c r="AA4" s="16" t="s">
        <v>44</v>
      </c>
      <c r="AB4" s="16" t="s">
        <v>44</v>
      </c>
      <c r="AC4" s="16" t="s">
        <v>44</v>
      </c>
      <c r="AD4" s="16"/>
      <c r="AE4" s="16" t="s">
        <v>44</v>
      </c>
      <c r="AF4" s="14" t="s">
        <v>44</v>
      </c>
      <c r="AG4" s="14" t="s">
        <v>44</v>
      </c>
      <c r="AH4" s="14" t="s">
        <v>44</v>
      </c>
      <c r="AI4" s="14" t="s">
        <v>44</v>
      </c>
      <c r="AJ4" s="14" t="s">
        <v>44</v>
      </c>
      <c r="AK4" s="14" t="s">
        <v>44</v>
      </c>
      <c r="AL4" s="14"/>
      <c r="AM4" s="17" t="s">
        <v>44</v>
      </c>
    </row>
    <row r="5" spans="1:39" x14ac:dyDescent="0.35">
      <c r="A5" s="8" t="s">
        <v>47</v>
      </c>
      <c r="B5" s="9" t="s">
        <v>40</v>
      </c>
      <c r="C5" s="10" t="s">
        <v>48</v>
      </c>
      <c r="D5" s="10" t="s">
        <v>42</v>
      </c>
      <c r="E5" s="10" t="s">
        <v>43</v>
      </c>
      <c r="F5" s="11">
        <v>750000</v>
      </c>
      <c r="G5" s="11">
        <v>68361874</v>
      </c>
      <c r="H5" s="11">
        <v>80067375</v>
      </c>
      <c r="I5" s="12">
        <v>0.2976767293</v>
      </c>
      <c r="J5" s="11">
        <v>3484411</v>
      </c>
      <c r="K5" s="11"/>
      <c r="L5" s="11">
        <f t="shared" si="1"/>
        <v>348441.1</v>
      </c>
      <c r="M5" s="13">
        <f t="shared" si="0"/>
        <v>0.21524441290077434</v>
      </c>
      <c r="N5" s="9">
        <v>1.35</v>
      </c>
      <c r="O5" s="11">
        <f t="shared" si="2"/>
        <v>555555.5555555555</v>
      </c>
      <c r="P5" s="14"/>
      <c r="Q5" s="15"/>
      <c r="R5" s="14"/>
      <c r="S5" s="14">
        <v>750000</v>
      </c>
      <c r="T5" s="14"/>
      <c r="U5" s="14"/>
      <c r="V5" s="14"/>
      <c r="W5" s="14"/>
      <c r="X5" s="16" t="s">
        <v>44</v>
      </c>
      <c r="Y5" s="16" t="s">
        <v>44</v>
      </c>
      <c r="Z5" s="16" t="s">
        <v>44</v>
      </c>
      <c r="AA5" s="16" t="s">
        <v>44</v>
      </c>
      <c r="AB5" s="16" t="s">
        <v>44</v>
      </c>
      <c r="AC5" s="16" t="s">
        <v>44</v>
      </c>
      <c r="AD5" s="16"/>
      <c r="AE5" s="16" t="s">
        <v>44</v>
      </c>
      <c r="AF5" s="14" t="s">
        <v>44</v>
      </c>
      <c r="AG5" s="14" t="s">
        <v>44</v>
      </c>
      <c r="AH5" s="14" t="s">
        <v>44</v>
      </c>
      <c r="AI5" s="14" t="s">
        <v>44</v>
      </c>
      <c r="AJ5" s="14" t="s">
        <v>44</v>
      </c>
      <c r="AK5" s="14" t="s">
        <v>44</v>
      </c>
      <c r="AL5" s="14"/>
      <c r="AM5" s="17" t="s">
        <v>44</v>
      </c>
    </row>
    <row r="6" spans="1:39" x14ac:dyDescent="0.35">
      <c r="A6" s="8" t="s">
        <v>49</v>
      </c>
      <c r="B6" s="9" t="s">
        <v>40</v>
      </c>
      <c r="C6" s="10" t="s">
        <v>48</v>
      </c>
      <c r="D6" s="10" t="s">
        <v>42</v>
      </c>
      <c r="E6" s="10" t="s">
        <v>43</v>
      </c>
      <c r="F6" s="11">
        <v>250000</v>
      </c>
      <c r="G6" s="11">
        <v>73752210</v>
      </c>
      <c r="H6" s="11">
        <v>214306830</v>
      </c>
      <c r="I6" s="12">
        <v>1.0107970000000001E-2</v>
      </c>
      <c r="J6" s="11">
        <v>1420722</v>
      </c>
      <c r="K6" s="11"/>
      <c r="L6" s="11">
        <f t="shared" si="1"/>
        <v>142072.20000000001</v>
      </c>
      <c r="M6" s="13">
        <f t="shared" si="0"/>
        <v>0.17596686755044266</v>
      </c>
      <c r="N6" s="9">
        <v>1.35</v>
      </c>
      <c r="O6" s="11">
        <f t="shared" si="2"/>
        <v>185185.18518518517</v>
      </c>
      <c r="P6" s="14"/>
      <c r="Q6" s="15"/>
      <c r="R6" s="14"/>
      <c r="S6" s="14">
        <v>250000</v>
      </c>
      <c r="T6" s="14"/>
      <c r="U6" s="14"/>
      <c r="V6" s="14"/>
      <c r="W6" s="14"/>
      <c r="X6" s="16" t="s">
        <v>44</v>
      </c>
      <c r="Y6" s="16" t="s">
        <v>44</v>
      </c>
      <c r="Z6" s="16" t="s">
        <v>44</v>
      </c>
      <c r="AA6" s="16" t="s">
        <v>44</v>
      </c>
      <c r="AB6" s="16" t="s">
        <v>44</v>
      </c>
      <c r="AC6" s="16" t="s">
        <v>44</v>
      </c>
      <c r="AD6" s="16"/>
      <c r="AE6" s="16" t="s">
        <v>44</v>
      </c>
      <c r="AF6" s="14" t="s">
        <v>44</v>
      </c>
      <c r="AG6" s="14" t="s">
        <v>44</v>
      </c>
      <c r="AH6" s="14" t="s">
        <v>44</v>
      </c>
      <c r="AI6" s="14" t="s">
        <v>44</v>
      </c>
      <c r="AJ6" s="14" t="s">
        <v>44</v>
      </c>
      <c r="AK6" s="14" t="s">
        <v>44</v>
      </c>
      <c r="AL6" s="14"/>
      <c r="AM6" s="17" t="s">
        <v>44</v>
      </c>
    </row>
    <row r="7" spans="1:39" x14ac:dyDescent="0.35">
      <c r="A7" s="8" t="s">
        <v>50</v>
      </c>
      <c r="B7" s="8" t="s">
        <v>51</v>
      </c>
      <c r="C7" s="10" t="s">
        <v>41</v>
      </c>
      <c r="D7" s="10" t="s">
        <v>52</v>
      </c>
      <c r="E7" s="10" t="s">
        <v>43</v>
      </c>
      <c r="F7" s="11">
        <v>876092</v>
      </c>
      <c r="G7" s="11">
        <v>2462637.5</v>
      </c>
      <c r="H7" s="11">
        <v>22951012.5</v>
      </c>
      <c r="I7" s="12">
        <v>0.24</v>
      </c>
      <c r="J7" s="11">
        <v>4917210</v>
      </c>
      <c r="K7" s="11"/>
      <c r="L7" s="11">
        <f t="shared" si="1"/>
        <v>491721</v>
      </c>
      <c r="M7" s="13">
        <f t="shared" si="0"/>
        <v>0.17816851425910221</v>
      </c>
      <c r="N7" s="9">
        <v>1.35</v>
      </c>
      <c r="O7" s="11">
        <f t="shared" si="2"/>
        <v>648957.03703703696</v>
      </c>
      <c r="P7" s="14"/>
      <c r="Q7" s="15"/>
      <c r="R7" s="14"/>
      <c r="S7" s="14"/>
      <c r="T7" s="14"/>
      <c r="U7" s="14"/>
      <c r="V7" s="14"/>
      <c r="W7" s="14"/>
      <c r="X7" s="16" t="s">
        <v>44</v>
      </c>
      <c r="Y7" s="16" t="s">
        <v>44</v>
      </c>
      <c r="Z7" s="16" t="s">
        <v>44</v>
      </c>
      <c r="AA7" s="16" t="s">
        <v>44</v>
      </c>
      <c r="AB7" s="16" t="s">
        <v>44</v>
      </c>
      <c r="AC7" s="16" t="s">
        <v>44</v>
      </c>
      <c r="AD7" s="16"/>
      <c r="AE7" s="16" t="s">
        <v>44</v>
      </c>
      <c r="AF7" s="14" t="s">
        <v>44</v>
      </c>
      <c r="AG7" s="14" t="s">
        <v>44</v>
      </c>
      <c r="AH7" s="14" t="s">
        <v>44</v>
      </c>
      <c r="AI7" s="14" t="s">
        <v>44</v>
      </c>
      <c r="AJ7" s="14" t="s">
        <v>44</v>
      </c>
      <c r="AK7" s="14" t="s">
        <v>44</v>
      </c>
      <c r="AL7" s="14"/>
      <c r="AM7" s="17" t="s">
        <v>44</v>
      </c>
    </row>
    <row r="8" spans="1:39" x14ac:dyDescent="0.35">
      <c r="A8" s="8" t="s">
        <v>53</v>
      </c>
      <c r="B8" s="9" t="s">
        <v>51</v>
      </c>
      <c r="C8" s="10" t="s">
        <v>41</v>
      </c>
      <c r="D8" s="10" t="s">
        <v>52</v>
      </c>
      <c r="E8" s="10" t="s">
        <v>43</v>
      </c>
      <c r="F8" s="11">
        <v>609790</v>
      </c>
      <c r="G8" s="11">
        <v>12130450</v>
      </c>
      <c r="H8" s="11">
        <v>29508372.884542599</v>
      </c>
      <c r="I8" s="12">
        <v>0.25</v>
      </c>
      <c r="J8" s="11">
        <v>4344480.7211356601</v>
      </c>
      <c r="K8" s="11"/>
      <c r="L8" s="11">
        <f t="shared" si="1"/>
        <v>434448.07211356598</v>
      </c>
      <c r="M8" s="13">
        <f t="shared" si="0"/>
        <v>0.14035969754300098</v>
      </c>
      <c r="N8" s="9">
        <v>1.35</v>
      </c>
      <c r="O8" s="11">
        <f t="shared" si="2"/>
        <v>451696.29629629629</v>
      </c>
      <c r="P8" s="14"/>
      <c r="Q8" s="15"/>
      <c r="R8" s="14"/>
      <c r="S8" s="14"/>
      <c r="T8" s="14"/>
      <c r="U8" s="14"/>
      <c r="V8" s="14"/>
      <c r="W8" s="14"/>
      <c r="X8" s="16" t="s">
        <v>44</v>
      </c>
      <c r="Y8" s="16" t="s">
        <v>44</v>
      </c>
      <c r="Z8" s="16" t="s">
        <v>44</v>
      </c>
      <c r="AA8" s="16" t="s">
        <v>44</v>
      </c>
      <c r="AB8" s="16" t="s">
        <v>44</v>
      </c>
      <c r="AC8" s="16" t="s">
        <v>44</v>
      </c>
      <c r="AD8" s="16"/>
      <c r="AE8" s="16" t="s">
        <v>44</v>
      </c>
      <c r="AF8" s="14" t="s">
        <v>44</v>
      </c>
      <c r="AG8" s="14" t="s">
        <v>44</v>
      </c>
      <c r="AH8" s="14" t="s">
        <v>44</v>
      </c>
      <c r="AI8" s="14" t="s">
        <v>44</v>
      </c>
      <c r="AJ8" s="14" t="s">
        <v>44</v>
      </c>
      <c r="AK8" s="14" t="s">
        <v>44</v>
      </c>
      <c r="AL8" s="14"/>
      <c r="AM8" s="17" t="s">
        <v>44</v>
      </c>
    </row>
    <row r="9" spans="1:39" x14ac:dyDescent="0.35">
      <c r="A9" s="8" t="s">
        <v>54</v>
      </c>
      <c r="B9" s="9" t="s">
        <v>55</v>
      </c>
      <c r="C9" s="10" t="s">
        <v>41</v>
      </c>
      <c r="D9" s="10" t="s">
        <v>52</v>
      </c>
      <c r="E9" s="10" t="s">
        <v>43</v>
      </c>
      <c r="F9" s="11">
        <v>800000</v>
      </c>
      <c r="G9" s="11">
        <v>22379733</v>
      </c>
      <c r="H9" s="11">
        <v>30674085</v>
      </c>
      <c r="I9" s="12">
        <v>0.48249999999999998</v>
      </c>
      <c r="J9" s="11">
        <v>4002025</v>
      </c>
      <c r="K9" s="11"/>
      <c r="L9" s="11">
        <f t="shared" si="1"/>
        <v>400202.5</v>
      </c>
      <c r="M9" s="13">
        <f t="shared" si="0"/>
        <v>0.19989880123187637</v>
      </c>
      <c r="N9" s="9">
        <v>1.35</v>
      </c>
      <c r="O9" s="11">
        <f t="shared" si="2"/>
        <v>592592.59259259258</v>
      </c>
      <c r="P9" s="14">
        <v>494425</v>
      </c>
      <c r="Q9" s="15"/>
      <c r="R9" s="14"/>
      <c r="S9" s="14">
        <v>500000</v>
      </c>
      <c r="T9" s="14"/>
      <c r="U9" s="14"/>
      <c r="V9" s="14"/>
      <c r="W9" s="14"/>
      <c r="X9" s="16" t="s">
        <v>44</v>
      </c>
      <c r="Y9" s="16" t="s">
        <v>44</v>
      </c>
      <c r="Z9" s="16" t="s">
        <v>44</v>
      </c>
      <c r="AA9" s="16" t="s">
        <v>44</v>
      </c>
      <c r="AB9" s="16" t="s">
        <v>44</v>
      </c>
      <c r="AC9" s="16" t="s">
        <v>44</v>
      </c>
      <c r="AD9" s="16"/>
      <c r="AE9" s="16" t="s">
        <v>44</v>
      </c>
      <c r="AF9" s="14" t="s">
        <v>44</v>
      </c>
      <c r="AG9" s="14" t="s">
        <v>44</v>
      </c>
      <c r="AH9" s="14" t="s">
        <v>44</v>
      </c>
      <c r="AI9" s="14" t="s">
        <v>44</v>
      </c>
      <c r="AJ9" s="14" t="s">
        <v>44</v>
      </c>
      <c r="AK9" s="14" t="s">
        <v>44</v>
      </c>
      <c r="AL9" s="14"/>
      <c r="AM9" s="17" t="s">
        <v>44</v>
      </c>
    </row>
    <row r="10" spans="1:39" x14ac:dyDescent="0.35">
      <c r="A10" s="8" t="s">
        <v>56</v>
      </c>
      <c r="B10" s="9" t="s">
        <v>55</v>
      </c>
      <c r="C10" s="10" t="s">
        <v>41</v>
      </c>
      <c r="D10" s="10" t="s">
        <v>52</v>
      </c>
      <c r="E10" s="10" t="s">
        <v>43</v>
      </c>
      <c r="F10" s="11">
        <v>200000</v>
      </c>
      <c r="G10" s="11">
        <v>31309551</v>
      </c>
      <c r="H10" s="11">
        <v>38758563</v>
      </c>
      <c r="I10" s="12">
        <v>0.1012</v>
      </c>
      <c r="J10" s="11">
        <v>753840</v>
      </c>
      <c r="K10" s="11"/>
      <c r="L10" s="11">
        <f t="shared" si="1"/>
        <v>75384</v>
      </c>
      <c r="M10" s="13">
        <f t="shared" si="0"/>
        <v>0.26530828823092434</v>
      </c>
      <c r="N10" s="9">
        <v>1.35</v>
      </c>
      <c r="O10" s="11">
        <f t="shared" si="2"/>
        <v>148148.14814814815</v>
      </c>
      <c r="P10" s="14"/>
      <c r="Q10" s="14"/>
      <c r="R10" s="14"/>
      <c r="S10" s="14"/>
      <c r="T10" s="14"/>
      <c r="U10" s="14"/>
      <c r="V10" s="14"/>
      <c r="W10" s="14"/>
      <c r="X10" s="16" t="s">
        <v>44</v>
      </c>
      <c r="Y10" s="16" t="s">
        <v>44</v>
      </c>
      <c r="Z10" s="16" t="s">
        <v>44</v>
      </c>
      <c r="AA10" s="16" t="s">
        <v>44</v>
      </c>
      <c r="AB10" s="16" t="s">
        <v>44</v>
      </c>
      <c r="AC10" s="16" t="s">
        <v>44</v>
      </c>
      <c r="AD10" s="16"/>
      <c r="AE10" s="16" t="s">
        <v>44</v>
      </c>
      <c r="AF10" s="14" t="s">
        <v>44</v>
      </c>
      <c r="AG10" s="14" t="s">
        <v>44</v>
      </c>
      <c r="AH10" s="14" t="s">
        <v>44</v>
      </c>
      <c r="AI10" s="14" t="s">
        <v>44</v>
      </c>
      <c r="AJ10" s="14" t="s">
        <v>44</v>
      </c>
      <c r="AK10" s="14" t="s">
        <v>44</v>
      </c>
      <c r="AL10" s="14"/>
      <c r="AM10" s="17" t="s">
        <v>44</v>
      </c>
    </row>
    <row r="11" spans="1:39" x14ac:dyDescent="0.35">
      <c r="A11" s="8" t="s">
        <v>57</v>
      </c>
      <c r="B11" s="9" t="s">
        <v>58</v>
      </c>
      <c r="C11" s="10" t="s">
        <v>41</v>
      </c>
      <c r="D11" s="10" t="s">
        <v>52</v>
      </c>
      <c r="E11" s="10" t="s">
        <v>43</v>
      </c>
      <c r="F11" s="11">
        <v>2850000</v>
      </c>
      <c r="G11" s="11">
        <v>13306250</v>
      </c>
      <c r="H11" s="11">
        <v>37534944</v>
      </c>
      <c r="I11" s="12">
        <v>0.57799999999999996</v>
      </c>
      <c r="J11" s="11">
        <v>14004185</v>
      </c>
      <c r="K11" s="11"/>
      <c r="L11" s="11">
        <f t="shared" si="1"/>
        <v>1400418.5</v>
      </c>
      <c r="M11" s="13">
        <f t="shared" si="0"/>
        <v>0.20351059344046082</v>
      </c>
      <c r="N11" s="9">
        <v>1.35</v>
      </c>
      <c r="O11" s="11">
        <f t="shared" si="2"/>
        <v>2111111.111111111</v>
      </c>
      <c r="P11" s="14">
        <v>2924452</v>
      </c>
      <c r="Q11" s="14">
        <v>1000000</v>
      </c>
      <c r="R11" s="14"/>
      <c r="S11" s="14"/>
      <c r="T11" s="14"/>
      <c r="U11" s="14"/>
      <c r="V11" s="14"/>
      <c r="W11" s="14"/>
      <c r="X11" s="16" t="s">
        <v>44</v>
      </c>
      <c r="Y11" s="16" t="s">
        <v>44</v>
      </c>
      <c r="Z11" s="16" t="s">
        <v>44</v>
      </c>
      <c r="AA11" s="16" t="s">
        <v>44</v>
      </c>
      <c r="AB11" s="16" t="s">
        <v>44</v>
      </c>
      <c r="AC11" s="16" t="s">
        <v>44</v>
      </c>
      <c r="AD11" s="16"/>
      <c r="AE11" s="16" t="s">
        <v>44</v>
      </c>
      <c r="AF11" s="14" t="s">
        <v>44</v>
      </c>
      <c r="AG11" s="14" t="s">
        <v>44</v>
      </c>
      <c r="AH11" s="14" t="s">
        <v>44</v>
      </c>
      <c r="AI11" s="14" t="s">
        <v>44</v>
      </c>
      <c r="AJ11" s="14" t="s">
        <v>44</v>
      </c>
      <c r="AK11" s="14" t="s">
        <v>44</v>
      </c>
      <c r="AL11" s="14"/>
      <c r="AM11" s="17" t="s">
        <v>44</v>
      </c>
    </row>
    <row r="12" spans="1:39" x14ac:dyDescent="0.35">
      <c r="A12" s="8" t="s">
        <v>59</v>
      </c>
      <c r="B12" s="9" t="s">
        <v>58</v>
      </c>
      <c r="C12" s="10" t="s">
        <v>41</v>
      </c>
      <c r="D12" s="10" t="s">
        <v>52</v>
      </c>
      <c r="E12" s="10" t="s">
        <v>43</v>
      </c>
      <c r="F12" s="11">
        <v>1000000</v>
      </c>
      <c r="G12" s="11">
        <v>9004477</v>
      </c>
      <c r="H12" s="11">
        <v>25826295</v>
      </c>
      <c r="I12" s="12">
        <v>0.28599999999999998</v>
      </c>
      <c r="J12" s="11">
        <v>4811040</v>
      </c>
      <c r="K12" s="11"/>
      <c r="L12" s="11">
        <f t="shared" si="1"/>
        <v>481104</v>
      </c>
      <c r="M12" s="13">
        <f t="shared" si="0"/>
        <v>0.20785526622102499</v>
      </c>
      <c r="N12" s="9">
        <v>1.35</v>
      </c>
      <c r="O12" s="11">
        <f t="shared" si="2"/>
        <v>740740.74074074067</v>
      </c>
      <c r="P12" s="14"/>
      <c r="Q12" s="14"/>
      <c r="R12" s="14"/>
      <c r="S12" s="14"/>
      <c r="T12" s="14"/>
      <c r="U12" s="14"/>
      <c r="V12" s="14"/>
      <c r="W12" s="14"/>
      <c r="X12" s="16" t="s">
        <v>44</v>
      </c>
      <c r="Y12" s="16" t="s">
        <v>44</v>
      </c>
      <c r="Z12" s="16" t="s">
        <v>44</v>
      </c>
      <c r="AA12" s="16" t="s">
        <v>44</v>
      </c>
      <c r="AB12" s="16" t="s">
        <v>44</v>
      </c>
      <c r="AC12" s="16" t="s">
        <v>44</v>
      </c>
      <c r="AD12" s="16"/>
      <c r="AE12" s="16" t="s">
        <v>44</v>
      </c>
      <c r="AF12" s="14" t="s">
        <v>44</v>
      </c>
      <c r="AG12" s="14" t="s">
        <v>44</v>
      </c>
      <c r="AH12" s="14" t="s">
        <v>44</v>
      </c>
      <c r="AI12" s="14" t="s">
        <v>44</v>
      </c>
      <c r="AJ12" s="14" t="s">
        <v>44</v>
      </c>
      <c r="AK12" s="14" t="s">
        <v>44</v>
      </c>
      <c r="AL12" s="14"/>
      <c r="AM12" s="17" t="s">
        <v>44</v>
      </c>
    </row>
    <row r="13" spans="1:39" x14ac:dyDescent="0.35">
      <c r="A13" s="8" t="s">
        <v>60</v>
      </c>
      <c r="B13" s="9" t="s">
        <v>58</v>
      </c>
      <c r="C13" s="10" t="s">
        <v>48</v>
      </c>
      <c r="D13" s="10" t="s">
        <v>52</v>
      </c>
      <c r="E13" s="10" t="s">
        <v>43</v>
      </c>
      <c r="F13" s="11">
        <v>1000000</v>
      </c>
      <c r="G13" s="11">
        <v>13306250</v>
      </c>
      <c r="H13" s="11">
        <v>37534944</v>
      </c>
      <c r="I13" s="12">
        <v>0.20280699999999999</v>
      </c>
      <c r="J13" s="11">
        <v>4913749</v>
      </c>
      <c r="K13" s="11"/>
      <c r="L13" s="11">
        <f t="shared" si="1"/>
        <v>491374.9</v>
      </c>
      <c r="M13" s="13">
        <f t="shared" si="0"/>
        <v>0.20351059852670536</v>
      </c>
      <c r="N13" s="9">
        <v>1.35</v>
      </c>
      <c r="O13" s="11">
        <f t="shared" si="2"/>
        <v>740740.74074074067</v>
      </c>
      <c r="P13" s="14"/>
      <c r="Q13" s="14">
        <v>1000000</v>
      </c>
      <c r="R13" s="14"/>
      <c r="S13" s="14"/>
      <c r="T13" s="14"/>
      <c r="U13" s="14"/>
      <c r="V13" s="14"/>
      <c r="W13" s="14"/>
      <c r="X13" s="16" t="s">
        <v>44</v>
      </c>
      <c r="Y13" s="16" t="s">
        <v>44</v>
      </c>
      <c r="Z13" s="16" t="s">
        <v>44</v>
      </c>
      <c r="AA13" s="16" t="s">
        <v>44</v>
      </c>
      <c r="AB13" s="16" t="s">
        <v>44</v>
      </c>
      <c r="AC13" s="16" t="s">
        <v>44</v>
      </c>
      <c r="AD13" s="16"/>
      <c r="AE13" s="16" t="s">
        <v>44</v>
      </c>
      <c r="AF13" s="14" t="s">
        <v>44</v>
      </c>
      <c r="AG13" s="14" t="s">
        <v>44</v>
      </c>
      <c r="AH13" s="14" t="s">
        <v>44</v>
      </c>
      <c r="AI13" s="14" t="s">
        <v>44</v>
      </c>
      <c r="AJ13" s="14" t="s">
        <v>44</v>
      </c>
      <c r="AK13" s="14" t="s">
        <v>44</v>
      </c>
      <c r="AL13" s="14"/>
      <c r="AM13" s="17" t="s">
        <v>44</v>
      </c>
    </row>
    <row r="14" spans="1:39" x14ac:dyDescent="0.35">
      <c r="A14" s="8" t="s">
        <v>61</v>
      </c>
      <c r="B14" s="9" t="s">
        <v>62</v>
      </c>
      <c r="C14" s="10" t="s">
        <v>41</v>
      </c>
      <c r="D14" s="10" t="s">
        <v>52</v>
      </c>
      <c r="E14" s="10" t="s">
        <v>43</v>
      </c>
      <c r="F14" s="11">
        <v>400000</v>
      </c>
      <c r="G14" s="11">
        <v>2077143.75</v>
      </c>
      <c r="H14" s="11">
        <v>12852895</v>
      </c>
      <c r="I14" s="12">
        <v>0.17469999999999999</v>
      </c>
      <c r="J14" s="11">
        <v>1882086.9676347487</v>
      </c>
      <c r="K14" s="11"/>
      <c r="L14" s="11">
        <f t="shared" si="1"/>
        <v>188208.69676347487</v>
      </c>
      <c r="M14" s="13">
        <f t="shared" si="0"/>
        <v>0.21253003016257369</v>
      </c>
      <c r="N14" s="9">
        <v>1.35</v>
      </c>
      <c r="O14" s="11">
        <f t="shared" si="2"/>
        <v>296296.29629629629</v>
      </c>
      <c r="P14" s="14">
        <v>200000</v>
      </c>
      <c r="Q14" s="14"/>
      <c r="R14" s="14">
        <v>200000</v>
      </c>
      <c r="S14" s="14"/>
      <c r="T14" s="14"/>
      <c r="U14" s="14"/>
      <c r="V14" s="14"/>
      <c r="W14" s="14"/>
      <c r="X14" s="16" t="s">
        <v>44</v>
      </c>
      <c r="Y14" s="16" t="s">
        <v>44</v>
      </c>
      <c r="Z14" s="16" t="s">
        <v>44</v>
      </c>
      <c r="AA14" s="16" t="s">
        <v>44</v>
      </c>
      <c r="AB14" s="16" t="s">
        <v>44</v>
      </c>
      <c r="AC14" s="16" t="s">
        <v>44</v>
      </c>
      <c r="AD14" s="16"/>
      <c r="AE14" s="16" t="s">
        <v>44</v>
      </c>
      <c r="AF14" s="14" t="s">
        <v>44</v>
      </c>
      <c r="AG14" s="14" t="s">
        <v>44</v>
      </c>
      <c r="AH14" s="14" t="s">
        <v>44</v>
      </c>
      <c r="AI14" s="14" t="s">
        <v>44</v>
      </c>
      <c r="AJ14" s="14" t="s">
        <v>44</v>
      </c>
      <c r="AK14" s="14" t="s">
        <v>44</v>
      </c>
      <c r="AL14" s="14"/>
      <c r="AM14" s="17" t="s">
        <v>44</v>
      </c>
    </row>
    <row r="15" spans="1:39" x14ac:dyDescent="0.35">
      <c r="A15" s="8" t="s">
        <v>63</v>
      </c>
      <c r="B15" s="9" t="s">
        <v>62</v>
      </c>
      <c r="C15" s="10" t="s">
        <v>48</v>
      </c>
      <c r="D15" s="10" t="s">
        <v>52</v>
      </c>
      <c r="E15" s="10" t="s">
        <v>43</v>
      </c>
      <c r="F15" s="11">
        <v>400000</v>
      </c>
      <c r="G15" s="11">
        <v>2077143.75</v>
      </c>
      <c r="H15" s="11">
        <v>12852895</v>
      </c>
      <c r="I15" s="12">
        <v>0.17465946679446118</v>
      </c>
      <c r="J15" s="11">
        <v>1882086.9676347487</v>
      </c>
      <c r="K15" s="11"/>
      <c r="L15" s="11">
        <f t="shared" si="1"/>
        <v>188208.69676347487</v>
      </c>
      <c r="M15" s="13">
        <f t="shared" si="0"/>
        <v>0.21253003016257369</v>
      </c>
      <c r="N15" s="9">
        <v>1.35</v>
      </c>
      <c r="O15" s="11">
        <f t="shared" si="2"/>
        <v>296296.29629629629</v>
      </c>
      <c r="P15" s="14"/>
      <c r="Q15" s="14">
        <v>297000</v>
      </c>
      <c r="R15" s="14"/>
      <c r="S15" s="14"/>
      <c r="T15" s="14"/>
      <c r="U15" s="14"/>
      <c r="V15" s="14">
        <v>103000</v>
      </c>
      <c r="W15" s="14"/>
      <c r="X15" s="16" t="s">
        <v>44</v>
      </c>
      <c r="Y15" s="16" t="s">
        <v>44</v>
      </c>
      <c r="Z15" s="16" t="s">
        <v>44</v>
      </c>
      <c r="AA15" s="16" t="s">
        <v>44</v>
      </c>
      <c r="AB15" s="16" t="s">
        <v>44</v>
      </c>
      <c r="AC15" s="16" t="s">
        <v>44</v>
      </c>
      <c r="AD15" s="16"/>
      <c r="AE15" s="16" t="s">
        <v>44</v>
      </c>
      <c r="AF15" s="14" t="s">
        <v>44</v>
      </c>
      <c r="AG15" s="14" t="s">
        <v>44</v>
      </c>
      <c r="AH15" s="14" t="s">
        <v>44</v>
      </c>
      <c r="AI15" s="14" t="s">
        <v>44</v>
      </c>
      <c r="AJ15" s="14" t="s">
        <v>44</v>
      </c>
      <c r="AK15" s="14" t="s">
        <v>44</v>
      </c>
      <c r="AL15" s="14"/>
      <c r="AM15" s="17" t="s">
        <v>44</v>
      </c>
    </row>
    <row r="16" spans="1:39" x14ac:dyDescent="0.35">
      <c r="A16" s="18" t="s">
        <v>64</v>
      </c>
      <c r="B16" s="19" t="s">
        <v>65</v>
      </c>
      <c r="C16" s="20" t="s">
        <v>41</v>
      </c>
      <c r="D16" s="10" t="s">
        <v>52</v>
      </c>
      <c r="E16" s="10" t="s">
        <v>43</v>
      </c>
      <c r="F16" s="11">
        <v>500000</v>
      </c>
      <c r="G16" s="11">
        <v>8869137</v>
      </c>
      <c r="H16" s="11">
        <v>13098211</v>
      </c>
      <c r="I16" s="12">
        <v>0.62219999999999998</v>
      </c>
      <c r="J16" s="11">
        <v>2631330</v>
      </c>
      <c r="K16" s="11"/>
      <c r="L16" s="11">
        <f t="shared" si="1"/>
        <v>263133</v>
      </c>
      <c r="M16" s="13">
        <f t="shared" si="0"/>
        <v>0.19001797570050127</v>
      </c>
      <c r="N16" s="9">
        <v>1.35</v>
      </c>
      <c r="O16" s="11">
        <f t="shared" si="2"/>
        <v>370370.37037037034</v>
      </c>
      <c r="P16" s="14"/>
      <c r="Q16" s="14"/>
      <c r="R16" s="14"/>
      <c r="S16" s="14">
        <v>500000</v>
      </c>
      <c r="T16" s="14"/>
      <c r="U16" s="14"/>
      <c r="V16" s="14"/>
      <c r="W16" s="14"/>
      <c r="X16" s="16" t="s">
        <v>44</v>
      </c>
      <c r="Y16" s="16" t="s">
        <v>44</v>
      </c>
      <c r="Z16" s="16" t="s">
        <v>44</v>
      </c>
      <c r="AA16" s="16" t="s">
        <v>44</v>
      </c>
      <c r="AB16" s="16" t="s">
        <v>44</v>
      </c>
      <c r="AC16" s="16" t="s">
        <v>44</v>
      </c>
      <c r="AD16" s="16"/>
      <c r="AE16" s="16" t="s">
        <v>44</v>
      </c>
      <c r="AF16" s="14" t="s">
        <v>44</v>
      </c>
      <c r="AG16" s="14" t="s">
        <v>44</v>
      </c>
      <c r="AH16" s="14" t="s">
        <v>44</v>
      </c>
      <c r="AI16" s="14" t="s">
        <v>44</v>
      </c>
      <c r="AJ16" s="14" t="s">
        <v>44</v>
      </c>
      <c r="AK16" s="14" t="s">
        <v>44</v>
      </c>
      <c r="AL16" s="14"/>
      <c r="AM16" s="17" t="s">
        <v>44</v>
      </c>
    </row>
    <row r="17" spans="1:39" x14ac:dyDescent="0.35">
      <c r="A17" s="8" t="s">
        <v>66</v>
      </c>
      <c r="B17" s="9" t="s">
        <v>67</v>
      </c>
      <c r="C17" s="10" t="s">
        <v>48</v>
      </c>
      <c r="D17" s="10" t="s">
        <v>52</v>
      </c>
      <c r="E17" s="10" t="s">
        <v>43</v>
      </c>
      <c r="F17" s="11">
        <v>500000</v>
      </c>
      <c r="G17" s="11">
        <v>24514854</v>
      </c>
      <c r="H17" s="11">
        <v>61890967</v>
      </c>
      <c r="I17" s="12">
        <v>7.0699999999999999E-2</v>
      </c>
      <c r="J17" s="11">
        <v>2642491</v>
      </c>
      <c r="K17" s="11"/>
      <c r="L17" s="11">
        <f>J17/10</f>
        <v>264249.09999999998</v>
      </c>
      <c r="M17" s="13">
        <f t="shared" si="0"/>
        <v>0.1892154031934262</v>
      </c>
      <c r="N17" s="9">
        <v>1.35</v>
      </c>
      <c r="O17" s="11">
        <f>F17/N17</f>
        <v>370370.37037037034</v>
      </c>
      <c r="P17" s="14"/>
      <c r="Q17" s="14"/>
      <c r="R17" s="14"/>
      <c r="S17" s="14"/>
      <c r="T17" s="14"/>
      <c r="U17" s="14"/>
      <c r="V17" s="14">
        <v>500000</v>
      </c>
      <c r="W17" s="14"/>
      <c r="X17" s="16" t="s">
        <v>44</v>
      </c>
      <c r="Y17" s="16" t="s">
        <v>44</v>
      </c>
      <c r="Z17" s="16" t="s">
        <v>44</v>
      </c>
      <c r="AA17" s="16" t="s">
        <v>44</v>
      </c>
      <c r="AB17" s="16" t="s">
        <v>44</v>
      </c>
      <c r="AC17" s="16" t="s">
        <v>44</v>
      </c>
      <c r="AD17" s="16"/>
      <c r="AE17" s="16" t="s">
        <v>44</v>
      </c>
      <c r="AF17" s="14" t="s">
        <v>44</v>
      </c>
      <c r="AG17" s="14" t="s">
        <v>44</v>
      </c>
      <c r="AH17" s="14" t="s">
        <v>44</v>
      </c>
      <c r="AI17" s="14" t="s">
        <v>44</v>
      </c>
      <c r="AJ17" s="14" t="s">
        <v>44</v>
      </c>
      <c r="AK17" s="14" t="s">
        <v>44</v>
      </c>
      <c r="AL17" s="14"/>
      <c r="AM17" s="17" t="s">
        <v>44</v>
      </c>
    </row>
    <row r="18" spans="1:39" x14ac:dyDescent="0.35">
      <c r="A18" s="8" t="s">
        <v>68</v>
      </c>
      <c r="B18" s="9" t="s">
        <v>68</v>
      </c>
      <c r="C18" s="10" t="s">
        <v>41</v>
      </c>
      <c r="D18" s="10" t="s">
        <v>52</v>
      </c>
      <c r="E18" s="10" t="s">
        <v>43</v>
      </c>
      <c r="F18" s="11">
        <v>3500000</v>
      </c>
      <c r="G18" s="11">
        <v>25922003.5</v>
      </c>
      <c r="H18" s="11">
        <v>61394042</v>
      </c>
      <c r="I18" s="12">
        <v>0.5665</v>
      </c>
      <c r="J18" s="11">
        <v>20094910</v>
      </c>
      <c r="K18" s="11"/>
      <c r="L18" s="11">
        <f t="shared" ref="L18:L47" si="3">J18/10</f>
        <v>2009491</v>
      </c>
      <c r="M18" s="13">
        <f t="shared" si="0"/>
        <v>0.17417345984629939</v>
      </c>
      <c r="N18" s="9">
        <v>1.35</v>
      </c>
      <c r="O18" s="11">
        <f>F18/N18</f>
        <v>2592592.5925925924</v>
      </c>
      <c r="P18" s="14">
        <v>406672</v>
      </c>
      <c r="Q18" s="14">
        <v>693328</v>
      </c>
      <c r="R18" s="14">
        <v>1100000</v>
      </c>
      <c r="S18" s="14">
        <v>1300000</v>
      </c>
      <c r="T18" s="14"/>
      <c r="U18" s="14"/>
      <c r="V18" s="14"/>
      <c r="W18" s="14"/>
      <c r="X18" s="16" t="s">
        <v>44</v>
      </c>
      <c r="Y18" s="16" t="s">
        <v>44</v>
      </c>
      <c r="Z18" s="16" t="s">
        <v>44</v>
      </c>
      <c r="AA18" s="16" t="s">
        <v>44</v>
      </c>
      <c r="AB18" s="16" t="s">
        <v>44</v>
      </c>
      <c r="AC18" s="16" t="s">
        <v>44</v>
      </c>
      <c r="AD18" s="16"/>
      <c r="AE18" s="16" t="s">
        <v>44</v>
      </c>
      <c r="AF18" s="14" t="s">
        <v>44</v>
      </c>
      <c r="AG18" s="14" t="s">
        <v>44</v>
      </c>
      <c r="AH18" s="14" t="s">
        <v>44</v>
      </c>
      <c r="AI18" s="14" t="s">
        <v>44</v>
      </c>
      <c r="AJ18" s="14" t="s">
        <v>44</v>
      </c>
      <c r="AK18" s="14" t="s">
        <v>44</v>
      </c>
      <c r="AL18" s="14"/>
      <c r="AM18" s="17" t="s">
        <v>44</v>
      </c>
    </row>
    <row r="19" spans="1:39" x14ac:dyDescent="0.35">
      <c r="A19" s="8" t="s">
        <v>69</v>
      </c>
      <c r="B19" s="9" t="s">
        <v>68</v>
      </c>
      <c r="C19" s="10" t="s">
        <v>48</v>
      </c>
      <c r="D19" s="10" t="s">
        <v>52</v>
      </c>
      <c r="E19" s="10" t="s">
        <v>43</v>
      </c>
      <c r="F19" s="11">
        <v>2000000</v>
      </c>
      <c r="G19" s="11">
        <v>25922003.5</v>
      </c>
      <c r="H19" s="11">
        <v>61394042</v>
      </c>
      <c r="I19" s="12">
        <v>0.32369999999999999</v>
      </c>
      <c r="J19" s="11">
        <v>11482299</v>
      </c>
      <c r="K19" s="11"/>
      <c r="L19" s="11">
        <f t="shared" si="3"/>
        <v>1148229.8999999999</v>
      </c>
      <c r="M19" s="13">
        <f t="shared" si="0"/>
        <v>0.17418114612761781</v>
      </c>
      <c r="N19" s="9">
        <v>1.35</v>
      </c>
      <c r="O19" s="11">
        <f t="shared" ref="O19:O82" si="4">F19/N19</f>
        <v>1481481.4814814813</v>
      </c>
      <c r="P19" s="14"/>
      <c r="Q19" s="14">
        <v>1550000</v>
      </c>
      <c r="R19" s="14"/>
      <c r="S19" s="14"/>
      <c r="T19" s="14"/>
      <c r="U19" s="14"/>
      <c r="V19" s="14">
        <v>450000</v>
      </c>
      <c r="W19" s="14"/>
      <c r="X19" s="16" t="s">
        <v>44</v>
      </c>
      <c r="Y19" s="16" t="s">
        <v>44</v>
      </c>
      <c r="Z19" s="16" t="s">
        <v>44</v>
      </c>
      <c r="AA19" s="16" t="s">
        <v>44</v>
      </c>
      <c r="AB19" s="16" t="s">
        <v>44</v>
      </c>
      <c r="AC19" s="16" t="s">
        <v>44</v>
      </c>
      <c r="AD19" s="16"/>
      <c r="AE19" s="16" t="s">
        <v>44</v>
      </c>
      <c r="AF19" s="14" t="s">
        <v>44</v>
      </c>
      <c r="AG19" s="14" t="s">
        <v>44</v>
      </c>
      <c r="AH19" s="14" t="s">
        <v>44</v>
      </c>
      <c r="AI19" s="14" t="s">
        <v>44</v>
      </c>
      <c r="AJ19" s="14" t="s">
        <v>44</v>
      </c>
      <c r="AK19" s="14" t="s">
        <v>44</v>
      </c>
      <c r="AL19" s="14"/>
      <c r="AM19" s="17" t="s">
        <v>44</v>
      </c>
    </row>
    <row r="20" spans="1:39" x14ac:dyDescent="0.35">
      <c r="A20" s="8" t="s">
        <v>70</v>
      </c>
      <c r="B20" s="9" t="s">
        <v>71</v>
      </c>
      <c r="C20" s="10" t="s">
        <v>41</v>
      </c>
      <c r="D20" s="10" t="s">
        <v>52</v>
      </c>
      <c r="E20" s="10" t="s">
        <v>43</v>
      </c>
      <c r="F20" s="11">
        <v>1695255</v>
      </c>
      <c r="G20" s="11">
        <v>24615260</v>
      </c>
      <c r="H20" s="11">
        <v>64615260</v>
      </c>
      <c r="I20" s="12">
        <v>0.2</v>
      </c>
      <c r="J20" s="15">
        <v>8000000</v>
      </c>
      <c r="K20" s="9"/>
      <c r="L20" s="15">
        <f t="shared" si="3"/>
        <v>800000</v>
      </c>
      <c r="M20" s="13">
        <f t="shared" si="0"/>
        <v>0.21190687499999999</v>
      </c>
      <c r="N20" s="9">
        <v>1.35</v>
      </c>
      <c r="O20" s="21">
        <f t="shared" si="4"/>
        <v>1255744.4444444443</v>
      </c>
      <c r="P20" s="14">
        <v>440000</v>
      </c>
      <c r="Q20" s="14">
        <v>960000</v>
      </c>
      <c r="R20" s="14"/>
      <c r="S20" s="14">
        <v>1000000</v>
      </c>
      <c r="T20" s="14"/>
      <c r="U20" s="14"/>
      <c r="V20" s="14"/>
      <c r="W20" s="14"/>
      <c r="X20" s="16" t="s">
        <v>44</v>
      </c>
      <c r="Y20" s="16" t="s">
        <v>44</v>
      </c>
      <c r="Z20" s="16" t="s">
        <v>44</v>
      </c>
      <c r="AA20" s="16" t="s">
        <v>44</v>
      </c>
      <c r="AB20" s="16" t="s">
        <v>44</v>
      </c>
      <c r="AC20" s="16" t="s">
        <v>44</v>
      </c>
      <c r="AD20" s="16"/>
      <c r="AE20" s="16" t="s">
        <v>44</v>
      </c>
      <c r="AF20" s="14" t="s">
        <v>44</v>
      </c>
      <c r="AG20" s="14" t="s">
        <v>44</v>
      </c>
      <c r="AH20" s="14" t="s">
        <v>44</v>
      </c>
      <c r="AI20" s="14" t="s">
        <v>44</v>
      </c>
      <c r="AJ20" s="14" t="s">
        <v>44</v>
      </c>
      <c r="AK20" s="14" t="s">
        <v>44</v>
      </c>
      <c r="AL20" s="14"/>
      <c r="AM20" s="17" t="s">
        <v>44</v>
      </c>
    </row>
    <row r="21" spans="1:39" x14ac:dyDescent="0.35">
      <c r="A21" s="8" t="s">
        <v>72</v>
      </c>
      <c r="B21" s="9" t="s">
        <v>71</v>
      </c>
      <c r="C21" s="10" t="s">
        <v>41</v>
      </c>
      <c r="D21" s="10" t="s">
        <v>52</v>
      </c>
      <c r="E21" s="10" t="s">
        <v>43</v>
      </c>
      <c r="F21" s="11">
        <v>704745</v>
      </c>
      <c r="G21" s="11">
        <v>61254590</v>
      </c>
      <c r="H21" s="11">
        <v>133041775</v>
      </c>
      <c r="I21" s="12">
        <v>4.0500000000000001E-2</v>
      </c>
      <c r="J21" s="15">
        <v>2907381</v>
      </c>
      <c r="K21" s="9"/>
      <c r="L21" s="15">
        <f t="shared" si="3"/>
        <v>290738.09999999998</v>
      </c>
      <c r="M21" s="13">
        <f t="shared" si="0"/>
        <v>0.24239857108511062</v>
      </c>
      <c r="N21" s="9">
        <v>1.35</v>
      </c>
      <c r="O21" s="21">
        <f t="shared" si="4"/>
        <v>522033.33333333331</v>
      </c>
      <c r="P21" s="14"/>
      <c r="Q21" s="14"/>
      <c r="R21" s="14"/>
      <c r="S21" s="14"/>
      <c r="T21" s="14"/>
      <c r="U21" s="14"/>
      <c r="V21" s="14"/>
      <c r="W21" s="14"/>
      <c r="X21" s="16" t="s">
        <v>44</v>
      </c>
      <c r="Y21" s="16" t="s">
        <v>44</v>
      </c>
      <c r="Z21" s="16" t="s">
        <v>44</v>
      </c>
      <c r="AA21" s="16" t="s">
        <v>44</v>
      </c>
      <c r="AB21" s="16" t="s">
        <v>44</v>
      </c>
      <c r="AC21" s="16" t="s">
        <v>44</v>
      </c>
      <c r="AD21" s="16"/>
      <c r="AE21" s="16" t="s">
        <v>44</v>
      </c>
      <c r="AF21" s="14" t="s">
        <v>44</v>
      </c>
      <c r="AG21" s="14" t="s">
        <v>44</v>
      </c>
      <c r="AH21" s="14" t="s">
        <v>44</v>
      </c>
      <c r="AI21" s="14" t="s">
        <v>44</v>
      </c>
      <c r="AJ21" s="14" t="s">
        <v>44</v>
      </c>
      <c r="AK21" s="14" t="s">
        <v>44</v>
      </c>
      <c r="AL21" s="14"/>
      <c r="AM21" s="17" t="s">
        <v>44</v>
      </c>
    </row>
    <row r="22" spans="1:39" x14ac:dyDescent="0.35">
      <c r="A22" s="8" t="s">
        <v>73</v>
      </c>
      <c r="B22" s="9" t="s">
        <v>71</v>
      </c>
      <c r="C22" s="10" t="s">
        <v>48</v>
      </c>
      <c r="D22" s="10" t="s">
        <v>52</v>
      </c>
      <c r="E22" s="10" t="s">
        <v>43</v>
      </c>
      <c r="F22" s="11">
        <v>1000000</v>
      </c>
      <c r="G22" s="11">
        <v>24615260</v>
      </c>
      <c r="H22" s="11">
        <v>64615260</v>
      </c>
      <c r="I22" s="12">
        <v>0.11799999999999999</v>
      </c>
      <c r="J22" s="15">
        <v>4720000</v>
      </c>
      <c r="K22" s="9"/>
      <c r="L22" s="15">
        <f t="shared" si="3"/>
        <v>472000</v>
      </c>
      <c r="M22" s="13">
        <f t="shared" si="0"/>
        <v>0.21186440677966101</v>
      </c>
      <c r="N22" s="9">
        <v>1.35</v>
      </c>
      <c r="O22" s="21">
        <f t="shared" si="4"/>
        <v>740740.74074074067</v>
      </c>
      <c r="P22" s="14"/>
      <c r="Q22" s="14">
        <v>717000</v>
      </c>
      <c r="R22" s="14"/>
      <c r="S22" s="14"/>
      <c r="T22" s="14"/>
      <c r="U22" s="14"/>
      <c r="V22" s="14">
        <v>283000</v>
      </c>
      <c r="W22" s="14"/>
      <c r="X22" s="16" t="s">
        <v>44</v>
      </c>
      <c r="Y22" s="16" t="s">
        <v>44</v>
      </c>
      <c r="Z22" s="16" t="s">
        <v>44</v>
      </c>
      <c r="AA22" s="16" t="s">
        <v>44</v>
      </c>
      <c r="AB22" s="16" t="s">
        <v>44</v>
      </c>
      <c r="AC22" s="16" t="s">
        <v>44</v>
      </c>
      <c r="AD22" s="16"/>
      <c r="AE22" s="16" t="s">
        <v>44</v>
      </c>
      <c r="AF22" s="14" t="s">
        <v>44</v>
      </c>
      <c r="AG22" s="14" t="s">
        <v>44</v>
      </c>
      <c r="AH22" s="14" t="s">
        <v>44</v>
      </c>
      <c r="AI22" s="14" t="s">
        <v>44</v>
      </c>
      <c r="AJ22" s="14" t="s">
        <v>44</v>
      </c>
      <c r="AK22" s="14" t="s">
        <v>44</v>
      </c>
      <c r="AL22" s="14"/>
      <c r="AM22" s="17" t="s">
        <v>44</v>
      </c>
    </row>
    <row r="23" spans="1:39" x14ac:dyDescent="0.35">
      <c r="A23" s="8" t="s">
        <v>74</v>
      </c>
      <c r="B23" s="9" t="s">
        <v>75</v>
      </c>
      <c r="C23" s="10" t="s">
        <v>41</v>
      </c>
      <c r="D23" s="10" t="s">
        <v>52</v>
      </c>
      <c r="E23" s="10" t="s">
        <v>43</v>
      </c>
      <c r="F23" s="11">
        <v>1800000</v>
      </c>
      <c r="G23" s="11">
        <v>31158855</v>
      </c>
      <c r="H23" s="11">
        <v>53404528</v>
      </c>
      <c r="I23" s="12">
        <v>0.35360000000000003</v>
      </c>
      <c r="J23" s="15">
        <v>7866070</v>
      </c>
      <c r="K23" s="9"/>
      <c r="L23" s="15">
        <f t="shared" si="3"/>
        <v>786607</v>
      </c>
      <c r="M23" s="13">
        <f t="shared" si="0"/>
        <v>0.22883091556520602</v>
      </c>
      <c r="N23" s="9">
        <v>1.35</v>
      </c>
      <c r="O23" s="21">
        <f t="shared" si="4"/>
        <v>1333333.3333333333</v>
      </c>
      <c r="P23" s="14">
        <v>760097</v>
      </c>
      <c r="Q23" s="14">
        <v>800000</v>
      </c>
      <c r="R23" s="14"/>
      <c r="S23" s="14">
        <v>750000</v>
      </c>
      <c r="T23" s="14"/>
      <c r="U23" s="14"/>
      <c r="V23" s="14"/>
      <c r="W23" s="14"/>
      <c r="X23" s="16" t="s">
        <v>44</v>
      </c>
      <c r="Y23" s="16" t="s">
        <v>44</v>
      </c>
      <c r="Z23" s="16" t="s">
        <v>44</v>
      </c>
      <c r="AA23" s="16" t="s">
        <v>44</v>
      </c>
      <c r="AB23" s="16" t="s">
        <v>44</v>
      </c>
      <c r="AC23" s="16" t="s">
        <v>44</v>
      </c>
      <c r="AD23" s="16"/>
      <c r="AE23" s="16" t="s">
        <v>44</v>
      </c>
      <c r="AF23" s="14" t="s">
        <v>44</v>
      </c>
      <c r="AG23" s="14" t="s">
        <v>44</v>
      </c>
      <c r="AH23" s="14" t="s">
        <v>44</v>
      </c>
      <c r="AI23" s="14" t="s">
        <v>44</v>
      </c>
      <c r="AJ23" s="14" t="s">
        <v>44</v>
      </c>
      <c r="AK23" s="14" t="s">
        <v>44</v>
      </c>
      <c r="AL23" s="14"/>
      <c r="AM23" s="17" t="s">
        <v>44</v>
      </c>
    </row>
    <row r="24" spans="1:39" x14ac:dyDescent="0.35">
      <c r="A24" s="8" t="s">
        <v>76</v>
      </c>
      <c r="B24" s="9" t="s">
        <v>75</v>
      </c>
      <c r="C24" s="10" t="s">
        <v>48</v>
      </c>
      <c r="D24" s="10" t="s">
        <v>52</v>
      </c>
      <c r="E24" s="10" t="s">
        <v>43</v>
      </c>
      <c r="F24" s="11">
        <v>500000</v>
      </c>
      <c r="G24" s="11">
        <v>31158855</v>
      </c>
      <c r="H24" s="11">
        <v>53404528</v>
      </c>
      <c r="I24" s="12">
        <v>9.8199999999999996E-2</v>
      </c>
      <c r="J24" s="15">
        <v>2184525.0885999999</v>
      </c>
      <c r="K24" s="9"/>
      <c r="L24" s="15">
        <f t="shared" si="3"/>
        <v>218452.50886</v>
      </c>
      <c r="M24" s="13">
        <f t="shared" si="0"/>
        <v>0.22888269977271619</v>
      </c>
      <c r="N24" s="9">
        <v>1.35</v>
      </c>
      <c r="O24" s="21">
        <f t="shared" si="4"/>
        <v>370370.37037037034</v>
      </c>
      <c r="P24" s="14"/>
      <c r="Q24" s="14">
        <v>471000</v>
      </c>
      <c r="R24" s="14"/>
      <c r="S24" s="14"/>
      <c r="T24" s="14"/>
      <c r="U24" s="14"/>
      <c r="V24" s="14">
        <v>529000</v>
      </c>
      <c r="W24" s="14"/>
      <c r="X24" s="16" t="s">
        <v>44</v>
      </c>
      <c r="Y24" s="16" t="s">
        <v>44</v>
      </c>
      <c r="Z24" s="16" t="s">
        <v>44</v>
      </c>
      <c r="AA24" s="16" t="s">
        <v>44</v>
      </c>
      <c r="AB24" s="16" t="s">
        <v>44</v>
      </c>
      <c r="AC24" s="16" t="s">
        <v>44</v>
      </c>
      <c r="AD24" s="16"/>
      <c r="AE24" s="16" t="s">
        <v>44</v>
      </c>
      <c r="AF24" s="14" t="s">
        <v>44</v>
      </c>
      <c r="AG24" s="14" t="s">
        <v>44</v>
      </c>
      <c r="AH24" s="14" t="s">
        <v>44</v>
      </c>
      <c r="AI24" s="14" t="s">
        <v>44</v>
      </c>
      <c r="AJ24" s="14" t="s">
        <v>44</v>
      </c>
      <c r="AK24" s="14" t="s">
        <v>44</v>
      </c>
      <c r="AL24" s="14"/>
      <c r="AM24" s="17" t="s">
        <v>44</v>
      </c>
    </row>
    <row r="25" spans="1:39" x14ac:dyDescent="0.35">
      <c r="A25" s="8" t="s">
        <v>77</v>
      </c>
      <c r="B25" s="9" t="s">
        <v>75</v>
      </c>
      <c r="C25" s="10" t="s">
        <v>41</v>
      </c>
      <c r="D25" s="10" t="s">
        <v>52</v>
      </c>
      <c r="E25" s="10" t="s">
        <v>43</v>
      </c>
      <c r="F25" s="11">
        <v>500000</v>
      </c>
      <c r="G25" s="11">
        <v>30934650</v>
      </c>
      <c r="H25" s="11">
        <v>38302646</v>
      </c>
      <c r="I25" s="12">
        <v>0.37369999999999998</v>
      </c>
      <c r="J25" s="15">
        <v>2753420</v>
      </c>
      <c r="K25" s="9"/>
      <c r="L25" s="15">
        <f t="shared" si="3"/>
        <v>275342</v>
      </c>
      <c r="M25" s="13">
        <f t="shared" si="0"/>
        <v>0.1815923469721292</v>
      </c>
      <c r="N25" s="9">
        <v>1.35</v>
      </c>
      <c r="O25" s="21">
        <f t="shared" si="4"/>
        <v>370370.37037037034</v>
      </c>
      <c r="P25" s="14"/>
      <c r="Q25" s="14"/>
      <c r="R25" s="14"/>
      <c r="S25" s="14"/>
      <c r="T25" s="14"/>
      <c r="U25" s="14"/>
      <c r="V25" s="14"/>
      <c r="W25" s="14"/>
      <c r="X25" s="16" t="s">
        <v>44</v>
      </c>
      <c r="Y25" s="16" t="s">
        <v>44</v>
      </c>
      <c r="Z25" s="16" t="s">
        <v>44</v>
      </c>
      <c r="AA25" s="16" t="s">
        <v>44</v>
      </c>
      <c r="AB25" s="16" t="s">
        <v>44</v>
      </c>
      <c r="AC25" s="16" t="s">
        <v>44</v>
      </c>
      <c r="AD25" s="16"/>
      <c r="AE25" s="16" t="s">
        <v>44</v>
      </c>
      <c r="AF25" s="14" t="s">
        <v>44</v>
      </c>
      <c r="AG25" s="14" t="s">
        <v>44</v>
      </c>
      <c r="AH25" s="14" t="s">
        <v>44</v>
      </c>
      <c r="AI25" s="14" t="s">
        <v>44</v>
      </c>
      <c r="AJ25" s="14" t="s">
        <v>44</v>
      </c>
      <c r="AK25" s="14" t="s">
        <v>44</v>
      </c>
      <c r="AL25" s="14"/>
      <c r="AM25" s="17" t="s">
        <v>44</v>
      </c>
    </row>
    <row r="26" spans="1:39" x14ac:dyDescent="0.35">
      <c r="A26" s="8" t="s">
        <v>78</v>
      </c>
      <c r="B26" s="9" t="s">
        <v>75</v>
      </c>
      <c r="C26" s="10" t="s">
        <v>48</v>
      </c>
      <c r="D26" s="10" t="s">
        <v>52</v>
      </c>
      <c r="E26" s="10" t="s">
        <v>43</v>
      </c>
      <c r="F26" s="11">
        <v>500000</v>
      </c>
      <c r="G26" s="11">
        <v>30934650</v>
      </c>
      <c r="H26" s="11">
        <v>38302646</v>
      </c>
      <c r="I26" s="12">
        <v>0.37369999999999998</v>
      </c>
      <c r="J26" s="15">
        <v>2753420</v>
      </c>
      <c r="K26" s="9"/>
      <c r="L26" s="15">
        <f t="shared" si="3"/>
        <v>275342</v>
      </c>
      <c r="M26" s="13">
        <f t="shared" si="0"/>
        <v>0.1815923469721292</v>
      </c>
      <c r="N26" s="9">
        <v>1.35</v>
      </c>
      <c r="O26" s="21">
        <f t="shared" si="4"/>
        <v>370370.37037037034</v>
      </c>
      <c r="P26" s="14"/>
      <c r="Q26" s="14"/>
      <c r="R26" s="14"/>
      <c r="S26" s="14"/>
      <c r="T26" s="14"/>
      <c r="U26" s="14"/>
      <c r="V26" s="14"/>
      <c r="W26" s="14"/>
      <c r="X26" s="16" t="s">
        <v>44</v>
      </c>
      <c r="Y26" s="16" t="s">
        <v>44</v>
      </c>
      <c r="Z26" s="16" t="s">
        <v>44</v>
      </c>
      <c r="AA26" s="16" t="s">
        <v>44</v>
      </c>
      <c r="AB26" s="16" t="s">
        <v>44</v>
      </c>
      <c r="AC26" s="16" t="s">
        <v>44</v>
      </c>
      <c r="AD26" s="16"/>
      <c r="AE26" s="16" t="s">
        <v>44</v>
      </c>
      <c r="AF26" s="14" t="s">
        <v>44</v>
      </c>
      <c r="AG26" s="14" t="s">
        <v>44</v>
      </c>
      <c r="AH26" s="14" t="s">
        <v>44</v>
      </c>
      <c r="AI26" s="14" t="s">
        <v>44</v>
      </c>
      <c r="AJ26" s="14" t="s">
        <v>44</v>
      </c>
      <c r="AK26" s="14" t="s">
        <v>44</v>
      </c>
      <c r="AL26" s="14"/>
      <c r="AM26" s="17" t="s">
        <v>44</v>
      </c>
    </row>
    <row r="27" spans="1:39" x14ac:dyDescent="0.35">
      <c r="A27" s="8" t="s">
        <v>79</v>
      </c>
      <c r="B27" s="9" t="s">
        <v>80</v>
      </c>
      <c r="C27" s="10" t="s">
        <v>41</v>
      </c>
      <c r="D27" s="10" t="s">
        <v>52</v>
      </c>
      <c r="E27" s="10" t="s">
        <v>43</v>
      </c>
      <c r="F27" s="11">
        <v>1000000</v>
      </c>
      <c r="G27" s="11">
        <v>80826555</v>
      </c>
      <c r="H27" s="11">
        <v>236731444</v>
      </c>
      <c r="I27" s="12">
        <v>4.4999999999999998E-2</v>
      </c>
      <c r="J27" s="15">
        <v>7015720</v>
      </c>
      <c r="K27" s="9"/>
      <c r="L27" s="15">
        <f t="shared" si="3"/>
        <v>701572</v>
      </c>
      <c r="M27" s="13">
        <f t="shared" si="0"/>
        <v>0.14253704537809378</v>
      </c>
      <c r="N27" s="9">
        <v>1.35</v>
      </c>
      <c r="O27" s="21">
        <f t="shared" si="4"/>
        <v>740740.74074074067</v>
      </c>
      <c r="P27" s="14">
        <v>700000</v>
      </c>
      <c r="Q27" s="14"/>
      <c r="R27" s="14">
        <v>700000</v>
      </c>
      <c r="S27" s="14"/>
      <c r="T27" s="14"/>
      <c r="U27" s="14"/>
      <c r="V27" s="14"/>
      <c r="W27" s="14"/>
      <c r="X27" s="16" t="s">
        <v>44</v>
      </c>
      <c r="Y27" s="16" t="s">
        <v>44</v>
      </c>
      <c r="Z27" s="16" t="s">
        <v>44</v>
      </c>
      <c r="AA27" s="16" t="s">
        <v>44</v>
      </c>
      <c r="AB27" s="16" t="s">
        <v>44</v>
      </c>
      <c r="AC27" s="16" t="s">
        <v>44</v>
      </c>
      <c r="AD27" s="16"/>
      <c r="AE27" s="16" t="s">
        <v>44</v>
      </c>
      <c r="AF27" s="14" t="s">
        <v>44</v>
      </c>
      <c r="AG27" s="14" t="s">
        <v>44</v>
      </c>
      <c r="AH27" s="14" t="s">
        <v>44</v>
      </c>
      <c r="AI27" s="14" t="s">
        <v>44</v>
      </c>
      <c r="AJ27" s="14" t="s">
        <v>44</v>
      </c>
      <c r="AK27" s="14" t="s">
        <v>44</v>
      </c>
      <c r="AL27" s="14"/>
      <c r="AM27" s="17" t="s">
        <v>44</v>
      </c>
    </row>
    <row r="28" spans="1:39" x14ac:dyDescent="0.35">
      <c r="A28" s="8" t="s">
        <v>81</v>
      </c>
      <c r="B28" s="9" t="s">
        <v>80</v>
      </c>
      <c r="C28" s="10" t="s">
        <v>41</v>
      </c>
      <c r="D28" s="10" t="s">
        <v>52</v>
      </c>
      <c r="E28" s="10" t="s">
        <v>43</v>
      </c>
      <c r="F28" s="11">
        <v>400000</v>
      </c>
      <c r="G28" s="11">
        <v>18356845.25</v>
      </c>
      <c r="H28" s="11">
        <v>39913204</v>
      </c>
      <c r="I28" s="12">
        <v>9.1999999999999998E-2</v>
      </c>
      <c r="J28" s="15">
        <v>1983185</v>
      </c>
      <c r="K28" s="9"/>
      <c r="L28" s="15">
        <f t="shared" si="3"/>
        <v>198318.5</v>
      </c>
      <c r="M28" s="13">
        <f t="shared" si="0"/>
        <v>0.20169575707763018</v>
      </c>
      <c r="N28" s="9">
        <v>1.35</v>
      </c>
      <c r="O28" s="21">
        <f t="shared" si="4"/>
        <v>296296.29629629629</v>
      </c>
      <c r="P28" s="14"/>
      <c r="Q28" s="14"/>
      <c r="R28" s="14"/>
      <c r="S28" s="14"/>
      <c r="T28" s="14"/>
      <c r="U28" s="14"/>
      <c r="V28" s="14"/>
      <c r="W28" s="14"/>
      <c r="X28" s="16" t="s">
        <v>44</v>
      </c>
      <c r="Y28" s="16" t="s">
        <v>44</v>
      </c>
      <c r="Z28" s="16" t="s">
        <v>44</v>
      </c>
      <c r="AA28" s="16" t="s">
        <v>44</v>
      </c>
      <c r="AB28" s="16" t="s">
        <v>44</v>
      </c>
      <c r="AC28" s="16" t="s">
        <v>44</v>
      </c>
      <c r="AD28" s="16"/>
      <c r="AE28" s="16" t="s">
        <v>44</v>
      </c>
      <c r="AF28" s="14" t="s">
        <v>44</v>
      </c>
      <c r="AG28" s="14" t="s">
        <v>44</v>
      </c>
      <c r="AH28" s="14" t="s">
        <v>44</v>
      </c>
      <c r="AI28" s="14" t="s">
        <v>44</v>
      </c>
      <c r="AJ28" s="14" t="s">
        <v>44</v>
      </c>
      <c r="AK28" s="14" t="s">
        <v>44</v>
      </c>
      <c r="AL28" s="14"/>
      <c r="AM28" s="17" t="s">
        <v>44</v>
      </c>
    </row>
    <row r="29" spans="1:39" x14ac:dyDescent="0.35">
      <c r="A29" s="8" t="s">
        <v>82</v>
      </c>
      <c r="B29" s="9" t="s">
        <v>82</v>
      </c>
      <c r="C29" s="10" t="s">
        <v>41</v>
      </c>
      <c r="D29" s="10" t="s">
        <v>42</v>
      </c>
      <c r="E29" s="10" t="s">
        <v>43</v>
      </c>
      <c r="F29" s="11">
        <v>500000</v>
      </c>
      <c r="G29" s="11">
        <v>43611948</v>
      </c>
      <c r="H29" s="11">
        <v>57690755</v>
      </c>
      <c r="I29" s="12">
        <v>0.18779999999999999</v>
      </c>
      <c r="J29" s="15">
        <v>2644000</v>
      </c>
      <c r="K29" s="9"/>
      <c r="L29" s="15">
        <f t="shared" si="3"/>
        <v>264400</v>
      </c>
      <c r="M29" s="13">
        <f t="shared" si="0"/>
        <v>0.18910741301059</v>
      </c>
      <c r="N29" s="9">
        <v>1.35</v>
      </c>
      <c r="O29" s="11">
        <f t="shared" si="4"/>
        <v>370370.37037037034</v>
      </c>
      <c r="P29" s="14">
        <v>250000</v>
      </c>
      <c r="Q29" s="14"/>
      <c r="R29" s="14">
        <v>250000</v>
      </c>
      <c r="S29" s="14"/>
      <c r="T29" s="14"/>
      <c r="U29" s="14"/>
      <c r="V29" s="14"/>
      <c r="W29" s="14"/>
      <c r="X29" s="16" t="s">
        <v>44</v>
      </c>
      <c r="Y29" s="16" t="s">
        <v>44</v>
      </c>
      <c r="Z29" s="16" t="s">
        <v>44</v>
      </c>
      <c r="AA29" s="16" t="s">
        <v>44</v>
      </c>
      <c r="AB29" s="16" t="s">
        <v>44</v>
      </c>
      <c r="AC29" s="16" t="s">
        <v>44</v>
      </c>
      <c r="AD29" s="16"/>
      <c r="AE29" s="16" t="s">
        <v>44</v>
      </c>
      <c r="AF29" s="14" t="s">
        <v>44</v>
      </c>
      <c r="AG29" s="14" t="s">
        <v>44</v>
      </c>
      <c r="AH29" s="14" t="s">
        <v>44</v>
      </c>
      <c r="AI29" s="14" t="s">
        <v>44</v>
      </c>
      <c r="AJ29" s="14" t="s">
        <v>44</v>
      </c>
      <c r="AK29" s="14" t="s">
        <v>44</v>
      </c>
      <c r="AL29" s="14"/>
      <c r="AM29" s="17" t="s">
        <v>44</v>
      </c>
    </row>
    <row r="30" spans="1:39" x14ac:dyDescent="0.35">
      <c r="A30" s="8" t="s">
        <v>83</v>
      </c>
      <c r="B30" s="9" t="s">
        <v>82</v>
      </c>
      <c r="C30" s="10" t="s">
        <v>48</v>
      </c>
      <c r="D30" s="10" t="s">
        <v>42</v>
      </c>
      <c r="E30" s="10" t="s">
        <v>43</v>
      </c>
      <c r="F30" s="11">
        <v>500000</v>
      </c>
      <c r="G30" s="11">
        <v>43611948</v>
      </c>
      <c r="H30" s="11">
        <v>57690755</v>
      </c>
      <c r="I30" s="22">
        <v>0.18779999999999999</v>
      </c>
      <c r="J30" s="16">
        <v>2644000</v>
      </c>
      <c r="K30" s="9"/>
      <c r="L30" s="16">
        <f t="shared" si="3"/>
        <v>264400</v>
      </c>
      <c r="M30" s="23">
        <f t="shared" si="0"/>
        <v>0.18910741301059</v>
      </c>
      <c r="N30" s="9">
        <v>1.35</v>
      </c>
      <c r="O30" s="11">
        <f t="shared" si="4"/>
        <v>370370.37037037034</v>
      </c>
      <c r="P30" s="14"/>
      <c r="Q30" s="14"/>
      <c r="R30" s="14"/>
      <c r="S30" s="14"/>
      <c r="T30" s="14"/>
      <c r="U30" s="14"/>
      <c r="V30" s="14"/>
      <c r="W30" s="14"/>
      <c r="X30" s="16" t="s">
        <v>44</v>
      </c>
      <c r="Y30" s="16" t="s">
        <v>44</v>
      </c>
      <c r="Z30" s="16" t="s">
        <v>44</v>
      </c>
      <c r="AA30" s="16" t="s">
        <v>44</v>
      </c>
      <c r="AB30" s="16" t="s">
        <v>44</v>
      </c>
      <c r="AC30" s="16" t="s">
        <v>44</v>
      </c>
      <c r="AD30" s="16"/>
      <c r="AE30" s="16" t="s">
        <v>44</v>
      </c>
      <c r="AF30" s="14" t="s">
        <v>44</v>
      </c>
      <c r="AG30" s="14" t="s">
        <v>44</v>
      </c>
      <c r="AH30" s="14" t="s">
        <v>44</v>
      </c>
      <c r="AI30" s="14" t="s">
        <v>44</v>
      </c>
      <c r="AJ30" s="14" t="s">
        <v>44</v>
      </c>
      <c r="AK30" s="14" t="s">
        <v>44</v>
      </c>
      <c r="AL30" s="14"/>
      <c r="AM30" s="17" t="s">
        <v>44</v>
      </c>
    </row>
    <row r="31" spans="1:39" x14ac:dyDescent="0.35">
      <c r="A31" s="18" t="s">
        <v>84</v>
      </c>
      <c r="B31" s="19" t="s">
        <v>85</v>
      </c>
      <c r="C31" s="20" t="s">
        <v>41</v>
      </c>
      <c r="D31" s="10" t="s">
        <v>42</v>
      </c>
      <c r="E31" s="10" t="s">
        <v>43</v>
      </c>
      <c r="F31" s="11">
        <v>450000</v>
      </c>
      <c r="G31" s="11">
        <v>1035500</v>
      </c>
      <c r="H31" s="11">
        <v>8790515</v>
      </c>
      <c r="I31" s="12">
        <v>0.45800000000000002</v>
      </c>
      <c r="J31" s="15">
        <v>3551797</v>
      </c>
      <c r="K31" s="19"/>
      <c r="L31" s="15">
        <f t="shared" si="3"/>
        <v>355179.7</v>
      </c>
      <c r="M31" s="13">
        <f t="shared" si="0"/>
        <v>0.12669643000430486</v>
      </c>
      <c r="N31" s="9">
        <v>1.35</v>
      </c>
      <c r="O31" s="11">
        <f t="shared" si="4"/>
        <v>333333.33333333331</v>
      </c>
      <c r="P31" s="14">
        <v>250000</v>
      </c>
      <c r="Q31" s="14"/>
      <c r="R31" s="14">
        <v>2000000</v>
      </c>
      <c r="S31" s="14">
        <v>750000</v>
      </c>
      <c r="T31" s="14"/>
      <c r="U31" s="14"/>
      <c r="V31" s="14"/>
      <c r="W31" s="14"/>
      <c r="X31" s="16" t="s">
        <v>44</v>
      </c>
      <c r="Y31" s="16" t="s">
        <v>44</v>
      </c>
      <c r="Z31" s="16" t="s">
        <v>44</v>
      </c>
      <c r="AA31" s="16" t="s">
        <v>44</v>
      </c>
      <c r="AB31" s="16" t="s">
        <v>44</v>
      </c>
      <c r="AC31" s="16" t="s">
        <v>44</v>
      </c>
      <c r="AD31" s="16"/>
      <c r="AE31" s="16" t="s">
        <v>44</v>
      </c>
      <c r="AF31" s="14" t="s">
        <v>44</v>
      </c>
      <c r="AG31" s="14" t="s">
        <v>44</v>
      </c>
      <c r="AH31" s="14" t="s">
        <v>44</v>
      </c>
      <c r="AI31" s="14" t="s">
        <v>44</v>
      </c>
      <c r="AJ31" s="14" t="s">
        <v>44</v>
      </c>
      <c r="AK31" s="14" t="s">
        <v>44</v>
      </c>
      <c r="AL31" s="14"/>
      <c r="AM31" s="17" t="s">
        <v>44</v>
      </c>
    </row>
    <row r="32" spans="1:39" x14ac:dyDescent="0.35">
      <c r="A32" s="18" t="s">
        <v>86</v>
      </c>
      <c r="B32" s="19" t="s">
        <v>85</v>
      </c>
      <c r="C32" s="20" t="s">
        <v>41</v>
      </c>
      <c r="D32" s="10" t="s">
        <v>42</v>
      </c>
      <c r="E32" s="10" t="s">
        <v>43</v>
      </c>
      <c r="F32" s="11">
        <v>450000</v>
      </c>
      <c r="G32" s="11">
        <v>28902531</v>
      </c>
      <c r="H32" s="11">
        <v>144633560</v>
      </c>
      <c r="I32" s="12">
        <v>2.0400000000000001E-2</v>
      </c>
      <c r="J32" s="15">
        <v>2360913</v>
      </c>
      <c r="K32" s="19"/>
      <c r="L32" s="15">
        <f t="shared" si="3"/>
        <v>236091.3</v>
      </c>
      <c r="M32" s="13">
        <f t="shared" si="0"/>
        <v>0.19060422811005742</v>
      </c>
      <c r="N32" s="9">
        <v>1.35</v>
      </c>
      <c r="O32" s="11">
        <f t="shared" si="4"/>
        <v>333333.33333333331</v>
      </c>
      <c r="P32" s="14"/>
      <c r="Q32" s="14"/>
      <c r="R32" s="14"/>
      <c r="S32" s="14"/>
      <c r="T32" s="14"/>
      <c r="U32" s="14"/>
      <c r="V32" s="14"/>
      <c r="W32" s="14"/>
      <c r="X32" s="16" t="s">
        <v>44</v>
      </c>
      <c r="Y32" s="16" t="s">
        <v>44</v>
      </c>
      <c r="Z32" s="16" t="s">
        <v>44</v>
      </c>
      <c r="AA32" s="16" t="s">
        <v>44</v>
      </c>
      <c r="AB32" s="16" t="s">
        <v>44</v>
      </c>
      <c r="AC32" s="16" t="s">
        <v>44</v>
      </c>
      <c r="AD32" s="16"/>
      <c r="AE32" s="16" t="s">
        <v>44</v>
      </c>
      <c r="AF32" s="14" t="s">
        <v>44</v>
      </c>
      <c r="AG32" s="14" t="s">
        <v>44</v>
      </c>
      <c r="AH32" s="14" t="s">
        <v>44</v>
      </c>
      <c r="AI32" s="14" t="s">
        <v>44</v>
      </c>
      <c r="AJ32" s="14" t="s">
        <v>44</v>
      </c>
      <c r="AK32" s="14" t="s">
        <v>44</v>
      </c>
      <c r="AL32" s="14"/>
      <c r="AM32" s="17" t="s">
        <v>44</v>
      </c>
    </row>
    <row r="33" spans="1:39" x14ac:dyDescent="0.35">
      <c r="A33" s="18" t="s">
        <v>87</v>
      </c>
      <c r="B33" s="19" t="s">
        <v>85</v>
      </c>
      <c r="C33" s="20" t="s">
        <v>41</v>
      </c>
      <c r="D33" s="10" t="s">
        <v>42</v>
      </c>
      <c r="E33" s="10" t="s">
        <v>43</v>
      </c>
      <c r="F33" s="11">
        <v>900000</v>
      </c>
      <c r="G33" s="11">
        <v>41494142</v>
      </c>
      <c r="H33" s="11">
        <v>122254027</v>
      </c>
      <c r="I33" s="12">
        <v>5.2400000000000002E-2</v>
      </c>
      <c r="J33" s="15">
        <v>4231818</v>
      </c>
      <c r="K33" s="19"/>
      <c r="L33" s="15">
        <f t="shared" si="3"/>
        <v>423181.8</v>
      </c>
      <c r="M33" s="13">
        <f t="shared" si="0"/>
        <v>0.21267455263907853</v>
      </c>
      <c r="N33" s="9">
        <v>1.35</v>
      </c>
      <c r="O33" s="11">
        <f t="shared" si="4"/>
        <v>666666.66666666663</v>
      </c>
      <c r="P33" s="14"/>
      <c r="Q33" s="14"/>
      <c r="R33" s="14"/>
      <c r="S33" s="14"/>
      <c r="T33" s="14"/>
      <c r="U33" s="14"/>
      <c r="V33" s="14"/>
      <c r="W33" s="14"/>
      <c r="X33" s="16" t="s">
        <v>44</v>
      </c>
      <c r="Y33" s="16" t="s">
        <v>44</v>
      </c>
      <c r="Z33" s="16" t="s">
        <v>44</v>
      </c>
      <c r="AA33" s="16" t="s">
        <v>44</v>
      </c>
      <c r="AB33" s="16" t="s">
        <v>44</v>
      </c>
      <c r="AC33" s="16" t="s">
        <v>44</v>
      </c>
      <c r="AD33" s="16"/>
      <c r="AE33" s="16" t="s">
        <v>44</v>
      </c>
      <c r="AF33" s="14" t="s">
        <v>44</v>
      </c>
      <c r="AG33" s="14" t="s">
        <v>44</v>
      </c>
      <c r="AH33" s="14" t="s">
        <v>44</v>
      </c>
      <c r="AI33" s="14" t="s">
        <v>44</v>
      </c>
      <c r="AJ33" s="14" t="s">
        <v>44</v>
      </c>
      <c r="AK33" s="14" t="s">
        <v>44</v>
      </c>
      <c r="AL33" s="14"/>
      <c r="AM33" s="17" t="s">
        <v>44</v>
      </c>
    </row>
    <row r="34" spans="1:39" x14ac:dyDescent="0.35">
      <c r="A34" s="18" t="s">
        <v>88</v>
      </c>
      <c r="B34" s="19" t="s">
        <v>85</v>
      </c>
      <c r="C34" s="20" t="s">
        <v>41</v>
      </c>
      <c r="D34" s="10" t="s">
        <v>42</v>
      </c>
      <c r="E34" s="10" t="s">
        <v>43</v>
      </c>
      <c r="F34" s="11">
        <v>1200000</v>
      </c>
      <c r="G34" s="11">
        <v>8425862</v>
      </c>
      <c r="H34" s="11">
        <v>18691782</v>
      </c>
      <c r="I34" s="12">
        <v>0.44169999999999998</v>
      </c>
      <c r="J34" s="15">
        <v>4534457</v>
      </c>
      <c r="K34" s="19"/>
      <c r="L34" s="15">
        <f t="shared" si="3"/>
        <v>453445.7</v>
      </c>
      <c r="M34" s="13">
        <f t="shared" si="0"/>
        <v>0.26464028658778771</v>
      </c>
      <c r="N34" s="9">
        <v>1.35</v>
      </c>
      <c r="O34" s="11">
        <f t="shared" si="4"/>
        <v>888888.88888888888</v>
      </c>
      <c r="P34" s="14"/>
      <c r="Q34" s="14"/>
      <c r="R34" s="14"/>
      <c r="S34" s="14"/>
      <c r="T34" s="14"/>
      <c r="U34" s="14"/>
      <c r="V34" s="14"/>
      <c r="W34" s="14"/>
      <c r="X34" s="16" t="s">
        <v>44</v>
      </c>
      <c r="Y34" s="16" t="s">
        <v>44</v>
      </c>
      <c r="Z34" s="16" t="s">
        <v>44</v>
      </c>
      <c r="AA34" s="16" t="s">
        <v>44</v>
      </c>
      <c r="AB34" s="16" t="s">
        <v>44</v>
      </c>
      <c r="AC34" s="16" t="s">
        <v>44</v>
      </c>
      <c r="AD34" s="16"/>
      <c r="AE34" s="16" t="s">
        <v>44</v>
      </c>
      <c r="AF34" s="14" t="s">
        <v>44</v>
      </c>
      <c r="AG34" s="14" t="s">
        <v>44</v>
      </c>
      <c r="AH34" s="14" t="s">
        <v>44</v>
      </c>
      <c r="AI34" s="14" t="s">
        <v>44</v>
      </c>
      <c r="AJ34" s="14" t="s">
        <v>44</v>
      </c>
      <c r="AK34" s="14" t="s">
        <v>44</v>
      </c>
      <c r="AL34" s="14"/>
      <c r="AM34" s="17" t="s">
        <v>44</v>
      </c>
    </row>
    <row r="35" spans="1:39" x14ac:dyDescent="0.35">
      <c r="A35" s="8" t="s">
        <v>89</v>
      </c>
      <c r="B35" s="9" t="s">
        <v>89</v>
      </c>
      <c r="C35" s="10" t="s">
        <v>41</v>
      </c>
      <c r="D35" s="10" t="s">
        <v>42</v>
      </c>
      <c r="E35" s="10" t="s">
        <v>43</v>
      </c>
      <c r="F35" s="11">
        <v>1500000</v>
      </c>
      <c r="G35" s="11">
        <v>27165040</v>
      </c>
      <c r="H35" s="11">
        <v>85454409</v>
      </c>
      <c r="I35" s="12">
        <v>0.17119999999999999</v>
      </c>
      <c r="J35" s="15">
        <v>9979139.9934449438</v>
      </c>
      <c r="K35" s="9"/>
      <c r="L35" s="15">
        <f t="shared" si="3"/>
        <v>997913.99934449443</v>
      </c>
      <c r="M35" s="13">
        <f t="shared" si="0"/>
        <v>0.15031355417253528</v>
      </c>
      <c r="N35" s="9">
        <v>1.35</v>
      </c>
      <c r="O35" s="11">
        <f t="shared" si="4"/>
        <v>1111111.111111111</v>
      </c>
      <c r="P35" s="14">
        <v>500000</v>
      </c>
      <c r="Q35" s="14"/>
      <c r="R35" s="14"/>
      <c r="S35" s="14"/>
      <c r="T35" s="14"/>
      <c r="U35" s="14"/>
      <c r="V35" s="14"/>
      <c r="W35" s="14"/>
      <c r="X35" s="16" t="s">
        <v>44</v>
      </c>
      <c r="Y35" s="16" t="s">
        <v>44</v>
      </c>
      <c r="Z35" s="16" t="s">
        <v>44</v>
      </c>
      <c r="AA35" s="16" t="s">
        <v>44</v>
      </c>
      <c r="AB35" s="16" t="s">
        <v>44</v>
      </c>
      <c r="AC35" s="16" t="s">
        <v>44</v>
      </c>
      <c r="AD35" s="16"/>
      <c r="AE35" s="16" t="s">
        <v>44</v>
      </c>
      <c r="AF35" s="14" t="s">
        <v>44</v>
      </c>
      <c r="AG35" s="14" t="s">
        <v>44</v>
      </c>
      <c r="AH35" s="14" t="s">
        <v>44</v>
      </c>
      <c r="AI35" s="14" t="s">
        <v>44</v>
      </c>
      <c r="AJ35" s="14" t="s">
        <v>44</v>
      </c>
      <c r="AK35" s="14" t="s">
        <v>44</v>
      </c>
      <c r="AL35" s="14"/>
      <c r="AM35" s="17" t="s">
        <v>44</v>
      </c>
    </row>
    <row r="36" spans="1:39" x14ac:dyDescent="0.35">
      <c r="A36" s="8" t="s">
        <v>90</v>
      </c>
      <c r="B36" s="9" t="s">
        <v>91</v>
      </c>
      <c r="C36" s="10" t="s">
        <v>41</v>
      </c>
      <c r="D36" s="10" t="s">
        <v>42</v>
      </c>
      <c r="E36" s="10" t="s">
        <v>43</v>
      </c>
      <c r="F36" s="11">
        <v>750000</v>
      </c>
      <c r="G36" s="11">
        <v>7625810</v>
      </c>
      <c r="H36" s="11">
        <v>27051088</v>
      </c>
      <c r="I36" s="12">
        <v>0.25030000000000002</v>
      </c>
      <c r="J36" s="15">
        <v>4862147</v>
      </c>
      <c r="K36" s="9"/>
      <c r="L36" s="15">
        <f t="shared" si="3"/>
        <v>486214.7</v>
      </c>
      <c r="M36" s="13">
        <f t="shared" si="0"/>
        <v>0.15425284344549847</v>
      </c>
      <c r="N36" s="9">
        <v>1.35</v>
      </c>
      <c r="O36" s="11">
        <f t="shared" si="4"/>
        <v>555555.5555555555</v>
      </c>
      <c r="P36" s="14"/>
      <c r="Q36" s="14"/>
      <c r="R36" s="14"/>
      <c r="S36" s="14"/>
      <c r="T36" s="14"/>
      <c r="U36" s="14"/>
      <c r="V36" s="14"/>
      <c r="W36" s="14"/>
      <c r="X36" s="16" t="s">
        <v>44</v>
      </c>
      <c r="Y36" s="16" t="s">
        <v>44</v>
      </c>
      <c r="Z36" s="16" t="s">
        <v>44</v>
      </c>
      <c r="AA36" s="16" t="s">
        <v>44</v>
      </c>
      <c r="AB36" s="16" t="s">
        <v>44</v>
      </c>
      <c r="AC36" s="16" t="s">
        <v>44</v>
      </c>
      <c r="AD36" s="16"/>
      <c r="AE36" s="16" t="s">
        <v>44</v>
      </c>
      <c r="AF36" s="14" t="s">
        <v>44</v>
      </c>
      <c r="AG36" s="14" t="s">
        <v>44</v>
      </c>
      <c r="AH36" s="14" t="s">
        <v>44</v>
      </c>
      <c r="AI36" s="14" t="s">
        <v>44</v>
      </c>
      <c r="AJ36" s="14" t="s">
        <v>44</v>
      </c>
      <c r="AK36" s="14" t="s">
        <v>44</v>
      </c>
      <c r="AL36" s="14"/>
      <c r="AM36" s="17" t="s">
        <v>44</v>
      </c>
    </row>
    <row r="37" spans="1:39" x14ac:dyDescent="0.35">
      <c r="A37" s="8" t="s">
        <v>92</v>
      </c>
      <c r="B37" s="9" t="s">
        <v>91</v>
      </c>
      <c r="C37" s="10" t="s">
        <v>41</v>
      </c>
      <c r="D37" s="10" t="s">
        <v>42</v>
      </c>
      <c r="E37" s="10" t="s">
        <v>43</v>
      </c>
      <c r="F37" s="11">
        <v>600000</v>
      </c>
      <c r="G37" s="11">
        <v>14338550</v>
      </c>
      <c r="H37" s="11">
        <v>27532696</v>
      </c>
      <c r="I37" s="12">
        <v>0.1903</v>
      </c>
      <c r="J37" s="15">
        <v>2510846</v>
      </c>
      <c r="K37" s="9"/>
      <c r="L37" s="15">
        <f t="shared" si="3"/>
        <v>251084.6</v>
      </c>
      <c r="M37" s="13">
        <f t="shared" si="0"/>
        <v>0.23896328169867845</v>
      </c>
      <c r="N37" s="9">
        <v>1.35</v>
      </c>
      <c r="O37" s="11">
        <f t="shared" si="4"/>
        <v>444444.44444444444</v>
      </c>
      <c r="P37" s="14"/>
      <c r="Q37" s="14"/>
      <c r="R37" s="14"/>
      <c r="S37" s="14"/>
      <c r="T37" s="14"/>
      <c r="U37" s="14"/>
      <c r="V37" s="14"/>
      <c r="W37" s="14"/>
      <c r="X37" s="16" t="s">
        <v>44</v>
      </c>
      <c r="Y37" s="16" t="s">
        <v>44</v>
      </c>
      <c r="Z37" s="16" t="s">
        <v>44</v>
      </c>
      <c r="AA37" s="16" t="s">
        <v>44</v>
      </c>
      <c r="AB37" s="16" t="s">
        <v>44</v>
      </c>
      <c r="AC37" s="16" t="s">
        <v>44</v>
      </c>
      <c r="AD37" s="16"/>
      <c r="AE37" s="16" t="s">
        <v>44</v>
      </c>
      <c r="AF37" s="14" t="s">
        <v>44</v>
      </c>
      <c r="AG37" s="14" t="s">
        <v>44</v>
      </c>
      <c r="AH37" s="14" t="s">
        <v>44</v>
      </c>
      <c r="AI37" s="14" t="s">
        <v>44</v>
      </c>
      <c r="AJ37" s="14" t="s">
        <v>44</v>
      </c>
      <c r="AK37" s="14" t="s">
        <v>44</v>
      </c>
      <c r="AL37" s="14"/>
      <c r="AM37" s="17" t="s">
        <v>44</v>
      </c>
    </row>
    <row r="38" spans="1:39" x14ac:dyDescent="0.35">
      <c r="A38" s="8" t="s">
        <v>93</v>
      </c>
      <c r="B38" s="9" t="s">
        <v>91</v>
      </c>
      <c r="C38" s="10" t="s">
        <v>41</v>
      </c>
      <c r="D38" s="10" t="s">
        <v>42</v>
      </c>
      <c r="E38" s="10" t="s">
        <v>43</v>
      </c>
      <c r="F38" s="11">
        <v>1200000</v>
      </c>
      <c r="G38" s="11">
        <v>31623200</v>
      </c>
      <c r="H38" s="11">
        <v>60814720</v>
      </c>
      <c r="I38" s="12">
        <v>0.21379999999999999</v>
      </c>
      <c r="J38" s="24">
        <v>6241147</v>
      </c>
      <c r="K38" s="9"/>
      <c r="L38" s="15">
        <f t="shared" si="3"/>
        <v>624114.69999999995</v>
      </c>
      <c r="M38" s="13">
        <f t="shared" si="0"/>
        <v>0.19227234993824052</v>
      </c>
      <c r="N38" s="9">
        <v>1.35</v>
      </c>
      <c r="O38" s="11">
        <f t="shared" si="4"/>
        <v>888888.88888888888</v>
      </c>
      <c r="P38" s="14"/>
      <c r="Q38" s="14"/>
      <c r="R38" s="14"/>
      <c r="S38" s="14"/>
      <c r="T38" s="14"/>
      <c r="U38" s="14"/>
      <c r="V38" s="14"/>
      <c r="W38" s="14"/>
      <c r="X38" s="16" t="s">
        <v>44</v>
      </c>
      <c r="Y38" s="16" t="s">
        <v>44</v>
      </c>
      <c r="Z38" s="16" t="s">
        <v>44</v>
      </c>
      <c r="AA38" s="16" t="s">
        <v>44</v>
      </c>
      <c r="AB38" s="16" t="s">
        <v>44</v>
      </c>
      <c r="AC38" s="16" t="s">
        <v>44</v>
      </c>
      <c r="AD38" s="16"/>
      <c r="AE38" s="16" t="s">
        <v>44</v>
      </c>
      <c r="AF38" s="14" t="s">
        <v>44</v>
      </c>
      <c r="AG38" s="14" t="s">
        <v>44</v>
      </c>
      <c r="AH38" s="14" t="s">
        <v>44</v>
      </c>
      <c r="AI38" s="14" t="s">
        <v>44</v>
      </c>
      <c r="AJ38" s="14" t="s">
        <v>44</v>
      </c>
      <c r="AK38" s="14" t="s">
        <v>44</v>
      </c>
      <c r="AL38" s="14"/>
      <c r="AM38" s="17" t="s">
        <v>44</v>
      </c>
    </row>
    <row r="39" spans="1:39" x14ac:dyDescent="0.35">
      <c r="A39" s="8" t="s">
        <v>94</v>
      </c>
      <c r="B39" s="9" t="s">
        <v>91</v>
      </c>
      <c r="C39" s="10" t="s">
        <v>41</v>
      </c>
      <c r="D39" s="10" t="s">
        <v>42</v>
      </c>
      <c r="E39" s="10" t="s">
        <v>43</v>
      </c>
      <c r="F39" s="11">
        <v>450000</v>
      </c>
      <c r="G39" s="11">
        <v>13019160</v>
      </c>
      <c r="H39" s="11">
        <v>27184842</v>
      </c>
      <c r="I39" s="12">
        <v>0.22950000000000001</v>
      </c>
      <c r="J39" s="15">
        <v>3251024</v>
      </c>
      <c r="K39" s="9"/>
      <c r="L39" s="15">
        <f t="shared" si="3"/>
        <v>325102.40000000002</v>
      </c>
      <c r="M39" s="13">
        <f t="shared" si="0"/>
        <v>0.13841792616726298</v>
      </c>
      <c r="N39" s="9">
        <v>1.35</v>
      </c>
      <c r="O39" s="11">
        <f t="shared" si="4"/>
        <v>333333.33333333331</v>
      </c>
      <c r="P39" s="14"/>
      <c r="Q39" s="14"/>
      <c r="R39" s="14"/>
      <c r="S39" s="14"/>
      <c r="T39" s="14"/>
      <c r="U39" s="14"/>
      <c r="V39" s="14"/>
      <c r="W39" s="14"/>
      <c r="X39" s="16" t="s">
        <v>44</v>
      </c>
      <c r="Y39" s="16" t="s">
        <v>44</v>
      </c>
      <c r="Z39" s="16" t="s">
        <v>44</v>
      </c>
      <c r="AA39" s="16" t="s">
        <v>44</v>
      </c>
      <c r="AB39" s="16" t="s">
        <v>44</v>
      </c>
      <c r="AC39" s="16" t="s">
        <v>44</v>
      </c>
      <c r="AD39" s="16"/>
      <c r="AE39" s="16" t="s">
        <v>44</v>
      </c>
      <c r="AF39" s="14" t="s">
        <v>44</v>
      </c>
      <c r="AG39" s="14" t="s">
        <v>44</v>
      </c>
      <c r="AH39" s="14" t="s">
        <v>44</v>
      </c>
      <c r="AI39" s="14" t="s">
        <v>44</v>
      </c>
      <c r="AJ39" s="14" t="s">
        <v>44</v>
      </c>
      <c r="AK39" s="14" t="s">
        <v>44</v>
      </c>
      <c r="AL39" s="14"/>
      <c r="AM39" s="17" t="s">
        <v>44</v>
      </c>
    </row>
    <row r="40" spans="1:39" x14ac:dyDescent="0.35">
      <c r="A40" s="8" t="s">
        <v>95</v>
      </c>
      <c r="B40" s="9" t="s">
        <v>91</v>
      </c>
      <c r="C40" s="10" t="s">
        <v>48</v>
      </c>
      <c r="D40" s="10" t="s">
        <v>42</v>
      </c>
      <c r="E40" s="10" t="s">
        <v>43</v>
      </c>
      <c r="F40" s="11">
        <v>250000</v>
      </c>
      <c r="G40" s="11">
        <v>7625810</v>
      </c>
      <c r="H40" s="11">
        <v>27044040</v>
      </c>
      <c r="I40" s="25">
        <v>8.3400000000000002E-2</v>
      </c>
      <c r="J40" s="15">
        <v>1620228</v>
      </c>
      <c r="K40" s="9"/>
      <c r="L40" s="15">
        <f t="shared" si="3"/>
        <v>162022.79999999999</v>
      </c>
      <c r="M40" s="13">
        <f t="shared" si="0"/>
        <v>0.15429927146055988</v>
      </c>
      <c r="N40" s="9">
        <v>1.35</v>
      </c>
      <c r="O40" s="11">
        <f t="shared" si="4"/>
        <v>185185.18518518517</v>
      </c>
      <c r="P40" s="14"/>
      <c r="Q40" s="14">
        <v>1500000</v>
      </c>
      <c r="R40" s="14"/>
      <c r="S40" s="14"/>
      <c r="T40" s="14"/>
      <c r="U40" s="14"/>
      <c r="V40" s="14"/>
      <c r="W40" s="14">
        <v>61889</v>
      </c>
      <c r="X40" s="16" t="s">
        <v>44</v>
      </c>
      <c r="Y40" s="16" t="s">
        <v>44</v>
      </c>
      <c r="Z40" s="16" t="s">
        <v>44</v>
      </c>
      <c r="AA40" s="16" t="s">
        <v>44</v>
      </c>
      <c r="AB40" s="16" t="s">
        <v>44</v>
      </c>
      <c r="AC40" s="16" t="s">
        <v>44</v>
      </c>
      <c r="AD40" s="16"/>
      <c r="AE40" s="16" t="s">
        <v>44</v>
      </c>
      <c r="AF40" s="14" t="s">
        <v>44</v>
      </c>
      <c r="AG40" s="14" t="s">
        <v>44</v>
      </c>
      <c r="AH40" s="14" t="s">
        <v>44</v>
      </c>
      <c r="AI40" s="14" t="s">
        <v>44</v>
      </c>
      <c r="AJ40" s="14" t="s">
        <v>44</v>
      </c>
      <c r="AK40" s="14" t="s">
        <v>44</v>
      </c>
      <c r="AL40" s="14"/>
      <c r="AM40" s="17" t="s">
        <v>44</v>
      </c>
    </row>
    <row r="41" spans="1:39" x14ac:dyDescent="0.35">
      <c r="A41" s="8" t="s">
        <v>96</v>
      </c>
      <c r="B41" s="9" t="s">
        <v>91</v>
      </c>
      <c r="C41" s="10" t="s">
        <v>48</v>
      </c>
      <c r="D41" s="10" t="s">
        <v>42</v>
      </c>
      <c r="E41" s="10" t="s">
        <v>43</v>
      </c>
      <c r="F41" s="11">
        <v>200000</v>
      </c>
      <c r="G41" s="11">
        <v>14338550</v>
      </c>
      <c r="H41" s="11">
        <v>27533400</v>
      </c>
      <c r="I41" s="25">
        <v>6.3399999999999998E-2</v>
      </c>
      <c r="J41" s="15">
        <v>836980</v>
      </c>
      <c r="K41" s="9"/>
      <c r="L41" s="15">
        <f t="shared" si="3"/>
        <v>83698</v>
      </c>
      <c r="M41" s="13">
        <f t="shared" si="0"/>
        <v>0.23895433582642356</v>
      </c>
      <c r="N41" s="9">
        <v>1.35</v>
      </c>
      <c r="O41" s="11">
        <f t="shared" si="4"/>
        <v>148148.14814814815</v>
      </c>
      <c r="P41" s="14"/>
      <c r="Q41" s="14"/>
      <c r="R41" s="14"/>
      <c r="S41" s="14"/>
      <c r="T41" s="14"/>
      <c r="U41" s="14"/>
      <c r="V41" s="14"/>
      <c r="W41" s="14"/>
      <c r="X41" s="16" t="s">
        <v>44</v>
      </c>
      <c r="Y41" s="16" t="s">
        <v>44</v>
      </c>
      <c r="Z41" s="16" t="s">
        <v>44</v>
      </c>
      <c r="AA41" s="16" t="s">
        <v>44</v>
      </c>
      <c r="AB41" s="16" t="s">
        <v>44</v>
      </c>
      <c r="AC41" s="16" t="s">
        <v>44</v>
      </c>
      <c r="AD41" s="16"/>
      <c r="AE41" s="16" t="s">
        <v>44</v>
      </c>
      <c r="AF41" s="14" t="s">
        <v>44</v>
      </c>
      <c r="AG41" s="14" t="s">
        <v>44</v>
      </c>
      <c r="AH41" s="14" t="s">
        <v>44</v>
      </c>
      <c r="AI41" s="14" t="s">
        <v>44</v>
      </c>
      <c r="AJ41" s="14" t="s">
        <v>44</v>
      </c>
      <c r="AK41" s="14" t="s">
        <v>44</v>
      </c>
      <c r="AL41" s="14"/>
      <c r="AM41" s="17" t="s">
        <v>44</v>
      </c>
    </row>
    <row r="42" spans="1:39" x14ac:dyDescent="0.35">
      <c r="A42" s="8" t="s">
        <v>97</v>
      </c>
      <c r="B42" s="9" t="s">
        <v>91</v>
      </c>
      <c r="C42" s="10" t="s">
        <v>48</v>
      </c>
      <c r="D42" s="10" t="s">
        <v>42</v>
      </c>
      <c r="E42" s="10" t="s">
        <v>43</v>
      </c>
      <c r="F42" s="26">
        <v>730000</v>
      </c>
      <c r="G42" s="11">
        <v>31623200</v>
      </c>
      <c r="H42" s="11">
        <v>60814720</v>
      </c>
      <c r="I42" s="25">
        <v>0.13006166</v>
      </c>
      <c r="J42" s="15">
        <v>3796698</v>
      </c>
      <c r="K42" s="9"/>
      <c r="L42" s="15">
        <f t="shared" si="3"/>
        <v>379669.8</v>
      </c>
      <c r="M42" s="13">
        <f t="shared" si="0"/>
        <v>0.1922723376997591</v>
      </c>
      <c r="N42" s="9">
        <v>1.35</v>
      </c>
      <c r="O42" s="11">
        <f t="shared" si="4"/>
        <v>540740.74074074067</v>
      </c>
      <c r="P42" s="14"/>
      <c r="Q42" s="14"/>
      <c r="R42" s="14"/>
      <c r="S42" s="14"/>
      <c r="T42" s="14"/>
      <c r="U42" s="14"/>
      <c r="V42" s="14"/>
      <c r="W42" s="14"/>
      <c r="X42" s="16" t="s">
        <v>44</v>
      </c>
      <c r="Y42" s="16" t="s">
        <v>44</v>
      </c>
      <c r="Z42" s="16" t="s">
        <v>44</v>
      </c>
      <c r="AA42" s="16" t="s">
        <v>44</v>
      </c>
      <c r="AB42" s="16" t="s">
        <v>44</v>
      </c>
      <c r="AC42" s="16" t="s">
        <v>44</v>
      </c>
      <c r="AD42" s="16"/>
      <c r="AE42" s="16" t="s">
        <v>44</v>
      </c>
      <c r="AF42" s="14" t="s">
        <v>44</v>
      </c>
      <c r="AG42" s="14" t="s">
        <v>44</v>
      </c>
      <c r="AH42" s="14" t="s">
        <v>44</v>
      </c>
      <c r="AI42" s="14" t="s">
        <v>44</v>
      </c>
      <c r="AJ42" s="14" t="s">
        <v>44</v>
      </c>
      <c r="AK42" s="14" t="s">
        <v>44</v>
      </c>
      <c r="AL42" s="14"/>
      <c r="AM42" s="17" t="s">
        <v>44</v>
      </c>
    </row>
    <row r="43" spans="1:39" x14ac:dyDescent="0.35">
      <c r="A43" s="8" t="s">
        <v>98</v>
      </c>
      <c r="B43" s="9" t="s">
        <v>91</v>
      </c>
      <c r="C43" s="10" t="s">
        <v>48</v>
      </c>
      <c r="D43" s="10" t="s">
        <v>42</v>
      </c>
      <c r="E43" s="10" t="s">
        <v>43</v>
      </c>
      <c r="F43" s="26">
        <v>381889</v>
      </c>
      <c r="G43" s="11">
        <v>13019160</v>
      </c>
      <c r="H43" s="11">
        <v>27184842</v>
      </c>
      <c r="I43" s="25">
        <v>0.19476338000000001</v>
      </c>
      <c r="J43" s="24">
        <v>2758956</v>
      </c>
      <c r="K43" s="9"/>
      <c r="L43" s="15">
        <f t="shared" si="3"/>
        <v>275895.59999999998</v>
      </c>
      <c r="M43" s="13">
        <f t="shared" si="0"/>
        <v>0.13841793779966044</v>
      </c>
      <c r="N43" s="9">
        <v>1.35</v>
      </c>
      <c r="O43" s="11">
        <f t="shared" si="4"/>
        <v>282880.74074074073</v>
      </c>
      <c r="P43" s="14"/>
      <c r="Q43" s="14"/>
      <c r="R43" s="14"/>
      <c r="S43" s="14"/>
      <c r="T43" s="14"/>
      <c r="U43" s="14"/>
      <c r="V43" s="14"/>
      <c r="W43" s="14"/>
      <c r="X43" s="16" t="s">
        <v>44</v>
      </c>
      <c r="Y43" s="16" t="s">
        <v>44</v>
      </c>
      <c r="Z43" s="16" t="s">
        <v>44</v>
      </c>
      <c r="AA43" s="16" t="s">
        <v>44</v>
      </c>
      <c r="AB43" s="16" t="s">
        <v>44</v>
      </c>
      <c r="AC43" s="16" t="s">
        <v>44</v>
      </c>
      <c r="AD43" s="16"/>
      <c r="AE43" s="16" t="s">
        <v>44</v>
      </c>
      <c r="AF43" s="14" t="s">
        <v>44</v>
      </c>
      <c r="AG43" s="14" t="s">
        <v>44</v>
      </c>
      <c r="AH43" s="14" t="s">
        <v>44</v>
      </c>
      <c r="AI43" s="14" t="s">
        <v>44</v>
      </c>
      <c r="AJ43" s="14" t="s">
        <v>44</v>
      </c>
      <c r="AK43" s="14" t="s">
        <v>44</v>
      </c>
      <c r="AL43" s="14"/>
      <c r="AM43" s="17" t="s">
        <v>44</v>
      </c>
    </row>
    <row r="44" spans="1:39" x14ac:dyDescent="0.35">
      <c r="A44" s="8" t="s">
        <v>99</v>
      </c>
      <c r="B44" s="9" t="s">
        <v>91</v>
      </c>
      <c r="C44" s="10" t="s">
        <v>48</v>
      </c>
      <c r="D44" s="10" t="s">
        <v>42</v>
      </c>
      <c r="E44" s="10" t="s">
        <v>43</v>
      </c>
      <c r="F44" s="27">
        <v>540000</v>
      </c>
      <c r="G44" s="11">
        <v>31623200</v>
      </c>
      <c r="H44" s="11">
        <v>60814720</v>
      </c>
      <c r="I44" s="25">
        <v>9.6210000000000004E-2</v>
      </c>
      <c r="J44" s="28">
        <v>2808516</v>
      </c>
      <c r="K44" s="19"/>
      <c r="L44" s="15">
        <f t="shared" si="3"/>
        <v>280851.59999999998</v>
      </c>
      <c r="M44" s="13">
        <f t="shared" si="0"/>
        <v>0.19227236020731234</v>
      </c>
      <c r="N44" s="9">
        <v>1.35</v>
      </c>
      <c r="O44" s="11">
        <f t="shared" si="4"/>
        <v>400000</v>
      </c>
      <c r="P44" s="28"/>
      <c r="Q44" s="14">
        <v>1000000</v>
      </c>
      <c r="R44" s="14"/>
      <c r="S44" s="14"/>
      <c r="T44" s="14"/>
      <c r="U44" s="14"/>
      <c r="V44" s="14"/>
      <c r="W44" s="14"/>
      <c r="X44" s="16" t="s">
        <v>44</v>
      </c>
      <c r="Y44" s="16" t="s">
        <v>44</v>
      </c>
      <c r="Z44" s="16" t="s">
        <v>44</v>
      </c>
      <c r="AA44" s="16" t="s">
        <v>44</v>
      </c>
      <c r="AB44" s="16" t="s">
        <v>44</v>
      </c>
      <c r="AC44" s="16" t="s">
        <v>44</v>
      </c>
      <c r="AD44" s="16"/>
      <c r="AE44" s="16" t="s">
        <v>44</v>
      </c>
      <c r="AF44" s="14" t="s">
        <v>44</v>
      </c>
      <c r="AG44" s="14" t="s">
        <v>44</v>
      </c>
      <c r="AH44" s="14" t="s">
        <v>44</v>
      </c>
      <c r="AI44" s="14" t="s">
        <v>44</v>
      </c>
      <c r="AJ44" s="14" t="s">
        <v>44</v>
      </c>
      <c r="AK44" s="14" t="s">
        <v>44</v>
      </c>
      <c r="AL44" s="14"/>
      <c r="AM44" s="17" t="s">
        <v>44</v>
      </c>
    </row>
    <row r="45" spans="1:39" x14ac:dyDescent="0.35">
      <c r="A45" s="8" t="s">
        <v>100</v>
      </c>
      <c r="B45" s="9" t="s">
        <v>91</v>
      </c>
      <c r="C45" s="10" t="s">
        <v>48</v>
      </c>
      <c r="D45" s="10" t="s">
        <v>42</v>
      </c>
      <c r="E45" s="10" t="s">
        <v>43</v>
      </c>
      <c r="F45" s="27">
        <v>460000</v>
      </c>
      <c r="G45" s="11">
        <v>13019160</v>
      </c>
      <c r="H45" s="11">
        <v>27184842</v>
      </c>
      <c r="I45" s="25">
        <v>0.2346</v>
      </c>
      <c r="J45" s="28">
        <v>3323269</v>
      </c>
      <c r="K45" s="19"/>
      <c r="L45" s="15">
        <f t="shared" si="3"/>
        <v>332326.90000000002</v>
      </c>
      <c r="M45" s="13">
        <f t="shared" si="0"/>
        <v>0.1384179252416822</v>
      </c>
      <c r="N45" s="9">
        <v>1.35</v>
      </c>
      <c r="O45" s="11">
        <f t="shared" si="4"/>
        <v>340740.74074074073</v>
      </c>
      <c r="P45" s="28"/>
      <c r="Q45" s="14"/>
      <c r="R45" s="14"/>
      <c r="S45" s="14"/>
      <c r="T45" s="14"/>
      <c r="U45" s="14"/>
      <c r="V45" s="14"/>
      <c r="W45" s="14"/>
      <c r="X45" s="16" t="s">
        <v>44</v>
      </c>
      <c r="Y45" s="16" t="s">
        <v>44</v>
      </c>
      <c r="Z45" s="16" t="s">
        <v>44</v>
      </c>
      <c r="AA45" s="16" t="s">
        <v>44</v>
      </c>
      <c r="AB45" s="16" t="s">
        <v>44</v>
      </c>
      <c r="AC45" s="16" t="s">
        <v>44</v>
      </c>
      <c r="AD45" s="16"/>
      <c r="AE45" s="16" t="s">
        <v>44</v>
      </c>
      <c r="AF45" s="14" t="s">
        <v>44</v>
      </c>
      <c r="AG45" s="14" t="s">
        <v>44</v>
      </c>
      <c r="AH45" s="14" t="s">
        <v>44</v>
      </c>
      <c r="AI45" s="14" t="s">
        <v>44</v>
      </c>
      <c r="AJ45" s="14" t="s">
        <v>44</v>
      </c>
      <c r="AK45" s="14" t="s">
        <v>44</v>
      </c>
      <c r="AL45" s="14"/>
      <c r="AM45" s="17" t="s">
        <v>44</v>
      </c>
    </row>
    <row r="46" spans="1:39" x14ac:dyDescent="0.35">
      <c r="A46" s="8" t="s">
        <v>69</v>
      </c>
      <c r="B46" s="9" t="s">
        <v>68</v>
      </c>
      <c r="C46" s="10" t="s">
        <v>48</v>
      </c>
      <c r="D46" s="10">
        <v>9</v>
      </c>
      <c r="E46" s="10" t="s">
        <v>101</v>
      </c>
      <c r="F46" s="11">
        <v>2150000</v>
      </c>
      <c r="G46" s="11">
        <v>33061622</v>
      </c>
      <c r="H46" s="11">
        <v>59506692</v>
      </c>
      <c r="I46" s="22">
        <v>0.59530000000000005</v>
      </c>
      <c r="J46" s="11">
        <v>15742750</v>
      </c>
      <c r="K46" s="11">
        <v>8056409</v>
      </c>
      <c r="L46" s="11">
        <f t="shared" si="3"/>
        <v>1574275</v>
      </c>
      <c r="M46" s="22">
        <f t="shared" si="0"/>
        <v>0.13657080243286593</v>
      </c>
      <c r="N46" s="10">
        <v>1.35</v>
      </c>
      <c r="O46" s="16">
        <f t="shared" si="4"/>
        <v>1592592.5925925926</v>
      </c>
      <c r="P46" s="14" t="s">
        <v>44</v>
      </c>
      <c r="Q46" s="16" t="s">
        <v>44</v>
      </c>
      <c r="R46" s="16" t="s">
        <v>44</v>
      </c>
      <c r="S46" s="16" t="s">
        <v>44</v>
      </c>
      <c r="T46" s="16">
        <v>600000</v>
      </c>
      <c r="U46" s="16" t="s">
        <v>44</v>
      </c>
      <c r="V46" s="16"/>
      <c r="W46" s="16">
        <v>1550000</v>
      </c>
      <c r="X46" s="16" t="s">
        <v>44</v>
      </c>
      <c r="Y46" s="16" t="s">
        <v>44</v>
      </c>
      <c r="Z46" s="16" t="s">
        <v>44</v>
      </c>
      <c r="AA46" s="16" t="s">
        <v>44</v>
      </c>
      <c r="AB46" s="16">
        <v>146207</v>
      </c>
      <c r="AC46" s="16" t="s">
        <v>44</v>
      </c>
      <c r="AD46" s="16"/>
      <c r="AE46" s="16">
        <v>377702</v>
      </c>
      <c r="AF46" s="14" t="s">
        <v>44</v>
      </c>
      <c r="AG46" s="14" t="s">
        <v>44</v>
      </c>
      <c r="AH46" s="14" t="s">
        <v>44</v>
      </c>
      <c r="AI46" s="14" t="s">
        <v>44</v>
      </c>
      <c r="AJ46" s="14">
        <v>14621</v>
      </c>
      <c r="AK46" s="14" t="s">
        <v>44</v>
      </c>
      <c r="AL46" s="14" t="s">
        <v>44</v>
      </c>
      <c r="AM46" s="17">
        <v>37770</v>
      </c>
    </row>
    <row r="47" spans="1:39" x14ac:dyDescent="0.35">
      <c r="A47" s="8" t="s">
        <v>102</v>
      </c>
      <c r="B47" s="9" t="s">
        <v>71</v>
      </c>
      <c r="C47" s="10" t="s">
        <v>48</v>
      </c>
      <c r="D47" s="10">
        <v>9</v>
      </c>
      <c r="E47" s="10" t="s">
        <v>101</v>
      </c>
      <c r="F47" s="11">
        <v>1117000</v>
      </c>
      <c r="G47" s="11">
        <v>55915280</v>
      </c>
      <c r="H47" s="11">
        <v>166195951</v>
      </c>
      <c r="I47" s="22">
        <v>6.5199999999999994E-2</v>
      </c>
      <c r="J47" s="11">
        <v>7185705</v>
      </c>
      <c r="K47" s="11">
        <v>7185705</v>
      </c>
      <c r="L47" s="11">
        <f t="shared" si="3"/>
        <v>718570.5</v>
      </c>
      <c r="M47" s="22">
        <f t="shared" si="0"/>
        <v>0.15544751697989273</v>
      </c>
      <c r="N47" s="10">
        <v>1.35</v>
      </c>
      <c r="O47" s="16">
        <f t="shared" si="4"/>
        <v>827407.4074074073</v>
      </c>
      <c r="P47" s="14" t="s">
        <v>44</v>
      </c>
      <c r="Q47" s="16">
        <v>117000</v>
      </c>
      <c r="R47" s="16" t="s">
        <v>44</v>
      </c>
      <c r="S47" s="16" t="s">
        <v>44</v>
      </c>
      <c r="T47" s="16">
        <v>400000</v>
      </c>
      <c r="U47" s="16" t="s">
        <v>44</v>
      </c>
      <c r="V47" s="16"/>
      <c r="W47" s="16">
        <v>600000</v>
      </c>
      <c r="X47" s="16" t="s">
        <v>44</v>
      </c>
      <c r="Y47" s="16">
        <v>15036</v>
      </c>
      <c r="Z47" s="16" t="s">
        <v>44</v>
      </c>
      <c r="AA47" s="16" t="s">
        <v>44</v>
      </c>
      <c r="AB47" s="16">
        <v>51404</v>
      </c>
      <c r="AC47" s="16" t="s">
        <v>44</v>
      </c>
      <c r="AD47" s="16"/>
      <c r="AE47" s="16">
        <v>77106</v>
      </c>
      <c r="AF47" s="14" t="s">
        <v>44</v>
      </c>
      <c r="AG47" s="14">
        <v>1504</v>
      </c>
      <c r="AH47" s="14" t="s">
        <v>44</v>
      </c>
      <c r="AI47" s="14" t="s">
        <v>44</v>
      </c>
      <c r="AJ47" s="14">
        <v>5140</v>
      </c>
      <c r="AK47" s="14" t="s">
        <v>44</v>
      </c>
      <c r="AL47" s="14" t="s">
        <v>44</v>
      </c>
      <c r="AM47" s="17">
        <v>7711</v>
      </c>
    </row>
    <row r="48" spans="1:39" x14ac:dyDescent="0.35">
      <c r="A48" s="8" t="s">
        <v>61</v>
      </c>
      <c r="B48" s="9" t="s">
        <v>62</v>
      </c>
      <c r="C48" s="10" t="s">
        <v>41</v>
      </c>
      <c r="D48" s="10">
        <v>9</v>
      </c>
      <c r="E48" s="10" t="s">
        <v>101</v>
      </c>
      <c r="F48" s="11">
        <v>332245</v>
      </c>
      <c r="G48" s="11">
        <v>7124315</v>
      </c>
      <c r="H48" s="11">
        <v>26728680</v>
      </c>
      <c r="I48" s="22">
        <v>0.14000000000000001</v>
      </c>
      <c r="J48" s="11">
        <v>2744611</v>
      </c>
      <c r="K48" s="11">
        <v>187641</v>
      </c>
      <c r="L48" s="11">
        <f>J48/10</f>
        <v>274461.09999999998</v>
      </c>
      <c r="M48" s="22">
        <f t="shared" si="0"/>
        <v>0.12105358464277816</v>
      </c>
      <c r="N48" s="10">
        <v>1.35</v>
      </c>
      <c r="O48" s="16">
        <f t="shared" si="4"/>
        <v>246107.40740740739</v>
      </c>
      <c r="P48" s="14">
        <v>166123</v>
      </c>
      <c r="Q48" s="16" t="s">
        <v>44</v>
      </c>
      <c r="R48" s="14">
        <v>166123</v>
      </c>
      <c r="S48" s="16" t="s">
        <v>44</v>
      </c>
      <c r="T48" s="16" t="s">
        <v>44</v>
      </c>
      <c r="U48" s="16" t="s">
        <v>44</v>
      </c>
      <c r="V48" s="16"/>
      <c r="W48" s="16" t="s">
        <v>44</v>
      </c>
      <c r="X48" s="16">
        <v>4375</v>
      </c>
      <c r="Y48" s="16" t="s">
        <v>44</v>
      </c>
      <c r="Z48" s="16">
        <v>4375</v>
      </c>
      <c r="AA48" s="16" t="s">
        <v>44</v>
      </c>
      <c r="AB48" s="16" t="s">
        <v>44</v>
      </c>
      <c r="AC48" s="16" t="s">
        <v>44</v>
      </c>
      <c r="AD48" s="16"/>
      <c r="AE48" s="16" t="s">
        <v>44</v>
      </c>
      <c r="AF48" s="14">
        <v>438</v>
      </c>
      <c r="AG48" s="14" t="s">
        <v>44</v>
      </c>
      <c r="AH48" s="14">
        <v>438</v>
      </c>
      <c r="AI48" s="14" t="s">
        <v>44</v>
      </c>
      <c r="AJ48" s="14" t="s">
        <v>44</v>
      </c>
      <c r="AK48" s="14" t="s">
        <v>44</v>
      </c>
      <c r="AL48" s="14" t="s">
        <v>44</v>
      </c>
      <c r="AM48" s="17" t="s">
        <v>44</v>
      </c>
    </row>
    <row r="49" spans="1:39" x14ac:dyDescent="0.35">
      <c r="A49" s="8" t="s">
        <v>63</v>
      </c>
      <c r="B49" s="9" t="s">
        <v>62</v>
      </c>
      <c r="C49" s="10" t="s">
        <v>48</v>
      </c>
      <c r="D49" s="10">
        <v>9</v>
      </c>
      <c r="E49" s="10" t="s">
        <v>101</v>
      </c>
      <c r="F49" s="11">
        <v>332245</v>
      </c>
      <c r="G49" s="11">
        <v>7124315</v>
      </c>
      <c r="H49" s="11">
        <v>26728680</v>
      </c>
      <c r="I49" s="22">
        <v>0.14000000000000001</v>
      </c>
      <c r="J49" s="11">
        <v>2744611</v>
      </c>
      <c r="K49" s="11">
        <v>187641</v>
      </c>
      <c r="L49" s="11">
        <f>J49/10</f>
        <v>274461.09999999998</v>
      </c>
      <c r="M49" s="22">
        <f t="shared" si="0"/>
        <v>0.12105358464277816</v>
      </c>
      <c r="N49" s="10">
        <v>1.35</v>
      </c>
      <c r="O49" s="16">
        <f>F49/N49</f>
        <v>246107.40740740739</v>
      </c>
      <c r="P49" s="14" t="s">
        <v>44</v>
      </c>
      <c r="Q49" s="16" t="s">
        <v>44</v>
      </c>
      <c r="R49" s="16" t="s">
        <v>44</v>
      </c>
      <c r="S49" s="16" t="s">
        <v>44</v>
      </c>
      <c r="T49" s="16" t="s">
        <v>44</v>
      </c>
      <c r="U49" s="16" t="s">
        <v>44</v>
      </c>
      <c r="V49" s="16"/>
      <c r="W49" s="16">
        <v>332245</v>
      </c>
      <c r="X49" s="16" t="s">
        <v>44</v>
      </c>
      <c r="Y49" s="16" t="s">
        <v>44</v>
      </c>
      <c r="Z49" s="16" t="s">
        <v>44</v>
      </c>
      <c r="AA49" s="16" t="s">
        <v>44</v>
      </c>
      <c r="AB49" s="16" t="s">
        <v>44</v>
      </c>
      <c r="AC49" s="16" t="s">
        <v>44</v>
      </c>
      <c r="AD49" s="16"/>
      <c r="AE49" s="16">
        <v>8751</v>
      </c>
      <c r="AF49" s="14" t="s">
        <v>44</v>
      </c>
      <c r="AG49" s="14" t="s">
        <v>44</v>
      </c>
      <c r="AH49" s="14" t="s">
        <v>44</v>
      </c>
      <c r="AI49" s="14" t="s">
        <v>44</v>
      </c>
      <c r="AJ49" s="14" t="s">
        <v>44</v>
      </c>
      <c r="AK49" s="14" t="s">
        <v>44</v>
      </c>
      <c r="AL49" s="14" t="s">
        <v>44</v>
      </c>
      <c r="AM49" s="17">
        <v>875</v>
      </c>
    </row>
    <row r="50" spans="1:39" x14ac:dyDescent="0.35">
      <c r="A50" s="8" t="s">
        <v>81</v>
      </c>
      <c r="B50" s="9" t="s">
        <v>80</v>
      </c>
      <c r="C50" s="10" t="s">
        <v>41</v>
      </c>
      <c r="D50" s="10">
        <v>9</v>
      </c>
      <c r="E50" s="10" t="s">
        <v>101</v>
      </c>
      <c r="F50" s="11">
        <v>280000</v>
      </c>
      <c r="G50" s="11">
        <v>56691660</v>
      </c>
      <c r="H50" s="11">
        <v>133475841</v>
      </c>
      <c r="I50" s="22">
        <v>1.77E-2</v>
      </c>
      <c r="J50" s="11">
        <v>1359080</v>
      </c>
      <c r="K50" s="11"/>
      <c r="L50" s="11">
        <f>J50/10</f>
        <v>135908</v>
      </c>
      <c r="M50" s="22">
        <f t="shared" si="0"/>
        <v>0.20602172057568355</v>
      </c>
      <c r="N50" s="10">
        <v>1.35</v>
      </c>
      <c r="O50" s="16">
        <f t="shared" si="4"/>
        <v>207407.40740740739</v>
      </c>
      <c r="P50" s="14">
        <v>140000</v>
      </c>
      <c r="Q50" s="16" t="s">
        <v>44</v>
      </c>
      <c r="R50" s="14">
        <v>140000</v>
      </c>
      <c r="S50" s="16" t="s">
        <v>44</v>
      </c>
      <c r="T50" s="16" t="s">
        <v>44</v>
      </c>
      <c r="U50" s="16" t="s">
        <v>44</v>
      </c>
      <c r="V50" s="16"/>
      <c r="W50" s="16" t="s">
        <v>44</v>
      </c>
      <c r="X50" s="16" t="s">
        <v>44</v>
      </c>
      <c r="Y50" s="16" t="s">
        <v>44</v>
      </c>
      <c r="Z50" s="16" t="s">
        <v>44</v>
      </c>
      <c r="AA50" s="16" t="s">
        <v>44</v>
      </c>
      <c r="AB50" s="16" t="s">
        <v>44</v>
      </c>
      <c r="AC50" s="16" t="s">
        <v>44</v>
      </c>
      <c r="AD50" s="16"/>
      <c r="AE50" s="16" t="s">
        <v>44</v>
      </c>
      <c r="AF50" s="14" t="s">
        <v>44</v>
      </c>
      <c r="AG50" s="14" t="s">
        <v>44</v>
      </c>
      <c r="AH50" s="14" t="s">
        <v>44</v>
      </c>
      <c r="AI50" s="14" t="s">
        <v>44</v>
      </c>
      <c r="AJ50" s="14" t="s">
        <v>44</v>
      </c>
      <c r="AK50" s="14" t="s">
        <v>44</v>
      </c>
      <c r="AL50" s="14" t="s">
        <v>44</v>
      </c>
      <c r="AM50" s="17" t="s">
        <v>44</v>
      </c>
    </row>
    <row r="51" spans="1:39" x14ac:dyDescent="0.35">
      <c r="A51" s="8" t="s">
        <v>79</v>
      </c>
      <c r="B51" s="9" t="s">
        <v>80</v>
      </c>
      <c r="C51" s="10" t="s">
        <v>41</v>
      </c>
      <c r="D51" s="10">
        <v>9</v>
      </c>
      <c r="E51" s="10" t="s">
        <v>101</v>
      </c>
      <c r="F51" s="11">
        <v>1120000</v>
      </c>
      <c r="G51" s="11">
        <v>113528220</v>
      </c>
      <c r="H51" s="11">
        <v>301964751</v>
      </c>
      <c r="I51" s="22">
        <v>2.4500000000000001E-2</v>
      </c>
      <c r="J51" s="11">
        <v>4616695</v>
      </c>
      <c r="K51" s="11">
        <v>4616695</v>
      </c>
      <c r="L51" s="11">
        <f>J51/10</f>
        <v>461669.5</v>
      </c>
      <c r="M51" s="22">
        <f t="shared" si="0"/>
        <v>0.24259778911104155</v>
      </c>
      <c r="N51" s="10">
        <v>1.35</v>
      </c>
      <c r="O51" s="16">
        <f t="shared" si="4"/>
        <v>829629.62962962955</v>
      </c>
      <c r="P51" s="14">
        <v>560000</v>
      </c>
      <c r="Q51" s="16" t="s">
        <v>44</v>
      </c>
      <c r="R51" s="16">
        <v>560000</v>
      </c>
      <c r="S51" s="16" t="s">
        <v>44</v>
      </c>
      <c r="T51" s="16" t="s">
        <v>44</v>
      </c>
      <c r="U51" s="16" t="s">
        <v>44</v>
      </c>
      <c r="V51" s="16"/>
      <c r="W51" s="16" t="s">
        <v>44</v>
      </c>
      <c r="X51" s="16">
        <v>22773</v>
      </c>
      <c r="Y51" s="16" t="s">
        <v>44</v>
      </c>
      <c r="Z51" s="16">
        <v>22773</v>
      </c>
      <c r="AA51" s="16" t="s">
        <v>44</v>
      </c>
      <c r="AB51" s="16" t="s">
        <v>44</v>
      </c>
      <c r="AC51" s="16" t="s">
        <v>44</v>
      </c>
      <c r="AD51" s="16"/>
      <c r="AE51" s="16" t="s">
        <v>44</v>
      </c>
      <c r="AF51" s="14">
        <v>2277</v>
      </c>
      <c r="AG51" s="14" t="s">
        <v>44</v>
      </c>
      <c r="AH51" s="14">
        <v>2277</v>
      </c>
      <c r="AI51" s="14" t="s">
        <v>44</v>
      </c>
      <c r="AJ51" s="14" t="s">
        <v>44</v>
      </c>
      <c r="AK51" s="14" t="s">
        <v>44</v>
      </c>
      <c r="AL51" s="14" t="s">
        <v>44</v>
      </c>
      <c r="AM51" s="17" t="s">
        <v>44</v>
      </c>
    </row>
    <row r="52" spans="1:39" x14ac:dyDescent="0.35">
      <c r="A52" s="8" t="s">
        <v>103</v>
      </c>
      <c r="B52" s="9" t="s">
        <v>75</v>
      </c>
      <c r="C52" s="10" t="s">
        <v>41</v>
      </c>
      <c r="D52" s="10">
        <v>9</v>
      </c>
      <c r="E52" s="10" t="s">
        <v>101</v>
      </c>
      <c r="F52" s="11">
        <v>511616</v>
      </c>
      <c r="G52" s="11">
        <v>27874890</v>
      </c>
      <c r="H52" s="11">
        <v>35119276</v>
      </c>
      <c r="I52" s="22">
        <v>0.32150000000000001</v>
      </c>
      <c r="J52" s="11">
        <v>2329070</v>
      </c>
      <c r="K52" s="11"/>
      <c r="L52" s="11">
        <f t="shared" ref="L52:L78" si="5">J52/10</f>
        <v>232907</v>
      </c>
      <c r="M52" s="22">
        <f t="shared" si="0"/>
        <v>0.21966535999347378</v>
      </c>
      <c r="N52" s="10">
        <v>1.35</v>
      </c>
      <c r="O52" s="15">
        <f t="shared" si="4"/>
        <v>378974.81481481477</v>
      </c>
      <c r="P52" s="14">
        <v>255808</v>
      </c>
      <c r="Q52" s="15"/>
      <c r="R52" s="15" t="s">
        <v>44</v>
      </c>
      <c r="S52" s="15">
        <v>255808</v>
      </c>
      <c r="T52" s="15" t="s">
        <v>44</v>
      </c>
      <c r="U52" s="15" t="s">
        <v>44</v>
      </c>
      <c r="V52" s="15"/>
      <c r="W52" s="15" t="s">
        <v>44</v>
      </c>
      <c r="X52" s="15" t="s">
        <v>44</v>
      </c>
      <c r="Y52" s="15" t="s">
        <v>44</v>
      </c>
      <c r="Z52" s="15" t="s">
        <v>44</v>
      </c>
      <c r="AA52" s="15" t="s">
        <v>44</v>
      </c>
      <c r="AB52" s="15" t="s">
        <v>44</v>
      </c>
      <c r="AC52" s="15" t="s">
        <v>44</v>
      </c>
      <c r="AD52" s="15"/>
      <c r="AE52" s="15" t="s">
        <v>44</v>
      </c>
      <c r="AF52" s="14" t="s">
        <v>44</v>
      </c>
      <c r="AG52" s="14" t="s">
        <v>44</v>
      </c>
      <c r="AH52" s="14" t="s">
        <v>44</v>
      </c>
      <c r="AI52" s="14" t="s">
        <v>44</v>
      </c>
      <c r="AJ52" s="14" t="s">
        <v>44</v>
      </c>
      <c r="AK52" s="14" t="s">
        <v>44</v>
      </c>
      <c r="AL52" s="14" t="s">
        <v>44</v>
      </c>
      <c r="AM52" s="17" t="s">
        <v>44</v>
      </c>
    </row>
    <row r="53" spans="1:39" x14ac:dyDescent="0.35">
      <c r="A53" s="8" t="s">
        <v>74</v>
      </c>
      <c r="B53" s="9" t="s">
        <v>75</v>
      </c>
      <c r="C53" s="10" t="s">
        <v>41</v>
      </c>
      <c r="D53" s="10">
        <v>9</v>
      </c>
      <c r="E53" s="10" t="s">
        <v>101</v>
      </c>
      <c r="F53" s="11">
        <v>988384</v>
      </c>
      <c r="G53" s="11">
        <v>11515440</v>
      </c>
      <c r="H53" s="11">
        <v>21029520</v>
      </c>
      <c r="I53" s="22">
        <v>0.40200000000000002</v>
      </c>
      <c r="J53" s="11">
        <v>3824660</v>
      </c>
      <c r="K53" s="11"/>
      <c r="L53" s="11">
        <f t="shared" si="5"/>
        <v>382466</v>
      </c>
      <c r="M53" s="22">
        <f t="shared" si="0"/>
        <v>0.25842401677534738</v>
      </c>
      <c r="N53" s="10">
        <v>1.35</v>
      </c>
      <c r="O53" s="15">
        <f t="shared" si="4"/>
        <v>732136.29629629629</v>
      </c>
      <c r="P53" s="14">
        <v>494192</v>
      </c>
      <c r="Q53" s="15" t="s">
        <v>44</v>
      </c>
      <c r="R53" s="15" t="s">
        <v>44</v>
      </c>
      <c r="S53" s="15">
        <v>494192</v>
      </c>
      <c r="T53" s="15" t="s">
        <v>44</v>
      </c>
      <c r="U53" s="15" t="s">
        <v>44</v>
      </c>
      <c r="V53" s="15"/>
      <c r="W53" s="15" t="s">
        <v>44</v>
      </c>
      <c r="X53" s="15" t="s">
        <v>44</v>
      </c>
      <c r="Y53" s="15" t="s">
        <v>44</v>
      </c>
      <c r="Z53" s="15" t="s">
        <v>44</v>
      </c>
      <c r="AA53" s="15" t="s">
        <v>44</v>
      </c>
      <c r="AB53" s="15" t="s">
        <v>44</v>
      </c>
      <c r="AC53" s="15" t="s">
        <v>44</v>
      </c>
      <c r="AD53" s="15"/>
      <c r="AE53" s="15" t="s">
        <v>44</v>
      </c>
      <c r="AF53" s="14" t="s">
        <v>44</v>
      </c>
      <c r="AG53" s="14" t="s">
        <v>44</v>
      </c>
      <c r="AH53" s="14" t="s">
        <v>44</v>
      </c>
      <c r="AI53" s="14" t="s">
        <v>44</v>
      </c>
      <c r="AJ53" s="14" t="s">
        <v>44</v>
      </c>
      <c r="AK53" s="14" t="s">
        <v>44</v>
      </c>
      <c r="AL53" s="14" t="s">
        <v>44</v>
      </c>
      <c r="AM53" s="17" t="s">
        <v>44</v>
      </c>
    </row>
    <row r="54" spans="1:39" x14ac:dyDescent="0.35">
      <c r="A54" s="8" t="s">
        <v>78</v>
      </c>
      <c r="B54" s="9" t="s">
        <v>75</v>
      </c>
      <c r="C54" s="10" t="s">
        <v>48</v>
      </c>
      <c r="D54" s="10">
        <v>9</v>
      </c>
      <c r="E54" s="10" t="s">
        <v>101</v>
      </c>
      <c r="F54" s="11">
        <v>511616</v>
      </c>
      <c r="G54" s="11">
        <v>27874890</v>
      </c>
      <c r="H54" s="11">
        <v>35119276</v>
      </c>
      <c r="I54" s="22">
        <v>0.32150000000000001</v>
      </c>
      <c r="J54" s="11">
        <v>2329070</v>
      </c>
      <c r="K54" s="11"/>
      <c r="L54" s="11">
        <f t="shared" si="5"/>
        <v>232907</v>
      </c>
      <c r="M54" s="22">
        <f t="shared" si="0"/>
        <v>0.21966535999347378</v>
      </c>
      <c r="N54" s="10">
        <v>1.35</v>
      </c>
      <c r="O54" s="15">
        <f t="shared" si="4"/>
        <v>378974.81481481477</v>
      </c>
      <c r="P54" s="14" t="s">
        <v>44</v>
      </c>
      <c r="Q54" s="15" t="s">
        <v>44</v>
      </c>
      <c r="R54" s="15" t="s">
        <v>44</v>
      </c>
      <c r="S54" s="15" t="s">
        <v>44</v>
      </c>
      <c r="T54" s="15" t="s">
        <v>44</v>
      </c>
      <c r="U54" s="15" t="s">
        <v>44</v>
      </c>
      <c r="V54" s="15"/>
      <c r="W54" s="15">
        <v>511616</v>
      </c>
      <c r="X54" s="15" t="s">
        <v>44</v>
      </c>
      <c r="Y54" s="15" t="s">
        <v>44</v>
      </c>
      <c r="Z54" s="15" t="s">
        <v>44</v>
      </c>
      <c r="AA54" s="15" t="s">
        <v>44</v>
      </c>
      <c r="AB54" s="15" t="s">
        <v>44</v>
      </c>
      <c r="AC54" s="15" t="s">
        <v>44</v>
      </c>
      <c r="AD54" s="15"/>
      <c r="AE54" s="15" t="s">
        <v>44</v>
      </c>
      <c r="AF54" s="14" t="s">
        <v>44</v>
      </c>
      <c r="AG54" s="14" t="s">
        <v>44</v>
      </c>
      <c r="AH54" s="14" t="s">
        <v>44</v>
      </c>
      <c r="AI54" s="14" t="s">
        <v>44</v>
      </c>
      <c r="AJ54" s="14" t="s">
        <v>44</v>
      </c>
      <c r="AK54" s="14" t="s">
        <v>44</v>
      </c>
      <c r="AL54" s="14" t="s">
        <v>44</v>
      </c>
      <c r="AM54" s="17" t="s">
        <v>44</v>
      </c>
    </row>
    <row r="55" spans="1:39" x14ac:dyDescent="0.35">
      <c r="A55" s="8" t="s">
        <v>76</v>
      </c>
      <c r="B55" s="9" t="s">
        <v>75</v>
      </c>
      <c r="C55" s="10" t="s">
        <v>48</v>
      </c>
      <c r="D55" s="10">
        <v>9</v>
      </c>
      <c r="E55" s="10" t="s">
        <v>101</v>
      </c>
      <c r="F55" s="11">
        <v>500000</v>
      </c>
      <c r="G55" s="11">
        <v>11515440</v>
      </c>
      <c r="H55" s="11">
        <v>21029520</v>
      </c>
      <c r="I55" s="22">
        <v>0.2034</v>
      </c>
      <c r="J55" s="11">
        <v>1934805</v>
      </c>
      <c r="K55" s="11"/>
      <c r="L55" s="11">
        <f t="shared" si="5"/>
        <v>193480.5</v>
      </c>
      <c r="M55" s="22">
        <f t="shared" si="0"/>
        <v>0.25842397554275498</v>
      </c>
      <c r="N55" s="10">
        <v>1.35</v>
      </c>
      <c r="O55" s="15">
        <f t="shared" si="4"/>
        <v>370370.37037037034</v>
      </c>
      <c r="P55" s="14" t="s">
        <v>44</v>
      </c>
      <c r="Q55" s="15" t="s">
        <v>44</v>
      </c>
      <c r="R55" s="15" t="s">
        <v>44</v>
      </c>
      <c r="S55" s="15" t="s">
        <v>44</v>
      </c>
      <c r="T55" s="15" t="s">
        <v>44</v>
      </c>
      <c r="U55" s="15" t="s">
        <v>44</v>
      </c>
      <c r="V55" s="15"/>
      <c r="W55" s="15">
        <v>500000</v>
      </c>
      <c r="X55" s="15" t="s">
        <v>44</v>
      </c>
      <c r="Y55" s="15" t="s">
        <v>44</v>
      </c>
      <c r="Z55" s="15" t="s">
        <v>44</v>
      </c>
      <c r="AA55" s="15" t="s">
        <v>44</v>
      </c>
      <c r="AB55" s="15" t="s">
        <v>44</v>
      </c>
      <c r="AC55" s="15" t="s">
        <v>44</v>
      </c>
      <c r="AD55" s="15"/>
      <c r="AE55" s="15" t="s">
        <v>44</v>
      </c>
      <c r="AF55" s="14" t="s">
        <v>44</v>
      </c>
      <c r="AG55" s="14" t="s">
        <v>44</v>
      </c>
      <c r="AH55" s="14" t="s">
        <v>44</v>
      </c>
      <c r="AI55" s="14" t="s">
        <v>44</v>
      </c>
      <c r="AJ55" s="14" t="s">
        <v>44</v>
      </c>
      <c r="AK55" s="14" t="s">
        <v>44</v>
      </c>
      <c r="AL55" s="14" t="s">
        <v>44</v>
      </c>
      <c r="AM55" s="17" t="s">
        <v>44</v>
      </c>
    </row>
    <row r="56" spans="1:39" x14ac:dyDescent="0.35">
      <c r="A56" s="8" t="s">
        <v>54</v>
      </c>
      <c r="B56" s="9" t="s">
        <v>55</v>
      </c>
      <c r="C56" s="10" t="s">
        <v>41</v>
      </c>
      <c r="D56" s="10">
        <v>9</v>
      </c>
      <c r="E56" s="10" t="s">
        <v>101</v>
      </c>
      <c r="F56" s="11">
        <v>607493</v>
      </c>
      <c r="G56" s="11">
        <v>10304640</v>
      </c>
      <c r="H56" s="11">
        <v>19720836</v>
      </c>
      <c r="I56" s="22">
        <v>0.26550000000000001</v>
      </c>
      <c r="J56" s="11">
        <v>2500000</v>
      </c>
      <c r="K56" s="11">
        <v>2500000</v>
      </c>
      <c r="L56" s="11">
        <f t="shared" si="5"/>
        <v>250000</v>
      </c>
      <c r="M56" s="22">
        <f t="shared" si="0"/>
        <v>0.2429972</v>
      </c>
      <c r="N56" s="10">
        <v>1.35</v>
      </c>
      <c r="O56" s="15">
        <f t="shared" si="4"/>
        <v>449994.81481481477</v>
      </c>
      <c r="P56" s="14">
        <v>303747</v>
      </c>
      <c r="Q56" s="15" t="s">
        <v>44</v>
      </c>
      <c r="R56" s="15" t="s">
        <v>44</v>
      </c>
      <c r="S56" s="14">
        <v>303747</v>
      </c>
      <c r="T56" s="15" t="s">
        <v>44</v>
      </c>
      <c r="U56" s="15" t="s">
        <v>44</v>
      </c>
      <c r="V56" s="15"/>
      <c r="W56" s="15" t="s">
        <v>44</v>
      </c>
      <c r="X56" s="15">
        <v>73692</v>
      </c>
      <c r="Y56" s="15" t="s">
        <v>44</v>
      </c>
      <c r="Z56" s="15" t="s">
        <v>44</v>
      </c>
      <c r="AA56" s="15">
        <v>73692</v>
      </c>
      <c r="AB56" s="15" t="s">
        <v>44</v>
      </c>
      <c r="AC56" s="15" t="s">
        <v>44</v>
      </c>
      <c r="AD56" s="15"/>
      <c r="AE56" s="15" t="s">
        <v>44</v>
      </c>
      <c r="AF56" s="14">
        <v>7369</v>
      </c>
      <c r="AG56" s="14" t="s">
        <v>44</v>
      </c>
      <c r="AH56" s="14" t="s">
        <v>44</v>
      </c>
      <c r="AI56" s="14">
        <v>7369</v>
      </c>
      <c r="AJ56" s="14" t="s">
        <v>44</v>
      </c>
      <c r="AK56" s="14" t="s">
        <v>44</v>
      </c>
      <c r="AL56" s="14" t="s">
        <v>44</v>
      </c>
      <c r="AM56" s="17" t="s">
        <v>44</v>
      </c>
    </row>
    <row r="57" spans="1:39" x14ac:dyDescent="0.35">
      <c r="A57" s="18" t="s">
        <v>56</v>
      </c>
      <c r="B57" s="19" t="s">
        <v>55</v>
      </c>
      <c r="C57" s="10" t="s">
        <v>41</v>
      </c>
      <c r="D57" s="10">
        <v>9</v>
      </c>
      <c r="E57" s="10" t="s">
        <v>101</v>
      </c>
      <c r="F57" s="11">
        <v>392507</v>
      </c>
      <c r="G57" s="11">
        <v>20279520</v>
      </c>
      <c r="H57" s="11">
        <v>28694692</v>
      </c>
      <c r="I57" s="22">
        <v>0.25</v>
      </c>
      <c r="J57" s="11">
        <v>2103793</v>
      </c>
      <c r="K57" s="19"/>
      <c r="L57" s="11">
        <f t="shared" si="5"/>
        <v>210379.3</v>
      </c>
      <c r="M57" s="22">
        <f t="shared" si="0"/>
        <v>0.18657111227197734</v>
      </c>
      <c r="N57" s="10">
        <v>1.35</v>
      </c>
      <c r="O57" s="15">
        <f t="shared" si="4"/>
        <v>290745.9259259259</v>
      </c>
      <c r="P57" s="14">
        <v>196254</v>
      </c>
      <c r="Q57" s="15" t="s">
        <v>44</v>
      </c>
      <c r="R57" s="15" t="s">
        <v>44</v>
      </c>
      <c r="S57" s="14">
        <v>196254</v>
      </c>
      <c r="T57" s="15" t="s">
        <v>44</v>
      </c>
      <c r="U57" s="15" t="s">
        <v>44</v>
      </c>
      <c r="V57" s="15"/>
      <c r="W57" s="15" t="s">
        <v>44</v>
      </c>
      <c r="X57" s="14"/>
      <c r="Y57" s="14" t="s">
        <v>44</v>
      </c>
      <c r="Z57" s="14" t="s">
        <v>44</v>
      </c>
      <c r="AA57" s="14"/>
      <c r="AB57" s="14" t="s">
        <v>44</v>
      </c>
      <c r="AC57" s="14" t="s">
        <v>44</v>
      </c>
      <c r="AD57" s="14"/>
      <c r="AE57" s="14" t="s">
        <v>44</v>
      </c>
      <c r="AF57" s="14"/>
      <c r="AG57" s="14" t="s">
        <v>44</v>
      </c>
      <c r="AH57" s="14" t="s">
        <v>44</v>
      </c>
      <c r="AI57" s="14"/>
      <c r="AJ57" s="14" t="s">
        <v>44</v>
      </c>
      <c r="AK57" s="14" t="s">
        <v>44</v>
      </c>
      <c r="AL57" s="14" t="s">
        <v>44</v>
      </c>
      <c r="AM57" s="17" t="s">
        <v>44</v>
      </c>
    </row>
    <row r="58" spans="1:39" x14ac:dyDescent="0.35">
      <c r="A58" s="8" t="s">
        <v>65</v>
      </c>
      <c r="B58" s="9" t="s">
        <v>65</v>
      </c>
      <c r="C58" s="10" t="s">
        <v>41</v>
      </c>
      <c r="D58" s="10">
        <v>9</v>
      </c>
      <c r="E58" s="10" t="s">
        <v>101</v>
      </c>
      <c r="F58" s="11">
        <v>500000</v>
      </c>
      <c r="G58" s="11">
        <v>10707168</v>
      </c>
      <c r="H58" s="11">
        <v>23621414</v>
      </c>
      <c r="I58" s="22">
        <v>0.252</v>
      </c>
      <c r="J58" s="11">
        <v>3254390</v>
      </c>
      <c r="K58" s="11"/>
      <c r="L58" s="11">
        <f t="shared" si="5"/>
        <v>325439</v>
      </c>
      <c r="M58" s="22">
        <f t="shared" si="0"/>
        <v>0.15363862352084415</v>
      </c>
      <c r="N58" s="10">
        <v>1.35</v>
      </c>
      <c r="O58" s="15">
        <f t="shared" si="4"/>
        <v>370370.37037037034</v>
      </c>
      <c r="P58" s="14" t="s">
        <v>44</v>
      </c>
      <c r="Q58" s="15" t="s">
        <v>44</v>
      </c>
      <c r="R58" s="15" t="s">
        <v>44</v>
      </c>
      <c r="S58" s="15">
        <v>500000</v>
      </c>
      <c r="T58" s="15" t="s">
        <v>44</v>
      </c>
      <c r="U58" s="15" t="s">
        <v>44</v>
      </c>
      <c r="V58" s="15"/>
      <c r="W58" s="15" t="s">
        <v>44</v>
      </c>
      <c r="X58" s="15" t="s">
        <v>44</v>
      </c>
      <c r="Y58" s="15" t="s">
        <v>44</v>
      </c>
      <c r="Z58" s="15" t="s">
        <v>44</v>
      </c>
      <c r="AA58" s="15"/>
      <c r="AB58" s="15" t="s">
        <v>44</v>
      </c>
      <c r="AC58" s="15" t="s">
        <v>44</v>
      </c>
      <c r="AD58" s="15"/>
      <c r="AE58" s="15" t="s">
        <v>44</v>
      </c>
      <c r="AF58" s="14" t="s">
        <v>44</v>
      </c>
      <c r="AG58" s="14" t="s">
        <v>44</v>
      </c>
      <c r="AH58" s="14" t="s">
        <v>44</v>
      </c>
      <c r="AI58" s="14"/>
      <c r="AJ58" s="14" t="s">
        <v>44</v>
      </c>
      <c r="AK58" s="14" t="s">
        <v>44</v>
      </c>
      <c r="AL58" s="14" t="s">
        <v>44</v>
      </c>
      <c r="AM58" s="17" t="s">
        <v>44</v>
      </c>
    </row>
    <row r="59" spans="1:39" x14ac:dyDescent="0.35">
      <c r="A59" s="8" t="s">
        <v>104</v>
      </c>
      <c r="B59" s="9" t="s">
        <v>82</v>
      </c>
      <c r="C59" s="10" t="s">
        <v>41</v>
      </c>
      <c r="D59" s="10">
        <v>9</v>
      </c>
      <c r="E59" s="10" t="s">
        <v>101</v>
      </c>
      <c r="F59" s="11">
        <v>500000</v>
      </c>
      <c r="G59" s="11">
        <v>42231780</v>
      </c>
      <c r="H59" s="11">
        <v>57651182</v>
      </c>
      <c r="I59" s="22">
        <v>0.15720000000000001</v>
      </c>
      <c r="J59" s="11">
        <v>2423930</v>
      </c>
      <c r="K59" s="11"/>
      <c r="L59" s="11">
        <f t="shared" si="5"/>
        <v>242393</v>
      </c>
      <c r="M59" s="22">
        <f t="shared" si="0"/>
        <v>0.20627658389474943</v>
      </c>
      <c r="N59" s="10">
        <v>1.35</v>
      </c>
      <c r="O59" s="15">
        <f t="shared" si="4"/>
        <v>370370.37037037034</v>
      </c>
      <c r="P59" s="14">
        <v>250000</v>
      </c>
      <c r="Q59" s="15" t="s">
        <v>44</v>
      </c>
      <c r="R59" s="15">
        <v>250000</v>
      </c>
      <c r="S59" s="15" t="s">
        <v>44</v>
      </c>
      <c r="T59" s="15" t="s">
        <v>44</v>
      </c>
      <c r="U59" s="15" t="s">
        <v>44</v>
      </c>
      <c r="V59" s="15"/>
      <c r="W59" s="15" t="s">
        <v>44</v>
      </c>
      <c r="X59" s="15" t="s">
        <v>44</v>
      </c>
      <c r="Y59" s="15" t="s">
        <v>44</v>
      </c>
      <c r="Z59" s="15" t="s">
        <v>44</v>
      </c>
      <c r="AA59" s="15" t="s">
        <v>44</v>
      </c>
      <c r="AB59" s="15" t="s">
        <v>44</v>
      </c>
      <c r="AC59" s="15" t="s">
        <v>44</v>
      </c>
      <c r="AD59" s="15"/>
      <c r="AE59" s="15" t="s">
        <v>44</v>
      </c>
      <c r="AF59" s="14" t="s">
        <v>44</v>
      </c>
      <c r="AG59" s="14" t="s">
        <v>44</v>
      </c>
      <c r="AH59" s="14" t="s">
        <v>44</v>
      </c>
      <c r="AI59" s="14" t="s">
        <v>44</v>
      </c>
      <c r="AJ59" s="14" t="s">
        <v>44</v>
      </c>
      <c r="AK59" s="14" t="s">
        <v>44</v>
      </c>
      <c r="AL59" s="14" t="s">
        <v>44</v>
      </c>
      <c r="AM59" s="17" t="s">
        <v>44</v>
      </c>
    </row>
    <row r="60" spans="1:39" x14ac:dyDescent="0.35">
      <c r="A60" s="8" t="s">
        <v>105</v>
      </c>
      <c r="B60" s="9" t="s">
        <v>82</v>
      </c>
      <c r="C60" s="10" t="s">
        <v>48</v>
      </c>
      <c r="D60" s="10">
        <v>9</v>
      </c>
      <c r="E60" s="10" t="s">
        <v>101</v>
      </c>
      <c r="F60" s="11">
        <v>500000</v>
      </c>
      <c r="G60" s="11">
        <v>42231780</v>
      </c>
      <c r="H60" s="11">
        <v>57651182</v>
      </c>
      <c r="I60" s="22">
        <v>0.15720000000000001</v>
      </c>
      <c r="J60" s="11">
        <v>2423930</v>
      </c>
      <c r="K60" s="11"/>
      <c r="L60" s="11">
        <f t="shared" si="5"/>
        <v>242393</v>
      </c>
      <c r="M60" s="22">
        <f t="shared" si="0"/>
        <v>0.20627658389474943</v>
      </c>
      <c r="N60" s="10">
        <v>1.35</v>
      </c>
      <c r="O60" s="15">
        <f t="shared" si="4"/>
        <v>370370.37037037034</v>
      </c>
      <c r="P60" s="14" t="s">
        <v>44</v>
      </c>
      <c r="Q60" s="15" t="s">
        <v>44</v>
      </c>
      <c r="R60" s="15" t="s">
        <v>44</v>
      </c>
      <c r="S60" s="15" t="s">
        <v>44</v>
      </c>
      <c r="T60" s="15" t="s">
        <v>44</v>
      </c>
      <c r="U60" s="15" t="s">
        <v>44</v>
      </c>
      <c r="V60" s="15"/>
      <c r="W60" s="15">
        <v>500000</v>
      </c>
      <c r="X60" s="15" t="s">
        <v>44</v>
      </c>
      <c r="Y60" s="15" t="s">
        <v>44</v>
      </c>
      <c r="Z60" s="15" t="s">
        <v>44</v>
      </c>
      <c r="AA60" s="15" t="s">
        <v>44</v>
      </c>
      <c r="AB60" s="15" t="s">
        <v>44</v>
      </c>
      <c r="AC60" s="15" t="s">
        <v>44</v>
      </c>
      <c r="AD60" s="15"/>
      <c r="AE60" s="15" t="s">
        <v>44</v>
      </c>
      <c r="AF60" s="14" t="s">
        <v>44</v>
      </c>
      <c r="AG60" s="14" t="s">
        <v>44</v>
      </c>
      <c r="AH60" s="14" t="s">
        <v>44</v>
      </c>
      <c r="AI60" s="14" t="s">
        <v>44</v>
      </c>
      <c r="AJ60" s="14" t="s">
        <v>44</v>
      </c>
      <c r="AK60" s="14" t="s">
        <v>44</v>
      </c>
      <c r="AL60" s="14" t="s">
        <v>44</v>
      </c>
      <c r="AM60" s="17" t="s">
        <v>44</v>
      </c>
    </row>
    <row r="61" spans="1:39" x14ac:dyDescent="0.35">
      <c r="A61" s="8" t="s">
        <v>106</v>
      </c>
      <c r="B61" s="9" t="s">
        <v>85</v>
      </c>
      <c r="C61" s="10" t="s">
        <v>41</v>
      </c>
      <c r="D61" s="10">
        <v>9</v>
      </c>
      <c r="E61" s="10" t="s">
        <v>101</v>
      </c>
      <c r="F61" s="11">
        <v>450000</v>
      </c>
      <c r="G61" s="11">
        <v>4155438</v>
      </c>
      <c r="H61" s="11">
        <v>12245729</v>
      </c>
      <c r="I61" s="22">
        <v>0.3785</v>
      </c>
      <c r="J61" s="11">
        <v>3062175</v>
      </c>
      <c r="K61" s="11"/>
      <c r="L61" s="11">
        <f t="shared" si="5"/>
        <v>306217.5</v>
      </c>
      <c r="M61" s="22">
        <f t="shared" si="0"/>
        <v>0.14695437066790762</v>
      </c>
      <c r="N61" s="10">
        <v>1.35</v>
      </c>
      <c r="O61" s="15">
        <f t="shared" si="4"/>
        <v>333333.33333333331</v>
      </c>
      <c r="P61" s="15">
        <v>22500</v>
      </c>
      <c r="Q61" s="15" t="s">
        <v>44</v>
      </c>
      <c r="R61" s="15">
        <v>187500</v>
      </c>
      <c r="S61" s="15">
        <v>240000</v>
      </c>
      <c r="T61" s="15" t="s">
        <v>44</v>
      </c>
      <c r="U61" s="15" t="s">
        <v>44</v>
      </c>
      <c r="V61" s="15"/>
      <c r="W61" s="15" t="s">
        <v>44</v>
      </c>
      <c r="X61" s="15" t="s">
        <v>44</v>
      </c>
      <c r="Y61" s="15" t="s">
        <v>44</v>
      </c>
      <c r="Z61" s="15" t="s">
        <v>44</v>
      </c>
      <c r="AA61" s="15" t="s">
        <v>44</v>
      </c>
      <c r="AB61" s="15" t="s">
        <v>44</v>
      </c>
      <c r="AC61" s="15" t="s">
        <v>44</v>
      </c>
      <c r="AD61" s="15"/>
      <c r="AE61" s="15" t="s">
        <v>44</v>
      </c>
      <c r="AF61" s="14" t="s">
        <v>44</v>
      </c>
      <c r="AG61" s="14" t="s">
        <v>44</v>
      </c>
      <c r="AH61" s="14" t="s">
        <v>44</v>
      </c>
      <c r="AI61" s="14" t="s">
        <v>44</v>
      </c>
      <c r="AJ61" s="14" t="s">
        <v>44</v>
      </c>
      <c r="AK61" s="14" t="s">
        <v>44</v>
      </c>
      <c r="AL61" s="14" t="s">
        <v>44</v>
      </c>
      <c r="AM61" s="17" t="s">
        <v>44</v>
      </c>
    </row>
    <row r="62" spans="1:39" x14ac:dyDescent="0.35">
      <c r="A62" s="8" t="s">
        <v>107</v>
      </c>
      <c r="B62" s="9" t="s">
        <v>85</v>
      </c>
      <c r="C62" s="10" t="s">
        <v>41</v>
      </c>
      <c r="D62" s="10">
        <v>9</v>
      </c>
      <c r="E62" s="10" t="s">
        <v>101</v>
      </c>
      <c r="F62" s="11">
        <v>450000</v>
      </c>
      <c r="G62" s="11">
        <v>53062716</v>
      </c>
      <c r="H62" s="11">
        <v>122328568</v>
      </c>
      <c r="I62" s="22">
        <v>3.5200000000000002E-2</v>
      </c>
      <c r="J62" s="11">
        <v>2438158</v>
      </c>
      <c r="K62" s="11"/>
      <c r="L62" s="11">
        <f t="shared" si="5"/>
        <v>243815.8</v>
      </c>
      <c r="M62" s="22">
        <f t="shared" si="0"/>
        <v>0.18456556137871294</v>
      </c>
      <c r="N62" s="10">
        <v>1.35</v>
      </c>
      <c r="O62" s="15">
        <f t="shared" si="4"/>
        <v>333333.33333333331</v>
      </c>
      <c r="P62" s="15">
        <v>22500</v>
      </c>
      <c r="Q62" s="15" t="s">
        <v>44</v>
      </c>
      <c r="R62" s="15">
        <v>187500</v>
      </c>
      <c r="S62" s="15">
        <v>240000</v>
      </c>
      <c r="T62" s="15" t="s">
        <v>44</v>
      </c>
      <c r="U62" s="15" t="s">
        <v>44</v>
      </c>
      <c r="V62" s="15"/>
      <c r="W62" s="15" t="s">
        <v>44</v>
      </c>
      <c r="X62" s="15" t="s">
        <v>44</v>
      </c>
      <c r="Y62" s="15" t="s">
        <v>44</v>
      </c>
      <c r="Z62" s="15" t="s">
        <v>44</v>
      </c>
      <c r="AA62" s="15" t="s">
        <v>44</v>
      </c>
      <c r="AB62" s="15" t="s">
        <v>44</v>
      </c>
      <c r="AC62" s="15" t="s">
        <v>44</v>
      </c>
      <c r="AD62" s="15"/>
      <c r="AE62" s="15" t="s">
        <v>44</v>
      </c>
      <c r="AF62" s="14" t="s">
        <v>44</v>
      </c>
      <c r="AG62" s="14" t="s">
        <v>44</v>
      </c>
      <c r="AH62" s="14" t="s">
        <v>44</v>
      </c>
      <c r="AI62" s="14" t="s">
        <v>44</v>
      </c>
      <c r="AJ62" s="14" t="s">
        <v>44</v>
      </c>
      <c r="AK62" s="14" t="s">
        <v>44</v>
      </c>
      <c r="AL62" s="14" t="s">
        <v>44</v>
      </c>
      <c r="AM62" s="17" t="s">
        <v>44</v>
      </c>
    </row>
    <row r="63" spans="1:39" x14ac:dyDescent="0.35">
      <c r="A63" s="8" t="s">
        <v>108</v>
      </c>
      <c r="B63" s="9" t="s">
        <v>85</v>
      </c>
      <c r="C63" s="10" t="s">
        <v>41</v>
      </c>
      <c r="D63" s="10">
        <v>9</v>
      </c>
      <c r="E63" s="10" t="s">
        <v>101</v>
      </c>
      <c r="F63" s="11">
        <v>600000</v>
      </c>
      <c r="G63" s="11">
        <v>75096882</v>
      </c>
      <c r="H63" s="11">
        <v>130069413</v>
      </c>
      <c r="I63" s="22">
        <v>4.82E-2</v>
      </c>
      <c r="J63" s="11">
        <v>2649676</v>
      </c>
      <c r="K63" s="11"/>
      <c r="L63" s="11">
        <f t="shared" si="5"/>
        <v>264967.59999999998</v>
      </c>
      <c r="M63" s="22">
        <f t="shared" si="0"/>
        <v>0.22644278017387787</v>
      </c>
      <c r="N63" s="10">
        <v>1.35</v>
      </c>
      <c r="O63" s="15">
        <f t="shared" si="4"/>
        <v>444444.44444444444</v>
      </c>
      <c r="P63" s="15">
        <v>30000</v>
      </c>
      <c r="Q63" s="15" t="s">
        <v>44</v>
      </c>
      <c r="R63" s="15">
        <v>250000</v>
      </c>
      <c r="S63" s="15">
        <v>320000</v>
      </c>
      <c r="T63" s="15" t="s">
        <v>44</v>
      </c>
      <c r="U63" s="15" t="s">
        <v>44</v>
      </c>
      <c r="V63" s="15"/>
      <c r="W63" s="15" t="s">
        <v>44</v>
      </c>
      <c r="X63" s="15" t="s">
        <v>44</v>
      </c>
      <c r="Y63" s="15" t="s">
        <v>44</v>
      </c>
      <c r="Z63" s="15" t="s">
        <v>44</v>
      </c>
      <c r="AA63" s="15" t="s">
        <v>44</v>
      </c>
      <c r="AB63" s="15" t="s">
        <v>44</v>
      </c>
      <c r="AC63" s="15" t="s">
        <v>44</v>
      </c>
      <c r="AD63" s="15"/>
      <c r="AE63" s="15" t="s">
        <v>44</v>
      </c>
      <c r="AF63" s="14" t="s">
        <v>44</v>
      </c>
      <c r="AG63" s="14" t="s">
        <v>44</v>
      </c>
      <c r="AH63" s="14" t="s">
        <v>44</v>
      </c>
      <c r="AI63" s="14" t="s">
        <v>44</v>
      </c>
      <c r="AJ63" s="14" t="s">
        <v>44</v>
      </c>
      <c r="AK63" s="14" t="s">
        <v>44</v>
      </c>
      <c r="AL63" s="14" t="s">
        <v>44</v>
      </c>
      <c r="AM63" s="17" t="s">
        <v>44</v>
      </c>
    </row>
    <row r="64" spans="1:39" x14ac:dyDescent="0.35">
      <c r="A64" s="8" t="s">
        <v>109</v>
      </c>
      <c r="B64" s="9" t="s">
        <v>85</v>
      </c>
      <c r="C64" s="10" t="s">
        <v>41</v>
      </c>
      <c r="D64" s="10">
        <v>9</v>
      </c>
      <c r="E64" s="10" t="s">
        <v>101</v>
      </c>
      <c r="F64" s="11">
        <v>1500000</v>
      </c>
      <c r="G64" s="11">
        <v>9942954</v>
      </c>
      <c r="H64" s="11">
        <v>20815866</v>
      </c>
      <c r="I64" s="22">
        <v>0.60129999999999995</v>
      </c>
      <c r="J64" s="11">
        <v>6537882</v>
      </c>
      <c r="K64" s="11"/>
      <c r="L64" s="11">
        <f t="shared" si="5"/>
        <v>653788.19999999995</v>
      </c>
      <c r="M64" s="22">
        <f t="shared" si="0"/>
        <v>0.22943210048758911</v>
      </c>
      <c r="N64" s="10">
        <v>1.35</v>
      </c>
      <c r="O64" s="15">
        <f t="shared" si="4"/>
        <v>1111111.111111111</v>
      </c>
      <c r="P64" s="15">
        <v>75000</v>
      </c>
      <c r="Q64" s="15" t="s">
        <v>44</v>
      </c>
      <c r="R64" s="15">
        <v>625000</v>
      </c>
      <c r="S64" s="15">
        <v>800000</v>
      </c>
      <c r="T64" s="15" t="s">
        <v>44</v>
      </c>
      <c r="U64" s="15" t="s">
        <v>44</v>
      </c>
      <c r="V64" s="15"/>
      <c r="W64" s="15" t="s">
        <v>44</v>
      </c>
      <c r="X64" s="15" t="s">
        <v>44</v>
      </c>
      <c r="Y64" s="15" t="s">
        <v>44</v>
      </c>
      <c r="Z64" s="15" t="s">
        <v>44</v>
      </c>
      <c r="AA64" s="15" t="s">
        <v>44</v>
      </c>
      <c r="AB64" s="15" t="s">
        <v>44</v>
      </c>
      <c r="AC64" s="15" t="s">
        <v>44</v>
      </c>
      <c r="AD64" s="15"/>
      <c r="AE64" s="15" t="s">
        <v>44</v>
      </c>
      <c r="AF64" s="14" t="s">
        <v>44</v>
      </c>
      <c r="AG64" s="14" t="s">
        <v>44</v>
      </c>
      <c r="AH64" s="14" t="s">
        <v>44</v>
      </c>
      <c r="AI64" s="14" t="s">
        <v>44</v>
      </c>
      <c r="AJ64" s="14" t="s">
        <v>44</v>
      </c>
      <c r="AK64" s="14" t="s">
        <v>44</v>
      </c>
      <c r="AL64" s="14" t="s">
        <v>44</v>
      </c>
      <c r="AM64" s="17" t="s">
        <v>44</v>
      </c>
    </row>
    <row r="65" spans="1:39" x14ac:dyDescent="0.35">
      <c r="A65" s="8" t="s">
        <v>89</v>
      </c>
      <c r="B65" s="9" t="s">
        <v>89</v>
      </c>
      <c r="C65" s="10" t="s">
        <v>41</v>
      </c>
      <c r="D65" s="10">
        <v>9</v>
      </c>
      <c r="E65" s="10" t="s">
        <v>101</v>
      </c>
      <c r="F65" s="11">
        <v>1500000</v>
      </c>
      <c r="G65" s="11">
        <v>10318200</v>
      </c>
      <c r="H65" s="11">
        <v>10318200</v>
      </c>
      <c r="I65" s="22">
        <v>9.0999999999999998E-2</v>
      </c>
      <c r="J65" s="11">
        <v>6965058</v>
      </c>
      <c r="K65" s="11"/>
      <c r="L65" s="11">
        <f t="shared" si="5"/>
        <v>696505.8</v>
      </c>
      <c r="M65" s="22">
        <f t="shared" si="0"/>
        <v>0.21536073353588728</v>
      </c>
      <c r="N65" s="10">
        <v>1.35</v>
      </c>
      <c r="O65" s="15">
        <f t="shared" si="4"/>
        <v>1111111.111111111</v>
      </c>
      <c r="P65" s="14">
        <v>200000</v>
      </c>
      <c r="Q65" s="15" t="s">
        <v>44</v>
      </c>
      <c r="R65" s="15">
        <v>300000</v>
      </c>
      <c r="S65" s="15">
        <v>700000</v>
      </c>
      <c r="T65" s="15" t="s">
        <v>44</v>
      </c>
      <c r="U65" s="15">
        <v>300000</v>
      </c>
      <c r="V65" s="15"/>
      <c r="W65" s="15" t="s">
        <v>44</v>
      </c>
      <c r="X65" s="15" t="s">
        <v>44</v>
      </c>
      <c r="Y65" s="15" t="s">
        <v>44</v>
      </c>
      <c r="Z65" s="15" t="s">
        <v>44</v>
      </c>
      <c r="AA65" s="15" t="s">
        <v>44</v>
      </c>
      <c r="AB65" s="15" t="s">
        <v>44</v>
      </c>
      <c r="AC65" s="15" t="s">
        <v>44</v>
      </c>
      <c r="AD65" s="15"/>
      <c r="AE65" s="15" t="s">
        <v>44</v>
      </c>
      <c r="AF65" s="14" t="s">
        <v>44</v>
      </c>
      <c r="AG65" s="14" t="s">
        <v>44</v>
      </c>
      <c r="AH65" s="14" t="s">
        <v>44</v>
      </c>
      <c r="AI65" s="14" t="s">
        <v>44</v>
      </c>
      <c r="AJ65" s="14" t="s">
        <v>44</v>
      </c>
      <c r="AK65" s="14" t="s">
        <v>44</v>
      </c>
      <c r="AL65" s="14" t="s">
        <v>44</v>
      </c>
      <c r="AM65" s="17" t="s">
        <v>44</v>
      </c>
    </row>
    <row r="66" spans="1:39" x14ac:dyDescent="0.35">
      <c r="A66" s="8" t="s">
        <v>91</v>
      </c>
      <c r="B66" s="9" t="s">
        <v>91</v>
      </c>
      <c r="C66" s="10" t="s">
        <v>41</v>
      </c>
      <c r="D66" s="10">
        <v>9</v>
      </c>
      <c r="E66" s="10" t="s">
        <v>101</v>
      </c>
      <c r="F66" s="11">
        <v>300000</v>
      </c>
      <c r="G66" s="11">
        <v>81235760</v>
      </c>
      <c r="H66" s="11">
        <v>178383102</v>
      </c>
      <c r="I66" s="22">
        <v>1.7399999999999999E-2</v>
      </c>
      <c r="J66" s="11">
        <v>1688421</v>
      </c>
      <c r="K66" s="11"/>
      <c r="L66" s="11">
        <f t="shared" si="5"/>
        <v>168842.1</v>
      </c>
      <c r="M66" s="22">
        <f t="shared" ref="M66:M93" si="6">F66/J66</f>
        <v>0.17768080354366594</v>
      </c>
      <c r="N66" s="10">
        <v>1.35</v>
      </c>
      <c r="O66" s="15">
        <f t="shared" si="4"/>
        <v>222222.22222222222</v>
      </c>
      <c r="P66" s="14">
        <v>100000</v>
      </c>
      <c r="Q66" s="15" t="s">
        <v>44</v>
      </c>
      <c r="R66" s="15" t="s">
        <v>44</v>
      </c>
      <c r="S66" s="15" t="s">
        <v>44</v>
      </c>
      <c r="T66" s="15" t="s">
        <v>44</v>
      </c>
      <c r="U66" s="15">
        <v>200000</v>
      </c>
      <c r="V66" s="15"/>
      <c r="W66" s="15" t="s">
        <v>44</v>
      </c>
      <c r="X66" s="15" t="s">
        <v>44</v>
      </c>
      <c r="Y66" s="15" t="s">
        <v>44</v>
      </c>
      <c r="Z66" s="15" t="s">
        <v>44</v>
      </c>
      <c r="AA66" s="15" t="s">
        <v>44</v>
      </c>
      <c r="AB66" s="15" t="s">
        <v>44</v>
      </c>
      <c r="AC66" s="15" t="s">
        <v>44</v>
      </c>
      <c r="AD66" s="15"/>
      <c r="AE66" s="15" t="s">
        <v>44</v>
      </c>
      <c r="AF66" s="14" t="s">
        <v>44</v>
      </c>
      <c r="AG66" s="14" t="s">
        <v>44</v>
      </c>
      <c r="AH66" s="14" t="s">
        <v>44</v>
      </c>
      <c r="AI66" s="14" t="s">
        <v>44</v>
      </c>
      <c r="AJ66" s="14" t="s">
        <v>44</v>
      </c>
      <c r="AK66" s="14" t="s">
        <v>44</v>
      </c>
      <c r="AL66" s="14" t="s">
        <v>44</v>
      </c>
      <c r="AM66" s="17" t="s">
        <v>44</v>
      </c>
    </row>
    <row r="67" spans="1:39" x14ac:dyDescent="0.35">
      <c r="A67" s="8" t="s">
        <v>110</v>
      </c>
      <c r="B67" s="9" t="s">
        <v>91</v>
      </c>
      <c r="C67" s="10" t="s">
        <v>48</v>
      </c>
      <c r="D67" s="10">
        <v>9</v>
      </c>
      <c r="E67" s="10" t="s">
        <v>101</v>
      </c>
      <c r="F67" s="11">
        <v>1000000</v>
      </c>
      <c r="G67" s="11">
        <v>81235760</v>
      </c>
      <c r="H67" s="11">
        <v>178383102</v>
      </c>
      <c r="I67" s="22">
        <v>5.79E-2</v>
      </c>
      <c r="J67" s="11">
        <v>5628069</v>
      </c>
      <c r="K67" s="11"/>
      <c r="L67" s="11">
        <f t="shared" si="5"/>
        <v>562806.9</v>
      </c>
      <c r="M67" s="22">
        <f t="shared" si="6"/>
        <v>0.17768083511413951</v>
      </c>
      <c r="N67" s="10">
        <v>1.35</v>
      </c>
      <c r="O67" s="15">
        <f t="shared" si="4"/>
        <v>740740.74074074067</v>
      </c>
      <c r="P67" s="14" t="s">
        <v>44</v>
      </c>
      <c r="Q67" s="15">
        <v>200000</v>
      </c>
      <c r="R67" s="15" t="s">
        <v>44</v>
      </c>
      <c r="S67" s="15" t="s">
        <v>44</v>
      </c>
      <c r="T67" s="15" t="s">
        <v>44</v>
      </c>
      <c r="U67" s="15" t="s">
        <v>44</v>
      </c>
      <c r="V67" s="15"/>
      <c r="W67" s="15">
        <v>800000</v>
      </c>
      <c r="X67" s="15" t="s">
        <v>44</v>
      </c>
      <c r="Y67" s="15" t="s">
        <v>44</v>
      </c>
      <c r="Z67" s="15" t="s">
        <v>44</v>
      </c>
      <c r="AA67" s="15" t="s">
        <v>44</v>
      </c>
      <c r="AB67" s="15" t="s">
        <v>44</v>
      </c>
      <c r="AC67" s="15" t="s">
        <v>44</v>
      </c>
      <c r="AD67" s="15"/>
      <c r="AE67" s="15" t="s">
        <v>44</v>
      </c>
      <c r="AF67" s="14" t="s">
        <v>44</v>
      </c>
      <c r="AG67" s="14" t="s">
        <v>44</v>
      </c>
      <c r="AH67" s="14" t="s">
        <v>44</v>
      </c>
      <c r="AI67" s="14" t="s">
        <v>44</v>
      </c>
      <c r="AJ67" s="14" t="s">
        <v>44</v>
      </c>
      <c r="AK67" s="14" t="s">
        <v>44</v>
      </c>
      <c r="AL67" s="14" t="s">
        <v>44</v>
      </c>
      <c r="AM67" s="17" t="s">
        <v>44</v>
      </c>
    </row>
    <row r="68" spans="1:39" x14ac:dyDescent="0.35">
      <c r="A68" s="8" t="s">
        <v>111</v>
      </c>
      <c r="B68" s="9" t="s">
        <v>91</v>
      </c>
      <c r="C68" s="10" t="s">
        <v>48</v>
      </c>
      <c r="D68" s="10">
        <v>9</v>
      </c>
      <c r="E68" s="10" t="s">
        <v>101</v>
      </c>
      <c r="F68" s="11">
        <v>2000026</v>
      </c>
      <c r="G68" s="11">
        <v>81235760</v>
      </c>
      <c r="H68" s="11">
        <v>178383102</v>
      </c>
      <c r="I68" s="22">
        <v>0.1159</v>
      </c>
      <c r="J68" s="11">
        <v>11256285</v>
      </c>
      <c r="K68" s="11"/>
      <c r="L68" s="11">
        <f t="shared" si="5"/>
        <v>1125628.5</v>
      </c>
      <c r="M68" s="22">
        <f t="shared" si="6"/>
        <v>0.17768082453491538</v>
      </c>
      <c r="N68" s="10">
        <v>1.35</v>
      </c>
      <c r="O68" s="15">
        <f t="shared" si="4"/>
        <v>1481500.7407407407</v>
      </c>
      <c r="P68" s="14" t="s">
        <v>44</v>
      </c>
      <c r="Q68" s="15">
        <v>1025818</v>
      </c>
      <c r="R68" s="15" t="s">
        <v>44</v>
      </c>
      <c r="S68" s="15" t="s">
        <v>44</v>
      </c>
      <c r="T68" s="15" t="s">
        <v>44</v>
      </c>
      <c r="U68" s="15" t="s">
        <v>44</v>
      </c>
      <c r="V68" s="15"/>
      <c r="W68" s="15">
        <v>974208</v>
      </c>
      <c r="X68" s="15" t="s">
        <v>44</v>
      </c>
      <c r="Y68" s="15" t="s">
        <v>44</v>
      </c>
      <c r="Z68" s="15" t="s">
        <v>44</v>
      </c>
      <c r="AA68" s="15" t="s">
        <v>44</v>
      </c>
      <c r="AB68" s="15" t="s">
        <v>44</v>
      </c>
      <c r="AC68" s="15" t="s">
        <v>44</v>
      </c>
      <c r="AD68" s="15"/>
      <c r="AE68" s="15" t="s">
        <v>44</v>
      </c>
      <c r="AF68" s="14" t="s">
        <v>44</v>
      </c>
      <c r="AG68" s="14" t="s">
        <v>44</v>
      </c>
      <c r="AH68" s="14" t="s">
        <v>44</v>
      </c>
      <c r="AI68" s="14" t="s">
        <v>44</v>
      </c>
      <c r="AJ68" s="14" t="s">
        <v>44</v>
      </c>
      <c r="AK68" s="14" t="s">
        <v>44</v>
      </c>
      <c r="AL68" s="14" t="s">
        <v>44</v>
      </c>
      <c r="AM68" s="17" t="s">
        <v>44</v>
      </c>
    </row>
    <row r="69" spans="1:39" x14ac:dyDescent="0.35">
      <c r="A69" s="8" t="s">
        <v>112</v>
      </c>
      <c r="B69" s="9" t="s">
        <v>40</v>
      </c>
      <c r="C69" s="10" t="s">
        <v>48</v>
      </c>
      <c r="D69" s="10">
        <v>9</v>
      </c>
      <c r="E69" s="10" t="s">
        <v>101</v>
      </c>
      <c r="F69" s="11">
        <v>350346</v>
      </c>
      <c r="G69" s="11">
        <v>78391856</v>
      </c>
      <c r="H69" s="11">
        <v>154170856</v>
      </c>
      <c r="I69" s="22">
        <v>0.02</v>
      </c>
      <c r="J69" s="11">
        <v>1515580</v>
      </c>
      <c r="K69" s="11"/>
      <c r="L69" s="11">
        <f t="shared" si="5"/>
        <v>151558</v>
      </c>
      <c r="M69" s="22">
        <f t="shared" si="6"/>
        <v>0.23116298710724606</v>
      </c>
      <c r="N69" s="10">
        <v>1.35</v>
      </c>
      <c r="O69" s="15">
        <f t="shared" si="4"/>
        <v>259515.55555555553</v>
      </c>
      <c r="P69" s="14" t="s">
        <v>44</v>
      </c>
      <c r="Q69" s="15" t="s">
        <v>44</v>
      </c>
      <c r="R69" s="15" t="s">
        <v>44</v>
      </c>
      <c r="S69" s="15" t="s">
        <v>44</v>
      </c>
      <c r="T69" s="15" t="s">
        <v>44</v>
      </c>
      <c r="U69" s="15" t="s">
        <v>44</v>
      </c>
      <c r="V69" s="15"/>
      <c r="W69" s="15">
        <v>350346</v>
      </c>
      <c r="X69" s="15" t="s">
        <v>44</v>
      </c>
      <c r="Y69" s="15" t="s">
        <v>44</v>
      </c>
      <c r="Z69" s="15" t="s">
        <v>44</v>
      </c>
      <c r="AA69" s="15" t="s">
        <v>44</v>
      </c>
      <c r="AB69" s="15" t="s">
        <v>44</v>
      </c>
      <c r="AC69" s="15" t="s">
        <v>44</v>
      </c>
      <c r="AD69" s="15"/>
      <c r="AE69" s="15" t="s">
        <v>44</v>
      </c>
      <c r="AF69" s="14" t="s">
        <v>44</v>
      </c>
      <c r="AG69" s="14" t="s">
        <v>44</v>
      </c>
      <c r="AH69" s="14" t="s">
        <v>44</v>
      </c>
      <c r="AI69" s="14" t="s">
        <v>44</v>
      </c>
      <c r="AJ69" s="14" t="s">
        <v>44</v>
      </c>
      <c r="AK69" s="14" t="s">
        <v>44</v>
      </c>
      <c r="AL69" s="14" t="s">
        <v>44</v>
      </c>
      <c r="AM69" s="17" t="s">
        <v>44</v>
      </c>
    </row>
    <row r="70" spans="1:39" x14ac:dyDescent="0.35">
      <c r="A70" s="8" t="s">
        <v>113</v>
      </c>
      <c r="B70" s="9" t="s">
        <v>40</v>
      </c>
      <c r="C70" s="10" t="s">
        <v>48</v>
      </c>
      <c r="D70" s="10">
        <v>9</v>
      </c>
      <c r="E70" s="10" t="s">
        <v>101</v>
      </c>
      <c r="F70" s="11">
        <v>649654</v>
      </c>
      <c r="G70" s="11">
        <v>66110310</v>
      </c>
      <c r="H70" s="11">
        <v>84709278</v>
      </c>
      <c r="I70" s="22">
        <v>0.2455</v>
      </c>
      <c r="J70" s="11">
        <v>4566667</v>
      </c>
      <c r="K70" s="11">
        <v>3381021</v>
      </c>
      <c r="L70" s="11">
        <f t="shared" si="5"/>
        <v>456666.7</v>
      </c>
      <c r="M70" s="22">
        <f t="shared" si="6"/>
        <v>0.14225998961605915</v>
      </c>
      <c r="N70" s="10">
        <v>1.35</v>
      </c>
      <c r="O70" s="15">
        <f t="shared" si="4"/>
        <v>481225.18518518517</v>
      </c>
      <c r="P70" s="14" t="s">
        <v>44</v>
      </c>
      <c r="Q70" s="15" t="s">
        <v>44</v>
      </c>
      <c r="R70" s="15" t="s">
        <v>44</v>
      </c>
      <c r="S70" s="15" t="s">
        <v>44</v>
      </c>
      <c r="T70" s="15" t="s">
        <v>44</v>
      </c>
      <c r="U70" s="15" t="s">
        <v>44</v>
      </c>
      <c r="V70" s="15"/>
      <c r="W70" s="15">
        <v>649654</v>
      </c>
      <c r="X70" s="15" t="s">
        <v>44</v>
      </c>
      <c r="Y70" s="15" t="s">
        <v>44</v>
      </c>
      <c r="Z70" s="15" t="s">
        <v>44</v>
      </c>
      <c r="AA70" s="15" t="s">
        <v>44</v>
      </c>
      <c r="AB70" s="15" t="s">
        <v>44</v>
      </c>
      <c r="AC70" s="15" t="s">
        <v>44</v>
      </c>
      <c r="AD70" s="15"/>
      <c r="AE70" s="15">
        <v>33225</v>
      </c>
      <c r="AF70" s="14" t="s">
        <v>44</v>
      </c>
      <c r="AG70" s="14" t="s">
        <v>44</v>
      </c>
      <c r="AH70" s="14" t="s">
        <v>44</v>
      </c>
      <c r="AI70" s="14" t="s">
        <v>44</v>
      </c>
      <c r="AJ70" s="14" t="s">
        <v>44</v>
      </c>
      <c r="AK70" s="14" t="s">
        <v>44</v>
      </c>
      <c r="AL70" s="14" t="s">
        <v>44</v>
      </c>
      <c r="AM70" s="17">
        <v>3322</v>
      </c>
    </row>
    <row r="71" spans="1:39" x14ac:dyDescent="0.35">
      <c r="A71" s="8" t="s">
        <v>114</v>
      </c>
      <c r="B71" s="9" t="s">
        <v>115</v>
      </c>
      <c r="C71" s="10" t="s">
        <v>41</v>
      </c>
      <c r="D71" s="10">
        <v>9</v>
      </c>
      <c r="E71" s="10" t="s">
        <v>101</v>
      </c>
      <c r="F71" s="11">
        <v>500000</v>
      </c>
      <c r="G71" s="11">
        <v>20943837</v>
      </c>
      <c r="H71" s="11">
        <v>37721992</v>
      </c>
      <c r="I71" s="22">
        <v>0.62729999999999997</v>
      </c>
      <c r="J71" s="11">
        <v>10524937</v>
      </c>
      <c r="K71" s="11"/>
      <c r="L71" s="11">
        <f t="shared" si="5"/>
        <v>1052493.7</v>
      </c>
      <c r="M71" s="22">
        <f t="shared" si="6"/>
        <v>4.7506222602567601E-2</v>
      </c>
      <c r="N71" s="10">
        <v>1.65</v>
      </c>
      <c r="O71" s="15">
        <f t="shared" si="4"/>
        <v>303030.30303030304</v>
      </c>
      <c r="P71" s="14" t="s">
        <v>44</v>
      </c>
      <c r="Q71" s="15" t="s">
        <v>44</v>
      </c>
      <c r="R71" s="15" t="s">
        <v>44</v>
      </c>
      <c r="S71" s="15">
        <v>500000</v>
      </c>
      <c r="T71" s="15" t="s">
        <v>44</v>
      </c>
      <c r="U71" s="15" t="s">
        <v>44</v>
      </c>
      <c r="V71" s="15"/>
      <c r="W71" s="15" t="s">
        <v>44</v>
      </c>
      <c r="X71" s="15" t="s">
        <v>44</v>
      </c>
      <c r="Y71" s="15" t="s">
        <v>44</v>
      </c>
      <c r="Z71" s="15" t="s">
        <v>44</v>
      </c>
      <c r="AA71" s="15" t="s">
        <v>44</v>
      </c>
      <c r="AB71" s="15" t="s">
        <v>44</v>
      </c>
      <c r="AC71" s="15" t="s">
        <v>44</v>
      </c>
      <c r="AD71" s="15"/>
      <c r="AE71" s="15" t="s">
        <v>44</v>
      </c>
      <c r="AF71" s="14" t="s">
        <v>44</v>
      </c>
      <c r="AG71" s="14" t="s">
        <v>44</v>
      </c>
      <c r="AH71" s="14" t="s">
        <v>44</v>
      </c>
      <c r="AI71" s="14" t="s">
        <v>44</v>
      </c>
      <c r="AJ71" s="14" t="s">
        <v>44</v>
      </c>
      <c r="AK71" s="14" t="s">
        <v>44</v>
      </c>
      <c r="AL71" s="14" t="s">
        <v>44</v>
      </c>
      <c r="AM71" s="17" t="s">
        <v>44</v>
      </c>
    </row>
    <row r="72" spans="1:39" x14ac:dyDescent="0.35">
      <c r="A72" s="8" t="s">
        <v>116</v>
      </c>
      <c r="B72" s="9" t="s">
        <v>82</v>
      </c>
      <c r="C72" s="10" t="s">
        <v>41</v>
      </c>
      <c r="D72" s="10">
        <v>9</v>
      </c>
      <c r="E72" s="10" t="s">
        <v>101</v>
      </c>
      <c r="F72" s="11">
        <v>2000000</v>
      </c>
      <c r="G72" s="11">
        <v>164643130</v>
      </c>
      <c r="H72" s="11">
        <v>3001301024</v>
      </c>
      <c r="I72" s="22">
        <v>3.8E-3</v>
      </c>
      <c r="J72" s="11">
        <v>10779300</v>
      </c>
      <c r="K72" s="11">
        <v>1203909</v>
      </c>
      <c r="L72" s="11">
        <f t="shared" si="5"/>
        <v>1077930</v>
      </c>
      <c r="M72" s="22">
        <f t="shared" si="6"/>
        <v>0.18554080506155315</v>
      </c>
      <c r="N72" s="10">
        <v>1.65</v>
      </c>
      <c r="O72" s="15">
        <f t="shared" si="4"/>
        <v>1212121.2121212122</v>
      </c>
      <c r="P72" s="14" t="s">
        <v>44</v>
      </c>
      <c r="Q72" s="15" t="s">
        <v>44</v>
      </c>
      <c r="R72" s="15">
        <v>500000</v>
      </c>
      <c r="S72" s="15">
        <v>1500000</v>
      </c>
      <c r="T72" s="15" t="s">
        <v>44</v>
      </c>
      <c r="U72" s="15" t="s">
        <v>44</v>
      </c>
      <c r="V72" s="15"/>
      <c r="W72" s="15" t="s">
        <v>44</v>
      </c>
      <c r="X72" s="15" t="s">
        <v>44</v>
      </c>
      <c r="Y72" s="15" t="s">
        <v>44</v>
      </c>
      <c r="Z72" s="15">
        <v>3656</v>
      </c>
      <c r="AA72" s="15">
        <v>10968</v>
      </c>
      <c r="AB72" s="15" t="s">
        <v>44</v>
      </c>
      <c r="AC72" s="15" t="s">
        <v>44</v>
      </c>
      <c r="AD72" s="15"/>
      <c r="AE72" s="15" t="s">
        <v>44</v>
      </c>
      <c r="AF72" s="14" t="s">
        <v>44</v>
      </c>
      <c r="AG72" s="14" t="s">
        <v>44</v>
      </c>
      <c r="AH72" s="14">
        <v>366</v>
      </c>
      <c r="AI72" s="14">
        <v>1097</v>
      </c>
      <c r="AJ72" s="14" t="s">
        <v>44</v>
      </c>
      <c r="AK72" s="14" t="s">
        <v>44</v>
      </c>
      <c r="AL72" s="14" t="s">
        <v>44</v>
      </c>
      <c r="AM72" s="17" t="s">
        <v>44</v>
      </c>
    </row>
    <row r="73" spans="1:39" x14ac:dyDescent="0.35">
      <c r="A73" s="8" t="s">
        <v>117</v>
      </c>
      <c r="B73" s="9" t="s">
        <v>82</v>
      </c>
      <c r="C73" s="10" t="s">
        <v>48</v>
      </c>
      <c r="D73" s="10">
        <v>9</v>
      </c>
      <c r="E73" s="10" t="s">
        <v>101</v>
      </c>
      <c r="F73" s="11">
        <v>500000</v>
      </c>
      <c r="G73" s="11">
        <v>164643130</v>
      </c>
      <c r="H73" s="11">
        <v>3001301024</v>
      </c>
      <c r="I73" s="29">
        <v>9.5E-4</v>
      </c>
      <c r="J73" s="11">
        <v>2694825</v>
      </c>
      <c r="K73" s="11">
        <v>300977</v>
      </c>
      <c r="L73" s="11">
        <f t="shared" si="5"/>
        <v>269482.5</v>
      </c>
      <c r="M73" s="22">
        <f t="shared" si="6"/>
        <v>0.18554080506155315</v>
      </c>
      <c r="N73" s="10">
        <v>1.65</v>
      </c>
      <c r="O73" s="15">
        <f t="shared" si="4"/>
        <v>303030.30303030304</v>
      </c>
      <c r="P73" s="14" t="s">
        <v>44</v>
      </c>
      <c r="Q73" s="15" t="s">
        <v>44</v>
      </c>
      <c r="R73" s="15" t="s">
        <v>44</v>
      </c>
      <c r="S73" s="15" t="s">
        <v>44</v>
      </c>
      <c r="T73" s="15" t="s">
        <v>44</v>
      </c>
      <c r="U73" s="15" t="s">
        <v>44</v>
      </c>
      <c r="V73" s="15"/>
      <c r="W73" s="15">
        <v>500000</v>
      </c>
      <c r="X73" s="15" t="s">
        <v>44</v>
      </c>
      <c r="Y73" s="15" t="s">
        <v>44</v>
      </c>
      <c r="Z73" s="15" t="s">
        <v>44</v>
      </c>
      <c r="AA73" s="15" t="s">
        <v>44</v>
      </c>
      <c r="AB73" s="15" t="s">
        <v>44</v>
      </c>
      <c r="AC73" s="15" t="s">
        <v>44</v>
      </c>
      <c r="AD73" s="15"/>
      <c r="AE73" s="15">
        <v>914</v>
      </c>
      <c r="AF73" s="14" t="s">
        <v>44</v>
      </c>
      <c r="AG73" s="14" t="s">
        <v>44</v>
      </c>
      <c r="AH73" s="14" t="s">
        <v>44</v>
      </c>
      <c r="AI73" s="14" t="s">
        <v>44</v>
      </c>
      <c r="AJ73" s="14" t="s">
        <v>44</v>
      </c>
      <c r="AK73" s="14" t="s">
        <v>44</v>
      </c>
      <c r="AL73" s="14" t="s">
        <v>44</v>
      </c>
      <c r="AM73" s="17">
        <v>91</v>
      </c>
    </row>
    <row r="74" spans="1:39" x14ac:dyDescent="0.35">
      <c r="A74" s="8" t="s">
        <v>118</v>
      </c>
      <c r="B74" s="9" t="s">
        <v>51</v>
      </c>
      <c r="C74" s="10" t="s">
        <v>41</v>
      </c>
      <c r="D74" s="10">
        <v>8</v>
      </c>
      <c r="E74" s="10" t="s">
        <v>119</v>
      </c>
      <c r="F74" s="11">
        <v>930327</v>
      </c>
      <c r="G74" s="11">
        <v>11885090</v>
      </c>
      <c r="H74" s="11">
        <v>42510172</v>
      </c>
      <c r="I74" s="22">
        <v>0.29830000000000001</v>
      </c>
      <c r="J74" s="11">
        <v>9135462</v>
      </c>
      <c r="K74" s="11"/>
      <c r="L74" s="11">
        <f t="shared" si="5"/>
        <v>913546.2</v>
      </c>
      <c r="M74" s="22">
        <f>F74/J74</f>
        <v>0.10183688575356123</v>
      </c>
      <c r="N74" s="10">
        <v>1.35</v>
      </c>
      <c r="O74" s="15">
        <f t="shared" si="4"/>
        <v>689131.11111111101</v>
      </c>
      <c r="P74" s="14">
        <v>930327</v>
      </c>
      <c r="Q74" s="15" t="s">
        <v>44</v>
      </c>
      <c r="R74" s="15" t="s">
        <v>44</v>
      </c>
      <c r="S74" s="15" t="s">
        <v>44</v>
      </c>
      <c r="T74" s="15" t="s">
        <v>44</v>
      </c>
      <c r="U74" s="15" t="s">
        <v>44</v>
      </c>
      <c r="V74" s="15"/>
      <c r="W74" s="15"/>
      <c r="X74" s="15" t="s">
        <v>44</v>
      </c>
      <c r="Y74" s="15" t="s">
        <v>44</v>
      </c>
      <c r="Z74" s="15" t="s">
        <v>44</v>
      </c>
      <c r="AA74" s="15" t="s">
        <v>44</v>
      </c>
      <c r="AB74" s="15" t="s">
        <v>44</v>
      </c>
      <c r="AC74" s="15" t="s">
        <v>44</v>
      </c>
      <c r="AD74" s="15"/>
      <c r="AE74" s="15" t="s">
        <v>44</v>
      </c>
      <c r="AF74" s="14" t="s">
        <v>44</v>
      </c>
      <c r="AG74" s="14" t="s">
        <v>44</v>
      </c>
      <c r="AH74" s="14" t="s">
        <v>44</v>
      </c>
      <c r="AI74" s="14" t="s">
        <v>44</v>
      </c>
      <c r="AJ74" s="14" t="s">
        <v>44</v>
      </c>
      <c r="AK74" s="14" t="s">
        <v>44</v>
      </c>
      <c r="AL74" s="14" t="s">
        <v>44</v>
      </c>
      <c r="AM74" s="17" t="s">
        <v>44</v>
      </c>
    </row>
    <row r="75" spans="1:39" x14ac:dyDescent="0.35">
      <c r="A75" s="8" t="s">
        <v>120</v>
      </c>
      <c r="B75" s="9" t="s">
        <v>51</v>
      </c>
      <c r="C75" s="10" t="s">
        <v>41</v>
      </c>
      <c r="D75" s="10">
        <v>8</v>
      </c>
      <c r="E75" s="10" t="s">
        <v>119</v>
      </c>
      <c r="F75" s="11">
        <v>647162</v>
      </c>
      <c r="G75" s="11">
        <v>8421350</v>
      </c>
      <c r="H75" s="11">
        <v>24309457</v>
      </c>
      <c r="I75" s="22">
        <v>0.27100000000000002</v>
      </c>
      <c r="J75" s="11">
        <v>4305677</v>
      </c>
      <c r="K75" s="11">
        <v>647162</v>
      </c>
      <c r="L75" s="11">
        <f t="shared" si="5"/>
        <v>430567.7</v>
      </c>
      <c r="M75" s="22">
        <f t="shared" ref="M75:M138" si="7">F75/J75</f>
        <v>0.15030435399589889</v>
      </c>
      <c r="N75" s="10">
        <v>1.35</v>
      </c>
      <c r="O75" s="16">
        <f t="shared" si="4"/>
        <v>479379.25925925921</v>
      </c>
      <c r="P75" s="14">
        <v>647162</v>
      </c>
      <c r="Q75" s="16" t="s">
        <v>44</v>
      </c>
      <c r="R75" s="16" t="s">
        <v>44</v>
      </c>
      <c r="S75" s="16" t="s">
        <v>44</v>
      </c>
      <c r="T75" s="16" t="s">
        <v>44</v>
      </c>
      <c r="U75" s="16" t="s">
        <v>44</v>
      </c>
      <c r="V75" s="16"/>
      <c r="W75" s="16"/>
      <c r="X75" s="16">
        <v>49733</v>
      </c>
      <c r="Y75" s="16" t="s">
        <v>44</v>
      </c>
      <c r="Z75" s="16" t="s">
        <v>44</v>
      </c>
      <c r="AA75" s="16" t="s">
        <v>44</v>
      </c>
      <c r="AB75" s="16" t="s">
        <v>44</v>
      </c>
      <c r="AC75" s="16" t="s">
        <v>44</v>
      </c>
      <c r="AD75" s="16"/>
      <c r="AE75" s="16" t="s">
        <v>44</v>
      </c>
      <c r="AF75" s="14">
        <v>4973</v>
      </c>
      <c r="AG75" s="14" t="s">
        <v>44</v>
      </c>
      <c r="AH75" s="14" t="s">
        <v>44</v>
      </c>
      <c r="AI75" s="14" t="s">
        <v>44</v>
      </c>
      <c r="AJ75" s="14" t="s">
        <v>44</v>
      </c>
      <c r="AK75" s="14" t="s">
        <v>44</v>
      </c>
      <c r="AL75" s="14" t="s">
        <v>44</v>
      </c>
      <c r="AM75" s="17" t="s">
        <v>44</v>
      </c>
    </row>
    <row r="76" spans="1:39" x14ac:dyDescent="0.35">
      <c r="A76" s="8" t="s">
        <v>68</v>
      </c>
      <c r="B76" s="9" t="s">
        <v>121</v>
      </c>
      <c r="C76" s="10" t="s">
        <v>41</v>
      </c>
      <c r="D76" s="10">
        <v>8</v>
      </c>
      <c r="E76" s="10" t="s">
        <v>119</v>
      </c>
      <c r="F76" s="11">
        <v>2037216</v>
      </c>
      <c r="G76" s="11">
        <v>20783000</v>
      </c>
      <c r="H76" s="11">
        <v>60783000</v>
      </c>
      <c r="I76" s="22">
        <v>0.375</v>
      </c>
      <c r="J76" s="11">
        <v>15000000</v>
      </c>
      <c r="K76" s="11">
        <v>14535968.625</v>
      </c>
      <c r="L76" s="11">
        <f t="shared" si="5"/>
        <v>1500000</v>
      </c>
      <c r="M76" s="22">
        <f t="shared" si="7"/>
        <v>0.1358144</v>
      </c>
      <c r="N76" s="10">
        <v>1.35</v>
      </c>
      <c r="O76" s="16">
        <f t="shared" si="4"/>
        <v>1509048.8888888888</v>
      </c>
      <c r="P76" s="14">
        <v>629069</v>
      </c>
      <c r="Q76" s="16">
        <v>1408147</v>
      </c>
      <c r="R76" s="16" t="s">
        <v>44</v>
      </c>
      <c r="S76" s="16" t="s">
        <v>44</v>
      </c>
      <c r="T76" s="16" t="s">
        <v>44</v>
      </c>
      <c r="U76" s="16" t="s">
        <v>44</v>
      </c>
      <c r="V76" s="16"/>
      <c r="W76" s="16"/>
      <c r="X76" s="16">
        <v>439981</v>
      </c>
      <c r="Y76" s="16">
        <v>984881</v>
      </c>
      <c r="Z76" s="16" t="s">
        <v>44</v>
      </c>
      <c r="AA76" s="16" t="s">
        <v>44</v>
      </c>
      <c r="AB76" s="16" t="s">
        <v>44</v>
      </c>
      <c r="AC76" s="16" t="s">
        <v>44</v>
      </c>
      <c r="AD76" s="16"/>
      <c r="AE76" s="16" t="s">
        <v>44</v>
      </c>
      <c r="AF76" s="14">
        <v>43998</v>
      </c>
      <c r="AG76" s="14">
        <v>98488</v>
      </c>
      <c r="AH76" s="14" t="s">
        <v>44</v>
      </c>
      <c r="AI76" s="14" t="s">
        <v>44</v>
      </c>
      <c r="AJ76" s="14" t="s">
        <v>44</v>
      </c>
      <c r="AK76" s="14" t="s">
        <v>44</v>
      </c>
      <c r="AL76" s="14" t="s">
        <v>44</v>
      </c>
      <c r="AM76" s="17" t="s">
        <v>44</v>
      </c>
    </row>
    <row r="77" spans="1:39" x14ac:dyDescent="0.35">
      <c r="A77" s="8" t="s">
        <v>122</v>
      </c>
      <c r="B77" s="9" t="s">
        <v>58</v>
      </c>
      <c r="C77" s="10" t="s">
        <v>41</v>
      </c>
      <c r="D77" s="10">
        <v>8</v>
      </c>
      <c r="E77" s="10" t="s">
        <v>119</v>
      </c>
      <c r="F77" s="11">
        <v>3375681</v>
      </c>
      <c r="G77" s="11">
        <v>21784000</v>
      </c>
      <c r="H77" s="11">
        <v>60139324</v>
      </c>
      <c r="I77" s="22">
        <v>0.65180000000000005</v>
      </c>
      <c r="J77" s="11">
        <v>25000000</v>
      </c>
      <c r="K77" s="11"/>
      <c r="L77" s="11">
        <f t="shared" si="5"/>
        <v>2500000</v>
      </c>
      <c r="M77" s="22">
        <f t="shared" si="7"/>
        <v>0.13502723999999999</v>
      </c>
      <c r="N77" s="10">
        <v>1.35</v>
      </c>
      <c r="O77" s="16">
        <f t="shared" si="4"/>
        <v>2500504.4444444445</v>
      </c>
      <c r="P77" s="14">
        <v>3375681</v>
      </c>
      <c r="Q77" s="16" t="s">
        <v>44</v>
      </c>
      <c r="R77" s="16" t="s">
        <v>44</v>
      </c>
      <c r="S77" s="16" t="s">
        <v>44</v>
      </c>
      <c r="T77" s="16" t="s">
        <v>44</v>
      </c>
      <c r="U77" s="16" t="s">
        <v>44</v>
      </c>
      <c r="V77" s="16"/>
      <c r="W77" s="16"/>
      <c r="X77" s="16" t="s">
        <v>44</v>
      </c>
      <c r="Y77" s="16" t="s">
        <v>44</v>
      </c>
      <c r="Z77" s="16" t="s">
        <v>44</v>
      </c>
      <c r="AA77" s="16" t="s">
        <v>44</v>
      </c>
      <c r="AB77" s="16" t="s">
        <v>44</v>
      </c>
      <c r="AC77" s="16" t="s">
        <v>44</v>
      </c>
      <c r="AD77" s="16"/>
      <c r="AE77" s="16" t="s">
        <v>44</v>
      </c>
      <c r="AF77" s="14" t="s">
        <v>44</v>
      </c>
      <c r="AG77" s="14" t="s">
        <v>44</v>
      </c>
      <c r="AH77" s="14" t="s">
        <v>44</v>
      </c>
      <c r="AI77" s="14" t="s">
        <v>44</v>
      </c>
      <c r="AJ77" s="14" t="s">
        <v>44</v>
      </c>
      <c r="AK77" s="14" t="s">
        <v>44</v>
      </c>
      <c r="AL77" s="14" t="s">
        <v>44</v>
      </c>
      <c r="AM77" s="17" t="s">
        <v>44</v>
      </c>
    </row>
    <row r="78" spans="1:39" x14ac:dyDescent="0.35">
      <c r="A78" s="8" t="s">
        <v>123</v>
      </c>
      <c r="B78" s="9" t="s">
        <v>71</v>
      </c>
      <c r="C78" s="10" t="s">
        <v>48</v>
      </c>
      <c r="D78" s="10">
        <v>8</v>
      </c>
      <c r="E78" s="10" t="s">
        <v>119</v>
      </c>
      <c r="F78" s="11">
        <v>600000</v>
      </c>
      <c r="G78" s="11">
        <v>25327000</v>
      </c>
      <c r="H78" s="11">
        <v>62787000</v>
      </c>
      <c r="I78" s="22">
        <v>8.0600000000000005E-2</v>
      </c>
      <c r="J78" s="11">
        <v>3018474</v>
      </c>
      <c r="K78" s="11">
        <v>1189649</v>
      </c>
      <c r="L78" s="11">
        <f t="shared" si="5"/>
        <v>301847.40000000002</v>
      </c>
      <c r="M78" s="22">
        <f t="shared" si="7"/>
        <v>0.19877593777518043</v>
      </c>
      <c r="N78" s="10">
        <v>1.35</v>
      </c>
      <c r="O78" s="16">
        <f t="shared" si="4"/>
        <v>444444.44444444444</v>
      </c>
      <c r="P78" s="14" t="s">
        <v>44</v>
      </c>
      <c r="Q78" s="16">
        <v>200000</v>
      </c>
      <c r="R78" s="16" t="s">
        <v>44</v>
      </c>
      <c r="S78" s="16" t="s">
        <v>44</v>
      </c>
      <c r="T78" s="16">
        <v>400000</v>
      </c>
      <c r="U78" s="16" t="s">
        <v>44</v>
      </c>
      <c r="V78" s="16"/>
      <c r="W78" s="16"/>
      <c r="X78" s="16" t="s">
        <v>44</v>
      </c>
      <c r="Y78" s="16">
        <v>9394</v>
      </c>
      <c r="Z78" s="16" t="s">
        <v>44</v>
      </c>
      <c r="AA78" s="16" t="s">
        <v>44</v>
      </c>
      <c r="AB78" s="16">
        <v>18789</v>
      </c>
      <c r="AC78" s="16" t="s">
        <v>44</v>
      </c>
      <c r="AD78" s="16"/>
      <c r="AE78" s="16" t="s">
        <v>44</v>
      </c>
      <c r="AF78" s="14" t="s">
        <v>44</v>
      </c>
      <c r="AG78" s="14">
        <v>939</v>
      </c>
      <c r="AH78" s="14" t="s">
        <v>44</v>
      </c>
      <c r="AI78" s="14" t="s">
        <v>44</v>
      </c>
      <c r="AJ78" s="14">
        <v>1879</v>
      </c>
      <c r="AK78" s="14" t="s">
        <v>44</v>
      </c>
      <c r="AL78" s="14" t="s">
        <v>44</v>
      </c>
      <c r="AM78" s="17" t="s">
        <v>44</v>
      </c>
    </row>
    <row r="79" spans="1:39" x14ac:dyDescent="0.35">
      <c r="A79" s="8" t="s">
        <v>124</v>
      </c>
      <c r="B79" s="9" t="s">
        <v>121</v>
      </c>
      <c r="C79" s="10" t="s">
        <v>48</v>
      </c>
      <c r="D79" s="10">
        <v>8</v>
      </c>
      <c r="E79" s="10" t="s">
        <v>119</v>
      </c>
      <c r="F79" s="11">
        <v>1000000</v>
      </c>
      <c r="G79" s="11">
        <v>20783000</v>
      </c>
      <c r="H79" s="11">
        <v>60783000</v>
      </c>
      <c r="I79" s="22">
        <v>0.18410000000000001</v>
      </c>
      <c r="J79" s="11">
        <v>7362989</v>
      </c>
      <c r="K79" s="11">
        <v>7136191.5303000007</v>
      </c>
      <c r="L79" s="11">
        <f>J79/10</f>
        <v>736298.9</v>
      </c>
      <c r="M79" s="22">
        <f t="shared" si="7"/>
        <v>0.13581440906675266</v>
      </c>
      <c r="N79" s="10">
        <v>1.35</v>
      </c>
      <c r="O79" s="16">
        <f t="shared" si="4"/>
        <v>740740.74074074067</v>
      </c>
      <c r="P79" s="14" t="s">
        <v>44</v>
      </c>
      <c r="Q79" s="16">
        <v>400000</v>
      </c>
      <c r="R79" s="16" t="s">
        <v>44</v>
      </c>
      <c r="S79" s="16" t="s">
        <v>44</v>
      </c>
      <c r="T79" s="16">
        <v>600000</v>
      </c>
      <c r="U79" s="16" t="s">
        <v>44</v>
      </c>
      <c r="V79" s="16"/>
      <c r="W79" s="16"/>
      <c r="X79" s="16" t="s">
        <v>44</v>
      </c>
      <c r="Y79" s="16">
        <v>137347</v>
      </c>
      <c r="Z79" s="16" t="s">
        <v>44</v>
      </c>
      <c r="AA79" s="16" t="s">
        <v>44</v>
      </c>
      <c r="AB79" s="16">
        <v>206020</v>
      </c>
      <c r="AC79" s="16" t="s">
        <v>44</v>
      </c>
      <c r="AD79" s="16"/>
      <c r="AE79" s="16" t="s">
        <v>44</v>
      </c>
      <c r="AF79" s="14" t="s">
        <v>44</v>
      </c>
      <c r="AG79" s="14">
        <v>13735</v>
      </c>
      <c r="AH79" s="14" t="s">
        <v>44</v>
      </c>
      <c r="AI79" s="14" t="s">
        <v>44</v>
      </c>
      <c r="AJ79" s="14">
        <v>20602</v>
      </c>
      <c r="AK79" s="14" t="s">
        <v>44</v>
      </c>
      <c r="AL79" s="14" t="s">
        <v>44</v>
      </c>
      <c r="AM79" s="17" t="s">
        <v>44</v>
      </c>
    </row>
    <row r="80" spans="1:39" x14ac:dyDescent="0.35">
      <c r="A80" s="8" t="s">
        <v>125</v>
      </c>
      <c r="B80" s="9" t="s">
        <v>58</v>
      </c>
      <c r="C80" s="10" t="s">
        <v>48</v>
      </c>
      <c r="D80" s="10">
        <v>8</v>
      </c>
      <c r="E80" s="10" t="s">
        <v>119</v>
      </c>
      <c r="F80" s="11">
        <v>1499842</v>
      </c>
      <c r="G80" s="11">
        <v>21784000</v>
      </c>
      <c r="H80" s="11">
        <v>60139324</v>
      </c>
      <c r="I80" s="22">
        <v>0.28960000000000002</v>
      </c>
      <c r="J80" s="11">
        <v>11107700</v>
      </c>
      <c r="K80" s="11"/>
      <c r="L80" s="11">
        <f t="shared" ref="L80:L100" si="8">J80/10</f>
        <v>1110770</v>
      </c>
      <c r="M80" s="22">
        <f t="shared" si="7"/>
        <v>0.13502723336064171</v>
      </c>
      <c r="N80" s="10">
        <v>1.35</v>
      </c>
      <c r="O80" s="16">
        <f t="shared" si="4"/>
        <v>1110994.0740740739</v>
      </c>
      <c r="P80" s="14" t="s">
        <v>44</v>
      </c>
      <c r="Q80" s="16">
        <v>1499842</v>
      </c>
      <c r="R80" s="16" t="s">
        <v>44</v>
      </c>
      <c r="S80" s="16" t="s">
        <v>44</v>
      </c>
      <c r="T80" s="16" t="s">
        <v>44</v>
      </c>
      <c r="U80" s="16" t="s">
        <v>44</v>
      </c>
      <c r="V80" s="16"/>
      <c r="W80" s="16"/>
      <c r="X80" s="16" t="s">
        <v>44</v>
      </c>
      <c r="Y80" s="16" t="s">
        <v>44</v>
      </c>
      <c r="Z80" s="16" t="s">
        <v>44</v>
      </c>
      <c r="AA80" s="16" t="s">
        <v>44</v>
      </c>
      <c r="AB80" s="16" t="s">
        <v>44</v>
      </c>
      <c r="AC80" s="16" t="s">
        <v>44</v>
      </c>
      <c r="AD80" s="16"/>
      <c r="AE80" s="16" t="s">
        <v>44</v>
      </c>
      <c r="AF80" s="14" t="s">
        <v>44</v>
      </c>
      <c r="AG80" s="14" t="s">
        <v>44</v>
      </c>
      <c r="AH80" s="14" t="s">
        <v>44</v>
      </c>
      <c r="AI80" s="14" t="s">
        <v>44</v>
      </c>
      <c r="AJ80" s="14" t="s">
        <v>44</v>
      </c>
      <c r="AK80" s="14" t="s">
        <v>44</v>
      </c>
      <c r="AL80" s="14" t="s">
        <v>44</v>
      </c>
      <c r="AM80" s="17" t="s">
        <v>44</v>
      </c>
    </row>
    <row r="81" spans="1:39" x14ac:dyDescent="0.35">
      <c r="A81" s="8" t="s">
        <v>74</v>
      </c>
      <c r="B81" s="9" t="s">
        <v>75</v>
      </c>
      <c r="C81" s="10" t="s">
        <v>41</v>
      </c>
      <c r="D81" s="10">
        <v>8</v>
      </c>
      <c r="E81" s="10" t="s">
        <v>119</v>
      </c>
      <c r="F81" s="11">
        <v>749796</v>
      </c>
      <c r="G81" s="11">
        <v>11346150</v>
      </c>
      <c r="H81" s="11">
        <v>21029520</v>
      </c>
      <c r="I81" s="22">
        <v>0.31830000000000003</v>
      </c>
      <c r="J81" s="11">
        <v>3082217</v>
      </c>
      <c r="K81" s="11">
        <v>1715131</v>
      </c>
      <c r="L81" s="11">
        <f>J81/10</f>
        <v>308221.7</v>
      </c>
      <c r="M81" s="22">
        <f t="shared" si="7"/>
        <v>0.24326515621709957</v>
      </c>
      <c r="N81" s="10">
        <v>1.35</v>
      </c>
      <c r="O81" s="16">
        <f t="shared" si="4"/>
        <v>555404.44444444438</v>
      </c>
      <c r="P81" s="14">
        <v>374796</v>
      </c>
      <c r="Q81" s="16" t="s">
        <v>44</v>
      </c>
      <c r="R81" s="16">
        <v>375000</v>
      </c>
      <c r="S81" s="16" t="s">
        <v>44</v>
      </c>
      <c r="T81" s="16" t="s">
        <v>44</v>
      </c>
      <c r="U81" s="16" t="s">
        <v>44</v>
      </c>
      <c r="V81" s="16"/>
      <c r="W81" s="16"/>
      <c r="X81" s="16">
        <v>56656</v>
      </c>
      <c r="Y81" s="16" t="s">
        <v>44</v>
      </c>
      <c r="Z81" s="16">
        <v>56687</v>
      </c>
      <c r="AA81" s="16" t="s">
        <v>44</v>
      </c>
      <c r="AB81" s="16" t="s">
        <v>44</v>
      </c>
      <c r="AC81" s="16" t="s">
        <v>44</v>
      </c>
      <c r="AD81" s="16"/>
      <c r="AE81" s="16" t="s">
        <v>44</v>
      </c>
      <c r="AF81" s="14">
        <v>5666</v>
      </c>
      <c r="AG81" s="14" t="s">
        <v>44</v>
      </c>
      <c r="AH81" s="14">
        <v>5669</v>
      </c>
      <c r="AI81" s="14" t="s">
        <v>44</v>
      </c>
      <c r="AJ81" s="14" t="s">
        <v>44</v>
      </c>
      <c r="AK81" s="14" t="s">
        <v>44</v>
      </c>
      <c r="AL81" s="14" t="s">
        <v>44</v>
      </c>
      <c r="AM81" s="17" t="s">
        <v>44</v>
      </c>
    </row>
    <row r="82" spans="1:39" x14ac:dyDescent="0.35">
      <c r="A82" s="8" t="s">
        <v>103</v>
      </c>
      <c r="B82" s="9" t="s">
        <v>75</v>
      </c>
      <c r="C82" s="10" t="s">
        <v>41</v>
      </c>
      <c r="D82" s="10">
        <v>8</v>
      </c>
      <c r="E82" s="10" t="s">
        <v>119</v>
      </c>
      <c r="F82" s="11">
        <v>749869</v>
      </c>
      <c r="G82" s="11">
        <v>12911640</v>
      </c>
      <c r="H82" s="11">
        <v>35873753</v>
      </c>
      <c r="I82" s="22">
        <v>0.17419999999999999</v>
      </c>
      <c r="J82" s="11">
        <v>4000000</v>
      </c>
      <c r="K82" s="11"/>
      <c r="L82" s="11">
        <f>J82/10</f>
        <v>400000</v>
      </c>
      <c r="M82" s="22">
        <f t="shared" si="7"/>
        <v>0.18746725</v>
      </c>
      <c r="N82" s="10">
        <v>1.35</v>
      </c>
      <c r="O82" s="16">
        <f t="shared" si="4"/>
        <v>555458.51851851854</v>
      </c>
      <c r="P82" s="14">
        <v>374869</v>
      </c>
      <c r="Q82" s="16" t="s">
        <v>44</v>
      </c>
      <c r="R82" s="16">
        <v>375000</v>
      </c>
      <c r="S82" s="16" t="s">
        <v>44</v>
      </c>
      <c r="T82" s="16" t="s">
        <v>44</v>
      </c>
      <c r="U82" s="16" t="s">
        <v>44</v>
      </c>
      <c r="V82" s="16"/>
      <c r="W82" s="16"/>
      <c r="X82" s="16" t="s">
        <v>44</v>
      </c>
      <c r="Y82" s="16" t="s">
        <v>44</v>
      </c>
      <c r="Z82" s="16" t="s">
        <v>44</v>
      </c>
      <c r="AA82" s="16" t="s">
        <v>44</v>
      </c>
      <c r="AB82" s="16" t="s">
        <v>44</v>
      </c>
      <c r="AC82" s="16" t="s">
        <v>44</v>
      </c>
      <c r="AD82" s="16"/>
      <c r="AE82" s="16" t="s">
        <v>44</v>
      </c>
      <c r="AF82" s="14" t="s">
        <v>44</v>
      </c>
      <c r="AG82" s="14" t="s">
        <v>44</v>
      </c>
      <c r="AH82" s="14" t="s">
        <v>44</v>
      </c>
      <c r="AI82" s="14" t="s">
        <v>44</v>
      </c>
      <c r="AJ82" s="14" t="s">
        <v>44</v>
      </c>
      <c r="AK82" s="14" t="s">
        <v>44</v>
      </c>
      <c r="AL82" s="14" t="s">
        <v>44</v>
      </c>
      <c r="AM82" s="17" t="s">
        <v>44</v>
      </c>
    </row>
    <row r="83" spans="1:39" x14ac:dyDescent="0.35">
      <c r="A83" s="8" t="s">
        <v>76</v>
      </c>
      <c r="B83" s="9" t="s">
        <v>75</v>
      </c>
      <c r="C83" s="10" t="s">
        <v>48</v>
      </c>
      <c r="D83" s="10">
        <v>8</v>
      </c>
      <c r="E83" s="10" t="s">
        <v>119</v>
      </c>
      <c r="F83" s="11">
        <v>500000</v>
      </c>
      <c r="G83" s="11">
        <f t="shared" ref="G83:H84" si="9">G81</f>
        <v>11346150</v>
      </c>
      <c r="H83" s="11">
        <f t="shared" si="9"/>
        <v>21029520</v>
      </c>
      <c r="I83" s="22">
        <v>0.21229999999999999</v>
      </c>
      <c r="J83" s="11">
        <v>2055370</v>
      </c>
      <c r="K83" s="11">
        <v>1143823</v>
      </c>
      <c r="L83" s="11">
        <f>J83/10</f>
        <v>205537</v>
      </c>
      <c r="M83" s="22">
        <f t="shared" si="7"/>
        <v>0.24326520285885267</v>
      </c>
      <c r="N83" s="10">
        <v>1.35</v>
      </c>
      <c r="O83" s="16">
        <f t="shared" ref="O83:O146" si="10">F83/N83</f>
        <v>370370.37037037034</v>
      </c>
      <c r="P83" s="14" t="s">
        <v>44</v>
      </c>
      <c r="Q83" s="16">
        <v>500000</v>
      </c>
      <c r="R83" s="16" t="s">
        <v>44</v>
      </c>
      <c r="S83" s="16" t="s">
        <v>44</v>
      </c>
      <c r="T83" s="16" t="s">
        <v>44</v>
      </c>
      <c r="U83" s="16" t="s">
        <v>44</v>
      </c>
      <c r="V83" s="16"/>
      <c r="W83" s="16"/>
      <c r="X83" s="16" t="s">
        <v>44</v>
      </c>
      <c r="Y83" s="16">
        <v>50406</v>
      </c>
      <c r="Z83" s="16" t="s">
        <v>44</v>
      </c>
      <c r="AA83" s="16" t="s">
        <v>44</v>
      </c>
      <c r="AB83" s="16" t="s">
        <v>44</v>
      </c>
      <c r="AC83" s="16" t="s">
        <v>44</v>
      </c>
      <c r="AD83" s="16"/>
      <c r="AE83" s="16" t="s">
        <v>44</v>
      </c>
      <c r="AF83" s="14" t="s">
        <v>44</v>
      </c>
      <c r="AG83" s="14">
        <v>5041</v>
      </c>
      <c r="AH83" s="14" t="s">
        <v>44</v>
      </c>
      <c r="AI83" s="14" t="s">
        <v>44</v>
      </c>
      <c r="AJ83" s="14" t="s">
        <v>44</v>
      </c>
      <c r="AK83" s="14" t="s">
        <v>44</v>
      </c>
      <c r="AL83" s="14" t="s">
        <v>44</v>
      </c>
      <c r="AM83" s="17" t="s">
        <v>44</v>
      </c>
    </row>
    <row r="84" spans="1:39" x14ac:dyDescent="0.35">
      <c r="A84" s="8" t="s">
        <v>78</v>
      </c>
      <c r="B84" s="9" t="s">
        <v>75</v>
      </c>
      <c r="C84" s="10" t="s">
        <v>48</v>
      </c>
      <c r="D84" s="10">
        <v>8</v>
      </c>
      <c r="E84" s="10" t="s">
        <v>119</v>
      </c>
      <c r="F84" s="11">
        <v>500000</v>
      </c>
      <c r="G84" s="11">
        <f t="shared" si="9"/>
        <v>12911640</v>
      </c>
      <c r="H84" s="11">
        <f t="shared" si="9"/>
        <v>35873753</v>
      </c>
      <c r="I84" s="22">
        <v>0.1162</v>
      </c>
      <c r="J84" s="11">
        <v>2667133</v>
      </c>
      <c r="K84" s="11"/>
      <c r="L84" s="11">
        <f>J84/10</f>
        <v>266713.3</v>
      </c>
      <c r="M84" s="22">
        <f t="shared" si="7"/>
        <v>0.18746721667048474</v>
      </c>
      <c r="N84" s="10">
        <v>1.35</v>
      </c>
      <c r="O84" s="16">
        <f t="shared" si="10"/>
        <v>370370.37037037034</v>
      </c>
      <c r="P84" s="14" t="s">
        <v>44</v>
      </c>
      <c r="Q84" s="16">
        <v>500000</v>
      </c>
      <c r="R84" s="16" t="s">
        <v>44</v>
      </c>
      <c r="S84" s="16" t="s">
        <v>44</v>
      </c>
      <c r="T84" s="16" t="s">
        <v>44</v>
      </c>
      <c r="U84" s="16" t="s">
        <v>44</v>
      </c>
      <c r="V84" s="16"/>
      <c r="W84" s="16"/>
      <c r="X84" s="16" t="s">
        <v>44</v>
      </c>
      <c r="Y84" s="16" t="s">
        <v>44</v>
      </c>
      <c r="Z84" s="16" t="s">
        <v>44</v>
      </c>
      <c r="AA84" s="16" t="s">
        <v>44</v>
      </c>
      <c r="AB84" s="16" t="s">
        <v>44</v>
      </c>
      <c r="AC84" s="16" t="s">
        <v>44</v>
      </c>
      <c r="AD84" s="16"/>
      <c r="AE84" s="16" t="s">
        <v>44</v>
      </c>
      <c r="AF84" s="14" t="s">
        <v>44</v>
      </c>
      <c r="AG84" s="14" t="s">
        <v>44</v>
      </c>
      <c r="AH84" s="14" t="s">
        <v>44</v>
      </c>
      <c r="AI84" s="14" t="s">
        <v>44</v>
      </c>
      <c r="AJ84" s="14" t="s">
        <v>44</v>
      </c>
      <c r="AK84" s="14" t="s">
        <v>44</v>
      </c>
      <c r="AL84" s="14" t="s">
        <v>44</v>
      </c>
      <c r="AM84" s="17" t="s">
        <v>44</v>
      </c>
    </row>
    <row r="85" spans="1:39" x14ac:dyDescent="0.35">
      <c r="A85" s="8" t="s">
        <v>80</v>
      </c>
      <c r="B85" s="9" t="s">
        <v>80</v>
      </c>
      <c r="C85" s="10" t="s">
        <v>41</v>
      </c>
      <c r="D85" s="10">
        <v>8</v>
      </c>
      <c r="E85" s="10" t="s">
        <v>119</v>
      </c>
      <c r="F85" s="11">
        <v>1396940</v>
      </c>
      <c r="G85" s="11">
        <v>70988570</v>
      </c>
      <c r="H85" s="11">
        <v>225855827</v>
      </c>
      <c r="I85" s="22">
        <v>4.5199999999999997E-2</v>
      </c>
      <c r="J85" s="11">
        <v>7000000</v>
      </c>
      <c r="K85" s="11">
        <v>2148025</v>
      </c>
      <c r="L85" s="11">
        <f t="shared" ref="L85" si="11">J85/10</f>
        <v>700000</v>
      </c>
      <c r="M85" s="22">
        <f t="shared" si="7"/>
        <v>0.19956285714285715</v>
      </c>
      <c r="N85" s="10">
        <v>1.35</v>
      </c>
      <c r="O85" s="15">
        <f t="shared" si="10"/>
        <v>1034770.3703703703</v>
      </c>
      <c r="P85" s="14" t="s">
        <v>44</v>
      </c>
      <c r="Q85" s="15" t="s">
        <v>44</v>
      </c>
      <c r="R85" s="15">
        <v>1396940</v>
      </c>
      <c r="S85" s="15" t="s">
        <v>44</v>
      </c>
      <c r="T85" s="15" t="s">
        <v>44</v>
      </c>
      <c r="U85" s="15" t="s">
        <v>44</v>
      </c>
      <c r="V85" s="15"/>
      <c r="W85" s="15"/>
      <c r="X85" s="15" t="s">
        <v>44</v>
      </c>
      <c r="Y85" s="15" t="s">
        <v>44</v>
      </c>
      <c r="Z85" s="15">
        <v>42270</v>
      </c>
      <c r="AA85" s="15" t="s">
        <v>44</v>
      </c>
      <c r="AB85" s="15" t="s">
        <v>44</v>
      </c>
      <c r="AC85" s="15" t="s">
        <v>44</v>
      </c>
      <c r="AD85" s="15"/>
      <c r="AE85" s="15" t="s">
        <v>44</v>
      </c>
      <c r="AF85" s="14" t="s">
        <v>44</v>
      </c>
      <c r="AG85" s="14" t="s">
        <v>44</v>
      </c>
      <c r="AH85" s="14">
        <v>4227</v>
      </c>
      <c r="AI85" s="14" t="s">
        <v>44</v>
      </c>
      <c r="AJ85" s="14" t="s">
        <v>44</v>
      </c>
      <c r="AK85" s="14" t="s">
        <v>44</v>
      </c>
      <c r="AL85" s="14" t="s">
        <v>44</v>
      </c>
      <c r="AM85" s="17" t="s">
        <v>44</v>
      </c>
    </row>
    <row r="86" spans="1:39" x14ac:dyDescent="0.35">
      <c r="A86" s="8" t="s">
        <v>61</v>
      </c>
      <c r="B86" s="9" t="s">
        <v>62</v>
      </c>
      <c r="C86" s="10" t="s">
        <v>41</v>
      </c>
      <c r="D86" s="10">
        <v>8</v>
      </c>
      <c r="E86" s="10" t="s">
        <v>119</v>
      </c>
      <c r="F86" s="11">
        <v>480000</v>
      </c>
      <c r="G86" s="11">
        <v>13723999</v>
      </c>
      <c r="H86" s="11">
        <v>30254132</v>
      </c>
      <c r="I86" s="22">
        <v>0.15</v>
      </c>
      <c r="J86" s="11">
        <v>2479520</v>
      </c>
      <c r="K86" s="11"/>
      <c r="L86" s="11">
        <f t="shared" si="8"/>
        <v>247952</v>
      </c>
      <c r="M86" s="22">
        <f t="shared" si="7"/>
        <v>0.19358585532683745</v>
      </c>
      <c r="N86" s="10">
        <v>1.35</v>
      </c>
      <c r="O86" s="15">
        <f t="shared" si="10"/>
        <v>355555.5555555555</v>
      </c>
      <c r="P86" s="14">
        <v>199135</v>
      </c>
      <c r="Q86" s="15">
        <v>80865</v>
      </c>
      <c r="R86" s="15">
        <v>200000</v>
      </c>
      <c r="S86" s="15" t="s">
        <v>44</v>
      </c>
      <c r="T86" s="15" t="s">
        <v>44</v>
      </c>
      <c r="U86" s="15" t="s">
        <v>44</v>
      </c>
      <c r="V86" s="15"/>
      <c r="W86" s="15"/>
      <c r="X86" s="15" t="s">
        <v>44</v>
      </c>
      <c r="Y86" s="15" t="s">
        <v>44</v>
      </c>
      <c r="Z86" s="15" t="s">
        <v>44</v>
      </c>
      <c r="AA86" s="15" t="s">
        <v>44</v>
      </c>
      <c r="AB86" s="15" t="s">
        <v>44</v>
      </c>
      <c r="AC86" s="15" t="s">
        <v>44</v>
      </c>
      <c r="AD86" s="15"/>
      <c r="AE86" s="15" t="s">
        <v>44</v>
      </c>
      <c r="AF86" s="14" t="s">
        <v>44</v>
      </c>
      <c r="AG86" s="14" t="s">
        <v>44</v>
      </c>
      <c r="AH86" s="14" t="s">
        <v>44</v>
      </c>
      <c r="AI86" s="14" t="s">
        <v>44</v>
      </c>
      <c r="AJ86" s="14" t="s">
        <v>44</v>
      </c>
      <c r="AK86" s="14" t="s">
        <v>44</v>
      </c>
      <c r="AL86" s="14" t="s">
        <v>44</v>
      </c>
      <c r="AM86" s="17" t="s">
        <v>44</v>
      </c>
    </row>
    <row r="87" spans="1:39" x14ac:dyDescent="0.35">
      <c r="A87" s="8" t="s">
        <v>63</v>
      </c>
      <c r="B87" s="9" t="s">
        <v>62</v>
      </c>
      <c r="C87" s="10" t="s">
        <v>48</v>
      </c>
      <c r="D87" s="10">
        <v>8</v>
      </c>
      <c r="E87" s="10" t="s">
        <v>119</v>
      </c>
      <c r="F87" s="11">
        <v>400000</v>
      </c>
      <c r="G87" s="11">
        <v>13723999</v>
      </c>
      <c r="H87" s="11">
        <v>30254132</v>
      </c>
      <c r="I87" s="22">
        <v>0.125</v>
      </c>
      <c r="J87" s="11">
        <v>2066267</v>
      </c>
      <c r="K87" s="11"/>
      <c r="L87" s="11">
        <f t="shared" si="8"/>
        <v>206626.7</v>
      </c>
      <c r="M87" s="22">
        <f t="shared" si="7"/>
        <v>0.19358582409727301</v>
      </c>
      <c r="N87" s="10">
        <v>1.35</v>
      </c>
      <c r="O87" s="15">
        <f t="shared" si="10"/>
        <v>296296.29629629629</v>
      </c>
      <c r="P87" s="14" t="s">
        <v>44</v>
      </c>
      <c r="Q87" s="15">
        <v>400000</v>
      </c>
      <c r="R87" s="15" t="s">
        <v>44</v>
      </c>
      <c r="S87" s="15" t="s">
        <v>44</v>
      </c>
      <c r="T87" s="15" t="s">
        <v>44</v>
      </c>
      <c r="U87" s="15" t="s">
        <v>44</v>
      </c>
      <c r="V87" s="15"/>
      <c r="W87" s="15"/>
      <c r="X87" s="15" t="s">
        <v>44</v>
      </c>
      <c r="Y87" s="15" t="s">
        <v>44</v>
      </c>
      <c r="Z87" s="15" t="s">
        <v>44</v>
      </c>
      <c r="AA87" s="15" t="s">
        <v>44</v>
      </c>
      <c r="AB87" s="15" t="s">
        <v>44</v>
      </c>
      <c r="AC87" s="15" t="s">
        <v>44</v>
      </c>
      <c r="AD87" s="15"/>
      <c r="AE87" s="15" t="s">
        <v>44</v>
      </c>
      <c r="AF87" s="14" t="s">
        <v>44</v>
      </c>
      <c r="AG87" s="14" t="s">
        <v>44</v>
      </c>
      <c r="AH87" s="14" t="s">
        <v>44</v>
      </c>
      <c r="AI87" s="14" t="s">
        <v>44</v>
      </c>
      <c r="AJ87" s="14" t="s">
        <v>44</v>
      </c>
      <c r="AK87" s="14" t="s">
        <v>44</v>
      </c>
      <c r="AL87" s="14" t="s">
        <v>44</v>
      </c>
      <c r="AM87" s="17" t="s">
        <v>44</v>
      </c>
    </row>
    <row r="88" spans="1:39" x14ac:dyDescent="0.35">
      <c r="A88" s="8" t="s">
        <v>54</v>
      </c>
      <c r="B88" s="9" t="s">
        <v>55</v>
      </c>
      <c r="C88" s="10" t="s">
        <v>41</v>
      </c>
      <c r="D88" s="10">
        <v>8</v>
      </c>
      <c r="E88" s="10" t="s">
        <v>119</v>
      </c>
      <c r="F88" s="11">
        <v>497323</v>
      </c>
      <c r="G88" s="11">
        <v>4562415</v>
      </c>
      <c r="H88" s="11">
        <v>19562415</v>
      </c>
      <c r="I88" s="22">
        <v>0.2</v>
      </c>
      <c r="J88" s="11">
        <v>3000000</v>
      </c>
      <c r="K88" s="11"/>
      <c r="L88" s="11">
        <f t="shared" si="8"/>
        <v>300000</v>
      </c>
      <c r="M88" s="22">
        <f t="shared" si="7"/>
        <v>0.16577433333333333</v>
      </c>
      <c r="N88" s="10">
        <v>1.35</v>
      </c>
      <c r="O88" s="15">
        <f t="shared" si="10"/>
        <v>368387.40740740736</v>
      </c>
      <c r="P88" s="14">
        <v>289798</v>
      </c>
      <c r="Q88" s="15">
        <v>207525</v>
      </c>
      <c r="R88" s="15" t="s">
        <v>44</v>
      </c>
      <c r="S88" s="15" t="s">
        <v>44</v>
      </c>
      <c r="T88" s="15" t="s">
        <v>44</v>
      </c>
      <c r="U88" s="15" t="s">
        <v>44</v>
      </c>
      <c r="V88" s="15"/>
      <c r="W88" s="15"/>
      <c r="X88" s="15" t="s">
        <v>44</v>
      </c>
      <c r="Y88" s="15" t="s">
        <v>44</v>
      </c>
      <c r="Z88" s="15" t="s">
        <v>44</v>
      </c>
      <c r="AA88" s="15" t="s">
        <v>44</v>
      </c>
      <c r="AB88" s="15" t="s">
        <v>44</v>
      </c>
      <c r="AC88" s="15" t="s">
        <v>44</v>
      </c>
      <c r="AD88" s="15"/>
      <c r="AE88" s="15" t="s">
        <v>44</v>
      </c>
      <c r="AF88" s="14" t="s">
        <v>44</v>
      </c>
      <c r="AG88" s="14" t="s">
        <v>44</v>
      </c>
      <c r="AH88" s="14" t="s">
        <v>44</v>
      </c>
      <c r="AI88" s="14" t="s">
        <v>44</v>
      </c>
      <c r="AJ88" s="14" t="s">
        <v>44</v>
      </c>
      <c r="AK88" s="14" t="s">
        <v>44</v>
      </c>
      <c r="AL88" s="14" t="s">
        <v>44</v>
      </c>
      <c r="AM88" s="17" t="s">
        <v>44</v>
      </c>
    </row>
    <row r="89" spans="1:39" x14ac:dyDescent="0.35">
      <c r="A89" s="8" t="s">
        <v>56</v>
      </c>
      <c r="B89" s="9" t="s">
        <v>55</v>
      </c>
      <c r="C89" s="10" t="s">
        <v>41</v>
      </c>
      <c r="D89" s="10">
        <v>8</v>
      </c>
      <c r="E89" s="10" t="s">
        <v>119</v>
      </c>
      <c r="F89" s="11">
        <v>497302</v>
      </c>
      <c r="G89" s="11">
        <v>15461010</v>
      </c>
      <c r="H89" s="11">
        <v>32127677</v>
      </c>
      <c r="I89" s="22">
        <v>0.15</v>
      </c>
      <c r="J89" s="11">
        <v>2500000</v>
      </c>
      <c r="K89" s="11"/>
      <c r="L89" s="11">
        <f t="shared" si="8"/>
        <v>250000</v>
      </c>
      <c r="M89" s="22">
        <f t="shared" si="7"/>
        <v>0.19892080000000001</v>
      </c>
      <c r="N89" s="10">
        <v>1.35</v>
      </c>
      <c r="O89" s="15">
        <f t="shared" si="10"/>
        <v>368371.85185185185</v>
      </c>
      <c r="P89" s="14">
        <v>289777</v>
      </c>
      <c r="Q89" s="15">
        <v>207525</v>
      </c>
      <c r="R89" s="15" t="s">
        <v>44</v>
      </c>
      <c r="S89" s="15" t="s">
        <v>44</v>
      </c>
      <c r="T89" s="15" t="s">
        <v>44</v>
      </c>
      <c r="U89" s="15" t="s">
        <v>44</v>
      </c>
      <c r="V89" s="15"/>
      <c r="W89" s="15"/>
      <c r="X89" s="15" t="s">
        <v>44</v>
      </c>
      <c r="Y89" s="15" t="s">
        <v>44</v>
      </c>
      <c r="Z89" s="15" t="s">
        <v>44</v>
      </c>
      <c r="AA89" s="15" t="s">
        <v>44</v>
      </c>
      <c r="AB89" s="15" t="s">
        <v>44</v>
      </c>
      <c r="AC89" s="15" t="s">
        <v>44</v>
      </c>
      <c r="AD89" s="15"/>
      <c r="AE89" s="15" t="s">
        <v>44</v>
      </c>
      <c r="AF89" s="14" t="s">
        <v>44</v>
      </c>
      <c r="AG89" s="14" t="s">
        <v>44</v>
      </c>
      <c r="AH89" s="14" t="s">
        <v>44</v>
      </c>
      <c r="AI89" s="14" t="s">
        <v>44</v>
      </c>
      <c r="AJ89" s="14" t="s">
        <v>44</v>
      </c>
      <c r="AK89" s="14" t="s">
        <v>44</v>
      </c>
      <c r="AL89" s="14" t="s">
        <v>44</v>
      </c>
      <c r="AM89" s="17" t="s">
        <v>44</v>
      </c>
    </row>
    <row r="90" spans="1:39" x14ac:dyDescent="0.35">
      <c r="A90" s="8" t="s">
        <v>126</v>
      </c>
      <c r="B90" s="9" t="s">
        <v>67</v>
      </c>
      <c r="C90" s="10" t="s">
        <v>41</v>
      </c>
      <c r="D90" s="10">
        <v>8</v>
      </c>
      <c r="E90" s="10" t="s">
        <v>119</v>
      </c>
      <c r="F90" s="11">
        <v>750000</v>
      </c>
      <c r="G90" s="11">
        <v>72285644</v>
      </c>
      <c r="H90" s="11">
        <v>154017752</v>
      </c>
      <c r="I90" s="22">
        <v>5.1700000000000003E-2</v>
      </c>
      <c r="J90" s="11">
        <v>4225550</v>
      </c>
      <c r="K90" s="11"/>
      <c r="L90" s="11">
        <f t="shared" si="8"/>
        <v>422555</v>
      </c>
      <c r="M90" s="22">
        <f t="shared" si="7"/>
        <v>0.17749168747263669</v>
      </c>
      <c r="N90" s="10">
        <v>1.35</v>
      </c>
      <c r="O90" s="15">
        <f t="shared" si="10"/>
        <v>555555.5555555555</v>
      </c>
      <c r="P90" s="14" t="s">
        <v>44</v>
      </c>
      <c r="Q90" s="15">
        <v>375000</v>
      </c>
      <c r="R90" s="15" t="s">
        <v>44</v>
      </c>
      <c r="S90" s="15">
        <v>375000</v>
      </c>
      <c r="T90" s="15" t="s">
        <v>44</v>
      </c>
      <c r="U90" s="15" t="s">
        <v>44</v>
      </c>
      <c r="V90" s="15"/>
      <c r="W90" s="15"/>
      <c r="X90" s="15" t="s">
        <v>44</v>
      </c>
      <c r="Y90" s="15" t="s">
        <v>44</v>
      </c>
      <c r="Z90" s="15" t="s">
        <v>44</v>
      </c>
      <c r="AA90" s="15" t="s">
        <v>44</v>
      </c>
      <c r="AB90" s="15" t="s">
        <v>44</v>
      </c>
      <c r="AC90" s="15" t="s">
        <v>44</v>
      </c>
      <c r="AD90" s="15"/>
      <c r="AE90" s="15" t="s">
        <v>44</v>
      </c>
      <c r="AF90" s="14" t="s">
        <v>44</v>
      </c>
      <c r="AG90" s="14" t="s">
        <v>44</v>
      </c>
      <c r="AH90" s="14" t="s">
        <v>44</v>
      </c>
      <c r="AI90" s="14" t="s">
        <v>44</v>
      </c>
      <c r="AJ90" s="14" t="s">
        <v>44</v>
      </c>
      <c r="AK90" s="14" t="s">
        <v>44</v>
      </c>
      <c r="AL90" s="14" t="s">
        <v>44</v>
      </c>
      <c r="AM90" s="17" t="s">
        <v>44</v>
      </c>
    </row>
    <row r="91" spans="1:39" x14ac:dyDescent="0.35">
      <c r="A91" s="8" t="s">
        <v>127</v>
      </c>
      <c r="B91" s="9" t="s">
        <v>67</v>
      </c>
      <c r="C91" s="10" t="s">
        <v>41</v>
      </c>
      <c r="D91" s="10">
        <v>8</v>
      </c>
      <c r="E91" s="10" t="s">
        <v>119</v>
      </c>
      <c r="F91" s="11">
        <v>750000</v>
      </c>
      <c r="G91" s="11">
        <v>24056382</v>
      </c>
      <c r="H91" s="11">
        <v>54245082</v>
      </c>
      <c r="I91" s="22">
        <v>0.1</v>
      </c>
      <c r="J91" s="11">
        <v>3018870</v>
      </c>
      <c r="K91" s="11"/>
      <c r="L91" s="11">
        <f t="shared" si="8"/>
        <v>301887</v>
      </c>
      <c r="M91" s="22">
        <f t="shared" si="7"/>
        <v>0.24843732919933617</v>
      </c>
      <c r="N91" s="10">
        <v>1.35</v>
      </c>
      <c r="O91" s="15">
        <f t="shared" si="10"/>
        <v>555555.5555555555</v>
      </c>
      <c r="P91" s="14" t="s">
        <v>44</v>
      </c>
      <c r="Q91" s="15">
        <v>375000</v>
      </c>
      <c r="R91" s="15" t="s">
        <v>44</v>
      </c>
      <c r="S91" s="15">
        <v>375000</v>
      </c>
      <c r="T91" s="15" t="s">
        <v>44</v>
      </c>
      <c r="U91" s="15" t="s">
        <v>44</v>
      </c>
      <c r="V91" s="15"/>
      <c r="W91" s="15"/>
      <c r="X91" s="15" t="s">
        <v>44</v>
      </c>
      <c r="Y91" s="15" t="s">
        <v>44</v>
      </c>
      <c r="Z91" s="15" t="s">
        <v>44</v>
      </c>
      <c r="AA91" s="15" t="s">
        <v>44</v>
      </c>
      <c r="AB91" s="15" t="s">
        <v>44</v>
      </c>
      <c r="AC91" s="15" t="s">
        <v>44</v>
      </c>
      <c r="AD91" s="15"/>
      <c r="AE91" s="15" t="s">
        <v>44</v>
      </c>
      <c r="AF91" s="14" t="s">
        <v>44</v>
      </c>
      <c r="AG91" s="14" t="s">
        <v>44</v>
      </c>
      <c r="AH91" s="14" t="s">
        <v>44</v>
      </c>
      <c r="AI91" s="14" t="s">
        <v>44</v>
      </c>
      <c r="AJ91" s="14" t="s">
        <v>44</v>
      </c>
      <c r="AK91" s="14" t="s">
        <v>44</v>
      </c>
      <c r="AL91" s="14" t="s">
        <v>44</v>
      </c>
      <c r="AM91" s="17" t="s">
        <v>44</v>
      </c>
    </row>
    <row r="92" spans="1:39" x14ac:dyDescent="0.35">
      <c r="A92" s="8" t="s">
        <v>104</v>
      </c>
      <c r="B92" s="9" t="s">
        <v>82</v>
      </c>
      <c r="C92" s="10" t="s">
        <v>41</v>
      </c>
      <c r="D92" s="10">
        <v>8</v>
      </c>
      <c r="E92" s="10" t="s">
        <v>119</v>
      </c>
      <c r="F92" s="11">
        <v>499859</v>
      </c>
      <c r="G92" s="11">
        <v>29200373</v>
      </c>
      <c r="H92" s="11">
        <v>51022883</v>
      </c>
      <c r="I92" s="22">
        <v>0.1147</v>
      </c>
      <c r="J92" s="11">
        <v>2503042</v>
      </c>
      <c r="K92" s="30">
        <v>797049</v>
      </c>
      <c r="L92" s="11">
        <f t="shared" si="8"/>
        <v>250304.2</v>
      </c>
      <c r="M92" s="22">
        <f t="shared" si="7"/>
        <v>0.19970060430468206</v>
      </c>
      <c r="N92" s="10">
        <v>1.35</v>
      </c>
      <c r="O92" s="15">
        <f t="shared" si="10"/>
        <v>370265.9259259259</v>
      </c>
      <c r="P92" s="14">
        <v>250000</v>
      </c>
      <c r="Q92" s="15" t="s">
        <v>44</v>
      </c>
      <c r="R92" s="15">
        <v>249859</v>
      </c>
      <c r="S92" s="15" t="s">
        <v>44</v>
      </c>
      <c r="T92" s="15" t="s">
        <v>44</v>
      </c>
      <c r="U92" s="15" t="s">
        <v>44</v>
      </c>
      <c r="V92" s="15"/>
      <c r="W92" s="15"/>
      <c r="X92" s="15">
        <v>6824</v>
      </c>
      <c r="Y92" s="15" t="s">
        <v>44</v>
      </c>
      <c r="Z92" s="15">
        <v>6820</v>
      </c>
      <c r="AA92" s="15" t="s">
        <v>44</v>
      </c>
      <c r="AB92" s="15" t="s">
        <v>44</v>
      </c>
      <c r="AC92" s="15" t="s">
        <v>44</v>
      </c>
      <c r="AD92" s="15"/>
      <c r="AE92" s="15" t="s">
        <v>44</v>
      </c>
      <c r="AF92" s="14">
        <v>682</v>
      </c>
      <c r="AG92" s="14" t="s">
        <v>44</v>
      </c>
      <c r="AH92" s="14">
        <v>682</v>
      </c>
      <c r="AI92" s="14" t="s">
        <v>44</v>
      </c>
      <c r="AJ92" s="14" t="s">
        <v>44</v>
      </c>
      <c r="AK92" s="14" t="s">
        <v>44</v>
      </c>
      <c r="AL92" s="14" t="s">
        <v>44</v>
      </c>
      <c r="AM92" s="17" t="s">
        <v>44</v>
      </c>
    </row>
    <row r="93" spans="1:39" x14ac:dyDescent="0.35">
      <c r="A93" s="8" t="s">
        <v>116</v>
      </c>
      <c r="B93" s="9" t="s">
        <v>82</v>
      </c>
      <c r="C93" s="10" t="s">
        <v>41</v>
      </c>
      <c r="D93" s="10">
        <v>8</v>
      </c>
      <c r="E93" s="10" t="s">
        <v>119</v>
      </c>
      <c r="F93" s="11">
        <v>1998371</v>
      </c>
      <c r="G93" s="11">
        <v>155440233</v>
      </c>
      <c r="H93" s="31">
        <v>2359518806</v>
      </c>
      <c r="I93" s="22">
        <v>5.3E-3</v>
      </c>
      <c r="J93" s="11">
        <v>11690000</v>
      </c>
      <c r="K93" s="11">
        <v>10714206</v>
      </c>
      <c r="L93" s="11">
        <f t="shared" si="8"/>
        <v>1169000</v>
      </c>
      <c r="M93" s="22">
        <f t="shared" si="7"/>
        <v>0.1709470487596236</v>
      </c>
      <c r="N93" s="10">
        <v>1.65</v>
      </c>
      <c r="O93" s="15">
        <f t="shared" si="10"/>
        <v>1211133.9393939395</v>
      </c>
      <c r="P93" s="14" t="s">
        <v>44</v>
      </c>
      <c r="Q93" s="15">
        <v>98371</v>
      </c>
      <c r="R93" s="15" t="s">
        <v>44</v>
      </c>
      <c r="S93" s="15">
        <v>1900000</v>
      </c>
      <c r="T93" s="15" t="s">
        <v>44</v>
      </c>
      <c r="U93" s="15" t="s">
        <v>44</v>
      </c>
      <c r="V93" s="15"/>
      <c r="W93" s="15"/>
      <c r="X93" s="15" t="s">
        <v>44</v>
      </c>
      <c r="Y93" s="15">
        <v>6781</v>
      </c>
      <c r="Z93" s="15" t="s">
        <v>44</v>
      </c>
      <c r="AA93" s="15">
        <v>130963</v>
      </c>
      <c r="AB93" s="15" t="s">
        <v>44</v>
      </c>
      <c r="AC93" s="15" t="s">
        <v>44</v>
      </c>
      <c r="AD93" s="15"/>
      <c r="AE93" s="15" t="s">
        <v>44</v>
      </c>
      <c r="AF93" s="14" t="s">
        <v>44</v>
      </c>
      <c r="AG93" s="14">
        <v>678</v>
      </c>
      <c r="AH93" s="14" t="s">
        <v>44</v>
      </c>
      <c r="AI93" s="14">
        <v>13096</v>
      </c>
      <c r="AJ93" s="14" t="s">
        <v>44</v>
      </c>
      <c r="AK93" s="14" t="s">
        <v>44</v>
      </c>
      <c r="AL93" s="14" t="s">
        <v>44</v>
      </c>
      <c r="AM93" s="17" t="s">
        <v>44</v>
      </c>
    </row>
    <row r="94" spans="1:39" x14ac:dyDescent="0.35">
      <c r="A94" s="8" t="s">
        <v>106</v>
      </c>
      <c r="B94" s="9" t="s">
        <v>85</v>
      </c>
      <c r="C94" s="10" t="s">
        <v>41</v>
      </c>
      <c r="D94" s="10">
        <v>8</v>
      </c>
      <c r="E94" s="10" t="s">
        <v>119</v>
      </c>
      <c r="F94" s="11">
        <v>300000</v>
      </c>
      <c r="G94" s="11">
        <v>3709776</v>
      </c>
      <c r="H94" s="11">
        <v>8251922</v>
      </c>
      <c r="I94" s="22">
        <v>0.3654</v>
      </c>
      <c r="J94" s="11">
        <v>1659700</v>
      </c>
      <c r="K94" s="30">
        <v>1659700</v>
      </c>
      <c r="L94" s="11">
        <f t="shared" si="8"/>
        <v>165970</v>
      </c>
      <c r="M94" s="22">
        <f>F94/J94</f>
        <v>0.18075555823341569</v>
      </c>
      <c r="N94" s="10">
        <v>1.35</v>
      </c>
      <c r="O94" s="15">
        <f t="shared" si="10"/>
        <v>222222.22222222222</v>
      </c>
      <c r="P94" s="14" t="s">
        <v>44</v>
      </c>
      <c r="Q94" s="14" t="s">
        <v>44</v>
      </c>
      <c r="R94" s="15">
        <v>120000</v>
      </c>
      <c r="S94" s="15">
        <v>180000</v>
      </c>
      <c r="T94" s="15" t="s">
        <v>44</v>
      </c>
      <c r="U94" s="15" t="s">
        <v>44</v>
      </c>
      <c r="V94" s="15"/>
      <c r="W94" s="15"/>
      <c r="X94" s="15" t="s">
        <v>44</v>
      </c>
      <c r="Y94" s="15" t="s">
        <v>44</v>
      </c>
      <c r="Z94" s="15">
        <v>53686</v>
      </c>
      <c r="AA94" s="15">
        <v>80529</v>
      </c>
      <c r="AB94" s="15" t="s">
        <v>44</v>
      </c>
      <c r="AC94" s="15" t="s">
        <v>44</v>
      </c>
      <c r="AD94" s="15"/>
      <c r="AE94" s="15" t="s">
        <v>44</v>
      </c>
      <c r="AF94" s="14" t="s">
        <v>44</v>
      </c>
      <c r="AG94" s="14" t="s">
        <v>44</v>
      </c>
      <c r="AH94" s="14">
        <v>5369</v>
      </c>
      <c r="AI94" s="14">
        <v>8053</v>
      </c>
      <c r="AJ94" s="14" t="s">
        <v>44</v>
      </c>
      <c r="AK94" s="14" t="s">
        <v>44</v>
      </c>
      <c r="AL94" s="14" t="s">
        <v>44</v>
      </c>
      <c r="AM94" s="17" t="s">
        <v>44</v>
      </c>
    </row>
    <row r="95" spans="1:39" x14ac:dyDescent="0.35">
      <c r="A95" s="8" t="s">
        <v>107</v>
      </c>
      <c r="B95" s="9" t="s">
        <v>85</v>
      </c>
      <c r="C95" s="10" t="s">
        <v>41</v>
      </c>
      <c r="D95" s="10">
        <v>8</v>
      </c>
      <c r="E95" s="10" t="s">
        <v>119</v>
      </c>
      <c r="F95" s="11">
        <v>300000</v>
      </c>
      <c r="G95" s="11">
        <v>45071954</v>
      </c>
      <c r="H95" s="11">
        <v>121513130</v>
      </c>
      <c r="I95" s="22">
        <v>2.5499999999999998E-2</v>
      </c>
      <c r="J95" s="11">
        <v>1949250</v>
      </c>
      <c r="K95" s="30">
        <v>1949250</v>
      </c>
      <c r="L95" s="11">
        <f t="shared" si="8"/>
        <v>194925</v>
      </c>
      <c r="M95" s="22">
        <f t="shared" si="7"/>
        <v>0.15390534821085033</v>
      </c>
      <c r="N95" s="10">
        <v>1.35</v>
      </c>
      <c r="O95" s="15">
        <f t="shared" si="10"/>
        <v>222222.22222222222</v>
      </c>
      <c r="P95" s="14" t="s">
        <v>44</v>
      </c>
      <c r="Q95" s="14" t="s">
        <v>44</v>
      </c>
      <c r="R95" s="15">
        <v>120000</v>
      </c>
      <c r="S95" s="15">
        <v>180000</v>
      </c>
      <c r="T95" s="15" t="s">
        <v>44</v>
      </c>
      <c r="U95" s="15" t="s">
        <v>44</v>
      </c>
      <c r="V95" s="15"/>
      <c r="W95" s="15"/>
      <c r="X95" s="15" t="s">
        <v>44</v>
      </c>
      <c r="Y95" s="15" t="s">
        <v>44</v>
      </c>
      <c r="Z95" s="15">
        <v>5190</v>
      </c>
      <c r="AA95" s="15">
        <v>7785</v>
      </c>
      <c r="AB95" s="15" t="s">
        <v>44</v>
      </c>
      <c r="AC95" s="15" t="s">
        <v>44</v>
      </c>
      <c r="AD95" s="15"/>
      <c r="AE95" s="15" t="s">
        <v>44</v>
      </c>
      <c r="AF95" s="14" t="s">
        <v>44</v>
      </c>
      <c r="AG95" s="14" t="s">
        <v>44</v>
      </c>
      <c r="AH95" s="14">
        <v>519</v>
      </c>
      <c r="AI95" s="14">
        <v>778</v>
      </c>
      <c r="AJ95" s="14" t="s">
        <v>44</v>
      </c>
      <c r="AK95" s="14" t="s">
        <v>44</v>
      </c>
      <c r="AL95" s="14" t="s">
        <v>44</v>
      </c>
      <c r="AM95" s="17" t="s">
        <v>44</v>
      </c>
    </row>
    <row r="96" spans="1:39" x14ac:dyDescent="0.35">
      <c r="A96" s="8" t="s">
        <v>108</v>
      </c>
      <c r="B96" s="9" t="s">
        <v>85</v>
      </c>
      <c r="C96" s="10" t="s">
        <v>41</v>
      </c>
      <c r="D96" s="10">
        <v>8</v>
      </c>
      <c r="E96" s="10" t="s">
        <v>119</v>
      </c>
      <c r="F96" s="11">
        <v>900000</v>
      </c>
      <c r="G96" s="11">
        <v>63548888</v>
      </c>
      <c r="H96" s="11">
        <v>132671964</v>
      </c>
      <c r="I96" s="22">
        <v>6.5000000000000002E-2</v>
      </c>
      <c r="J96" s="11">
        <v>4493000</v>
      </c>
      <c r="K96" s="30">
        <v>3304761</v>
      </c>
      <c r="L96" s="11">
        <f t="shared" si="8"/>
        <v>449300</v>
      </c>
      <c r="M96" s="22">
        <f t="shared" si="7"/>
        <v>0.20031159581571334</v>
      </c>
      <c r="N96" s="10">
        <v>1.35</v>
      </c>
      <c r="O96" s="15">
        <f t="shared" si="10"/>
        <v>666666.66666666663</v>
      </c>
      <c r="P96" s="14" t="s">
        <v>44</v>
      </c>
      <c r="Q96" s="14" t="s">
        <v>44</v>
      </c>
      <c r="R96" s="15">
        <v>360000</v>
      </c>
      <c r="S96" s="15">
        <v>540000</v>
      </c>
      <c r="T96" s="15" t="s">
        <v>44</v>
      </c>
      <c r="U96" s="15" t="s">
        <v>44</v>
      </c>
      <c r="V96" s="15"/>
      <c r="W96" s="15"/>
      <c r="X96" s="15" t="s">
        <v>44</v>
      </c>
      <c r="Y96" s="15" t="s">
        <v>44</v>
      </c>
      <c r="Z96" s="15">
        <v>18721</v>
      </c>
      <c r="AA96" s="15">
        <v>28082</v>
      </c>
      <c r="AB96" s="15" t="s">
        <v>44</v>
      </c>
      <c r="AC96" s="15" t="s">
        <v>44</v>
      </c>
      <c r="AD96" s="15"/>
      <c r="AE96" s="15" t="s">
        <v>44</v>
      </c>
      <c r="AF96" s="14" t="s">
        <v>44</v>
      </c>
      <c r="AG96" s="14" t="s">
        <v>44</v>
      </c>
      <c r="AH96" s="14">
        <v>1872</v>
      </c>
      <c r="AI96" s="14">
        <v>2808</v>
      </c>
      <c r="AJ96" s="14" t="s">
        <v>44</v>
      </c>
      <c r="AK96" s="14" t="s">
        <v>44</v>
      </c>
      <c r="AL96" s="14" t="s">
        <v>44</v>
      </c>
      <c r="AM96" s="17" t="s">
        <v>44</v>
      </c>
    </row>
    <row r="97" spans="1:39" x14ac:dyDescent="0.35">
      <c r="A97" s="8" t="s">
        <v>109</v>
      </c>
      <c r="B97" s="9" t="s">
        <v>85</v>
      </c>
      <c r="C97" s="10" t="s">
        <v>41</v>
      </c>
      <c r="D97" s="10">
        <v>8</v>
      </c>
      <c r="E97" s="10" t="s">
        <v>119</v>
      </c>
      <c r="F97" s="11">
        <v>1500000</v>
      </c>
      <c r="G97" s="11">
        <v>8892839</v>
      </c>
      <c r="H97" s="11">
        <v>20818001</v>
      </c>
      <c r="I97" s="22">
        <v>0.66290000000000004</v>
      </c>
      <c r="J97" s="11">
        <v>7905190</v>
      </c>
      <c r="K97" s="11">
        <v>7335750</v>
      </c>
      <c r="L97" s="11">
        <f t="shared" si="8"/>
        <v>790519</v>
      </c>
      <c r="M97" s="22">
        <f t="shared" si="7"/>
        <v>0.18974875999185345</v>
      </c>
      <c r="N97" s="10">
        <v>1.35</v>
      </c>
      <c r="O97" s="15">
        <f t="shared" si="10"/>
        <v>1111111.111111111</v>
      </c>
      <c r="P97" s="14" t="s">
        <v>44</v>
      </c>
      <c r="Q97" s="14" t="s">
        <v>44</v>
      </c>
      <c r="R97" s="15">
        <v>600000</v>
      </c>
      <c r="S97" s="15">
        <v>900000</v>
      </c>
      <c r="T97" s="15" t="s">
        <v>44</v>
      </c>
      <c r="U97" s="15" t="s">
        <v>44</v>
      </c>
      <c r="V97" s="15"/>
      <c r="W97" s="15"/>
      <c r="X97" s="15" t="s">
        <v>44</v>
      </c>
      <c r="Y97" s="15" t="s">
        <v>44</v>
      </c>
      <c r="Z97" s="15">
        <v>494943</v>
      </c>
      <c r="AA97" s="15">
        <v>742415</v>
      </c>
      <c r="AB97" s="15" t="s">
        <v>44</v>
      </c>
      <c r="AC97" s="15" t="s">
        <v>44</v>
      </c>
      <c r="AD97" s="15"/>
      <c r="AE97" s="15" t="s">
        <v>44</v>
      </c>
      <c r="AF97" s="14" t="s">
        <v>44</v>
      </c>
      <c r="AG97" s="14" t="s">
        <v>44</v>
      </c>
      <c r="AH97" s="14">
        <v>49494</v>
      </c>
      <c r="AI97" s="14">
        <v>74241</v>
      </c>
      <c r="AJ97" s="14" t="s">
        <v>44</v>
      </c>
      <c r="AK97" s="14" t="s">
        <v>44</v>
      </c>
      <c r="AL97" s="14" t="s">
        <v>44</v>
      </c>
      <c r="AM97" s="17" t="s">
        <v>44</v>
      </c>
    </row>
    <row r="98" spans="1:39" x14ac:dyDescent="0.35">
      <c r="A98" s="8" t="s">
        <v>89</v>
      </c>
      <c r="B98" s="9" t="s">
        <v>89</v>
      </c>
      <c r="C98" s="10" t="s">
        <v>41</v>
      </c>
      <c r="D98" s="10">
        <v>8</v>
      </c>
      <c r="E98" s="10" t="s">
        <v>119</v>
      </c>
      <c r="F98" s="11">
        <v>1000000</v>
      </c>
      <c r="G98" s="11">
        <v>8217570</v>
      </c>
      <c r="H98" s="11">
        <v>75441219</v>
      </c>
      <c r="I98" s="22">
        <v>0.08</v>
      </c>
      <c r="J98" s="11">
        <v>5377892</v>
      </c>
      <c r="K98" s="30">
        <v>5377892</v>
      </c>
      <c r="L98" s="11">
        <f t="shared" si="8"/>
        <v>537789.19999999995</v>
      </c>
      <c r="M98" s="22">
        <f t="shared" si="7"/>
        <v>0.18594646378171967</v>
      </c>
      <c r="N98" s="10">
        <v>1.35</v>
      </c>
      <c r="O98" s="15">
        <f t="shared" si="10"/>
        <v>740740.74074074067</v>
      </c>
      <c r="P98" s="14">
        <v>200000</v>
      </c>
      <c r="Q98" s="15"/>
      <c r="R98" s="15" t="s">
        <v>44</v>
      </c>
      <c r="S98" s="15">
        <v>500000</v>
      </c>
      <c r="T98" s="15" t="s">
        <v>44</v>
      </c>
      <c r="U98" s="15">
        <v>300000</v>
      </c>
      <c r="V98" s="15"/>
      <c r="W98" s="15"/>
      <c r="X98" s="15">
        <v>130888</v>
      </c>
      <c r="Y98" s="15" t="s">
        <v>44</v>
      </c>
      <c r="Z98" s="15" t="s">
        <v>44</v>
      </c>
      <c r="AA98" s="15">
        <v>327219</v>
      </c>
      <c r="AB98" s="15" t="s">
        <v>44</v>
      </c>
      <c r="AC98" s="15">
        <v>196331</v>
      </c>
      <c r="AD98" s="15"/>
      <c r="AE98" s="15" t="s">
        <v>44</v>
      </c>
      <c r="AF98" s="14">
        <v>13089</v>
      </c>
      <c r="AG98" s="14" t="s">
        <v>44</v>
      </c>
      <c r="AH98" s="14" t="s">
        <v>44</v>
      </c>
      <c r="AI98" s="14">
        <v>32722</v>
      </c>
      <c r="AJ98" s="14" t="s">
        <v>44</v>
      </c>
      <c r="AK98" s="14">
        <v>19633</v>
      </c>
      <c r="AL98" s="14" t="s">
        <v>44</v>
      </c>
      <c r="AM98" s="17" t="s">
        <v>44</v>
      </c>
    </row>
    <row r="99" spans="1:39" x14ac:dyDescent="0.35">
      <c r="A99" s="8" t="s">
        <v>91</v>
      </c>
      <c r="B99" s="9" t="s">
        <v>91</v>
      </c>
      <c r="C99" s="10" t="s">
        <v>41</v>
      </c>
      <c r="D99" s="10">
        <v>8</v>
      </c>
      <c r="E99" s="10" t="s">
        <v>119</v>
      </c>
      <c r="F99" s="11">
        <v>2500000</v>
      </c>
      <c r="G99" s="11">
        <v>154413040</v>
      </c>
      <c r="H99" s="11">
        <v>301347565</v>
      </c>
      <c r="I99" s="22">
        <v>8.9499999999999996E-2</v>
      </c>
      <c r="J99" s="11">
        <v>13150640</v>
      </c>
      <c r="K99" s="11"/>
      <c r="L99" s="11">
        <f t="shared" si="8"/>
        <v>1315064</v>
      </c>
      <c r="M99" s="22">
        <f t="shared" si="7"/>
        <v>0.19010481619145533</v>
      </c>
      <c r="N99" s="10">
        <v>1.35</v>
      </c>
      <c r="O99" s="15">
        <f t="shared" si="10"/>
        <v>1851851.8518518517</v>
      </c>
      <c r="P99" s="14">
        <v>600000</v>
      </c>
      <c r="Q99" s="15">
        <v>900000</v>
      </c>
      <c r="R99" s="15" t="s">
        <v>44</v>
      </c>
      <c r="S99" s="15" t="s">
        <v>44</v>
      </c>
      <c r="T99" s="15" t="s">
        <v>44</v>
      </c>
      <c r="U99" s="15">
        <v>1000000</v>
      </c>
      <c r="V99" s="15"/>
      <c r="W99" s="15"/>
      <c r="X99" s="15" t="s">
        <v>44</v>
      </c>
      <c r="Y99" s="15" t="s">
        <v>44</v>
      </c>
      <c r="Z99" s="15" t="s">
        <v>44</v>
      </c>
      <c r="AA99" s="15" t="s">
        <v>44</v>
      </c>
      <c r="AB99" s="15" t="s">
        <v>44</v>
      </c>
      <c r="AC99" s="15" t="s">
        <v>44</v>
      </c>
      <c r="AD99" s="15"/>
      <c r="AE99" s="15" t="s">
        <v>44</v>
      </c>
      <c r="AF99" s="14" t="s">
        <v>44</v>
      </c>
      <c r="AG99" s="14" t="s">
        <v>44</v>
      </c>
      <c r="AH99" s="14" t="s">
        <v>44</v>
      </c>
      <c r="AI99" s="14" t="s">
        <v>44</v>
      </c>
      <c r="AJ99" s="14" t="s">
        <v>44</v>
      </c>
      <c r="AK99" s="14" t="s">
        <v>44</v>
      </c>
      <c r="AL99" s="14" t="s">
        <v>44</v>
      </c>
      <c r="AM99" s="17" t="s">
        <v>44</v>
      </c>
    </row>
    <row r="100" spans="1:39" x14ac:dyDescent="0.35">
      <c r="A100" s="8" t="s">
        <v>128</v>
      </c>
      <c r="B100" s="9" t="s">
        <v>91</v>
      </c>
      <c r="C100" s="10" t="s">
        <v>48</v>
      </c>
      <c r="D100" s="10">
        <v>8</v>
      </c>
      <c r="E100" s="10" t="s">
        <v>119</v>
      </c>
      <c r="F100" s="11">
        <v>2500000</v>
      </c>
      <c r="G100" s="11">
        <v>154413040</v>
      </c>
      <c r="H100" s="11">
        <v>301347565</v>
      </c>
      <c r="I100" s="22">
        <v>8.9499999999999996E-2</v>
      </c>
      <c r="J100" s="11">
        <v>13150640</v>
      </c>
      <c r="K100" s="11"/>
      <c r="L100" s="11">
        <f t="shared" si="8"/>
        <v>1315064</v>
      </c>
      <c r="M100" s="22">
        <f t="shared" si="7"/>
        <v>0.19010481619145533</v>
      </c>
      <c r="N100" s="10">
        <v>1.35</v>
      </c>
      <c r="O100" s="15">
        <f t="shared" si="10"/>
        <v>1851851.8518518517</v>
      </c>
      <c r="P100" s="14" t="s">
        <v>44</v>
      </c>
      <c r="Q100" s="15">
        <v>1752946</v>
      </c>
      <c r="R100" s="15" t="s">
        <v>44</v>
      </c>
      <c r="S100" s="15" t="s">
        <v>44</v>
      </c>
      <c r="T100" s="15" t="s">
        <v>44</v>
      </c>
      <c r="U100" s="15" t="s">
        <v>44</v>
      </c>
      <c r="V100" s="15"/>
      <c r="W100" s="15">
        <v>747054</v>
      </c>
      <c r="X100" s="15" t="s">
        <v>44</v>
      </c>
      <c r="Y100" s="15" t="s">
        <v>44</v>
      </c>
      <c r="Z100" s="15" t="s">
        <v>44</v>
      </c>
      <c r="AA100" s="15" t="s">
        <v>44</v>
      </c>
      <c r="AB100" s="15" t="s">
        <v>44</v>
      </c>
      <c r="AC100" s="15" t="s">
        <v>44</v>
      </c>
      <c r="AD100" s="15"/>
      <c r="AE100" s="15" t="s">
        <v>44</v>
      </c>
      <c r="AF100" s="14" t="s">
        <v>44</v>
      </c>
      <c r="AG100" s="14" t="s">
        <v>44</v>
      </c>
      <c r="AH100" s="14" t="s">
        <v>44</v>
      </c>
      <c r="AI100" s="14" t="s">
        <v>44</v>
      </c>
      <c r="AJ100" s="14" t="s">
        <v>44</v>
      </c>
      <c r="AK100" s="14" t="s">
        <v>44</v>
      </c>
      <c r="AL100" s="14" t="s">
        <v>44</v>
      </c>
      <c r="AM100" s="17" t="s">
        <v>44</v>
      </c>
    </row>
    <row r="101" spans="1:39" x14ac:dyDescent="0.35">
      <c r="A101" s="8" t="s">
        <v>129</v>
      </c>
      <c r="B101" s="9" t="s">
        <v>91</v>
      </c>
      <c r="C101" s="10" t="s">
        <v>48</v>
      </c>
      <c r="D101" s="10">
        <v>8</v>
      </c>
      <c r="E101" s="10" t="s">
        <v>119</v>
      </c>
      <c r="F101" s="11">
        <v>1500000</v>
      </c>
      <c r="G101" s="11">
        <v>154413040</v>
      </c>
      <c r="H101" s="11">
        <v>301347565</v>
      </c>
      <c r="I101" s="22">
        <v>5.3699999999999998E-2</v>
      </c>
      <c r="J101" s="11">
        <f>I101*(H101-G101)</f>
        <v>7890383.9924999997</v>
      </c>
      <c r="K101" s="11"/>
      <c r="L101" s="15">
        <f>J101/10</f>
        <v>789038.39925000002</v>
      </c>
      <c r="M101" s="22">
        <f t="shared" si="7"/>
        <v>0.19010481637215454</v>
      </c>
      <c r="N101" s="10">
        <v>1.35</v>
      </c>
      <c r="O101" s="15">
        <f t="shared" si="10"/>
        <v>1111111.111111111</v>
      </c>
      <c r="P101" s="14"/>
      <c r="Q101" s="15">
        <v>1500000</v>
      </c>
      <c r="R101" s="15"/>
      <c r="S101" s="15"/>
      <c r="T101" s="15" t="s">
        <v>44</v>
      </c>
      <c r="U101" s="15"/>
      <c r="V101" s="15"/>
      <c r="W101" s="15"/>
      <c r="X101" s="15" t="s">
        <v>44</v>
      </c>
      <c r="Y101" s="15" t="s">
        <v>44</v>
      </c>
      <c r="Z101" s="15" t="s">
        <v>44</v>
      </c>
      <c r="AA101" s="15" t="s">
        <v>44</v>
      </c>
      <c r="AB101" s="15" t="s">
        <v>44</v>
      </c>
      <c r="AC101" s="15" t="s">
        <v>44</v>
      </c>
      <c r="AD101" s="15"/>
      <c r="AE101" s="15" t="s">
        <v>44</v>
      </c>
      <c r="AF101" s="14" t="s">
        <v>44</v>
      </c>
      <c r="AG101" s="14" t="s">
        <v>44</v>
      </c>
      <c r="AH101" s="14" t="s">
        <v>44</v>
      </c>
      <c r="AI101" s="14" t="s">
        <v>44</v>
      </c>
      <c r="AJ101" s="14" t="s">
        <v>44</v>
      </c>
      <c r="AK101" s="14" t="s">
        <v>44</v>
      </c>
      <c r="AL101" s="14" t="s">
        <v>44</v>
      </c>
      <c r="AM101" s="17" t="s">
        <v>44</v>
      </c>
    </row>
    <row r="102" spans="1:39" x14ac:dyDescent="0.35">
      <c r="A102" s="8" t="s">
        <v>61</v>
      </c>
      <c r="B102" s="9" t="s">
        <v>62</v>
      </c>
      <c r="C102" s="10" t="s">
        <v>41</v>
      </c>
      <c r="D102" s="10">
        <v>7</v>
      </c>
      <c r="E102" s="10" t="s">
        <v>130</v>
      </c>
      <c r="F102" s="11">
        <v>200000</v>
      </c>
      <c r="G102" s="11">
        <v>14450000</v>
      </c>
      <c r="H102" s="11">
        <v>33005555</v>
      </c>
      <c r="I102" s="12">
        <v>6.08E-2</v>
      </c>
      <c r="J102" s="11">
        <v>1128178</v>
      </c>
      <c r="K102" s="11"/>
      <c r="L102" s="11">
        <f t="shared" ref="L102:L134" si="12">J102/10</f>
        <v>112817.8</v>
      </c>
      <c r="M102" s="12">
        <f t="shared" si="7"/>
        <v>0.17727698997853175</v>
      </c>
      <c r="N102" s="10">
        <v>1.35</v>
      </c>
      <c r="O102" s="15">
        <f t="shared" si="10"/>
        <v>148148.14814814815</v>
      </c>
      <c r="P102" s="14" t="s">
        <v>44</v>
      </c>
      <c r="Q102" s="15" t="s">
        <v>44</v>
      </c>
      <c r="R102" s="15">
        <v>200000</v>
      </c>
      <c r="S102" s="15"/>
      <c r="T102" s="14" t="s">
        <v>44</v>
      </c>
      <c r="U102" s="14"/>
      <c r="V102" s="14"/>
      <c r="W102" s="14"/>
      <c r="X102" s="15" t="s">
        <v>44</v>
      </c>
      <c r="Y102" s="15"/>
      <c r="Z102" s="15" t="s">
        <v>44</v>
      </c>
      <c r="AA102" s="15">
        <v>1128178</v>
      </c>
      <c r="AB102" s="15" t="s">
        <v>44</v>
      </c>
      <c r="AC102" s="15"/>
      <c r="AD102" s="15"/>
      <c r="AE102" s="15"/>
      <c r="AF102" s="14" t="s">
        <v>44</v>
      </c>
      <c r="AG102" s="14" t="s">
        <v>44</v>
      </c>
      <c r="AH102" s="14"/>
      <c r="AI102" s="14">
        <v>112818</v>
      </c>
      <c r="AJ102" s="14" t="s">
        <v>44</v>
      </c>
      <c r="AK102" s="14" t="s">
        <v>44</v>
      </c>
      <c r="AL102" s="14" t="s">
        <v>44</v>
      </c>
      <c r="AM102" s="17" t="s">
        <v>44</v>
      </c>
    </row>
    <row r="103" spans="1:39" x14ac:dyDescent="0.35">
      <c r="A103" s="8" t="s">
        <v>118</v>
      </c>
      <c r="B103" s="9" t="s">
        <v>51</v>
      </c>
      <c r="C103" s="10" t="s">
        <v>41</v>
      </c>
      <c r="D103" s="10">
        <v>7</v>
      </c>
      <c r="E103" s="10" t="s">
        <v>130</v>
      </c>
      <c r="F103" s="11">
        <v>804786</v>
      </c>
      <c r="G103" s="11">
        <v>13181000</v>
      </c>
      <c r="H103" s="11">
        <v>39679251</v>
      </c>
      <c r="I103" s="12">
        <v>0.29830000000000001</v>
      </c>
      <c r="J103" s="11">
        <v>8000000</v>
      </c>
      <c r="K103" s="11"/>
      <c r="L103" s="11">
        <f t="shared" si="12"/>
        <v>800000</v>
      </c>
      <c r="M103" s="12">
        <f t="shared" si="7"/>
        <v>0.10059825</v>
      </c>
      <c r="N103" s="10">
        <v>1.35</v>
      </c>
      <c r="O103" s="15">
        <f t="shared" si="10"/>
        <v>596137.77777777775</v>
      </c>
      <c r="P103" s="14">
        <v>804786</v>
      </c>
      <c r="Q103" s="15" t="s">
        <v>44</v>
      </c>
      <c r="R103" s="15" t="s">
        <v>44</v>
      </c>
      <c r="S103" s="15"/>
      <c r="T103" s="14" t="s">
        <v>44</v>
      </c>
      <c r="U103" s="14"/>
      <c r="V103" s="14"/>
      <c r="W103" s="14"/>
      <c r="X103" s="15">
        <v>8000000</v>
      </c>
      <c r="Y103" s="15"/>
      <c r="Z103" s="15" t="s">
        <v>44</v>
      </c>
      <c r="AA103" s="15" t="s">
        <v>44</v>
      </c>
      <c r="AB103" s="15" t="s">
        <v>44</v>
      </c>
      <c r="AC103" s="15"/>
      <c r="AD103" s="15"/>
      <c r="AE103" s="15"/>
      <c r="AF103" s="14">
        <v>800000</v>
      </c>
      <c r="AG103" s="14" t="s">
        <v>44</v>
      </c>
      <c r="AH103" s="14"/>
      <c r="AI103" s="14" t="s">
        <v>44</v>
      </c>
      <c r="AJ103" s="14" t="s">
        <v>44</v>
      </c>
      <c r="AK103" s="14" t="s">
        <v>44</v>
      </c>
      <c r="AL103" s="14" t="s">
        <v>44</v>
      </c>
      <c r="AM103" s="17" t="s">
        <v>44</v>
      </c>
    </row>
    <row r="104" spans="1:39" x14ac:dyDescent="0.35">
      <c r="A104" s="8" t="s">
        <v>120</v>
      </c>
      <c r="B104" s="9" t="s">
        <v>51</v>
      </c>
      <c r="C104" s="10" t="s">
        <v>41</v>
      </c>
      <c r="D104" s="10">
        <v>7</v>
      </c>
      <c r="E104" s="10" t="s">
        <v>130</v>
      </c>
      <c r="F104" s="11">
        <v>582716</v>
      </c>
      <c r="G104" s="11">
        <v>7960000</v>
      </c>
      <c r="H104" s="11">
        <v>23848650</v>
      </c>
      <c r="I104" s="12">
        <v>0.27100000000000002</v>
      </c>
      <c r="J104" s="11">
        <v>4305679</v>
      </c>
      <c r="K104" s="11">
        <v>2185100</v>
      </c>
      <c r="L104" s="11">
        <f t="shared" si="12"/>
        <v>430567.9</v>
      </c>
      <c r="M104" s="12">
        <f t="shared" si="7"/>
        <v>0.13533661009099843</v>
      </c>
      <c r="N104" s="10">
        <v>1.35</v>
      </c>
      <c r="O104" s="15">
        <f t="shared" si="10"/>
        <v>431641.48148148146</v>
      </c>
      <c r="P104" s="14">
        <v>582716</v>
      </c>
      <c r="Q104" s="15" t="s">
        <v>44</v>
      </c>
      <c r="R104" s="15" t="s">
        <v>44</v>
      </c>
      <c r="S104" s="15"/>
      <c r="T104" s="14" t="s">
        <v>44</v>
      </c>
      <c r="U104" s="14"/>
      <c r="V104" s="14"/>
      <c r="W104" s="14"/>
      <c r="X104" s="15">
        <v>4305679</v>
      </c>
      <c r="Y104" s="15"/>
      <c r="Z104" s="15" t="s">
        <v>44</v>
      </c>
      <c r="AA104" s="15" t="s">
        <v>44</v>
      </c>
      <c r="AB104" s="15" t="s">
        <v>44</v>
      </c>
      <c r="AC104" s="15"/>
      <c r="AD104" s="15"/>
      <c r="AE104" s="15"/>
      <c r="AF104" s="14">
        <v>430568</v>
      </c>
      <c r="AG104" s="14" t="s">
        <v>44</v>
      </c>
      <c r="AH104" s="14"/>
      <c r="AI104" s="14" t="s">
        <v>44</v>
      </c>
      <c r="AJ104" s="14" t="s">
        <v>44</v>
      </c>
      <c r="AK104" s="14" t="s">
        <v>44</v>
      </c>
      <c r="AL104" s="14" t="s">
        <v>44</v>
      </c>
      <c r="AM104" s="17" t="s">
        <v>44</v>
      </c>
    </row>
    <row r="105" spans="1:39" x14ac:dyDescent="0.35">
      <c r="A105" s="8" t="s">
        <v>75</v>
      </c>
      <c r="B105" s="9" t="s">
        <v>75</v>
      </c>
      <c r="C105" s="10" t="s">
        <v>41</v>
      </c>
      <c r="D105" s="10">
        <v>7</v>
      </c>
      <c r="E105" s="10" t="s">
        <v>130</v>
      </c>
      <c r="F105" s="11">
        <v>1500000</v>
      </c>
      <c r="G105" s="11">
        <v>31000000</v>
      </c>
      <c r="H105" s="11">
        <v>60018480</v>
      </c>
      <c r="I105" s="12">
        <v>0.2223</v>
      </c>
      <c r="J105" s="11">
        <v>6451139</v>
      </c>
      <c r="K105" s="11"/>
      <c r="L105" s="11">
        <f t="shared" si="12"/>
        <v>645113.9</v>
      </c>
      <c r="M105" s="12">
        <f t="shared" si="7"/>
        <v>0.23251707954207776</v>
      </c>
      <c r="N105" s="10">
        <v>1.35</v>
      </c>
      <c r="O105" s="15">
        <f t="shared" si="10"/>
        <v>1111111.111111111</v>
      </c>
      <c r="P105" s="14">
        <v>750000</v>
      </c>
      <c r="Q105" s="15" t="s">
        <v>44</v>
      </c>
      <c r="R105" s="15">
        <v>750000</v>
      </c>
      <c r="S105" s="15"/>
      <c r="T105" s="14" t="s">
        <v>44</v>
      </c>
      <c r="U105" s="14"/>
      <c r="V105" s="14"/>
      <c r="W105" s="14"/>
      <c r="X105" s="15">
        <v>3225570</v>
      </c>
      <c r="Y105" s="15"/>
      <c r="Z105" s="15" t="s">
        <v>44</v>
      </c>
      <c r="AA105" s="15">
        <v>3225570</v>
      </c>
      <c r="AB105" s="15" t="s">
        <v>44</v>
      </c>
      <c r="AC105" s="15"/>
      <c r="AD105" s="15"/>
      <c r="AE105" s="15"/>
      <c r="AF105" s="14">
        <v>322557</v>
      </c>
      <c r="AG105" s="14" t="s">
        <v>44</v>
      </c>
      <c r="AH105" s="14"/>
      <c r="AI105" s="14">
        <v>322557</v>
      </c>
      <c r="AJ105" s="14" t="s">
        <v>44</v>
      </c>
      <c r="AK105" s="14" t="s">
        <v>44</v>
      </c>
      <c r="AL105" s="14" t="s">
        <v>44</v>
      </c>
      <c r="AM105" s="17" t="s">
        <v>44</v>
      </c>
    </row>
    <row r="106" spans="1:39" x14ac:dyDescent="0.35">
      <c r="A106" s="8" t="s">
        <v>131</v>
      </c>
      <c r="B106" s="9" t="s">
        <v>80</v>
      </c>
      <c r="C106" s="10" t="s">
        <v>41</v>
      </c>
      <c r="D106" s="10">
        <v>7</v>
      </c>
      <c r="E106" s="10" t="s">
        <v>130</v>
      </c>
      <c r="F106" s="11">
        <v>1398701</v>
      </c>
      <c r="G106" s="11">
        <v>81319000</v>
      </c>
      <c r="H106" s="11">
        <v>222448032</v>
      </c>
      <c r="I106" s="12">
        <v>4.9599999999999998E-2</v>
      </c>
      <c r="J106" s="11">
        <v>7000000</v>
      </c>
      <c r="K106" s="11"/>
      <c r="L106" s="11">
        <f t="shared" si="12"/>
        <v>700000</v>
      </c>
      <c r="M106" s="12">
        <f t="shared" si="7"/>
        <v>0.19981442857142856</v>
      </c>
      <c r="N106" s="10">
        <v>1.35</v>
      </c>
      <c r="O106" s="15">
        <f t="shared" si="10"/>
        <v>1036074.8148148147</v>
      </c>
      <c r="P106" s="14" t="s">
        <v>44</v>
      </c>
      <c r="Q106" s="32" t="s">
        <v>44</v>
      </c>
      <c r="R106" s="15">
        <v>1398701</v>
      </c>
      <c r="S106" s="15"/>
      <c r="T106" s="14" t="s">
        <v>44</v>
      </c>
      <c r="U106" s="14"/>
      <c r="V106" s="14"/>
      <c r="W106" s="14"/>
      <c r="X106" s="15" t="s">
        <v>44</v>
      </c>
      <c r="Y106" s="15"/>
      <c r="Z106" s="15" t="s">
        <v>44</v>
      </c>
      <c r="AA106" s="15">
        <v>7000000</v>
      </c>
      <c r="AB106" s="15" t="s">
        <v>44</v>
      </c>
      <c r="AC106" s="15"/>
      <c r="AD106" s="15"/>
      <c r="AE106" s="15"/>
      <c r="AF106" s="14" t="s">
        <v>44</v>
      </c>
      <c r="AG106" s="14" t="s">
        <v>44</v>
      </c>
      <c r="AH106" s="14"/>
      <c r="AI106" s="14">
        <v>700000</v>
      </c>
      <c r="AJ106" s="14" t="s">
        <v>44</v>
      </c>
      <c r="AK106" s="14" t="s">
        <v>44</v>
      </c>
      <c r="AL106" s="14" t="s">
        <v>44</v>
      </c>
      <c r="AM106" s="17" t="s">
        <v>44</v>
      </c>
    </row>
    <row r="107" spans="1:39" x14ac:dyDescent="0.35">
      <c r="A107" s="8" t="s">
        <v>54</v>
      </c>
      <c r="B107" s="9" t="s">
        <v>55</v>
      </c>
      <c r="C107" s="10" t="s">
        <v>41</v>
      </c>
      <c r="D107" s="10">
        <v>7</v>
      </c>
      <c r="E107" s="10" t="s">
        <v>130</v>
      </c>
      <c r="F107" s="11">
        <v>250000</v>
      </c>
      <c r="G107" s="11">
        <v>4568004</v>
      </c>
      <c r="H107" s="11">
        <v>20313000</v>
      </c>
      <c r="I107" s="12">
        <v>9.5100000000000004E-2</v>
      </c>
      <c r="J107" s="11">
        <v>1498058</v>
      </c>
      <c r="K107" s="11"/>
      <c r="L107" s="11">
        <f t="shared" si="12"/>
        <v>149805.79999999999</v>
      </c>
      <c r="M107" s="12">
        <f t="shared" si="7"/>
        <v>0.16688272416688807</v>
      </c>
      <c r="N107" s="10">
        <v>1.35</v>
      </c>
      <c r="O107" s="15">
        <f t="shared" si="10"/>
        <v>185185.18518518517</v>
      </c>
      <c r="P107" s="14">
        <v>250000</v>
      </c>
      <c r="Q107" s="15" t="s">
        <v>44</v>
      </c>
      <c r="R107" s="15" t="s">
        <v>44</v>
      </c>
      <c r="S107" s="15"/>
      <c r="T107" s="14" t="s">
        <v>44</v>
      </c>
      <c r="U107" s="14"/>
      <c r="V107" s="14"/>
      <c r="W107" s="14"/>
      <c r="X107" s="15">
        <v>1498058</v>
      </c>
      <c r="Y107" s="15"/>
      <c r="Z107" s="15" t="s">
        <v>44</v>
      </c>
      <c r="AA107" s="15" t="s">
        <v>44</v>
      </c>
      <c r="AB107" s="15" t="s">
        <v>44</v>
      </c>
      <c r="AC107" s="15"/>
      <c r="AD107" s="15"/>
      <c r="AE107" s="15"/>
      <c r="AF107" s="14">
        <v>149806</v>
      </c>
      <c r="AG107" s="14" t="s">
        <v>44</v>
      </c>
      <c r="AH107" s="14"/>
      <c r="AI107" s="14" t="s">
        <v>44</v>
      </c>
      <c r="AJ107" s="14" t="s">
        <v>44</v>
      </c>
      <c r="AK107" s="14" t="s">
        <v>44</v>
      </c>
      <c r="AL107" s="14" t="s">
        <v>44</v>
      </c>
      <c r="AM107" s="17" t="s">
        <v>44</v>
      </c>
    </row>
    <row r="108" spans="1:39" x14ac:dyDescent="0.35">
      <c r="A108" s="8" t="s">
        <v>56</v>
      </c>
      <c r="B108" s="9" t="s">
        <v>55</v>
      </c>
      <c r="C108" s="10" t="s">
        <v>41</v>
      </c>
      <c r="D108" s="10">
        <v>7</v>
      </c>
      <c r="E108" s="10" t="s">
        <v>130</v>
      </c>
      <c r="F108" s="11">
        <v>250000</v>
      </c>
      <c r="G108" s="11">
        <v>16750008</v>
      </c>
      <c r="H108" s="11">
        <v>32742252</v>
      </c>
      <c r="I108" s="12">
        <v>8.3699999999999997E-2</v>
      </c>
      <c r="J108" s="11">
        <v>1338675</v>
      </c>
      <c r="K108" s="11"/>
      <c r="L108" s="11">
        <f t="shared" si="12"/>
        <v>133867.5</v>
      </c>
      <c r="M108" s="12">
        <f t="shared" si="7"/>
        <v>0.18675182549909425</v>
      </c>
      <c r="N108" s="10">
        <v>1.35</v>
      </c>
      <c r="O108" s="15">
        <f t="shared" si="10"/>
        <v>185185.18518518517</v>
      </c>
      <c r="P108" s="14">
        <v>250000</v>
      </c>
      <c r="Q108" s="15" t="s">
        <v>44</v>
      </c>
      <c r="R108" s="15" t="s">
        <v>44</v>
      </c>
      <c r="S108" s="15"/>
      <c r="T108" s="14" t="s">
        <v>44</v>
      </c>
      <c r="U108" s="14"/>
      <c r="V108" s="14"/>
      <c r="W108" s="14"/>
      <c r="X108" s="15">
        <v>1338675</v>
      </c>
      <c r="Y108" s="15"/>
      <c r="Z108" s="15" t="s">
        <v>44</v>
      </c>
      <c r="AA108" s="15" t="s">
        <v>44</v>
      </c>
      <c r="AB108" s="15" t="s">
        <v>44</v>
      </c>
      <c r="AC108" s="15"/>
      <c r="AD108" s="15"/>
      <c r="AE108" s="15"/>
      <c r="AF108" s="14">
        <v>133868</v>
      </c>
      <c r="AG108" s="14" t="s">
        <v>44</v>
      </c>
      <c r="AH108" s="14"/>
      <c r="AI108" s="14" t="s">
        <v>44</v>
      </c>
      <c r="AJ108" s="14" t="s">
        <v>44</v>
      </c>
      <c r="AK108" s="14" t="s">
        <v>44</v>
      </c>
      <c r="AL108" s="14" t="s">
        <v>44</v>
      </c>
      <c r="AM108" s="17" t="s">
        <v>44</v>
      </c>
    </row>
    <row r="109" spans="1:39" x14ac:dyDescent="0.35">
      <c r="A109" s="8" t="s">
        <v>123</v>
      </c>
      <c r="B109" s="9" t="s">
        <v>71</v>
      </c>
      <c r="C109" s="10" t="s">
        <v>48</v>
      </c>
      <c r="D109" s="10">
        <v>7</v>
      </c>
      <c r="E109" s="10" t="s">
        <v>130</v>
      </c>
      <c r="F109" s="11">
        <v>700000</v>
      </c>
      <c r="G109" s="11">
        <v>22970000</v>
      </c>
      <c r="H109" s="11">
        <v>132546120</v>
      </c>
      <c r="I109" s="12">
        <v>4.0099999999999997E-2</v>
      </c>
      <c r="J109" s="11">
        <v>4397760</v>
      </c>
      <c r="K109" s="11"/>
      <c r="L109" s="11">
        <f t="shared" si="12"/>
        <v>439776</v>
      </c>
      <c r="M109" s="12">
        <f t="shared" si="7"/>
        <v>0.15917194207960417</v>
      </c>
      <c r="N109" s="10">
        <v>1.35</v>
      </c>
      <c r="O109" s="15">
        <f t="shared" si="10"/>
        <v>518518.51851851848</v>
      </c>
      <c r="P109" s="14" t="s">
        <v>44</v>
      </c>
      <c r="Q109" s="15">
        <v>300000</v>
      </c>
      <c r="R109" s="15" t="s">
        <v>44</v>
      </c>
      <c r="S109" s="15"/>
      <c r="T109" s="14">
        <v>400000</v>
      </c>
      <c r="U109" s="14"/>
      <c r="V109" s="14"/>
      <c r="W109" s="14"/>
      <c r="X109" s="15" t="s">
        <v>44</v>
      </c>
      <c r="Y109" s="15"/>
      <c r="Z109" s="15">
        <v>1884754</v>
      </c>
      <c r="AA109" s="15" t="s">
        <v>44</v>
      </c>
      <c r="AB109" s="15">
        <v>2513006</v>
      </c>
      <c r="AC109" s="15"/>
      <c r="AD109" s="15"/>
      <c r="AE109" s="15"/>
      <c r="AF109" s="14" t="s">
        <v>44</v>
      </c>
      <c r="AG109" s="14">
        <v>188475</v>
      </c>
      <c r="AH109" s="14"/>
      <c r="AI109" s="14" t="s">
        <v>44</v>
      </c>
      <c r="AJ109" s="14">
        <v>251301</v>
      </c>
      <c r="AK109" s="14" t="s">
        <v>44</v>
      </c>
      <c r="AL109" s="14" t="s">
        <v>44</v>
      </c>
      <c r="AM109" s="17" t="s">
        <v>44</v>
      </c>
    </row>
    <row r="110" spans="1:39" x14ac:dyDescent="0.35">
      <c r="A110" s="8" t="s">
        <v>124</v>
      </c>
      <c r="B110" s="9" t="s">
        <v>68</v>
      </c>
      <c r="C110" s="10" t="s">
        <v>48</v>
      </c>
      <c r="D110" s="10">
        <v>7</v>
      </c>
      <c r="E110" s="10" t="s">
        <v>130</v>
      </c>
      <c r="F110" s="11">
        <v>2142659</v>
      </c>
      <c r="G110" s="11">
        <v>21000000</v>
      </c>
      <c r="H110" s="11">
        <v>61000000</v>
      </c>
      <c r="I110" s="12">
        <v>0.375</v>
      </c>
      <c r="J110" s="11">
        <v>15000000</v>
      </c>
      <c r="K110" s="11"/>
      <c r="L110" s="11">
        <f t="shared" si="12"/>
        <v>1500000</v>
      </c>
      <c r="M110" s="12">
        <f t="shared" si="7"/>
        <v>0.14284393333333334</v>
      </c>
      <c r="N110" s="10">
        <v>1.35</v>
      </c>
      <c r="O110" s="15">
        <f t="shared" si="10"/>
        <v>1587154.8148148146</v>
      </c>
      <c r="P110" s="14" t="s">
        <v>44</v>
      </c>
      <c r="Q110" s="15">
        <v>1442659</v>
      </c>
      <c r="R110" s="15" t="s">
        <v>44</v>
      </c>
      <c r="S110" s="15"/>
      <c r="T110" s="14">
        <v>700000</v>
      </c>
      <c r="U110" s="14"/>
      <c r="V110" s="14"/>
      <c r="W110" s="14"/>
      <c r="X110" s="15" t="s">
        <v>44</v>
      </c>
      <c r="Y110" s="15"/>
      <c r="Z110" s="15">
        <v>10099547</v>
      </c>
      <c r="AA110" s="15" t="s">
        <v>44</v>
      </c>
      <c r="AB110" s="15">
        <v>4900453</v>
      </c>
      <c r="AC110" s="15"/>
      <c r="AD110" s="15"/>
      <c r="AE110" s="15"/>
      <c r="AF110" s="14" t="s">
        <v>44</v>
      </c>
      <c r="AG110" s="14">
        <v>1009955</v>
      </c>
      <c r="AH110" s="14"/>
      <c r="AI110" s="14" t="s">
        <v>44</v>
      </c>
      <c r="AJ110" s="14">
        <v>490045</v>
      </c>
      <c r="AK110" s="14" t="s">
        <v>44</v>
      </c>
      <c r="AL110" s="14" t="s">
        <v>44</v>
      </c>
      <c r="AM110" s="17" t="s">
        <v>44</v>
      </c>
    </row>
    <row r="111" spans="1:39" x14ac:dyDescent="0.35">
      <c r="A111" s="8" t="s">
        <v>132</v>
      </c>
      <c r="B111" s="9" t="s">
        <v>75</v>
      </c>
      <c r="C111" s="10" t="s">
        <v>48</v>
      </c>
      <c r="D111" s="10">
        <v>7</v>
      </c>
      <c r="E111" s="10" t="s">
        <v>130</v>
      </c>
      <c r="F111" s="11">
        <v>1500000</v>
      </c>
      <c r="G111" s="11">
        <v>31000000</v>
      </c>
      <c r="H111" s="11">
        <v>60018480</v>
      </c>
      <c r="I111" s="12">
        <v>0.2223</v>
      </c>
      <c r="J111" s="11">
        <v>6451139</v>
      </c>
      <c r="K111" s="11"/>
      <c r="L111" s="11">
        <f t="shared" si="12"/>
        <v>645113.9</v>
      </c>
      <c r="M111" s="12">
        <f t="shared" si="7"/>
        <v>0.23251707954207776</v>
      </c>
      <c r="N111" s="10">
        <v>1.35</v>
      </c>
      <c r="O111" s="15">
        <f t="shared" si="10"/>
        <v>1111111.111111111</v>
      </c>
      <c r="P111" s="14" t="s">
        <v>44</v>
      </c>
      <c r="Q111" s="15">
        <v>1500000</v>
      </c>
      <c r="R111" s="15" t="s">
        <v>44</v>
      </c>
      <c r="S111" s="15"/>
      <c r="T111" s="14" t="s">
        <v>44</v>
      </c>
      <c r="U111" s="14"/>
      <c r="V111" s="14"/>
      <c r="W111" s="14"/>
      <c r="X111" s="15" t="s">
        <v>44</v>
      </c>
      <c r="Y111" s="15"/>
      <c r="Z111" s="15">
        <v>6451139</v>
      </c>
      <c r="AA111" s="15" t="s">
        <v>44</v>
      </c>
      <c r="AB111" s="15" t="s">
        <v>44</v>
      </c>
      <c r="AC111" s="15"/>
      <c r="AD111" s="15"/>
      <c r="AE111" s="15"/>
      <c r="AF111" s="14" t="s">
        <v>44</v>
      </c>
      <c r="AG111" s="14">
        <v>645114</v>
      </c>
      <c r="AH111" s="14"/>
      <c r="AI111" s="14" t="s">
        <v>44</v>
      </c>
      <c r="AJ111" s="14" t="s">
        <v>44</v>
      </c>
      <c r="AK111" s="14" t="s">
        <v>44</v>
      </c>
      <c r="AL111" s="14" t="s">
        <v>44</v>
      </c>
      <c r="AM111" s="17" t="s">
        <v>44</v>
      </c>
    </row>
    <row r="112" spans="1:39" x14ac:dyDescent="0.35">
      <c r="A112" s="8" t="s">
        <v>133</v>
      </c>
      <c r="B112" s="9" t="s">
        <v>62</v>
      </c>
      <c r="C112" s="10" t="s">
        <v>48</v>
      </c>
      <c r="D112" s="10">
        <v>7</v>
      </c>
      <c r="E112" s="10" t="s">
        <v>130</v>
      </c>
      <c r="F112" s="11">
        <v>400000</v>
      </c>
      <c r="G112" s="33">
        <v>14450000</v>
      </c>
      <c r="H112" s="33">
        <v>33005555</v>
      </c>
      <c r="I112" s="12">
        <v>0.1216</v>
      </c>
      <c r="J112" s="33">
        <v>2256126</v>
      </c>
      <c r="K112" s="11"/>
      <c r="L112" s="11">
        <f t="shared" si="12"/>
        <v>225612.6</v>
      </c>
      <c r="M112" s="12">
        <f t="shared" si="7"/>
        <v>0.17729506242115911</v>
      </c>
      <c r="N112" s="10">
        <v>1.35</v>
      </c>
      <c r="O112" s="15">
        <f t="shared" si="10"/>
        <v>296296.29629629629</v>
      </c>
      <c r="P112" s="14" t="s">
        <v>44</v>
      </c>
      <c r="Q112" s="15">
        <v>400000</v>
      </c>
      <c r="R112" s="15" t="s">
        <v>44</v>
      </c>
      <c r="S112" s="15"/>
      <c r="T112" s="14" t="s">
        <v>44</v>
      </c>
      <c r="U112" s="14"/>
      <c r="V112" s="14"/>
      <c r="W112" s="14"/>
      <c r="X112" s="15" t="s">
        <v>44</v>
      </c>
      <c r="Y112" s="15"/>
      <c r="Z112" s="15">
        <v>2256126</v>
      </c>
      <c r="AA112" s="15" t="s">
        <v>44</v>
      </c>
      <c r="AB112" s="15" t="s">
        <v>44</v>
      </c>
      <c r="AC112" s="15"/>
      <c r="AD112" s="15"/>
      <c r="AE112" s="15"/>
      <c r="AF112" s="14" t="s">
        <v>44</v>
      </c>
      <c r="AG112" s="14">
        <v>225613</v>
      </c>
      <c r="AH112" s="14"/>
      <c r="AI112" s="14" t="s">
        <v>44</v>
      </c>
      <c r="AJ112" s="14" t="s">
        <v>44</v>
      </c>
      <c r="AK112" s="14" t="s">
        <v>44</v>
      </c>
      <c r="AL112" s="14" t="s">
        <v>44</v>
      </c>
      <c r="AM112" s="17" t="s">
        <v>44</v>
      </c>
    </row>
    <row r="113" spans="1:39" x14ac:dyDescent="0.35">
      <c r="A113" s="8" t="s">
        <v>134</v>
      </c>
      <c r="B113" s="9" t="s">
        <v>82</v>
      </c>
      <c r="C113" s="10" t="s">
        <v>41</v>
      </c>
      <c r="D113" s="10">
        <v>7</v>
      </c>
      <c r="E113" s="10" t="s">
        <v>130</v>
      </c>
      <c r="F113" s="11">
        <v>499836</v>
      </c>
      <c r="G113" s="33">
        <v>30651300</v>
      </c>
      <c r="H113" s="33">
        <v>47996100</v>
      </c>
      <c r="I113" s="12">
        <v>0.16139999999999999</v>
      </c>
      <c r="J113" s="33">
        <v>2799451</v>
      </c>
      <c r="K113" s="11"/>
      <c r="L113" s="11">
        <f t="shared" si="12"/>
        <v>279945.09999999998</v>
      </c>
      <c r="M113" s="12">
        <f t="shared" si="7"/>
        <v>0.17854786527787056</v>
      </c>
      <c r="N113" s="10">
        <v>1.35</v>
      </c>
      <c r="O113" s="15">
        <f t="shared" si="10"/>
        <v>370248.88888888888</v>
      </c>
      <c r="P113" s="14">
        <v>100000</v>
      </c>
      <c r="Q113" s="15">
        <v>149918</v>
      </c>
      <c r="R113" s="15">
        <v>249918</v>
      </c>
      <c r="S113" s="15"/>
      <c r="T113" s="14" t="s">
        <v>44</v>
      </c>
      <c r="U113" s="14"/>
      <c r="V113" s="14"/>
      <c r="W113" s="14"/>
      <c r="X113" s="15">
        <v>560074</v>
      </c>
      <c r="Y113" s="15"/>
      <c r="Z113" s="15">
        <v>839652</v>
      </c>
      <c r="AA113" s="15">
        <v>1399726</v>
      </c>
      <c r="AB113" s="15" t="s">
        <v>44</v>
      </c>
      <c r="AC113" s="15"/>
      <c r="AD113" s="15"/>
      <c r="AE113" s="15"/>
      <c r="AF113" s="14">
        <v>56007</v>
      </c>
      <c r="AG113" s="14">
        <v>83965</v>
      </c>
      <c r="AH113" s="14"/>
      <c r="AI113" s="14">
        <v>139973</v>
      </c>
      <c r="AJ113" s="14" t="s">
        <v>44</v>
      </c>
      <c r="AK113" s="14" t="s">
        <v>44</v>
      </c>
      <c r="AL113" s="14" t="s">
        <v>44</v>
      </c>
      <c r="AM113" s="17" t="s">
        <v>44</v>
      </c>
    </row>
    <row r="114" spans="1:39" x14ac:dyDescent="0.35">
      <c r="A114" s="8" t="s">
        <v>135</v>
      </c>
      <c r="B114" s="9" t="s">
        <v>82</v>
      </c>
      <c r="C114" s="10" t="s">
        <v>41</v>
      </c>
      <c r="D114" s="10">
        <v>7</v>
      </c>
      <c r="E114" s="10" t="s">
        <v>130</v>
      </c>
      <c r="F114" s="11">
        <v>2000000</v>
      </c>
      <c r="G114" s="33">
        <v>17562830</v>
      </c>
      <c r="H114" s="33">
        <v>2704142526</v>
      </c>
      <c r="I114" s="12">
        <v>3.7000000000000002E-3</v>
      </c>
      <c r="J114" s="33">
        <v>9890026</v>
      </c>
      <c r="K114" s="11"/>
      <c r="L114" s="11">
        <f t="shared" si="12"/>
        <v>989002.6</v>
      </c>
      <c r="M114" s="12">
        <f t="shared" si="7"/>
        <v>0.202223937530599</v>
      </c>
      <c r="N114" s="10">
        <v>1.65</v>
      </c>
      <c r="O114" s="15">
        <f t="shared" si="10"/>
        <v>1212121.2121212122</v>
      </c>
      <c r="P114" s="14" t="s">
        <v>44</v>
      </c>
      <c r="Q114" s="15">
        <v>2000000</v>
      </c>
      <c r="R114" s="15" t="s">
        <v>44</v>
      </c>
      <c r="S114" s="15"/>
      <c r="T114" s="14" t="s">
        <v>44</v>
      </c>
      <c r="U114" s="14"/>
      <c r="V114" s="14"/>
      <c r="W114" s="14"/>
      <c r="X114" s="15" t="s">
        <v>44</v>
      </c>
      <c r="Y114" s="15"/>
      <c r="Z114" s="15">
        <v>9890026</v>
      </c>
      <c r="AA114" s="15" t="s">
        <v>44</v>
      </c>
      <c r="AB114" s="15" t="s">
        <v>44</v>
      </c>
      <c r="AC114" s="15"/>
      <c r="AD114" s="15"/>
      <c r="AE114" s="15"/>
      <c r="AF114" s="14" t="s">
        <v>44</v>
      </c>
      <c r="AG114" s="14">
        <v>989003</v>
      </c>
      <c r="AH114" s="14"/>
      <c r="AI114" s="14" t="s">
        <v>44</v>
      </c>
      <c r="AJ114" s="14" t="s">
        <v>44</v>
      </c>
      <c r="AK114" s="14" t="s">
        <v>44</v>
      </c>
      <c r="AL114" s="14" t="s">
        <v>44</v>
      </c>
      <c r="AM114" s="17" t="s">
        <v>44</v>
      </c>
    </row>
    <row r="115" spans="1:39" x14ac:dyDescent="0.35">
      <c r="A115" s="8" t="s">
        <v>85</v>
      </c>
      <c r="B115" s="9" t="s">
        <v>85</v>
      </c>
      <c r="C115" s="10" t="s">
        <v>41</v>
      </c>
      <c r="D115" s="10">
        <v>7</v>
      </c>
      <c r="E115" s="10" t="s">
        <v>130</v>
      </c>
      <c r="F115" s="11">
        <v>2999999</v>
      </c>
      <c r="G115" s="33">
        <v>140439000</v>
      </c>
      <c r="H115" s="33">
        <v>250923669</v>
      </c>
      <c r="I115" s="12">
        <v>0.14030000000000001</v>
      </c>
      <c r="J115" s="33">
        <v>15500999</v>
      </c>
      <c r="K115" s="11"/>
      <c r="L115" s="11">
        <f t="shared" si="12"/>
        <v>1550099.9</v>
      </c>
      <c r="M115" s="12">
        <f t="shared" si="7"/>
        <v>0.19353584888303005</v>
      </c>
      <c r="N115" s="10">
        <v>1.35</v>
      </c>
      <c r="O115" s="15">
        <f t="shared" si="10"/>
        <v>2222221.4814814813</v>
      </c>
      <c r="P115" s="14">
        <v>1000000</v>
      </c>
      <c r="Q115" s="15">
        <v>1999999</v>
      </c>
      <c r="R115" s="15" t="s">
        <v>44</v>
      </c>
      <c r="S115" s="15"/>
      <c r="T115" s="14" t="s">
        <v>44</v>
      </c>
      <c r="U115" s="14"/>
      <c r="V115" s="14"/>
      <c r="W115" s="14"/>
      <c r="X115" s="15">
        <v>5167001</v>
      </c>
      <c r="Y115" s="15"/>
      <c r="Z115" s="15">
        <v>10333998</v>
      </c>
      <c r="AA115" s="15" t="s">
        <v>44</v>
      </c>
      <c r="AB115" s="15" t="s">
        <v>44</v>
      </c>
      <c r="AC115" s="15"/>
      <c r="AD115" s="15"/>
      <c r="AE115" s="15"/>
      <c r="AF115" s="14">
        <v>516700</v>
      </c>
      <c r="AG115" s="14">
        <v>1033400</v>
      </c>
      <c r="AH115" s="14"/>
      <c r="AI115" s="14" t="s">
        <v>44</v>
      </c>
      <c r="AJ115" s="14" t="s">
        <v>44</v>
      </c>
      <c r="AK115" s="14" t="s">
        <v>44</v>
      </c>
      <c r="AL115" s="14" t="s">
        <v>44</v>
      </c>
      <c r="AM115" s="17" t="s">
        <v>44</v>
      </c>
    </row>
    <row r="116" spans="1:39" x14ac:dyDescent="0.35">
      <c r="A116" s="8" t="s">
        <v>89</v>
      </c>
      <c r="B116" s="9" t="s">
        <v>89</v>
      </c>
      <c r="C116" s="10" t="s">
        <v>41</v>
      </c>
      <c r="D116" s="10">
        <v>7</v>
      </c>
      <c r="E116" s="10" t="s">
        <v>130</v>
      </c>
      <c r="F116" s="11">
        <v>1000000</v>
      </c>
      <c r="G116" s="33">
        <v>45304000</v>
      </c>
      <c r="H116" s="33">
        <v>135233293</v>
      </c>
      <c r="I116" s="12">
        <v>7.9200000000000007E-2</v>
      </c>
      <c r="J116" s="33">
        <v>7122400</v>
      </c>
      <c r="K116" s="11"/>
      <c r="L116" s="11">
        <f t="shared" si="12"/>
        <v>712240</v>
      </c>
      <c r="M116" s="12">
        <f t="shared" si="7"/>
        <v>0.14040211164775918</v>
      </c>
      <c r="N116" s="10">
        <v>1.35</v>
      </c>
      <c r="O116" s="15">
        <f t="shared" si="10"/>
        <v>740740.74074074067</v>
      </c>
      <c r="P116" s="14">
        <v>193624</v>
      </c>
      <c r="Q116" s="15">
        <v>806376</v>
      </c>
      <c r="R116" s="15" t="s">
        <v>44</v>
      </c>
      <c r="S116" s="15"/>
      <c r="T116" s="14" t="s">
        <v>44</v>
      </c>
      <c r="U116" s="14"/>
      <c r="V116" s="14"/>
      <c r="W116" s="14"/>
      <c r="X116" s="15">
        <v>1379068</v>
      </c>
      <c r="Y116" s="15"/>
      <c r="Z116" s="15">
        <v>5743332</v>
      </c>
      <c r="AA116" s="15" t="s">
        <v>44</v>
      </c>
      <c r="AB116" s="15" t="s">
        <v>44</v>
      </c>
      <c r="AC116" s="15"/>
      <c r="AD116" s="15"/>
      <c r="AE116" s="15"/>
      <c r="AF116" s="14">
        <v>137907</v>
      </c>
      <c r="AG116" s="14">
        <v>574333</v>
      </c>
      <c r="AH116" s="14"/>
      <c r="AI116" s="14" t="s">
        <v>44</v>
      </c>
      <c r="AJ116" s="14" t="s">
        <v>44</v>
      </c>
      <c r="AK116" s="14" t="s">
        <v>44</v>
      </c>
      <c r="AL116" s="14" t="s">
        <v>44</v>
      </c>
      <c r="AM116" s="17" t="s">
        <v>44</v>
      </c>
    </row>
    <row r="117" spans="1:39" x14ac:dyDescent="0.35">
      <c r="A117" s="8" t="s">
        <v>91</v>
      </c>
      <c r="B117" s="9" t="s">
        <v>91</v>
      </c>
      <c r="C117" s="10" t="s">
        <v>41</v>
      </c>
      <c r="D117" s="10">
        <v>7</v>
      </c>
      <c r="E117" s="10" t="s">
        <v>130</v>
      </c>
      <c r="F117" s="11">
        <v>2500000</v>
      </c>
      <c r="G117" s="33">
        <v>157073000</v>
      </c>
      <c r="H117" s="33">
        <v>298552538</v>
      </c>
      <c r="I117" s="12">
        <v>9.5299999999999996E-2</v>
      </c>
      <c r="J117" s="33">
        <v>13483000</v>
      </c>
      <c r="K117" s="11"/>
      <c r="L117" s="11">
        <f t="shared" si="12"/>
        <v>1348300</v>
      </c>
      <c r="M117" s="12">
        <f t="shared" si="7"/>
        <v>0.18541867536898315</v>
      </c>
      <c r="N117" s="10">
        <v>1.35</v>
      </c>
      <c r="O117" s="15">
        <f t="shared" si="10"/>
        <v>1851851.8518518517</v>
      </c>
      <c r="P117" s="14">
        <v>500000</v>
      </c>
      <c r="Q117" s="15">
        <v>2000000</v>
      </c>
      <c r="R117" s="15" t="s">
        <v>44</v>
      </c>
      <c r="S117" s="15"/>
      <c r="T117" s="14" t="s">
        <v>44</v>
      </c>
      <c r="U117" s="14"/>
      <c r="V117" s="14"/>
      <c r="W117" s="14"/>
      <c r="X117" s="15">
        <v>2696600</v>
      </c>
      <c r="Y117" s="15"/>
      <c r="Z117" s="15">
        <v>10786400</v>
      </c>
      <c r="AA117" s="15" t="s">
        <v>44</v>
      </c>
      <c r="AB117" s="15" t="s">
        <v>44</v>
      </c>
      <c r="AC117" s="15"/>
      <c r="AD117" s="15"/>
      <c r="AE117" s="15"/>
      <c r="AF117" s="14">
        <v>269660</v>
      </c>
      <c r="AG117" s="14">
        <v>1078640</v>
      </c>
      <c r="AH117" s="14"/>
      <c r="AI117" s="14" t="s">
        <v>44</v>
      </c>
      <c r="AJ117" s="14" t="s">
        <v>44</v>
      </c>
      <c r="AK117" s="14" t="s">
        <v>44</v>
      </c>
      <c r="AL117" s="14" t="s">
        <v>44</v>
      </c>
      <c r="AM117" s="17" t="s">
        <v>44</v>
      </c>
    </row>
    <row r="118" spans="1:39" x14ac:dyDescent="0.35">
      <c r="A118" s="8" t="s">
        <v>136</v>
      </c>
      <c r="B118" s="9" t="s">
        <v>91</v>
      </c>
      <c r="C118" s="10" t="s">
        <v>48</v>
      </c>
      <c r="D118" s="10">
        <v>7</v>
      </c>
      <c r="E118" s="10" t="s">
        <v>130</v>
      </c>
      <c r="F118" s="11">
        <v>2000000</v>
      </c>
      <c r="G118" s="33">
        <v>157073000</v>
      </c>
      <c r="H118" s="33">
        <v>298552538</v>
      </c>
      <c r="I118" s="12">
        <v>7.6200000000000004E-2</v>
      </c>
      <c r="J118" s="33">
        <f>(H118-G118)*(I118)</f>
        <v>10780740.795600001</v>
      </c>
      <c r="K118" s="11"/>
      <c r="L118" s="11">
        <f t="shared" si="12"/>
        <v>1078074.07956</v>
      </c>
      <c r="M118" s="12">
        <f t="shared" si="7"/>
        <v>0.18551600840048676</v>
      </c>
      <c r="N118" s="10">
        <v>1.35</v>
      </c>
      <c r="O118" s="15">
        <f t="shared" si="10"/>
        <v>1481481.4814814813</v>
      </c>
      <c r="P118" s="14" t="s">
        <v>44</v>
      </c>
      <c r="Q118" s="15">
        <v>2000000</v>
      </c>
      <c r="R118" s="15" t="s">
        <v>44</v>
      </c>
      <c r="S118" s="15"/>
      <c r="T118" s="14" t="s">
        <v>44</v>
      </c>
      <c r="U118" s="14"/>
      <c r="V118" s="14"/>
      <c r="W118" s="14"/>
      <c r="X118" s="15" t="s">
        <v>44</v>
      </c>
      <c r="Y118" s="15"/>
      <c r="Z118" s="15">
        <v>10780741</v>
      </c>
      <c r="AA118" s="15" t="s">
        <v>44</v>
      </c>
      <c r="AB118" s="15" t="s">
        <v>44</v>
      </c>
      <c r="AC118" s="15"/>
      <c r="AD118" s="15"/>
      <c r="AE118" s="15"/>
      <c r="AF118" s="14" t="s">
        <v>44</v>
      </c>
      <c r="AG118" s="14">
        <v>1078074</v>
      </c>
      <c r="AH118" s="14"/>
      <c r="AI118" s="14" t="s">
        <v>44</v>
      </c>
      <c r="AJ118" s="14" t="s">
        <v>44</v>
      </c>
      <c r="AK118" s="14" t="s">
        <v>44</v>
      </c>
      <c r="AL118" s="14" t="s">
        <v>44</v>
      </c>
      <c r="AM118" s="17" t="s">
        <v>44</v>
      </c>
    </row>
    <row r="119" spans="1:39" x14ac:dyDescent="0.35">
      <c r="A119" s="8" t="s">
        <v>61</v>
      </c>
      <c r="B119" s="9" t="s">
        <v>62</v>
      </c>
      <c r="C119" s="10" t="s">
        <v>41</v>
      </c>
      <c r="D119" s="10">
        <v>6</v>
      </c>
      <c r="E119" s="10" t="s">
        <v>137</v>
      </c>
      <c r="F119" s="11">
        <v>200084</v>
      </c>
      <c r="G119" s="11">
        <v>21899000</v>
      </c>
      <c r="H119" s="11">
        <v>35377815</v>
      </c>
      <c r="I119" s="12">
        <v>0.13070000000000001</v>
      </c>
      <c r="J119" s="11">
        <v>1761681</v>
      </c>
      <c r="K119" s="11"/>
      <c r="L119" s="11">
        <f t="shared" si="12"/>
        <v>176168.1</v>
      </c>
      <c r="M119" s="12">
        <f t="shared" si="7"/>
        <v>0.11357561329207728</v>
      </c>
      <c r="N119" s="10">
        <v>1.25</v>
      </c>
      <c r="O119" s="15">
        <f t="shared" si="10"/>
        <v>160067.20000000001</v>
      </c>
      <c r="P119" s="15" t="s">
        <v>44</v>
      </c>
      <c r="Q119" s="15" t="s">
        <v>44</v>
      </c>
      <c r="R119" s="15">
        <v>200084</v>
      </c>
      <c r="S119" s="15"/>
      <c r="T119" s="15"/>
      <c r="U119" s="15"/>
      <c r="V119" s="15"/>
      <c r="W119" s="15"/>
      <c r="X119" s="15" t="s">
        <v>44</v>
      </c>
      <c r="Y119" s="15" t="s">
        <v>44</v>
      </c>
      <c r="Z119" s="15">
        <v>1761681</v>
      </c>
      <c r="AA119" s="15"/>
      <c r="AB119" s="15"/>
      <c r="AC119" s="15"/>
      <c r="AD119" s="15"/>
      <c r="AE119" s="15"/>
      <c r="AF119" s="15" t="s">
        <v>44</v>
      </c>
      <c r="AG119" s="15" t="s">
        <v>44</v>
      </c>
      <c r="AH119" s="15">
        <v>176168</v>
      </c>
      <c r="AI119" s="15" t="s">
        <v>44</v>
      </c>
      <c r="AJ119" s="15" t="s">
        <v>44</v>
      </c>
      <c r="AK119" s="15" t="s">
        <v>44</v>
      </c>
      <c r="AL119" s="15" t="s">
        <v>44</v>
      </c>
      <c r="AM119" s="17" t="s">
        <v>44</v>
      </c>
    </row>
    <row r="120" spans="1:39" x14ac:dyDescent="0.35">
      <c r="A120" s="8" t="s">
        <v>68</v>
      </c>
      <c r="B120" s="9" t="s">
        <v>68</v>
      </c>
      <c r="C120" s="10" t="s">
        <v>41</v>
      </c>
      <c r="D120" s="10">
        <v>6</v>
      </c>
      <c r="E120" s="10" t="s">
        <v>137</v>
      </c>
      <c r="F120" s="11">
        <v>2150020</v>
      </c>
      <c r="G120" s="11">
        <v>10020000</v>
      </c>
      <c r="H120" s="11">
        <v>37700000</v>
      </c>
      <c r="I120" s="12">
        <v>0.54190000000000005</v>
      </c>
      <c r="J120" s="11">
        <v>15000000</v>
      </c>
      <c r="K120" s="11"/>
      <c r="L120" s="11">
        <f t="shared" si="12"/>
        <v>1500000</v>
      </c>
      <c r="M120" s="12">
        <f t="shared" si="7"/>
        <v>0.14333466666666667</v>
      </c>
      <c r="N120" s="10">
        <v>1.35</v>
      </c>
      <c r="O120" s="15">
        <f t="shared" si="10"/>
        <v>1592607.4074074074</v>
      </c>
      <c r="P120" s="15">
        <v>2150020</v>
      </c>
      <c r="Q120" s="15" t="s">
        <v>44</v>
      </c>
      <c r="R120" s="15" t="s">
        <v>44</v>
      </c>
      <c r="S120" s="15"/>
      <c r="T120" s="15"/>
      <c r="U120" s="15"/>
      <c r="V120" s="15"/>
      <c r="W120" s="15"/>
      <c r="X120" s="15">
        <v>15000000</v>
      </c>
      <c r="Y120" s="15" t="s">
        <v>44</v>
      </c>
      <c r="Z120" s="15" t="s">
        <v>44</v>
      </c>
      <c r="AA120" s="15"/>
      <c r="AB120" s="15"/>
      <c r="AC120" s="15"/>
      <c r="AD120" s="15"/>
      <c r="AE120" s="15"/>
      <c r="AF120" s="15">
        <v>1500000</v>
      </c>
      <c r="AG120" s="15" t="s">
        <v>44</v>
      </c>
      <c r="AH120" s="15" t="s">
        <v>44</v>
      </c>
      <c r="AI120" s="15" t="s">
        <v>44</v>
      </c>
      <c r="AJ120" s="15" t="s">
        <v>44</v>
      </c>
      <c r="AK120" s="15" t="s">
        <v>44</v>
      </c>
      <c r="AL120" s="15" t="s">
        <v>44</v>
      </c>
      <c r="AM120" s="17" t="s">
        <v>44</v>
      </c>
    </row>
    <row r="121" spans="1:39" x14ac:dyDescent="0.35">
      <c r="A121" s="8" t="s">
        <v>118</v>
      </c>
      <c r="B121" s="9" t="s">
        <v>51</v>
      </c>
      <c r="C121" s="10" t="s">
        <v>41</v>
      </c>
      <c r="D121" s="10">
        <v>6</v>
      </c>
      <c r="E121" s="10" t="s">
        <v>137</v>
      </c>
      <c r="F121" s="11">
        <v>427011</v>
      </c>
      <c r="G121" s="11">
        <v>15350000</v>
      </c>
      <c r="H121" s="11">
        <v>42340553</v>
      </c>
      <c r="I121" s="12">
        <v>0.1482</v>
      </c>
      <c r="J121" s="11">
        <v>4000000</v>
      </c>
      <c r="K121" s="11">
        <v>738540</v>
      </c>
      <c r="L121" s="11">
        <f t="shared" si="12"/>
        <v>400000</v>
      </c>
      <c r="M121" s="12">
        <f t="shared" si="7"/>
        <v>0.10675274999999999</v>
      </c>
      <c r="N121" s="10">
        <v>1.35</v>
      </c>
      <c r="O121" s="15">
        <f t="shared" si="10"/>
        <v>316304.44444444444</v>
      </c>
      <c r="P121" s="15">
        <v>427011</v>
      </c>
      <c r="Q121" s="15" t="s">
        <v>44</v>
      </c>
      <c r="R121" s="15" t="s">
        <v>44</v>
      </c>
      <c r="S121" s="15"/>
      <c r="T121" s="15"/>
      <c r="U121" s="15"/>
      <c r="V121" s="15"/>
      <c r="W121" s="15"/>
      <c r="X121" s="15">
        <v>4000000</v>
      </c>
      <c r="Y121" s="15" t="s">
        <v>44</v>
      </c>
      <c r="Z121" s="15" t="s">
        <v>44</v>
      </c>
      <c r="AA121" s="15"/>
      <c r="AB121" s="15"/>
      <c r="AC121" s="15"/>
      <c r="AD121" s="15"/>
      <c r="AE121" s="15"/>
      <c r="AF121" s="15">
        <v>400000</v>
      </c>
      <c r="AG121" s="15" t="s">
        <v>44</v>
      </c>
      <c r="AH121" s="15" t="s">
        <v>44</v>
      </c>
      <c r="AI121" s="15" t="s">
        <v>44</v>
      </c>
      <c r="AJ121" s="15" t="s">
        <v>44</v>
      </c>
      <c r="AK121" s="15" t="s">
        <v>44</v>
      </c>
      <c r="AL121" s="15" t="s">
        <v>44</v>
      </c>
      <c r="AM121" s="17" t="s">
        <v>44</v>
      </c>
    </row>
    <row r="122" spans="1:39" x14ac:dyDescent="0.35">
      <c r="A122" s="8" t="s">
        <v>120</v>
      </c>
      <c r="B122" s="9" t="s">
        <v>51</v>
      </c>
      <c r="C122" s="10" t="s">
        <v>41</v>
      </c>
      <c r="D122" s="10">
        <v>6</v>
      </c>
      <c r="E122" s="10" t="s">
        <v>137</v>
      </c>
      <c r="F122" s="11">
        <v>573301</v>
      </c>
      <c r="G122" s="11">
        <v>12400000</v>
      </c>
      <c r="H122" s="11">
        <v>39390553</v>
      </c>
      <c r="I122" s="12">
        <v>0.1482</v>
      </c>
      <c r="J122" s="11">
        <v>4000000</v>
      </c>
      <c r="K122" s="11"/>
      <c r="L122" s="11">
        <f t="shared" si="12"/>
        <v>400000</v>
      </c>
      <c r="M122" s="12">
        <f t="shared" si="7"/>
        <v>0.14332524999999999</v>
      </c>
      <c r="N122" s="10">
        <v>1.35</v>
      </c>
      <c r="O122" s="15">
        <f t="shared" si="10"/>
        <v>424667.40740740736</v>
      </c>
      <c r="P122" s="15">
        <v>573301</v>
      </c>
      <c r="Q122" s="15" t="s">
        <v>44</v>
      </c>
      <c r="R122" s="15" t="s">
        <v>44</v>
      </c>
      <c r="S122" s="15"/>
      <c r="T122" s="15"/>
      <c r="U122" s="15"/>
      <c r="V122" s="15"/>
      <c r="W122" s="15"/>
      <c r="X122" s="15">
        <v>4000000</v>
      </c>
      <c r="Y122" s="15" t="s">
        <v>44</v>
      </c>
      <c r="Z122" s="15" t="s">
        <v>44</v>
      </c>
      <c r="AA122" s="15"/>
      <c r="AB122" s="15"/>
      <c r="AC122" s="15"/>
      <c r="AD122" s="15"/>
      <c r="AE122" s="15"/>
      <c r="AF122" s="15">
        <v>400000</v>
      </c>
      <c r="AG122" s="15" t="s">
        <v>44</v>
      </c>
      <c r="AH122" s="15" t="s">
        <v>44</v>
      </c>
      <c r="AI122" s="15" t="s">
        <v>44</v>
      </c>
      <c r="AJ122" s="15" t="s">
        <v>44</v>
      </c>
      <c r="AK122" s="15" t="s">
        <v>44</v>
      </c>
      <c r="AL122" s="15" t="s">
        <v>44</v>
      </c>
      <c r="AM122" s="17" t="s">
        <v>44</v>
      </c>
    </row>
    <row r="123" spans="1:39" x14ac:dyDescent="0.35">
      <c r="A123" s="8" t="s">
        <v>131</v>
      </c>
      <c r="B123" s="9" t="s">
        <v>80</v>
      </c>
      <c r="C123" s="10" t="s">
        <v>41</v>
      </c>
      <c r="D123" s="10">
        <v>6</v>
      </c>
      <c r="E123" s="10" t="s">
        <v>137</v>
      </c>
      <c r="F123" s="11">
        <v>167689</v>
      </c>
      <c r="G123" s="11">
        <v>72707000</v>
      </c>
      <c r="H123" s="11">
        <v>296871400</v>
      </c>
      <c r="I123" s="12">
        <v>5.8999999999999999E-3</v>
      </c>
      <c r="J123" s="11">
        <v>1322570</v>
      </c>
      <c r="K123" s="11"/>
      <c r="L123" s="11">
        <f t="shared" si="12"/>
        <v>132257</v>
      </c>
      <c r="M123" s="12">
        <f t="shared" si="7"/>
        <v>0.12679026440944524</v>
      </c>
      <c r="N123" s="10">
        <v>1.35</v>
      </c>
      <c r="O123" s="15">
        <f t="shared" si="10"/>
        <v>124214.07407407407</v>
      </c>
      <c r="P123" s="15">
        <v>167689</v>
      </c>
      <c r="Q123" s="15" t="s">
        <v>44</v>
      </c>
      <c r="R123" s="15" t="s">
        <v>44</v>
      </c>
      <c r="S123" s="15"/>
      <c r="T123" s="15"/>
      <c r="U123" s="15"/>
      <c r="V123" s="15"/>
      <c r="W123" s="15"/>
      <c r="X123" s="15">
        <v>1322570</v>
      </c>
      <c r="Y123" s="15" t="s">
        <v>44</v>
      </c>
      <c r="Z123" s="15" t="s">
        <v>44</v>
      </c>
      <c r="AA123" s="15"/>
      <c r="AB123" s="15"/>
      <c r="AC123" s="15"/>
      <c r="AD123" s="15"/>
      <c r="AE123" s="15"/>
      <c r="AF123" s="15">
        <v>132257</v>
      </c>
      <c r="AG123" s="15" t="s">
        <v>44</v>
      </c>
      <c r="AH123" s="15" t="s">
        <v>44</v>
      </c>
      <c r="AI123" s="15" t="s">
        <v>44</v>
      </c>
      <c r="AJ123" s="15" t="s">
        <v>44</v>
      </c>
      <c r="AK123" s="15" t="s">
        <v>44</v>
      </c>
      <c r="AL123" s="15" t="s">
        <v>44</v>
      </c>
      <c r="AM123" s="17" t="s">
        <v>44</v>
      </c>
    </row>
    <row r="124" spans="1:39" x14ac:dyDescent="0.35">
      <c r="A124" s="8" t="s">
        <v>138</v>
      </c>
      <c r="B124" s="9" t="s">
        <v>58</v>
      </c>
      <c r="C124" s="10" t="s">
        <v>41</v>
      </c>
      <c r="D124" s="10">
        <v>6</v>
      </c>
      <c r="E124" s="10" t="s">
        <v>137</v>
      </c>
      <c r="F124" s="11">
        <v>3094542</v>
      </c>
      <c r="G124" s="11">
        <v>16595000</v>
      </c>
      <c r="H124" s="11">
        <v>67425000</v>
      </c>
      <c r="I124" s="12">
        <v>0.39350000000000002</v>
      </c>
      <c r="J124" s="11">
        <v>20000000</v>
      </c>
      <c r="K124" s="11">
        <v>12522508</v>
      </c>
      <c r="L124" s="11">
        <f t="shared" si="12"/>
        <v>2000000</v>
      </c>
      <c r="M124" s="12">
        <f t="shared" si="7"/>
        <v>0.15472710000000001</v>
      </c>
      <c r="N124" s="10">
        <v>1.35</v>
      </c>
      <c r="O124" s="15">
        <f t="shared" si="10"/>
        <v>2292253.333333333</v>
      </c>
      <c r="P124" s="15">
        <v>3094542</v>
      </c>
      <c r="Q124" s="15" t="s">
        <v>44</v>
      </c>
      <c r="R124" s="15" t="s">
        <v>44</v>
      </c>
      <c r="S124" s="15"/>
      <c r="T124" s="15"/>
      <c r="U124" s="15"/>
      <c r="V124" s="15"/>
      <c r="W124" s="15"/>
      <c r="X124" s="15">
        <v>20000000</v>
      </c>
      <c r="Y124" s="15" t="s">
        <v>44</v>
      </c>
      <c r="Z124" s="15" t="s">
        <v>44</v>
      </c>
      <c r="AA124" s="15"/>
      <c r="AB124" s="15"/>
      <c r="AC124" s="15"/>
      <c r="AD124" s="15"/>
      <c r="AE124" s="15"/>
      <c r="AF124" s="15">
        <v>2000000</v>
      </c>
      <c r="AG124" s="15" t="s">
        <v>44</v>
      </c>
      <c r="AH124" s="15" t="s">
        <v>44</v>
      </c>
      <c r="AI124" s="15" t="s">
        <v>44</v>
      </c>
      <c r="AJ124" s="15" t="s">
        <v>44</v>
      </c>
      <c r="AK124" s="15" t="s">
        <v>44</v>
      </c>
      <c r="AL124" s="15" t="s">
        <v>44</v>
      </c>
      <c r="AM124" s="17" t="s">
        <v>44</v>
      </c>
    </row>
    <row r="125" spans="1:39" x14ac:dyDescent="0.35">
      <c r="A125" s="8" t="s">
        <v>139</v>
      </c>
      <c r="B125" s="9" t="s">
        <v>65</v>
      </c>
      <c r="C125" s="10" t="s">
        <v>41</v>
      </c>
      <c r="D125" s="10">
        <v>6</v>
      </c>
      <c r="E125" s="10" t="s">
        <v>137</v>
      </c>
      <c r="F125" s="11">
        <v>200000</v>
      </c>
      <c r="G125" s="11">
        <v>19910000</v>
      </c>
      <c r="H125" s="11">
        <v>35216122</v>
      </c>
      <c r="I125" s="12">
        <v>7.8399999999999997E-2</v>
      </c>
      <c r="J125" s="11">
        <v>1200000</v>
      </c>
      <c r="K125" s="11"/>
      <c r="L125" s="11">
        <f t="shared" si="12"/>
        <v>120000</v>
      </c>
      <c r="M125" s="12">
        <f t="shared" si="7"/>
        <v>0.16666666666666666</v>
      </c>
      <c r="N125" s="10">
        <v>1.35</v>
      </c>
      <c r="O125" s="15">
        <f t="shared" si="10"/>
        <v>148148.14814814815</v>
      </c>
      <c r="P125" s="15">
        <v>200000</v>
      </c>
      <c r="Q125" s="15" t="s">
        <v>44</v>
      </c>
      <c r="R125" s="15" t="s">
        <v>44</v>
      </c>
      <c r="S125" s="15"/>
      <c r="T125" s="15"/>
      <c r="U125" s="15"/>
      <c r="V125" s="15"/>
      <c r="W125" s="15"/>
      <c r="X125" s="15">
        <v>1200000</v>
      </c>
      <c r="Y125" s="15" t="s">
        <v>44</v>
      </c>
      <c r="Z125" s="15" t="s">
        <v>44</v>
      </c>
      <c r="AA125" s="15"/>
      <c r="AB125" s="15"/>
      <c r="AC125" s="15"/>
      <c r="AD125" s="15"/>
      <c r="AE125" s="15"/>
      <c r="AF125" s="15">
        <v>120000</v>
      </c>
      <c r="AG125" s="15" t="s">
        <v>44</v>
      </c>
      <c r="AH125" s="15" t="s">
        <v>44</v>
      </c>
      <c r="AI125" s="15" t="s">
        <v>44</v>
      </c>
      <c r="AJ125" s="15" t="s">
        <v>44</v>
      </c>
      <c r="AK125" s="15" t="s">
        <v>44</v>
      </c>
      <c r="AL125" s="15" t="s">
        <v>44</v>
      </c>
      <c r="AM125" s="17" t="s">
        <v>44</v>
      </c>
    </row>
    <row r="126" spans="1:39" x14ac:dyDescent="0.35">
      <c r="A126" s="8" t="s">
        <v>91</v>
      </c>
      <c r="B126" s="9" t="s">
        <v>91</v>
      </c>
      <c r="C126" s="10" t="s">
        <v>41</v>
      </c>
      <c r="D126" s="10">
        <v>6</v>
      </c>
      <c r="E126" s="10" t="s">
        <v>137</v>
      </c>
      <c r="F126" s="11">
        <v>1003571</v>
      </c>
      <c r="G126" s="11">
        <v>115181000</v>
      </c>
      <c r="H126" s="11">
        <v>373425840</v>
      </c>
      <c r="I126" s="12">
        <v>2.07E-2</v>
      </c>
      <c r="J126" s="11">
        <v>5345668</v>
      </c>
      <c r="K126" s="11">
        <v>1465602</v>
      </c>
      <c r="L126" s="11">
        <f t="shared" si="12"/>
        <v>534566.80000000005</v>
      </c>
      <c r="M126" s="12">
        <f t="shared" si="7"/>
        <v>0.18773537750567376</v>
      </c>
      <c r="N126" s="10">
        <v>1.35</v>
      </c>
      <c r="O126" s="15">
        <f t="shared" si="10"/>
        <v>743385.92592592584</v>
      </c>
      <c r="P126" s="15">
        <v>1003571</v>
      </c>
      <c r="Q126" s="15" t="s">
        <v>44</v>
      </c>
      <c r="R126" s="15" t="s">
        <v>44</v>
      </c>
      <c r="S126" s="15"/>
      <c r="T126" s="15"/>
      <c r="U126" s="15"/>
      <c r="V126" s="15"/>
      <c r="W126" s="15"/>
      <c r="X126" s="15">
        <v>5345668</v>
      </c>
      <c r="Y126" s="15" t="s">
        <v>44</v>
      </c>
      <c r="Z126" s="15" t="s">
        <v>44</v>
      </c>
      <c r="AA126" s="15"/>
      <c r="AB126" s="15"/>
      <c r="AC126" s="15"/>
      <c r="AD126" s="15"/>
      <c r="AE126" s="15"/>
      <c r="AF126" s="15">
        <v>534567</v>
      </c>
      <c r="AG126" s="15" t="s">
        <v>44</v>
      </c>
      <c r="AH126" s="15" t="s">
        <v>44</v>
      </c>
      <c r="AI126" s="15" t="s">
        <v>44</v>
      </c>
      <c r="AJ126" s="15" t="s">
        <v>44</v>
      </c>
      <c r="AK126" s="15" t="s">
        <v>44</v>
      </c>
      <c r="AL126" s="15" t="s">
        <v>44</v>
      </c>
      <c r="AM126" s="17" t="s">
        <v>44</v>
      </c>
    </row>
    <row r="127" spans="1:39" x14ac:dyDescent="0.35">
      <c r="A127" s="8" t="s">
        <v>82</v>
      </c>
      <c r="B127" s="9" t="s">
        <v>82</v>
      </c>
      <c r="C127" s="10" t="s">
        <v>41</v>
      </c>
      <c r="D127" s="10">
        <v>6</v>
      </c>
      <c r="E127" s="10" t="s">
        <v>137</v>
      </c>
      <c r="F127" s="11">
        <v>499808</v>
      </c>
      <c r="G127" s="11">
        <v>21900000</v>
      </c>
      <c r="H127" s="11">
        <v>47996033</v>
      </c>
      <c r="I127" s="12">
        <v>9.5799999999999996E-2</v>
      </c>
      <c r="J127" s="11">
        <v>2500000</v>
      </c>
      <c r="K127" s="11">
        <v>2126803</v>
      </c>
      <c r="L127" s="11">
        <f t="shared" si="12"/>
        <v>250000</v>
      </c>
      <c r="M127" s="12">
        <f t="shared" si="7"/>
        <v>0.1999232</v>
      </c>
      <c r="N127" s="10">
        <v>1.35</v>
      </c>
      <c r="O127" s="15">
        <f t="shared" si="10"/>
        <v>370228.14814814815</v>
      </c>
      <c r="P127" s="15" t="s">
        <v>44</v>
      </c>
      <c r="Q127" s="15" t="s">
        <v>44</v>
      </c>
      <c r="R127" s="15">
        <v>499808</v>
      </c>
      <c r="S127" s="15"/>
      <c r="T127" s="15"/>
      <c r="U127" s="15"/>
      <c r="V127" s="15"/>
      <c r="W127" s="15"/>
      <c r="X127" s="15" t="s">
        <v>44</v>
      </c>
      <c r="Y127" s="15" t="s">
        <v>44</v>
      </c>
      <c r="Z127" s="15">
        <v>2500000</v>
      </c>
      <c r="AA127" s="15"/>
      <c r="AB127" s="15"/>
      <c r="AC127" s="15"/>
      <c r="AD127" s="15"/>
      <c r="AE127" s="15"/>
      <c r="AF127" s="15" t="s">
        <v>44</v>
      </c>
      <c r="AG127" s="15" t="s">
        <v>44</v>
      </c>
      <c r="AH127" s="15">
        <v>250000</v>
      </c>
      <c r="AI127" s="15" t="s">
        <v>44</v>
      </c>
      <c r="AJ127" s="15" t="s">
        <v>44</v>
      </c>
      <c r="AK127" s="15" t="s">
        <v>44</v>
      </c>
      <c r="AL127" s="15" t="s">
        <v>44</v>
      </c>
      <c r="AM127" s="17" t="s">
        <v>44</v>
      </c>
    </row>
    <row r="128" spans="1:39" x14ac:dyDescent="0.35">
      <c r="A128" s="8" t="s">
        <v>55</v>
      </c>
      <c r="B128" s="9" t="s">
        <v>55</v>
      </c>
      <c r="C128" s="10" t="s">
        <v>41</v>
      </c>
      <c r="D128" s="10">
        <v>6</v>
      </c>
      <c r="E128" s="10" t="s">
        <v>137</v>
      </c>
      <c r="F128" s="11">
        <v>499924</v>
      </c>
      <c r="G128" s="11">
        <v>19429000</v>
      </c>
      <c r="H128" s="11">
        <v>42064815</v>
      </c>
      <c r="I128" s="12">
        <v>0.1988</v>
      </c>
      <c r="J128" s="11">
        <v>4500000</v>
      </c>
      <c r="K128" s="11"/>
      <c r="L128" s="11">
        <f t="shared" si="12"/>
        <v>450000</v>
      </c>
      <c r="M128" s="12">
        <f t="shared" si="7"/>
        <v>0.11109422222222222</v>
      </c>
      <c r="N128" s="10">
        <v>1.35</v>
      </c>
      <c r="O128" s="15">
        <f t="shared" si="10"/>
        <v>370314.07407407404</v>
      </c>
      <c r="P128" s="15">
        <v>499924</v>
      </c>
      <c r="Q128" s="15" t="s">
        <v>44</v>
      </c>
      <c r="R128" s="15" t="s">
        <v>44</v>
      </c>
      <c r="S128" s="15"/>
      <c r="T128" s="15"/>
      <c r="U128" s="15"/>
      <c r="V128" s="15"/>
      <c r="W128" s="15"/>
      <c r="X128" s="15">
        <v>4500000</v>
      </c>
      <c r="Y128" s="15" t="s">
        <v>44</v>
      </c>
      <c r="Z128" s="15" t="s">
        <v>44</v>
      </c>
      <c r="AA128" s="15"/>
      <c r="AB128" s="15"/>
      <c r="AC128" s="15"/>
      <c r="AD128" s="15"/>
      <c r="AE128" s="15"/>
      <c r="AF128" s="15">
        <v>450000</v>
      </c>
      <c r="AG128" s="15" t="s">
        <v>44</v>
      </c>
      <c r="AH128" s="15" t="s">
        <v>44</v>
      </c>
      <c r="AI128" s="15" t="s">
        <v>44</v>
      </c>
      <c r="AJ128" s="15" t="s">
        <v>44</v>
      </c>
      <c r="AK128" s="15" t="s">
        <v>44</v>
      </c>
      <c r="AL128" s="15" t="s">
        <v>44</v>
      </c>
      <c r="AM128" s="17" t="s">
        <v>44</v>
      </c>
    </row>
    <row r="129" spans="1:39" x14ac:dyDescent="0.35">
      <c r="A129" s="8" t="s">
        <v>123</v>
      </c>
      <c r="B129" s="9" t="s">
        <v>71</v>
      </c>
      <c r="C129" s="10" t="s">
        <v>48</v>
      </c>
      <c r="D129" s="10">
        <v>6</v>
      </c>
      <c r="E129" s="10" t="s">
        <v>137</v>
      </c>
      <c r="F129" s="11">
        <v>683034</v>
      </c>
      <c r="G129" s="11">
        <v>24750000</v>
      </c>
      <c r="H129" s="11">
        <v>226479107</v>
      </c>
      <c r="I129" s="12">
        <v>3.4700000000000002E-2</v>
      </c>
      <c r="J129" s="11">
        <v>7000000</v>
      </c>
      <c r="K129" s="11"/>
      <c r="L129" s="11">
        <f t="shared" si="12"/>
        <v>700000</v>
      </c>
      <c r="M129" s="12">
        <f t="shared" si="7"/>
        <v>9.7576285714285713E-2</v>
      </c>
      <c r="N129" s="10">
        <v>1.35</v>
      </c>
      <c r="O129" s="15">
        <f t="shared" si="10"/>
        <v>505951.11111111107</v>
      </c>
      <c r="P129" s="15" t="s">
        <v>44</v>
      </c>
      <c r="Q129" s="15">
        <v>683034</v>
      </c>
      <c r="R129" s="15" t="s">
        <v>44</v>
      </c>
      <c r="S129" s="15"/>
      <c r="T129" s="15"/>
      <c r="U129" s="15"/>
      <c r="V129" s="15"/>
      <c r="W129" s="15"/>
      <c r="X129" s="15" t="s">
        <v>44</v>
      </c>
      <c r="Y129" s="15">
        <v>7000000</v>
      </c>
      <c r="Z129" s="15" t="s">
        <v>44</v>
      </c>
      <c r="AA129" s="15"/>
      <c r="AB129" s="15"/>
      <c r="AC129" s="15"/>
      <c r="AD129" s="15"/>
      <c r="AE129" s="15"/>
      <c r="AF129" s="15" t="s">
        <v>44</v>
      </c>
      <c r="AG129" s="15">
        <v>700000</v>
      </c>
      <c r="AH129" s="15" t="s">
        <v>44</v>
      </c>
      <c r="AI129" s="15" t="s">
        <v>44</v>
      </c>
      <c r="AJ129" s="15" t="s">
        <v>44</v>
      </c>
      <c r="AK129" s="15" t="s">
        <v>44</v>
      </c>
      <c r="AL129" s="15" t="s">
        <v>44</v>
      </c>
      <c r="AM129" s="17" t="s">
        <v>44</v>
      </c>
    </row>
    <row r="130" spans="1:39" x14ac:dyDescent="0.35">
      <c r="A130" s="8" t="s">
        <v>124</v>
      </c>
      <c r="B130" s="9" t="s">
        <v>68</v>
      </c>
      <c r="C130" s="10" t="s">
        <v>48</v>
      </c>
      <c r="D130" s="10">
        <v>6</v>
      </c>
      <c r="E130" s="10" t="s">
        <v>137</v>
      </c>
      <c r="F130" s="11">
        <v>1817080</v>
      </c>
      <c r="G130" s="11">
        <v>10020000</v>
      </c>
      <c r="H130" s="11">
        <v>37700000</v>
      </c>
      <c r="I130" s="12">
        <v>0.45800000000000002</v>
      </c>
      <c r="J130" s="11">
        <v>12677009</v>
      </c>
      <c r="K130" s="11"/>
      <c r="L130" s="11">
        <f t="shared" si="12"/>
        <v>1267700.8999999999</v>
      </c>
      <c r="M130" s="12">
        <f t="shared" si="7"/>
        <v>0.14333664983593528</v>
      </c>
      <c r="N130" s="10">
        <v>1.35</v>
      </c>
      <c r="O130" s="15">
        <f t="shared" si="10"/>
        <v>1345985.1851851852</v>
      </c>
      <c r="P130" s="15" t="s">
        <v>44</v>
      </c>
      <c r="Q130" s="15">
        <v>1817080</v>
      </c>
      <c r="R130" s="15" t="s">
        <v>44</v>
      </c>
      <c r="S130" s="15"/>
      <c r="T130" s="15"/>
      <c r="U130" s="15"/>
      <c r="V130" s="15"/>
      <c r="W130" s="15"/>
      <c r="X130" s="15" t="s">
        <v>44</v>
      </c>
      <c r="Y130" s="15">
        <v>12677009</v>
      </c>
      <c r="Z130" s="15" t="s">
        <v>44</v>
      </c>
      <c r="AA130" s="15"/>
      <c r="AB130" s="15"/>
      <c r="AC130" s="15"/>
      <c r="AD130" s="15"/>
      <c r="AE130" s="15"/>
      <c r="AF130" s="15" t="s">
        <v>44</v>
      </c>
      <c r="AG130" s="15">
        <v>1267701</v>
      </c>
      <c r="AH130" s="15" t="s">
        <v>44</v>
      </c>
      <c r="AI130" s="15" t="s">
        <v>44</v>
      </c>
      <c r="AJ130" s="15" t="s">
        <v>44</v>
      </c>
      <c r="AK130" s="15" t="s">
        <v>44</v>
      </c>
      <c r="AL130" s="15" t="s">
        <v>44</v>
      </c>
      <c r="AM130" s="17" t="s">
        <v>44</v>
      </c>
    </row>
    <row r="131" spans="1:39" x14ac:dyDescent="0.35">
      <c r="A131" s="8" t="s">
        <v>132</v>
      </c>
      <c r="B131" s="9" t="s">
        <v>75</v>
      </c>
      <c r="C131" s="10" t="s">
        <v>48</v>
      </c>
      <c r="D131" s="10">
        <v>6</v>
      </c>
      <c r="E131" s="10" t="s">
        <v>137</v>
      </c>
      <c r="F131" s="11">
        <v>1500000</v>
      </c>
      <c r="G131" s="11">
        <v>15700000</v>
      </c>
      <c r="H131" s="11">
        <v>58871940</v>
      </c>
      <c r="I131" s="12">
        <v>0.21440000000000001</v>
      </c>
      <c r="J131" s="11">
        <v>9256528</v>
      </c>
      <c r="K131" s="11">
        <v>167133</v>
      </c>
      <c r="L131" s="11">
        <f t="shared" si="12"/>
        <v>925652.8</v>
      </c>
      <c r="M131" s="12">
        <f t="shared" si="7"/>
        <v>0.16204780021191531</v>
      </c>
      <c r="N131" s="10">
        <v>1.35</v>
      </c>
      <c r="O131" s="15">
        <f t="shared" si="10"/>
        <v>1111111.111111111</v>
      </c>
      <c r="P131" s="15" t="s">
        <v>44</v>
      </c>
      <c r="Q131" s="15">
        <v>1500000</v>
      </c>
      <c r="R131" s="15" t="s">
        <v>44</v>
      </c>
      <c r="S131" s="15"/>
      <c r="T131" s="15"/>
      <c r="U131" s="15"/>
      <c r="V131" s="15"/>
      <c r="W131" s="15"/>
      <c r="X131" s="15" t="s">
        <v>44</v>
      </c>
      <c r="Y131" s="15">
        <v>9256528</v>
      </c>
      <c r="Z131" s="15" t="s">
        <v>44</v>
      </c>
      <c r="AA131" s="15"/>
      <c r="AB131" s="15"/>
      <c r="AC131" s="15"/>
      <c r="AD131" s="15"/>
      <c r="AE131" s="15"/>
      <c r="AF131" s="15" t="s">
        <v>44</v>
      </c>
      <c r="AG131" s="15">
        <v>925653</v>
      </c>
      <c r="AH131" s="15" t="s">
        <v>44</v>
      </c>
      <c r="AI131" s="15" t="s">
        <v>44</v>
      </c>
      <c r="AJ131" s="15" t="s">
        <v>44</v>
      </c>
      <c r="AK131" s="15" t="s">
        <v>44</v>
      </c>
      <c r="AL131" s="15" t="s">
        <v>44</v>
      </c>
      <c r="AM131" s="17" t="s">
        <v>44</v>
      </c>
    </row>
    <row r="132" spans="1:39" x14ac:dyDescent="0.35">
      <c r="A132" s="8" t="s">
        <v>125</v>
      </c>
      <c r="B132" s="9" t="s">
        <v>58</v>
      </c>
      <c r="C132" s="10" t="s">
        <v>48</v>
      </c>
      <c r="D132" s="10">
        <v>6</v>
      </c>
      <c r="E132" s="10" t="s">
        <v>137</v>
      </c>
      <c r="F132" s="11">
        <v>2633508</v>
      </c>
      <c r="G132" s="11">
        <v>16595000</v>
      </c>
      <c r="H132" s="11">
        <v>67425000</v>
      </c>
      <c r="I132" s="12">
        <v>0.33489999999999998</v>
      </c>
      <c r="J132" s="11">
        <v>17022967</v>
      </c>
      <c r="K132" s="11">
        <v>10657657</v>
      </c>
      <c r="L132" s="11">
        <f t="shared" si="12"/>
        <v>1702296.7</v>
      </c>
      <c r="M132" s="12">
        <f t="shared" si="7"/>
        <v>0.15470323122872764</v>
      </c>
      <c r="N132" s="10">
        <v>1.35</v>
      </c>
      <c r="O132" s="15">
        <f t="shared" si="10"/>
        <v>1950746.6666666665</v>
      </c>
      <c r="P132" s="15" t="s">
        <v>44</v>
      </c>
      <c r="Q132" s="15">
        <v>2633508</v>
      </c>
      <c r="R132" s="15" t="s">
        <v>44</v>
      </c>
      <c r="S132" s="15"/>
      <c r="T132" s="15"/>
      <c r="U132" s="15"/>
      <c r="V132" s="15"/>
      <c r="W132" s="15"/>
      <c r="X132" s="15" t="s">
        <v>44</v>
      </c>
      <c r="Y132" s="15">
        <v>17022967</v>
      </c>
      <c r="Z132" s="15" t="s">
        <v>44</v>
      </c>
      <c r="AA132" s="15"/>
      <c r="AB132" s="15"/>
      <c r="AC132" s="15"/>
      <c r="AD132" s="15"/>
      <c r="AE132" s="15"/>
      <c r="AF132" s="15" t="s">
        <v>44</v>
      </c>
      <c r="AG132" s="15">
        <v>1702297</v>
      </c>
      <c r="AH132" s="15" t="s">
        <v>44</v>
      </c>
      <c r="AI132" s="15" t="s">
        <v>44</v>
      </c>
      <c r="AJ132" s="15" t="s">
        <v>44</v>
      </c>
      <c r="AK132" s="15" t="s">
        <v>44</v>
      </c>
      <c r="AL132" s="15" t="s">
        <v>44</v>
      </c>
      <c r="AM132" s="17" t="s">
        <v>44</v>
      </c>
    </row>
    <row r="133" spans="1:39" x14ac:dyDescent="0.35">
      <c r="A133" s="8" t="s">
        <v>136</v>
      </c>
      <c r="B133" s="9" t="s">
        <v>91</v>
      </c>
      <c r="C133" s="10" t="s">
        <v>48</v>
      </c>
      <c r="D133" s="10">
        <v>6</v>
      </c>
      <c r="E133" s="10" t="s">
        <v>137</v>
      </c>
      <c r="F133" s="11">
        <v>200000</v>
      </c>
      <c r="G133" s="11">
        <v>115181000</v>
      </c>
      <c r="H133" s="11">
        <v>373425840</v>
      </c>
      <c r="I133" s="12">
        <v>4.1000000000000003E-3</v>
      </c>
      <c r="J133" s="11">
        <v>1065329</v>
      </c>
      <c r="K133" s="11">
        <v>290288</v>
      </c>
      <c r="L133" s="11">
        <f t="shared" si="12"/>
        <v>106532.9</v>
      </c>
      <c r="M133" s="12">
        <f t="shared" si="7"/>
        <v>0.1877354319651488</v>
      </c>
      <c r="N133" s="10">
        <v>1.35</v>
      </c>
      <c r="O133" s="15">
        <f t="shared" si="10"/>
        <v>148148.14814814815</v>
      </c>
      <c r="P133" s="15" t="s">
        <v>44</v>
      </c>
      <c r="Q133" s="15">
        <v>200000</v>
      </c>
      <c r="R133" s="15" t="s">
        <v>44</v>
      </c>
      <c r="S133" s="15"/>
      <c r="T133" s="15"/>
      <c r="U133" s="15"/>
      <c r="V133" s="15"/>
      <c r="W133" s="15"/>
      <c r="X133" s="15" t="s">
        <v>44</v>
      </c>
      <c r="Y133" s="15">
        <v>1065329</v>
      </c>
      <c r="Z133" s="15" t="s">
        <v>44</v>
      </c>
      <c r="AA133" s="15"/>
      <c r="AB133" s="15"/>
      <c r="AC133" s="15"/>
      <c r="AD133" s="15"/>
      <c r="AE133" s="15"/>
      <c r="AF133" s="15" t="s">
        <v>44</v>
      </c>
      <c r="AG133" s="15">
        <v>106533</v>
      </c>
      <c r="AH133" s="15" t="s">
        <v>44</v>
      </c>
      <c r="AI133" s="15" t="s">
        <v>44</v>
      </c>
      <c r="AJ133" s="15" t="s">
        <v>44</v>
      </c>
      <c r="AK133" s="15" t="s">
        <v>44</v>
      </c>
      <c r="AL133" s="15" t="s">
        <v>44</v>
      </c>
      <c r="AM133" s="17" t="s">
        <v>44</v>
      </c>
    </row>
    <row r="134" spans="1:39" x14ac:dyDescent="0.35">
      <c r="A134" s="8" t="s">
        <v>133</v>
      </c>
      <c r="B134" s="9" t="s">
        <v>62</v>
      </c>
      <c r="C134" s="10" t="s">
        <v>48</v>
      </c>
      <c r="D134" s="10">
        <v>6</v>
      </c>
      <c r="E134" s="10" t="s">
        <v>137</v>
      </c>
      <c r="F134" s="11">
        <v>400015</v>
      </c>
      <c r="G134" s="11">
        <v>21899000</v>
      </c>
      <c r="H134" s="11">
        <v>35377815</v>
      </c>
      <c r="I134" s="12">
        <v>0.26129999999999998</v>
      </c>
      <c r="J134" s="11">
        <v>3522014</v>
      </c>
      <c r="K134" s="11"/>
      <c r="L134" s="11">
        <f t="shared" si="12"/>
        <v>352201.4</v>
      </c>
      <c r="M134" s="12">
        <f t="shared" si="7"/>
        <v>0.11357564166411604</v>
      </c>
      <c r="N134" s="10">
        <v>1.25</v>
      </c>
      <c r="O134" s="15">
        <f t="shared" si="10"/>
        <v>320012</v>
      </c>
      <c r="P134" s="15" t="s">
        <v>44</v>
      </c>
      <c r="Q134" s="15">
        <v>400015</v>
      </c>
      <c r="R134" s="15" t="s">
        <v>44</v>
      </c>
      <c r="S134" s="15"/>
      <c r="T134" s="15"/>
      <c r="U134" s="15"/>
      <c r="V134" s="15"/>
      <c r="W134" s="15"/>
      <c r="X134" s="15" t="s">
        <v>44</v>
      </c>
      <c r="Y134" s="15">
        <v>3522014</v>
      </c>
      <c r="Z134" s="15" t="s">
        <v>44</v>
      </c>
      <c r="AA134" s="15"/>
      <c r="AB134" s="15"/>
      <c r="AC134" s="15"/>
      <c r="AD134" s="15"/>
      <c r="AE134" s="15"/>
      <c r="AF134" s="15" t="s">
        <v>44</v>
      </c>
      <c r="AG134" s="15">
        <v>352201</v>
      </c>
      <c r="AH134" s="15" t="s">
        <v>44</v>
      </c>
      <c r="AI134" s="15" t="s">
        <v>44</v>
      </c>
      <c r="AJ134" s="15" t="s">
        <v>44</v>
      </c>
      <c r="AK134" s="15" t="s">
        <v>44</v>
      </c>
      <c r="AL134" s="15" t="s">
        <v>44</v>
      </c>
      <c r="AM134" s="17" t="s">
        <v>44</v>
      </c>
    </row>
    <row r="135" spans="1:39" x14ac:dyDescent="0.35">
      <c r="A135" s="8" t="s">
        <v>140</v>
      </c>
      <c r="B135" s="9" t="s">
        <v>71</v>
      </c>
      <c r="C135" s="10" t="s">
        <v>41</v>
      </c>
      <c r="D135" s="10">
        <v>5</v>
      </c>
      <c r="E135" s="10" t="s">
        <v>141</v>
      </c>
      <c r="F135" s="11">
        <v>1197304</v>
      </c>
      <c r="G135" s="11">
        <v>50000000</v>
      </c>
      <c r="H135" s="11">
        <v>201898734</v>
      </c>
      <c r="I135" s="12">
        <v>3.95E-2</v>
      </c>
      <c r="J135" s="11">
        <v>6000000</v>
      </c>
      <c r="K135" s="11"/>
      <c r="L135" s="11">
        <f>J135/10</f>
        <v>600000</v>
      </c>
      <c r="M135" s="12">
        <f t="shared" si="7"/>
        <v>0.19955066666666665</v>
      </c>
      <c r="N135" s="10">
        <v>1.25</v>
      </c>
      <c r="O135" s="15">
        <f t="shared" si="10"/>
        <v>957843.2</v>
      </c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5"/>
    </row>
    <row r="136" spans="1:39" x14ac:dyDescent="0.35">
      <c r="A136" s="8" t="s">
        <v>122</v>
      </c>
      <c r="B136" s="9" t="s">
        <v>58</v>
      </c>
      <c r="C136" s="10" t="s">
        <v>41</v>
      </c>
      <c r="D136" s="10">
        <v>5</v>
      </c>
      <c r="E136" s="10" t="s">
        <v>141</v>
      </c>
      <c r="F136" s="11">
        <v>3223132</v>
      </c>
      <c r="G136" s="11">
        <v>23500000</v>
      </c>
      <c r="H136" s="11">
        <v>64497000</v>
      </c>
      <c r="I136" s="12">
        <v>0.60980000000000001</v>
      </c>
      <c r="J136" s="11">
        <v>25000000</v>
      </c>
      <c r="K136" s="11">
        <v>67200</v>
      </c>
      <c r="L136" s="11">
        <f>J136/10</f>
        <v>2500000</v>
      </c>
      <c r="M136" s="12">
        <f t="shared" si="7"/>
        <v>0.12892528</v>
      </c>
      <c r="N136" s="10">
        <v>1.25</v>
      </c>
      <c r="O136" s="15">
        <f t="shared" si="10"/>
        <v>2578505.6</v>
      </c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5"/>
    </row>
    <row r="137" spans="1:39" x14ac:dyDescent="0.35">
      <c r="A137" s="8" t="s">
        <v>61</v>
      </c>
      <c r="B137" s="9" t="s">
        <v>62</v>
      </c>
      <c r="C137" s="10" t="s">
        <v>41</v>
      </c>
      <c r="D137" s="10">
        <v>5</v>
      </c>
      <c r="E137" s="10" t="s">
        <v>141</v>
      </c>
      <c r="F137" s="11">
        <v>394247</v>
      </c>
      <c r="G137" s="11">
        <v>11100000</v>
      </c>
      <c r="H137" s="11">
        <v>33548980</v>
      </c>
      <c r="I137" s="12">
        <v>0.14699999999999999</v>
      </c>
      <c r="J137" s="11">
        <v>3300000</v>
      </c>
      <c r="K137" s="11"/>
      <c r="L137" s="11">
        <f>J137/10</f>
        <v>330000</v>
      </c>
      <c r="M137" s="12">
        <f t="shared" si="7"/>
        <v>0.11946878787878788</v>
      </c>
      <c r="N137" s="10">
        <v>1.25</v>
      </c>
      <c r="O137" s="15">
        <f t="shared" si="10"/>
        <v>315397.59999999998</v>
      </c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5"/>
    </row>
    <row r="138" spans="1:39" x14ac:dyDescent="0.35">
      <c r="A138" s="8" t="s">
        <v>140</v>
      </c>
      <c r="B138" s="9" t="s">
        <v>71</v>
      </c>
      <c r="C138" s="10" t="s">
        <v>41</v>
      </c>
      <c r="D138" s="10">
        <v>4</v>
      </c>
      <c r="E138" s="10" t="s">
        <v>142</v>
      </c>
      <c r="F138" s="11">
        <v>1184825</v>
      </c>
      <c r="G138" s="11">
        <v>45000000</v>
      </c>
      <c r="H138" s="11">
        <v>219129353</v>
      </c>
      <c r="I138" s="36">
        <v>4.0199999999999993E-2</v>
      </c>
      <c r="J138" s="11">
        <v>7000000</v>
      </c>
      <c r="K138" s="9"/>
      <c r="L138" s="11">
        <f t="shared" ref="L138:L163" si="13">J138/10</f>
        <v>700000</v>
      </c>
      <c r="M138" s="12">
        <f t="shared" si="7"/>
        <v>0.16926071428571429</v>
      </c>
      <c r="N138" s="10">
        <v>1.25</v>
      </c>
      <c r="O138" s="15">
        <f t="shared" si="10"/>
        <v>947860</v>
      </c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5"/>
    </row>
    <row r="139" spans="1:39" x14ac:dyDescent="0.35">
      <c r="A139" s="8" t="s">
        <v>68</v>
      </c>
      <c r="B139" s="9" t="s">
        <v>68</v>
      </c>
      <c r="C139" s="10" t="s">
        <v>41</v>
      </c>
      <c r="D139" s="10">
        <v>4</v>
      </c>
      <c r="E139" s="10" t="s">
        <v>142</v>
      </c>
      <c r="F139" s="11">
        <v>2444290</v>
      </c>
      <c r="G139" s="11">
        <v>21500000</v>
      </c>
      <c r="H139" s="11">
        <v>78021739</v>
      </c>
      <c r="I139" s="36">
        <v>0.2235</v>
      </c>
      <c r="J139" s="11">
        <v>12632609</v>
      </c>
      <c r="K139" s="11"/>
      <c r="L139" s="11">
        <f t="shared" si="13"/>
        <v>1263260.8999999999</v>
      </c>
      <c r="M139" s="12">
        <f t="shared" ref="M139:M158" si="14">F139/J139</f>
        <v>0.19349051332151576</v>
      </c>
      <c r="N139" s="10">
        <v>1.25</v>
      </c>
      <c r="O139" s="15">
        <f t="shared" si="10"/>
        <v>1955432</v>
      </c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5"/>
    </row>
    <row r="140" spans="1:39" x14ac:dyDescent="0.35">
      <c r="A140" s="8" t="s">
        <v>75</v>
      </c>
      <c r="B140" s="9" t="s">
        <v>75</v>
      </c>
      <c r="C140" s="10" t="s">
        <v>41</v>
      </c>
      <c r="D140" s="10">
        <v>4</v>
      </c>
      <c r="E140" s="10" t="s">
        <v>142</v>
      </c>
      <c r="F140" s="11">
        <v>1489993</v>
      </c>
      <c r="G140" s="11">
        <v>24000000</v>
      </c>
      <c r="H140" s="11">
        <v>38648438</v>
      </c>
      <c r="I140" s="36">
        <v>0.51200000000000001</v>
      </c>
      <c r="J140" s="11">
        <v>7500000</v>
      </c>
      <c r="K140" s="11"/>
      <c r="L140" s="11">
        <f t="shared" si="13"/>
        <v>750000</v>
      </c>
      <c r="M140" s="12">
        <f t="shared" si="14"/>
        <v>0.19866573333333334</v>
      </c>
      <c r="N140" s="10">
        <v>1.25</v>
      </c>
      <c r="O140" s="15">
        <f t="shared" si="10"/>
        <v>1191994.3999999999</v>
      </c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5"/>
    </row>
    <row r="141" spans="1:39" x14ac:dyDescent="0.35">
      <c r="A141" s="8" t="s">
        <v>122</v>
      </c>
      <c r="B141" s="9" t="s">
        <v>58</v>
      </c>
      <c r="C141" s="10" t="s">
        <v>41</v>
      </c>
      <c r="D141" s="10">
        <v>4</v>
      </c>
      <c r="E141" s="10" t="s">
        <v>142</v>
      </c>
      <c r="F141" s="11">
        <v>3024091</v>
      </c>
      <c r="G141" s="11">
        <v>35988000</v>
      </c>
      <c r="H141" s="11">
        <v>64959050</v>
      </c>
      <c r="I141" s="36">
        <v>0.73</v>
      </c>
      <c r="J141" s="11">
        <v>21148867</v>
      </c>
      <c r="K141" s="11"/>
      <c r="L141" s="11">
        <f t="shared" si="13"/>
        <v>2114886.7000000002</v>
      </c>
      <c r="M141" s="12">
        <f t="shared" si="14"/>
        <v>0.14299068597859166</v>
      </c>
      <c r="N141" s="10">
        <v>1.25</v>
      </c>
      <c r="O141" s="15">
        <f t="shared" si="10"/>
        <v>2419272.7999999998</v>
      </c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5"/>
    </row>
    <row r="142" spans="1:39" x14ac:dyDescent="0.35">
      <c r="A142" s="8" t="s">
        <v>61</v>
      </c>
      <c r="B142" s="9" t="s">
        <v>62</v>
      </c>
      <c r="C142" s="10" t="s">
        <v>41</v>
      </c>
      <c r="D142" s="10">
        <v>4</v>
      </c>
      <c r="E142" s="10" t="s">
        <v>142</v>
      </c>
      <c r="F142" s="11">
        <v>597703</v>
      </c>
      <c r="G142" s="11">
        <v>15000000</v>
      </c>
      <c r="H142" s="11">
        <v>33421053</v>
      </c>
      <c r="I142" s="36">
        <v>0.38</v>
      </c>
      <c r="J142" s="11">
        <v>7000000</v>
      </c>
      <c r="K142" s="11"/>
      <c r="L142" s="11">
        <f t="shared" si="13"/>
        <v>700000</v>
      </c>
      <c r="M142" s="12">
        <f t="shared" si="14"/>
        <v>8.5386142857142855E-2</v>
      </c>
      <c r="N142" s="10">
        <v>1.25</v>
      </c>
      <c r="O142" s="15">
        <f t="shared" si="10"/>
        <v>478162.4</v>
      </c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5"/>
    </row>
    <row r="143" spans="1:39" x14ac:dyDescent="0.35">
      <c r="A143" s="8" t="s">
        <v>140</v>
      </c>
      <c r="B143" s="9" t="s">
        <v>71</v>
      </c>
      <c r="C143" s="10" t="s">
        <v>41</v>
      </c>
      <c r="D143" s="10">
        <v>3</v>
      </c>
      <c r="E143" s="10" t="s">
        <v>143</v>
      </c>
      <c r="F143" s="11">
        <v>1394685</v>
      </c>
      <c r="G143" s="11">
        <v>96124000</v>
      </c>
      <c r="H143" s="11">
        <v>207235111</v>
      </c>
      <c r="I143" s="36">
        <v>0.09</v>
      </c>
      <c r="J143" s="11">
        <v>10000000</v>
      </c>
      <c r="K143" s="9"/>
      <c r="L143" s="11">
        <f t="shared" si="13"/>
        <v>1000000</v>
      </c>
      <c r="M143" s="12">
        <f t="shared" si="14"/>
        <v>0.1394685</v>
      </c>
      <c r="N143" s="10">
        <v>1.35</v>
      </c>
      <c r="O143" s="15">
        <f t="shared" si="10"/>
        <v>1033099.9999999999</v>
      </c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5"/>
    </row>
    <row r="144" spans="1:39" x14ac:dyDescent="0.35">
      <c r="A144" s="8" t="s">
        <v>68</v>
      </c>
      <c r="B144" s="9" t="s">
        <v>68</v>
      </c>
      <c r="C144" s="10" t="s">
        <v>41</v>
      </c>
      <c r="D144" s="10">
        <v>3</v>
      </c>
      <c r="E144" s="10" t="s">
        <v>143</v>
      </c>
      <c r="F144" s="11">
        <v>2366152</v>
      </c>
      <c r="G144" s="11">
        <v>24510000</v>
      </c>
      <c r="H144" s="11">
        <v>84152147</v>
      </c>
      <c r="I144" s="36">
        <v>0.2515</v>
      </c>
      <c r="J144" s="11">
        <v>15000000</v>
      </c>
      <c r="K144" s="11"/>
      <c r="L144" s="11">
        <f t="shared" si="13"/>
        <v>1500000</v>
      </c>
      <c r="M144" s="12">
        <f t="shared" si="14"/>
        <v>0.15774346666666667</v>
      </c>
      <c r="N144" s="10">
        <v>1.35</v>
      </c>
      <c r="O144" s="15">
        <f t="shared" si="10"/>
        <v>1752705.1851851852</v>
      </c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5"/>
    </row>
    <row r="145" spans="1:39" x14ac:dyDescent="0.35">
      <c r="A145" s="8" t="s">
        <v>75</v>
      </c>
      <c r="B145" s="9" t="s">
        <v>75</v>
      </c>
      <c r="C145" s="10" t="s">
        <v>41</v>
      </c>
      <c r="D145" s="10">
        <v>3</v>
      </c>
      <c r="E145" s="10" t="s">
        <v>143</v>
      </c>
      <c r="F145" s="11">
        <v>1743720</v>
      </c>
      <c r="G145" s="11">
        <v>45639000</v>
      </c>
      <c r="H145" s="11">
        <v>70639000</v>
      </c>
      <c r="I145" s="36">
        <v>0.4</v>
      </c>
      <c r="J145" s="11">
        <v>10000000</v>
      </c>
      <c r="K145" s="11"/>
      <c r="L145" s="11">
        <f t="shared" si="13"/>
        <v>1000000</v>
      </c>
      <c r="M145" s="12">
        <f t="shared" si="14"/>
        <v>0.174372</v>
      </c>
      <c r="N145" s="10">
        <v>1.35</v>
      </c>
      <c r="O145" s="15">
        <f t="shared" si="10"/>
        <v>1291644.4444444443</v>
      </c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5"/>
    </row>
    <row r="146" spans="1:39" x14ac:dyDescent="0.35">
      <c r="A146" s="8" t="s">
        <v>80</v>
      </c>
      <c r="B146" s="9" t="s">
        <v>80</v>
      </c>
      <c r="C146" s="10" t="s">
        <v>41</v>
      </c>
      <c r="D146" s="10">
        <v>3</v>
      </c>
      <c r="E146" s="10" t="s">
        <v>143</v>
      </c>
      <c r="F146" s="11">
        <v>2195998</v>
      </c>
      <c r="G146" s="11">
        <v>167201000</v>
      </c>
      <c r="H146" s="11">
        <v>366404187</v>
      </c>
      <c r="I146" s="36">
        <v>0.15060000000000001</v>
      </c>
      <c r="J146" s="11">
        <v>30000000</v>
      </c>
      <c r="K146" s="11"/>
      <c r="L146" s="11">
        <f t="shared" si="13"/>
        <v>3000000</v>
      </c>
      <c r="M146" s="12">
        <f t="shared" si="14"/>
        <v>7.3199933333333328E-2</v>
      </c>
      <c r="N146" s="10">
        <v>1.35</v>
      </c>
      <c r="O146" s="15">
        <f t="shared" si="10"/>
        <v>1626665.1851851852</v>
      </c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5"/>
    </row>
    <row r="147" spans="1:39" x14ac:dyDescent="0.35">
      <c r="A147" s="8" t="s">
        <v>122</v>
      </c>
      <c r="B147" s="9" t="s">
        <v>58</v>
      </c>
      <c r="C147" s="10" t="s">
        <v>41</v>
      </c>
      <c r="D147" s="10">
        <v>3</v>
      </c>
      <c r="E147" s="10" t="s">
        <v>143</v>
      </c>
      <c r="F147" s="11">
        <v>3018273</v>
      </c>
      <c r="G147" s="11">
        <v>78605000</v>
      </c>
      <c r="H147" s="11">
        <v>132516462</v>
      </c>
      <c r="I147" s="36">
        <v>0.46</v>
      </c>
      <c r="J147" s="11">
        <v>24799273</v>
      </c>
      <c r="K147" s="11"/>
      <c r="L147" s="11">
        <f t="shared" si="13"/>
        <v>2479927.2999999998</v>
      </c>
      <c r="M147" s="12">
        <f t="shared" si="14"/>
        <v>0.12170812426638475</v>
      </c>
      <c r="N147" s="10">
        <v>1.35</v>
      </c>
      <c r="O147" s="15">
        <f t="shared" ref="O147:O158" si="15">F147/N147</f>
        <v>2235757.7777777775</v>
      </c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5"/>
    </row>
    <row r="148" spans="1:39" x14ac:dyDescent="0.35">
      <c r="A148" s="8" t="s">
        <v>61</v>
      </c>
      <c r="B148" s="9" t="s">
        <v>62</v>
      </c>
      <c r="C148" s="10" t="s">
        <v>41</v>
      </c>
      <c r="D148" s="10">
        <v>3</v>
      </c>
      <c r="E148" s="10" t="s">
        <v>143</v>
      </c>
      <c r="F148" s="11">
        <v>591663</v>
      </c>
      <c r="G148" s="11">
        <v>8169000</v>
      </c>
      <c r="H148" s="11">
        <v>15964447</v>
      </c>
      <c r="I148" s="36">
        <v>0.64139999999999997</v>
      </c>
      <c r="J148" s="11">
        <v>5000000</v>
      </c>
      <c r="K148" s="11"/>
      <c r="L148" s="11">
        <f t="shared" si="13"/>
        <v>500000</v>
      </c>
      <c r="M148" s="12">
        <f t="shared" si="14"/>
        <v>0.1183326</v>
      </c>
      <c r="N148" s="10">
        <v>1.35</v>
      </c>
      <c r="O148" s="15">
        <f t="shared" si="15"/>
        <v>438268.88888888888</v>
      </c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5"/>
    </row>
    <row r="149" spans="1:39" x14ac:dyDescent="0.35">
      <c r="A149" s="37" t="s">
        <v>144</v>
      </c>
      <c r="B149" s="15" t="s">
        <v>145</v>
      </c>
      <c r="C149" s="10" t="s">
        <v>41</v>
      </c>
      <c r="D149" s="10">
        <v>2</v>
      </c>
      <c r="E149" s="33" t="s">
        <v>146</v>
      </c>
      <c r="F149" s="15">
        <v>2336296</v>
      </c>
      <c r="G149" s="15">
        <v>30812000</v>
      </c>
      <c r="H149" s="15">
        <v>79992000</v>
      </c>
      <c r="I149" s="12">
        <v>0.30499999999999999</v>
      </c>
      <c r="J149" s="15">
        <v>15000000</v>
      </c>
      <c r="K149" s="15"/>
      <c r="L149" s="11">
        <f t="shared" si="13"/>
        <v>1500000</v>
      </c>
      <c r="M149" s="12">
        <f t="shared" si="14"/>
        <v>0.15575306666666666</v>
      </c>
      <c r="N149" s="10">
        <v>1.35</v>
      </c>
      <c r="O149" s="15">
        <f t="shared" si="15"/>
        <v>1730589.6296296294</v>
      </c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5"/>
    </row>
    <row r="150" spans="1:39" x14ac:dyDescent="0.35">
      <c r="A150" s="37" t="s">
        <v>147</v>
      </c>
      <c r="B150" s="15" t="s">
        <v>145</v>
      </c>
      <c r="C150" s="10" t="s">
        <v>41</v>
      </c>
      <c r="D150" s="10">
        <v>2</v>
      </c>
      <c r="E150" s="33" t="s">
        <v>146</v>
      </c>
      <c r="F150" s="15">
        <v>2170235</v>
      </c>
      <c r="G150" s="15">
        <v>38388000</v>
      </c>
      <c r="H150" s="15">
        <v>74973000</v>
      </c>
      <c r="I150" s="12">
        <v>0.41</v>
      </c>
      <c r="J150" s="15">
        <v>15000000</v>
      </c>
      <c r="K150" s="15"/>
      <c r="L150" s="11">
        <f t="shared" si="13"/>
        <v>1500000</v>
      </c>
      <c r="M150" s="12">
        <f t="shared" si="14"/>
        <v>0.14468233333333333</v>
      </c>
      <c r="N150" s="10">
        <v>1.35</v>
      </c>
      <c r="O150" s="15">
        <f t="shared" si="15"/>
        <v>1607581.4814814813</v>
      </c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5"/>
    </row>
    <row r="151" spans="1:39" x14ac:dyDescent="0.35">
      <c r="A151" s="37" t="s">
        <v>148</v>
      </c>
      <c r="B151" s="15" t="s">
        <v>145</v>
      </c>
      <c r="C151" s="10" t="s">
        <v>41</v>
      </c>
      <c r="D151" s="10">
        <v>2</v>
      </c>
      <c r="E151" s="33" t="s">
        <v>146</v>
      </c>
      <c r="F151" s="15">
        <v>2102044</v>
      </c>
      <c r="G151" s="15">
        <v>16897000</v>
      </c>
      <c r="H151" s="15">
        <v>55858000</v>
      </c>
      <c r="I151" s="12">
        <v>0.38500000000000001</v>
      </c>
      <c r="J151" s="15">
        <v>15000000</v>
      </c>
      <c r="K151" s="15"/>
      <c r="L151" s="11">
        <f t="shared" si="13"/>
        <v>1500000</v>
      </c>
      <c r="M151" s="12">
        <f t="shared" si="14"/>
        <v>0.14013626666666668</v>
      </c>
      <c r="N151" s="10">
        <v>1.35</v>
      </c>
      <c r="O151" s="15">
        <f t="shared" si="15"/>
        <v>1557069.6296296294</v>
      </c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5"/>
    </row>
    <row r="152" spans="1:39" x14ac:dyDescent="0.35">
      <c r="A152" s="37" t="s">
        <v>149</v>
      </c>
      <c r="B152" s="15" t="s">
        <v>145</v>
      </c>
      <c r="C152" s="10" t="s">
        <v>41</v>
      </c>
      <c r="D152" s="10">
        <v>2</v>
      </c>
      <c r="E152" s="33" t="s">
        <v>146</v>
      </c>
      <c r="F152" s="15">
        <v>2391154</v>
      </c>
      <c r="G152" s="15">
        <v>27716000</v>
      </c>
      <c r="H152" s="15">
        <v>65962000</v>
      </c>
      <c r="I152" s="12">
        <v>0.39219999999999999</v>
      </c>
      <c r="J152" s="15">
        <v>15000000</v>
      </c>
      <c r="K152" s="15"/>
      <c r="L152" s="11">
        <f t="shared" si="13"/>
        <v>1500000</v>
      </c>
      <c r="M152" s="12">
        <f t="shared" si="14"/>
        <v>0.15941026666666666</v>
      </c>
      <c r="N152" s="10">
        <v>1.35</v>
      </c>
      <c r="O152" s="15">
        <f t="shared" si="15"/>
        <v>1771225.1851851852</v>
      </c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5"/>
    </row>
    <row r="153" spans="1:39" x14ac:dyDescent="0.35">
      <c r="A153" s="37" t="s">
        <v>85</v>
      </c>
      <c r="B153" s="15" t="s">
        <v>85</v>
      </c>
      <c r="C153" s="10" t="s">
        <v>41</v>
      </c>
      <c r="D153" s="10">
        <v>2</v>
      </c>
      <c r="E153" s="33" t="s">
        <v>146</v>
      </c>
      <c r="F153" s="15">
        <v>4739094</v>
      </c>
      <c r="G153" s="15">
        <v>59733000</v>
      </c>
      <c r="H153" s="15">
        <v>147657971</v>
      </c>
      <c r="I153" s="12">
        <v>0.3412</v>
      </c>
      <c r="J153" s="15">
        <v>30000000</v>
      </c>
      <c r="K153" s="15">
        <v>8106846</v>
      </c>
      <c r="L153" s="11">
        <f t="shared" si="13"/>
        <v>3000000</v>
      </c>
      <c r="M153" s="12">
        <f t="shared" si="14"/>
        <v>0.15796979999999999</v>
      </c>
      <c r="N153" s="10">
        <v>1.35</v>
      </c>
      <c r="O153" s="15">
        <f t="shared" si="15"/>
        <v>3510440</v>
      </c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5"/>
    </row>
    <row r="154" spans="1:39" x14ac:dyDescent="0.35">
      <c r="A154" s="37" t="s">
        <v>68</v>
      </c>
      <c r="B154" s="15" t="s">
        <v>68</v>
      </c>
      <c r="C154" s="10" t="s">
        <v>41</v>
      </c>
      <c r="D154" s="10">
        <v>2</v>
      </c>
      <c r="E154" s="33" t="s">
        <v>146</v>
      </c>
      <c r="F154" s="15">
        <v>2212809</v>
      </c>
      <c r="G154" s="15">
        <v>18857000</v>
      </c>
      <c r="H154" s="15">
        <v>39293000</v>
      </c>
      <c r="I154" s="12">
        <v>0.7340000000000001</v>
      </c>
      <c r="J154" s="15">
        <v>15000000</v>
      </c>
      <c r="K154" s="15"/>
      <c r="L154" s="11">
        <f t="shared" si="13"/>
        <v>1500000</v>
      </c>
      <c r="M154" s="12">
        <f t="shared" si="14"/>
        <v>0.1475206</v>
      </c>
      <c r="N154" s="10">
        <v>1.35</v>
      </c>
      <c r="O154" s="15">
        <f t="shared" si="15"/>
        <v>1639117.7777777778</v>
      </c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5"/>
    </row>
    <row r="155" spans="1:39" x14ac:dyDescent="0.35">
      <c r="A155" s="37" t="s">
        <v>75</v>
      </c>
      <c r="B155" s="15" t="s">
        <v>75</v>
      </c>
      <c r="C155" s="10" t="s">
        <v>41</v>
      </c>
      <c r="D155" s="10">
        <v>2</v>
      </c>
      <c r="E155" s="33" t="s">
        <v>146</v>
      </c>
      <c r="F155" s="15">
        <v>1766773</v>
      </c>
      <c r="G155" s="15">
        <v>39862000</v>
      </c>
      <c r="H155" s="15">
        <v>62632000</v>
      </c>
      <c r="I155" s="12">
        <v>0.39529999999999998</v>
      </c>
      <c r="J155" s="15">
        <v>9000000</v>
      </c>
      <c r="K155" s="15"/>
      <c r="L155" s="11">
        <f t="shared" si="13"/>
        <v>900000</v>
      </c>
      <c r="M155" s="12">
        <f t="shared" si="14"/>
        <v>0.1963081111111111</v>
      </c>
      <c r="N155" s="10">
        <v>1.35</v>
      </c>
      <c r="O155" s="15">
        <f t="shared" si="15"/>
        <v>1308720.7407407407</v>
      </c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5"/>
    </row>
    <row r="156" spans="1:39" x14ac:dyDescent="0.35">
      <c r="A156" s="37" t="s">
        <v>80</v>
      </c>
      <c r="B156" s="15" t="s">
        <v>80</v>
      </c>
      <c r="C156" s="10" t="s">
        <v>41</v>
      </c>
      <c r="D156" s="10">
        <v>2</v>
      </c>
      <c r="E156" s="33" t="s">
        <v>146</v>
      </c>
      <c r="F156" s="15">
        <v>2904512</v>
      </c>
      <c r="G156" s="15">
        <v>246943000</v>
      </c>
      <c r="H156" s="15">
        <v>666523000</v>
      </c>
      <c r="I156" s="12">
        <v>7.1499999999999994E-2</v>
      </c>
      <c r="J156" s="15">
        <v>30000000</v>
      </c>
      <c r="K156" s="15"/>
      <c r="L156" s="11">
        <f t="shared" si="13"/>
        <v>3000000</v>
      </c>
      <c r="M156" s="12">
        <f t="shared" si="14"/>
        <v>9.6817066666666673E-2</v>
      </c>
      <c r="N156" s="10">
        <v>1.35</v>
      </c>
      <c r="O156" s="15">
        <f t="shared" si="15"/>
        <v>2151490.3703703703</v>
      </c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5"/>
    </row>
    <row r="157" spans="1:39" x14ac:dyDescent="0.35">
      <c r="A157" s="37" t="s">
        <v>122</v>
      </c>
      <c r="B157" s="15" t="s">
        <v>58</v>
      </c>
      <c r="C157" s="10" t="s">
        <v>41</v>
      </c>
      <c r="D157" s="10">
        <v>2</v>
      </c>
      <c r="E157" s="33" t="s">
        <v>146</v>
      </c>
      <c r="F157" s="15">
        <v>3599734</v>
      </c>
      <c r="G157" s="15">
        <v>55000000</v>
      </c>
      <c r="H157" s="15">
        <v>99776000</v>
      </c>
      <c r="I157" s="12">
        <v>0.67</v>
      </c>
      <c r="J157" s="15">
        <v>30000000</v>
      </c>
      <c r="K157" s="15"/>
      <c r="L157" s="11">
        <f t="shared" si="13"/>
        <v>3000000</v>
      </c>
      <c r="M157" s="12">
        <f t="shared" si="14"/>
        <v>0.11999113333333333</v>
      </c>
      <c r="N157" s="10">
        <v>1.35</v>
      </c>
      <c r="O157" s="15">
        <f t="shared" si="15"/>
        <v>2666469.6296296297</v>
      </c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5"/>
    </row>
    <row r="158" spans="1:39" x14ac:dyDescent="0.35">
      <c r="A158" s="37" t="s">
        <v>61</v>
      </c>
      <c r="B158" s="15" t="s">
        <v>62</v>
      </c>
      <c r="C158" s="10" t="s">
        <v>41</v>
      </c>
      <c r="D158" s="10">
        <v>2</v>
      </c>
      <c r="E158" s="33" t="s">
        <v>146</v>
      </c>
      <c r="F158" s="15">
        <v>569618</v>
      </c>
      <c r="G158" s="15">
        <v>8701000</v>
      </c>
      <c r="H158" s="15">
        <v>13605000</v>
      </c>
      <c r="I158" s="12">
        <v>0.96650000000000003</v>
      </c>
      <c r="J158" s="15">
        <v>4740000</v>
      </c>
      <c r="K158" s="15"/>
      <c r="L158" s="11">
        <f t="shared" si="13"/>
        <v>474000</v>
      </c>
      <c r="M158" s="12">
        <f t="shared" si="14"/>
        <v>0.12017257383966244</v>
      </c>
      <c r="N158" s="10">
        <v>1.35</v>
      </c>
      <c r="O158" s="15">
        <f t="shared" si="15"/>
        <v>421939.25925925921</v>
      </c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5"/>
    </row>
    <row r="159" spans="1:39" x14ac:dyDescent="0.35">
      <c r="A159" s="8" t="s">
        <v>150</v>
      </c>
      <c r="B159" s="9" t="s">
        <v>145</v>
      </c>
      <c r="C159" s="10" t="s">
        <v>41</v>
      </c>
      <c r="D159" s="10">
        <v>1</v>
      </c>
      <c r="E159" s="10" t="s">
        <v>151</v>
      </c>
      <c r="F159" s="15">
        <v>4500000</v>
      </c>
      <c r="G159" s="15">
        <v>109814000</v>
      </c>
      <c r="H159" s="15">
        <v>189463000</v>
      </c>
      <c r="I159" s="12">
        <v>0.37669999999999998</v>
      </c>
      <c r="J159" s="15">
        <v>30000000</v>
      </c>
      <c r="K159" s="15"/>
      <c r="L159" s="11">
        <f t="shared" si="13"/>
        <v>3000000</v>
      </c>
      <c r="M159" s="12">
        <f>F159/J159</f>
        <v>0.15</v>
      </c>
      <c r="N159" s="10">
        <v>1.45</v>
      </c>
      <c r="O159" s="15">
        <f>F159/N159</f>
        <v>3103448.2758620689</v>
      </c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5"/>
    </row>
    <row r="160" spans="1:39" x14ac:dyDescent="0.35">
      <c r="A160" s="8" t="s">
        <v>152</v>
      </c>
      <c r="B160" s="9" t="s">
        <v>145</v>
      </c>
      <c r="C160" s="10" t="s">
        <v>41</v>
      </c>
      <c r="D160" s="10">
        <v>1</v>
      </c>
      <c r="E160" s="10" t="s">
        <v>151</v>
      </c>
      <c r="F160" s="15">
        <v>4500000</v>
      </c>
      <c r="G160" s="15">
        <v>142950000</v>
      </c>
      <c r="H160" s="15">
        <v>191054000</v>
      </c>
      <c r="I160" s="12">
        <v>0.62360000000000004</v>
      </c>
      <c r="J160" s="15">
        <v>30000000</v>
      </c>
      <c r="K160" s="15"/>
      <c r="L160" s="11">
        <f t="shared" si="13"/>
        <v>3000000</v>
      </c>
      <c r="M160" s="12">
        <f>F160/J160</f>
        <v>0.15</v>
      </c>
      <c r="N160" s="10">
        <v>1.45</v>
      </c>
      <c r="O160" s="15">
        <f>F160/N160</f>
        <v>3103448.2758620689</v>
      </c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5"/>
    </row>
    <row r="161" spans="1:39" x14ac:dyDescent="0.35">
      <c r="A161" s="8" t="s">
        <v>75</v>
      </c>
      <c r="B161" s="9" t="s">
        <v>75</v>
      </c>
      <c r="C161" s="10" t="s">
        <v>41</v>
      </c>
      <c r="D161" s="10">
        <v>1</v>
      </c>
      <c r="E161" s="10" t="s">
        <v>151</v>
      </c>
      <c r="F161" s="16">
        <v>1400000</v>
      </c>
      <c r="G161" s="16">
        <v>39862000</v>
      </c>
      <c r="H161" s="16">
        <v>62632000</v>
      </c>
      <c r="I161" s="22">
        <v>0.39529999999999998</v>
      </c>
      <c r="J161" s="16">
        <v>9000000</v>
      </c>
      <c r="K161" s="16">
        <v>6331915</v>
      </c>
      <c r="L161" s="11">
        <f t="shared" si="13"/>
        <v>900000</v>
      </c>
      <c r="M161" s="22">
        <f>F161/J161</f>
        <v>0.15555555555555556</v>
      </c>
      <c r="N161" s="10">
        <v>1.45</v>
      </c>
      <c r="O161" s="16">
        <f>F161/N161</f>
        <v>965517.24137931038</v>
      </c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5"/>
    </row>
    <row r="162" spans="1:39" x14ac:dyDescent="0.35">
      <c r="A162" s="8" t="s">
        <v>80</v>
      </c>
      <c r="B162" s="9" t="s">
        <v>80</v>
      </c>
      <c r="C162" s="10" t="s">
        <v>41</v>
      </c>
      <c r="D162" s="10">
        <v>1</v>
      </c>
      <c r="E162" s="10" t="s">
        <v>151</v>
      </c>
      <c r="F162" s="15">
        <v>3000000</v>
      </c>
      <c r="G162" s="15">
        <v>233435000</v>
      </c>
      <c r="H162" s="15">
        <v>703654000</v>
      </c>
      <c r="I162" s="12">
        <v>6.3799999999999996E-2</v>
      </c>
      <c r="J162" s="15">
        <v>30000000</v>
      </c>
      <c r="K162" s="15">
        <v>3463409</v>
      </c>
      <c r="L162" s="11">
        <f t="shared" si="13"/>
        <v>3000000</v>
      </c>
      <c r="M162" s="12">
        <f>F162/J162</f>
        <v>0.1</v>
      </c>
      <c r="N162" s="10">
        <v>1.45</v>
      </c>
      <c r="O162" s="15">
        <f>F162/N162</f>
        <v>2068965.5172413795</v>
      </c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5"/>
    </row>
    <row r="163" spans="1:39" ht="15" thickBot="1" x14ac:dyDescent="0.4">
      <c r="A163" s="38" t="s">
        <v>122</v>
      </c>
      <c r="B163" s="39" t="s">
        <v>58</v>
      </c>
      <c r="C163" s="40" t="s">
        <v>41</v>
      </c>
      <c r="D163" s="10">
        <v>1</v>
      </c>
      <c r="E163" s="40" t="s">
        <v>151</v>
      </c>
      <c r="F163" s="41">
        <v>3600000</v>
      </c>
      <c r="G163" s="41">
        <v>52933000</v>
      </c>
      <c r="H163" s="41">
        <v>102113000</v>
      </c>
      <c r="I163" s="42">
        <v>0.61</v>
      </c>
      <c r="J163" s="41">
        <v>30000000</v>
      </c>
      <c r="K163" s="41">
        <v>16506656</v>
      </c>
      <c r="L163" s="43">
        <f t="shared" si="13"/>
        <v>3000000</v>
      </c>
      <c r="M163" s="42">
        <f>F163/J163</f>
        <v>0.12</v>
      </c>
      <c r="N163" s="40">
        <v>1.45</v>
      </c>
      <c r="O163" s="41">
        <f>F163/N163</f>
        <v>2482758.6206896552</v>
      </c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5"/>
    </row>
  </sheetData>
  <conditionalFormatting sqref="M102:M163">
    <cfRule type="cellIs" dxfId="0" priority="1" operator="greaterThan">
      <formula>0.2</formula>
    </cfRule>
  </conditionalFormatting>
  <dataValidations count="1">
    <dataValidation type="list" allowBlank="1" showInputMessage="1" showErrorMessage="1" sqref="D2:D45" xr:uid="{D14F5080-3CAD-4AAE-A58D-4DD07CE9F293}">
      <formula1>"10A, 10B"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Munyingi</dc:creator>
  <cp:lastModifiedBy>Patrick Munyingi</cp:lastModifiedBy>
  <dcterms:created xsi:type="dcterms:W3CDTF">2023-11-20T10:52:56Z</dcterms:created>
  <dcterms:modified xsi:type="dcterms:W3CDTF">2023-11-20T10:53:25Z</dcterms:modified>
</cp:coreProperties>
</file>