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agressoptyltd-my.sharepoint.com/personal/patrick_murray_agilyxgroup_com/Documents/AgilyxGroup/Other Info Work/Income Manager/Income Manager - Read/IM Downloaded/"/>
    </mc:Choice>
  </mc:AlternateContent>
  <xr:revisionPtr revIDLastSave="1" documentId="11_B87CD7AC4FE21A3D54052D20D908B8C061060113" xr6:coauthVersionLast="47" xr6:coauthVersionMax="47" xr10:uidLastSave="{C5CAEC25-E5B4-423F-8B43-1C6C7767C1F9}"/>
  <bookViews>
    <workbookView xWindow="-37215" yWindow="1410" windowWidth="17250" windowHeight="13845" firstSheet="3" activeTab="5" xr2:uid="{00000000-000D-0000-FFFF-FFFF00000000}"/>
  </bookViews>
  <sheets>
    <sheet name="_changelog" sheetId="11" state="hidden" r:id="rId1"/>
    <sheet name="Informatie" sheetId="1" r:id="rId2"/>
    <sheet name="Velden" sheetId="4" r:id="rId3"/>
    <sheet name="Rekeningstelsel" sheetId="3" r:id="rId4"/>
    <sheet name="GL07 GL TRANSACTION" sheetId="2" r:id="rId5"/>
    <sheet name="GL07 AP TRANSACTION" sheetId="7" r:id="rId6"/>
    <sheet name="GL07 AR TRANSACTION" sheetId="8" r:id="rId7"/>
  </sheets>
  <definedNames>
    <definedName name="ACCOUNTS">Rekeningstelsel!$B$4:$D$9</definedName>
    <definedName name="AGRESSO">_changelog!$B$3</definedName>
    <definedName name="DATES">_changelog!$A:$A</definedName>
    <definedName name="VERSION">_changelog!$B$2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2" i="7" l="1"/>
  <c r="A2" i="2"/>
  <c r="A2" i="7"/>
  <c r="A2" i="8"/>
  <c r="B2" i="3"/>
  <c r="A2" i="4"/>
  <c r="A2" i="1"/>
  <c r="A6" i="8" l="1"/>
  <c r="C5" i="8"/>
  <c r="C5" i="2"/>
  <c r="A6" i="2" l="1"/>
  <c r="V20" i="2" l="1"/>
  <c r="F20" i="2"/>
  <c r="W20" i="2" s="1"/>
  <c r="V20" i="7"/>
  <c r="F20" i="7"/>
  <c r="V20" i="8"/>
  <c r="F20" i="8"/>
  <c r="W20" i="7" l="1"/>
  <c r="A20" i="8"/>
  <c r="A20" i="7"/>
  <c r="A20" i="2"/>
  <c r="G20" i="2"/>
  <c r="G20" i="7"/>
  <c r="A22" i="7"/>
  <c r="G20" i="8"/>
  <c r="W20" i="8"/>
  <c r="A22" i="8"/>
  <c r="A5" i="8"/>
  <c r="A5" i="7"/>
  <c r="A5" i="2"/>
  <c r="BR24" i="8"/>
  <c r="BR23" i="8"/>
  <c r="A13" i="8"/>
  <c r="A12" i="8"/>
  <c r="A11" i="8"/>
  <c r="A10" i="8"/>
  <c r="A9" i="8"/>
  <c r="A8" i="8"/>
  <c r="A7" i="8"/>
  <c r="A13" i="7"/>
  <c r="A11" i="7"/>
  <c r="A10" i="7"/>
  <c r="A9" i="7"/>
  <c r="A8" i="7"/>
  <c r="A7" i="7"/>
  <c r="A6" i="7"/>
  <c r="A13" i="2"/>
  <c r="A12" i="2"/>
  <c r="A11" i="2"/>
  <c r="A10" i="2"/>
  <c r="A9" i="2"/>
  <c r="A8" i="2"/>
  <c r="A7" i="2"/>
  <c r="BR23" i="2" l="1"/>
  <c r="BR24" i="2"/>
</calcChain>
</file>

<file path=xl/sharedStrings.xml><?xml version="1.0" encoding="utf-8"?>
<sst xmlns="http://schemas.openxmlformats.org/spreadsheetml/2006/main" count="708" uniqueCount="368">
  <si>
    <t>QUERY</t>
  </si>
  <si>
    <t>COLUMNS</t>
  </si>
  <si>
    <t>account</t>
  </si>
  <si>
    <t>Account</t>
  </si>
  <si>
    <t>Account type</t>
  </si>
  <si>
    <t>DETAIL</t>
  </si>
  <si>
    <t>text account</t>
  </si>
  <si>
    <t>text account_type</t>
  </si>
  <si>
    <t>120000</t>
  </si>
  <si>
    <t>160000</t>
  </si>
  <si>
    <t>210000</t>
  </si>
  <si>
    <t>800000</t>
  </si>
  <si>
    <t>SQL SELECT account, account_type, description FROM aglaccounts a WHERE client= '&lt;client&gt;' ORDER BY account</t>
  </si>
  <si>
    <t>text description</t>
  </si>
  <si>
    <t>Description</t>
  </si>
  <si>
    <t>Rekeningstelsel</t>
  </si>
  <si>
    <t>client</t>
  </si>
  <si>
    <t>period</t>
  </si>
  <si>
    <t>update_columns GL07</t>
  </si>
  <si>
    <t>account2</t>
  </si>
  <si>
    <t>address</t>
  </si>
  <si>
    <t>allocation_key</t>
  </si>
  <si>
    <t>amount</t>
  </si>
  <si>
    <t>apar_id</t>
  </si>
  <si>
    <t>apar_name</t>
  </si>
  <si>
    <t>apar_type</t>
  </si>
  <si>
    <t>arrive_id</t>
  </si>
  <si>
    <t>ba_country_code</t>
  </si>
  <si>
    <t>bank_acc_type</t>
  </si>
  <si>
    <t>bank_account</t>
  </si>
  <si>
    <t>base_amount</t>
  </si>
  <si>
    <t>base_curr</t>
  </si>
  <si>
    <t>batch_id</t>
  </si>
  <si>
    <t>clearing_code</t>
  </si>
  <si>
    <t>client_ref</t>
  </si>
  <si>
    <t>collection</t>
  </si>
  <si>
    <t>commitment</t>
  </si>
  <si>
    <t>complaint</t>
  </si>
  <si>
    <t>country_code</t>
  </si>
  <si>
    <t>cur_amount</t>
  </si>
  <si>
    <t>curr_doc</t>
  </si>
  <si>
    <t>curr_licence</t>
  </si>
  <si>
    <t>currency</t>
  </si>
  <si>
    <t>dc_flag</t>
  </si>
  <si>
    <t>description</t>
  </si>
  <si>
    <t>dim_1</t>
  </si>
  <si>
    <t>dim_2</t>
  </si>
  <si>
    <t>dim_3</t>
  </si>
  <si>
    <t>dim_4</t>
  </si>
  <si>
    <t>dim_5</t>
  </si>
  <si>
    <t>dim_6</t>
  </si>
  <si>
    <t>dim_7</t>
  </si>
  <si>
    <t>disc_date</t>
  </si>
  <si>
    <t>discount</t>
  </si>
  <si>
    <t>due_date</t>
  </si>
  <si>
    <t>error_flag</t>
  </si>
  <si>
    <t>exch_rate</t>
  </si>
  <si>
    <t>exch_rate2</t>
  </si>
  <si>
    <t>exch_rate3</t>
  </si>
  <si>
    <t>ext_inv_ref</t>
  </si>
  <si>
    <t>ext_ref</t>
  </si>
  <si>
    <t>factor_short</t>
  </si>
  <si>
    <t>foreign_bank</t>
  </si>
  <si>
    <t>interface</t>
  </si>
  <si>
    <t>intrule_id</t>
  </si>
  <si>
    <t>kid</t>
  </si>
  <si>
    <t>number_1</t>
  </si>
  <si>
    <t>order_id</t>
  </si>
  <si>
    <t>pay_currency</t>
  </si>
  <si>
    <t>pay_flag</t>
  </si>
  <si>
    <t>pay_method</t>
  </si>
  <si>
    <t>pay_plan_id</t>
  </si>
  <si>
    <t>pay_temp_id</t>
  </si>
  <si>
    <t>pay_transfer</t>
  </si>
  <si>
    <t>period_no</t>
  </si>
  <si>
    <t>place</t>
  </si>
  <si>
    <t>province</t>
  </si>
  <si>
    <t>rem_level</t>
  </si>
  <si>
    <t>remitt_id</t>
  </si>
  <si>
    <t>responsible</t>
  </si>
  <si>
    <t>sequence_no</t>
  </si>
  <si>
    <t>sequence_ref</t>
  </si>
  <si>
    <t>status</t>
  </si>
  <si>
    <t>swift</t>
  </si>
  <si>
    <t>tax_code</t>
  </si>
  <si>
    <t>tax_id</t>
  </si>
  <si>
    <t>tax_system</t>
  </si>
  <si>
    <t>trans_date</t>
  </si>
  <si>
    <t>trans_type</t>
  </si>
  <si>
    <t>value_1</t>
  </si>
  <si>
    <t>value_2</t>
  </si>
  <si>
    <t>value_3</t>
  </si>
  <si>
    <t>vat_reg_no</t>
  </si>
  <si>
    <t>voucher_date</t>
  </si>
  <si>
    <t>voucher_no</t>
  </si>
  <si>
    <t>voucher_ref</t>
  </si>
  <si>
    <t>voucher_type</t>
  </si>
  <si>
    <t>zip_code</t>
  </si>
  <si>
    <t>arrival_date</t>
  </si>
  <si>
    <t>contract_id</t>
  </si>
  <si>
    <t>compl_delay</t>
  </si>
  <si>
    <t>orig_reference</t>
  </si>
  <si>
    <t>ext_arch_ref</t>
  </si>
  <si>
    <t>update_data</t>
  </si>
  <si>
    <t>ID for currency documentation</t>
  </si>
  <si>
    <t>Hieronder een overzicht van alle beschikbare velden en een korte definitie van het desbetreffende veld.</t>
  </si>
  <si>
    <t>Kolom definitie Agresso</t>
  </si>
  <si>
    <t>Kolom titel Agresso</t>
  </si>
  <si>
    <t>Omschrijving</t>
  </si>
  <si>
    <t>Waarden</t>
  </si>
  <si>
    <t>EUR</t>
  </si>
  <si>
    <t>NL</t>
  </si>
  <si>
    <t>BI</t>
  </si>
  <si>
    <t>Altijd deze waarde gebruiken</t>
  </si>
  <si>
    <t>Variant nr GL07-process te gebruiken</t>
  </si>
  <si>
    <t>* GL07 variant waarden</t>
  </si>
  <si>
    <t>1 = 1 transact, 2 = 1 vouchno per transact, 3 = geen toewijzing</t>
  </si>
  <si>
    <t>Boekingsperiode</t>
  </si>
  <si>
    <t>Boekingsdatum</t>
  </si>
  <si>
    <t>* Standaard waarden</t>
  </si>
  <si>
    <t>Ruimte om standaard waarden op te geven</t>
  </si>
  <si>
    <t>Transactietype</t>
  </si>
  <si>
    <t>* GL TRANSACTION</t>
  </si>
  <si>
    <t>* AP TRANSACTION</t>
  </si>
  <si>
    <t>* AR TRANSACTION</t>
  </si>
  <si>
    <t>P</t>
  </si>
  <si>
    <t>R</t>
  </si>
  <si>
    <t>AR transaction 1</t>
  </si>
  <si>
    <t>GL07 Postback templates</t>
  </si>
  <si>
    <t>GL Transacties</t>
  </si>
  <si>
    <t>AP Transacties</t>
  </si>
  <si>
    <t>AR Transacties</t>
  </si>
  <si>
    <t>1.</t>
  </si>
  <si>
    <t>2.</t>
  </si>
  <si>
    <t>3.</t>
  </si>
  <si>
    <t>Ga naar AGRESSO EXCELERATOR in het menu Invoegtoepassingen</t>
  </si>
  <si>
    <t>4.</t>
  </si>
  <si>
    <t>Kies voor LOGIN, vul je gebruikersnaam, administratie en wachtwoord in.</t>
  </si>
  <si>
    <t>Maak in UNIT4 Agresso eventueel een specifieke GL07 variant aan</t>
  </si>
  <si>
    <t>Pas in Excel de vaste waarden t.b.v. GL07 variant waarden aan in kolom C.</t>
  </si>
  <si>
    <t>5.</t>
  </si>
  <si>
    <t>- De kolommen in het groen met wit lettertype zijn verplichte velden</t>
  </si>
  <si>
    <t>- Zet voor elke lijn die geboekt moet worden "update_data" in kolom A</t>
  </si>
  <si>
    <t>6.</t>
  </si>
  <si>
    <t>8.</t>
  </si>
  <si>
    <t>Vul het tabblad met de titel GL TRANSACTION</t>
  </si>
  <si>
    <t>Vul het tabblad met de titel AR TRANSACTION</t>
  </si>
  <si>
    <t>Vul het tabblad met de titel AP TRANSACTION</t>
  </si>
  <si>
    <t>- Geef op de eerste regel per transactie een geldig apar_id op en apar_type = P</t>
  </si>
  <si>
    <t>- Geef op de eerste regel per transactie een geldig apar_id op en apar_type = R</t>
  </si>
  <si>
    <t>- Geef per transactie een uniek ext_inv_ref op</t>
  </si>
  <si>
    <t>Houd rekening met rekeningregels en vul waar vereist de juiste dimensies in</t>
  </si>
  <si>
    <t>Date</t>
  </si>
  <si>
    <t>Consultant</t>
  </si>
  <si>
    <t>Ortwin van Vessem</t>
  </si>
  <si>
    <t>Initial creation of Postback template</t>
  </si>
  <si>
    <t>Version</t>
  </si>
  <si>
    <t>Changelog - revision overview</t>
  </si>
  <si>
    <t>9.</t>
  </si>
  <si>
    <t>- De waarde in kolom "trans_type" wordt automatisch gevuld indien het</t>
  </si>
  <si>
    <t xml:space="preserve"> tabblad  "Rekeningstelsel" wordt geladen.</t>
  </si>
  <si>
    <t>Account2</t>
  </si>
  <si>
    <t>Address</t>
  </si>
  <si>
    <t>Allocation Key</t>
  </si>
  <si>
    <t>Amount</t>
  </si>
  <si>
    <t>Apar Id</t>
  </si>
  <si>
    <t>Apar Name</t>
  </si>
  <si>
    <t>Apar Type</t>
  </si>
  <si>
    <t>Arrival Date</t>
  </si>
  <si>
    <t>Arrive Id</t>
  </si>
  <si>
    <t>Ba Country Code</t>
  </si>
  <si>
    <t>Bank Acc Type</t>
  </si>
  <si>
    <t>Bank Account</t>
  </si>
  <si>
    <t>Base Amount</t>
  </si>
  <si>
    <t>Base Curr</t>
  </si>
  <si>
    <t>Batch Id</t>
  </si>
  <si>
    <t>Clearing Code</t>
  </si>
  <si>
    <t>Client</t>
  </si>
  <si>
    <t>Client Ref</t>
  </si>
  <si>
    <t>Collection</t>
  </si>
  <si>
    <t>Commitment</t>
  </si>
  <si>
    <t>Compl Delay</t>
  </si>
  <si>
    <t>Complaint</t>
  </si>
  <si>
    <t>Contract Id</t>
  </si>
  <si>
    <t>Country Code</t>
  </si>
  <si>
    <t>Cur Amount</t>
  </si>
  <si>
    <t>Curr Doc</t>
  </si>
  <si>
    <t>Curr Licence</t>
  </si>
  <si>
    <t>Currency</t>
  </si>
  <si>
    <t>Dc Flag</t>
  </si>
  <si>
    <t>Dim 1</t>
  </si>
  <si>
    <t>Dim 2</t>
  </si>
  <si>
    <t>Dim 3</t>
  </si>
  <si>
    <t>Dim 4</t>
  </si>
  <si>
    <t>Dim 5</t>
  </si>
  <si>
    <t>Dim 6</t>
  </si>
  <si>
    <t>Dim 7</t>
  </si>
  <si>
    <t>Disc Date</t>
  </si>
  <si>
    <t>Discount</t>
  </si>
  <si>
    <t>Due Date</t>
  </si>
  <si>
    <t>Error Flag</t>
  </si>
  <si>
    <t>Exch Rate</t>
  </si>
  <si>
    <t>Exch Rate2</t>
  </si>
  <si>
    <t>Exch Rate3</t>
  </si>
  <si>
    <t>Ext Arch Ref</t>
  </si>
  <si>
    <t>Ext Inv Ref</t>
  </si>
  <si>
    <t>Ext Ref</t>
  </si>
  <si>
    <t>Factor Short</t>
  </si>
  <si>
    <t>Foreign Bank</t>
  </si>
  <si>
    <t>Interface</t>
  </si>
  <si>
    <t>Intrule Id</t>
  </si>
  <si>
    <t>Kid</t>
  </si>
  <si>
    <t>Number 1</t>
  </si>
  <si>
    <t>Order Id</t>
  </si>
  <si>
    <t>Orig Reference</t>
  </si>
  <si>
    <t>Pay Currency</t>
  </si>
  <si>
    <t>Pay Flag</t>
  </si>
  <si>
    <t>Pay Method</t>
  </si>
  <si>
    <t>Pay Plan Id</t>
  </si>
  <si>
    <t>Pay Temp Id</t>
  </si>
  <si>
    <t>Pay Transfer</t>
  </si>
  <si>
    <t>Period</t>
  </si>
  <si>
    <t>Period No</t>
  </si>
  <si>
    <t>Place</t>
  </si>
  <si>
    <t>Province</t>
  </si>
  <si>
    <t>Rem Level</t>
  </si>
  <si>
    <t>Remitt Id</t>
  </si>
  <si>
    <t>Responsible</t>
  </si>
  <si>
    <t>Sequence No</t>
  </si>
  <si>
    <t>Sequence Ref</t>
  </si>
  <si>
    <t>Status</t>
  </si>
  <si>
    <t>Swift</t>
  </si>
  <si>
    <t>Tax Code</t>
  </si>
  <si>
    <t>Tax Id</t>
  </si>
  <si>
    <t>Tax System</t>
  </si>
  <si>
    <t>Trans Date</t>
  </si>
  <si>
    <t>Trans Type</t>
  </si>
  <si>
    <t>Value 1</t>
  </si>
  <si>
    <t>Value 2</t>
  </si>
  <si>
    <t>Value 3</t>
  </si>
  <si>
    <t>Zip Code</t>
  </si>
  <si>
    <t>Vat Reg No</t>
  </si>
  <si>
    <t>Voucher Date</t>
  </si>
  <si>
    <t>Voucher No</t>
  </si>
  <si>
    <t>Voucher Ref</t>
  </si>
  <si>
    <t>Voucher Type</t>
  </si>
  <si>
    <t>Beschikbare GL07 velden</t>
  </si>
  <si>
    <t>Laad deze sheet via Invoegtoepassingen - Agresso Excelerator - Load om het volledige rekeningstelsel op te halen.</t>
  </si>
  <si>
    <t/>
  </si>
  <si>
    <t>*</t>
  </si>
  <si>
    <t>Agresso</t>
  </si>
  <si>
    <t>Official release version 1.0</t>
  </si>
  <si>
    <t>UNIT4 Agresso 5.6.3</t>
  </si>
  <si>
    <t>Kies voor VALIDATE of POST - CURRENT SHEET</t>
  </si>
  <si>
    <t>1 = UNIT4 Agresso genereert zelf de sequencenummers, 0 = neem de sequencenummers over uit de sheet</t>
  </si>
  <si>
    <t>Uniek batch ID</t>
  </si>
  <si>
    <t>Administratie code</t>
  </si>
  <si>
    <t>Grootboekrekening</t>
  </si>
  <si>
    <t>Grootboekrekening mag leegblijven bij crediteurenrekening (trans_type=AP) en debiteurenrekening (trans_type=AR), want kan dan afgeleid worden vanuit de debiteuren/crediteurengroep</t>
  </si>
  <si>
    <t>Grootboekrekening waarvan de BTW is berekend</t>
  </si>
  <si>
    <t>Alleen gebruiken bij regels in journaalpost van type BTW (trans_type=TX)</t>
  </si>
  <si>
    <t>Adres eenmalige crediteur/debiteur</t>
  </si>
  <si>
    <t>Distributiesleutel voor verdeling bedragen over periodes</t>
  </si>
  <si>
    <t>Waarde moet een bestaande distributiesleutel zijn</t>
  </si>
  <si>
    <t>Bedrag in administratievaluta</t>
  </si>
  <si>
    <t>Debiteur/crediteurnummer</t>
  </si>
  <si>
    <t>Alleen gebruiken bij crediteuren/debiteurenrekening</t>
  </si>
  <si>
    <t>Omschrijving van eenmalige debiteur/crediteur</t>
  </si>
  <si>
    <t>Soort relatie</t>
  </si>
  <si>
    <t>P = crediteur, R = debiteur, leeg = geen debiteur/crediteur</t>
  </si>
  <si>
    <t>Registratienummer van de transactieregel</t>
  </si>
  <si>
    <t>Niet gebruikt</t>
  </si>
  <si>
    <t>Type bankrekening bij eenmalige debiteur/crediteur</t>
  </si>
  <si>
    <t>Bankrekening bij eenmalige debiteur/crediteur</t>
  </si>
  <si>
    <t>Basisbedrag voor BTW berekening in administratie valuta</t>
  </si>
  <si>
    <t>Basisbedrag voor BTW in registratievaluta</t>
  </si>
  <si>
    <t>Batch ID vanuit het externe systeem</t>
  </si>
  <si>
    <t>Filiaalcode van de bank van de eenmalige debiteur/crediteur</t>
  </si>
  <si>
    <t>Administratie</t>
  </si>
  <si>
    <t>Reden van niet betalen</t>
  </si>
  <si>
    <t>Moet een geldige waarde in Agresso bevatten</t>
  </si>
  <si>
    <t>Landcode bij eenmalige debiteur/crediteur</t>
  </si>
  <si>
    <t>Bedrag in registratievaluta</t>
  </si>
  <si>
    <t>Valutacode</t>
  </si>
  <si>
    <t>Moet een geldige valutacode in Agresso zijn</t>
  </si>
  <si>
    <t>Teken</t>
  </si>
  <si>
    <t>1 (Debit) / -1 (Credit) (alleen voor debit_credit_accounting)</t>
  </si>
  <si>
    <t>Vrije omschrijving</t>
  </si>
  <si>
    <t>Inhoud afhankelijk van de rekeningregel, dimensie 1 bij deze grootboekrekening</t>
  </si>
  <si>
    <t>Inhoud afhankelijk van de rekeningregel, dimensie 2 bij deze grootboekrekening</t>
  </si>
  <si>
    <t>Inhoud afhankelijk van de rekeningregel, dimensie 3 bij deze grootboekrekening</t>
  </si>
  <si>
    <t>Inhoud afhankelijk van de rekeningregel, dimensie 4 bij deze grootboekrekening</t>
  </si>
  <si>
    <t>Inhoud afhankelijk van de rekeningregel, dimensie 5 bij deze grootboekrekening</t>
  </si>
  <si>
    <t>Inhoud afhankelijk van de rekeningregel, dimensie 6 bij deze grootboekrekening</t>
  </si>
  <si>
    <t>Inhoud afhankelijk van de rekeningregel, dimensie 7 bij deze grootboekrekening</t>
  </si>
  <si>
    <t xml:space="preserve">Kortingsdatum </t>
  </si>
  <si>
    <t>Kortingsbedrag</t>
  </si>
  <si>
    <t>Vervaldatum</t>
  </si>
  <si>
    <t>Foutcode</t>
  </si>
  <si>
    <t>Niet gebruikt: alleen als bij import de regel een validatiefout bevat</t>
  </si>
  <si>
    <t>Wisselkoers administratievaluta</t>
  </si>
  <si>
    <t>Wisselkoers rapportagevaluta 3</t>
  </si>
  <si>
    <t>Wisselkoers rapportagevaluta 4</t>
  </si>
  <si>
    <t>Factuurnummer</t>
  </si>
  <si>
    <t>Externe referentie</t>
  </si>
  <si>
    <t>Betalingsontvanger</t>
  </si>
  <si>
    <t>Wordt gebruikt voor betaling naar alternatief bankrekeningnummer</t>
  </si>
  <si>
    <t>Buitenlandse bank</t>
  </si>
  <si>
    <t>Extern systeem</t>
  </si>
  <si>
    <t>Renteregel</t>
  </si>
  <si>
    <t>Betalingskenmerk</t>
  </si>
  <si>
    <t>Aantal</t>
  </si>
  <si>
    <t>Ordernummer</t>
  </si>
  <si>
    <t>Betaalvaluta</t>
  </si>
  <si>
    <t>Betaalcheck</t>
  </si>
  <si>
    <t>0=standaard</t>
  </si>
  <si>
    <t>Betalingsmethode bij debiteur/crediteur</t>
  </si>
  <si>
    <t>Betaalplan bij debiteurentransactie</t>
  </si>
  <si>
    <t>Sjabloon voor betaalplan voor debiteur</t>
  </si>
  <si>
    <t>Betalingsoverdracht</t>
  </si>
  <si>
    <t>Grootboekperiode</t>
  </si>
  <si>
    <t>Startperiode distributiesleutel</t>
  </si>
  <si>
    <t>In geval van gebruik van een distributiesleutel is dit de beginperiode voor de verdeling</t>
  </si>
  <si>
    <t>Woonplaats van eenmalige debiteuren/crediteuren</t>
  </si>
  <si>
    <t>Provincie van eenmalige debiteur/crediteur</t>
  </si>
  <si>
    <t>Aanmaningsniveau</t>
  </si>
  <si>
    <t>Betalingsnummer</t>
  </si>
  <si>
    <t>Wordt uitgegeven in betalingsproces</t>
  </si>
  <si>
    <t>Verantwoordelijk in geval van workflow autorisatie</t>
  </si>
  <si>
    <t xml:space="preserve">Transactie regelnummer </t>
  </si>
  <si>
    <t>Waarde moet uniek zijn</t>
  </si>
  <si>
    <t>Transactie regelnummer waarmee deze regel gematcht kan worden</t>
  </si>
  <si>
    <t>Indien een regelnummer van een ander transactie wordt opgegeven kan Agresso automatisch afletteren</t>
  </si>
  <si>
    <t>SWIFT code voor eenmalige debiteur/crediteur</t>
  </si>
  <si>
    <t>BTW code</t>
  </si>
  <si>
    <t>BTW id</t>
  </si>
  <si>
    <t>BTW systeem</t>
  </si>
  <si>
    <t>Wisselkoersdatum</t>
  </si>
  <si>
    <t xml:space="preserve">Transactie type (GL, AP, AR, TX) </t>
  </si>
  <si>
    <t>GL=general ledger, AP=supplier invoice, AR=customer invoice, TX=tax accounts</t>
  </si>
  <si>
    <t>Aantal*prijs</t>
  </si>
  <si>
    <t>Niet in gebruik: wordt gebruikt voor berekening aantal * prijs bij attributen</t>
  </si>
  <si>
    <t>Rapportage bedrag in valuta 3</t>
  </si>
  <si>
    <t>Rapportage bedrag in valuta 4</t>
  </si>
  <si>
    <t>BTW nummer voor eenmalige debiteur/crediteur</t>
  </si>
  <si>
    <t>Transactiedatum</t>
  </si>
  <si>
    <t>Transactienummer</t>
  </si>
  <si>
    <t>Agresso kan het transactienummer ook toewijzen</t>
  </si>
  <si>
    <t>Transactienummer waarmee deze transactie gematcht moet worden</t>
  </si>
  <si>
    <t>Indien een transactienummer van een ander transactie wordt opgegeven kan Agresso automatisch afletteren</t>
  </si>
  <si>
    <t>Dagboek waarin geboekt moet worden</t>
  </si>
  <si>
    <t>Postcoce voor eenmalige debiteur/crediteur</t>
  </si>
  <si>
    <t>Ontvangstdatum</t>
  </si>
  <si>
    <t>Contractnummer</t>
  </si>
  <si>
    <t>Leeg: niet gebruikt</t>
  </si>
  <si>
    <t>Referentie naar originele factuur</t>
  </si>
  <si>
    <t>In gebruik bij creditfacturen, om credit aan originele factuur te koppelen</t>
  </si>
  <si>
    <t>Referentie extern systeem</t>
  </si>
  <si>
    <t>Nederlandse veld definities toegevoegd</t>
  </si>
  <si>
    <t>1.01</t>
  </si>
  <si>
    <t>INEKE</t>
  </si>
  <si>
    <t>400210</t>
  </si>
  <si>
    <t>201402171103</t>
  </si>
  <si>
    <t>AP</t>
  </si>
  <si>
    <t>C1</t>
  </si>
  <si>
    <t>GL</t>
  </si>
  <si>
    <t>190400</t>
  </si>
  <si>
    <t>TX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</si>
</sst>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.00_ ;_ * \-#,##0.00_ ;_ * &quot;-&quot;??_ ;_ @_ "/>
  </numFmts>
  <fonts count="18" x14ac:knownFonts="1">
    <font>
      <sz val="9"/>
      <color theme="1"/>
      <name val="Arial"/>
      <family val="2"/>
    </font>
    <font>
      <sz val="9"/>
      <color theme="1"/>
      <name val="Arial"/>
      <family val="2"/>
    </font>
    <font>
      <b/>
      <sz val="9"/>
      <color theme="0"/>
      <name val="Arial"/>
      <family val="2"/>
    </font>
    <font>
      <sz val="9"/>
      <color theme="0"/>
      <name val="Arial"/>
      <family val="2"/>
    </font>
    <font>
      <sz val="12"/>
      <color theme="0"/>
      <name val="Arial"/>
      <family val="2"/>
    </font>
    <font>
      <sz val="9"/>
      <name val="Arial"/>
      <family val="2"/>
    </font>
    <font>
      <sz val="8"/>
      <color theme="1"/>
      <name val="Arial"/>
      <family val="2"/>
    </font>
    <font>
      <sz val="8"/>
      <name val="Arial"/>
      <family val="2"/>
    </font>
    <font>
      <sz val="8"/>
      <color theme="0"/>
      <name val="Arial"/>
      <family val="2"/>
    </font>
    <font>
      <b/>
      <sz val="12"/>
      <color theme="0"/>
      <name val="Arial"/>
      <family val="2"/>
    </font>
    <font>
      <b/>
      <sz val="8"/>
      <color theme="0"/>
      <name val="Arial"/>
      <family val="2"/>
    </font>
    <font>
      <b/>
      <sz val="8"/>
      <color theme="1"/>
      <name val="Arial"/>
      <family val="2"/>
    </font>
    <font>
      <b/>
      <sz val="8"/>
      <name val="Arial"/>
      <family val="2"/>
    </font>
    <font>
      <b/>
      <sz val="8"/>
      <color theme="4" tint="-0.499984740745262"/>
      <name val="Arial"/>
      <family val="2"/>
    </font>
    <font>
      <sz val="8"/>
      <color theme="4" tint="-0.499984740745262"/>
      <name val="Arial"/>
      <family val="2"/>
    </font>
    <font>
      <b/>
      <sz val="8"/>
      <color rgb="FFFF0000"/>
      <name val="Arial"/>
      <family val="2"/>
    </font>
    <font>
      <b/>
      <sz val="8"/>
      <color theme="4" tint="-0.249977111117893"/>
      <name val="Arial"/>
      <family val="2"/>
    </font>
    <font>
      <sz val="8"/>
      <color theme="4" tint="-0.249977111117893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81">
    <xf numFmtId="0" fontId="0" fillId="0" borderId="0" xfId="0"/>
    <xf numFmtId="0" fontId="0" fillId="0" borderId="0" xfId="0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2" fillId="3" borderId="0" xfId="0" applyFont="1" applyFill="1" applyAlignment="1">
      <alignment vertical="center"/>
    </xf>
    <xf numFmtId="0" fontId="6" fillId="0" borderId="0" xfId="0" applyFont="1"/>
    <xf numFmtId="0" fontId="8" fillId="2" borderId="0" xfId="0" applyFont="1" applyFill="1"/>
    <xf numFmtId="0" fontId="8" fillId="2" borderId="0" xfId="0" applyFont="1" applyFill="1" applyAlignment="1">
      <alignment vertical="center"/>
    </xf>
    <xf numFmtId="0" fontId="9" fillId="2" borderId="0" xfId="0" applyFont="1" applyFill="1" applyAlignment="1">
      <alignment horizontal="left" vertical="center" indent="1"/>
    </xf>
    <xf numFmtId="0" fontId="7" fillId="0" borderId="0" xfId="0" applyFont="1" applyAlignment="1">
      <alignment horizontal="left" vertical="center" indent="1"/>
    </xf>
    <xf numFmtId="0" fontId="6" fillId="0" borderId="0" xfId="0" applyFont="1" applyAlignment="1">
      <alignment horizontal="left" indent="1"/>
    </xf>
    <xf numFmtId="0" fontId="10" fillId="4" borderId="0" xfId="0" applyFont="1" applyFill="1" applyAlignment="1">
      <alignment horizontal="left" vertical="center"/>
    </xf>
    <xf numFmtId="0" fontId="10" fillId="5" borderId="0" xfId="0" applyFont="1" applyFill="1" applyAlignment="1">
      <alignment horizontal="left" vertical="center" indent="1"/>
    </xf>
    <xf numFmtId="0" fontId="10" fillId="5" borderId="0" xfId="0" applyFont="1" applyFill="1" applyAlignment="1">
      <alignment horizontal="left" vertical="center"/>
    </xf>
    <xf numFmtId="0" fontId="2" fillId="5" borderId="0" xfId="0" applyFont="1" applyFill="1" applyAlignment="1">
      <alignment horizontal="left" vertical="center"/>
    </xf>
    <xf numFmtId="49" fontId="10" fillId="5" borderId="0" xfId="0" applyNumberFormat="1" applyFont="1" applyFill="1" applyAlignment="1">
      <alignment horizontal="left" vertical="center"/>
    </xf>
    <xf numFmtId="0" fontId="10" fillId="2" borderId="0" xfId="0" applyFont="1" applyFill="1" applyAlignment="1">
      <alignment vertical="center"/>
    </xf>
    <xf numFmtId="0" fontId="10" fillId="5" borderId="0" xfId="0" applyFont="1" applyFill="1" applyAlignment="1">
      <alignment vertical="center"/>
    </xf>
    <xf numFmtId="0" fontId="11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49" fontId="6" fillId="0" borderId="0" xfId="0" quotePrefix="1" applyNumberFormat="1" applyFont="1" applyAlignment="1">
      <alignment horizontal="left" vertical="center"/>
    </xf>
    <xf numFmtId="49" fontId="6" fillId="0" borderId="0" xfId="0" applyNumberFormat="1" applyFont="1" applyAlignment="1">
      <alignment horizontal="left" vertical="center"/>
    </xf>
    <xf numFmtId="49" fontId="8" fillId="2" borderId="0" xfId="0" applyNumberFormat="1" applyFont="1" applyFill="1" applyAlignment="1">
      <alignment horizontal="left" vertical="center"/>
    </xf>
    <xf numFmtId="0" fontId="12" fillId="0" borderId="0" xfId="0" applyFont="1" applyAlignment="1">
      <alignment horizontal="left" vertical="center" indent="1"/>
    </xf>
    <xf numFmtId="0" fontId="6" fillId="0" borderId="0" xfId="0" applyFont="1" applyAlignment="1">
      <alignment horizontal="left" vertical="center" indent="1"/>
    </xf>
    <xf numFmtId="49" fontId="11" fillId="0" borderId="0" xfId="0" applyNumberFormat="1" applyFont="1" applyAlignment="1">
      <alignment horizontal="left" vertical="center" indent="1"/>
    </xf>
    <xf numFmtId="0" fontId="6" fillId="6" borderId="0" xfId="0" applyFont="1" applyFill="1" applyAlignment="1">
      <alignment horizontal="left" vertical="center" indent="1"/>
    </xf>
    <xf numFmtId="0" fontId="6" fillId="6" borderId="0" xfId="0" applyFont="1" applyFill="1" applyAlignment="1">
      <alignment horizontal="left" vertical="center"/>
    </xf>
    <xf numFmtId="0" fontId="13" fillId="6" borderId="0" xfId="0" applyFont="1" applyFill="1" applyAlignment="1">
      <alignment horizontal="left" vertical="center"/>
    </xf>
    <xf numFmtId="14" fontId="13" fillId="6" borderId="0" xfId="0" applyNumberFormat="1" applyFont="1" applyFill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13" fillId="0" borderId="0" xfId="0" applyFont="1" applyAlignment="1">
      <alignment horizontal="left" vertical="center"/>
    </xf>
    <xf numFmtId="49" fontId="11" fillId="0" borderId="0" xfId="0" applyNumberFormat="1" applyFont="1" applyAlignment="1">
      <alignment horizontal="left" vertical="center"/>
    </xf>
    <xf numFmtId="49" fontId="6" fillId="6" borderId="0" xfId="0" applyNumberFormat="1" applyFont="1" applyFill="1" applyAlignment="1">
      <alignment horizontal="left" vertical="center" indent="1"/>
    </xf>
    <xf numFmtId="49" fontId="6" fillId="6" borderId="0" xfId="0" applyNumberFormat="1" applyFont="1" applyFill="1" applyAlignment="1">
      <alignment horizontal="left" vertical="center"/>
    </xf>
    <xf numFmtId="49" fontId="6" fillId="0" borderId="0" xfId="0" applyNumberFormat="1" applyFont="1" applyAlignment="1">
      <alignment vertical="center"/>
    </xf>
    <xf numFmtId="49" fontId="6" fillId="0" borderId="0" xfId="0" applyNumberFormat="1" applyFont="1" applyAlignment="1">
      <alignment horizontal="left" vertical="center" indent="1"/>
    </xf>
    <xf numFmtId="0" fontId="10" fillId="0" borderId="0" xfId="0" applyFont="1" applyAlignment="1">
      <alignment vertical="center"/>
    </xf>
    <xf numFmtId="164" fontId="8" fillId="2" borderId="0" xfId="1" applyFont="1" applyFill="1" applyAlignment="1">
      <alignment vertical="center"/>
    </xf>
    <xf numFmtId="164" fontId="6" fillId="0" borderId="0" xfId="1" applyFont="1" applyAlignment="1">
      <alignment vertical="center"/>
    </xf>
    <xf numFmtId="164" fontId="6" fillId="0" borderId="0" xfId="1" applyFont="1" applyFill="1" applyAlignment="1">
      <alignment horizontal="left" vertical="center"/>
    </xf>
    <xf numFmtId="164" fontId="6" fillId="6" borderId="0" xfId="1" applyFont="1" applyFill="1" applyAlignment="1">
      <alignment horizontal="left" vertical="center"/>
    </xf>
    <xf numFmtId="164" fontId="10" fillId="7" borderId="0" xfId="1" applyFont="1" applyFill="1" applyAlignment="1">
      <alignment vertical="center"/>
    </xf>
    <xf numFmtId="164" fontId="10" fillId="5" borderId="0" xfId="1" applyFont="1" applyFill="1" applyAlignment="1">
      <alignment vertical="center"/>
    </xf>
    <xf numFmtId="164" fontId="6" fillId="0" borderId="0" xfId="1" applyFont="1" applyFill="1" applyAlignment="1">
      <alignment vertical="center"/>
    </xf>
    <xf numFmtId="0" fontId="10" fillId="0" borderId="0" xfId="0" applyFont="1" applyAlignment="1">
      <alignment horizontal="left" vertical="center" indent="1"/>
    </xf>
    <xf numFmtId="164" fontId="10" fillId="0" borderId="0" xfId="1" applyFont="1" applyFill="1" applyAlignment="1">
      <alignment vertical="center"/>
    </xf>
    <xf numFmtId="0" fontId="15" fillId="0" borderId="0" xfId="0" applyFont="1" applyAlignment="1">
      <alignment horizontal="center" vertical="center"/>
    </xf>
    <xf numFmtId="0" fontId="0" fillId="4" borderId="0" xfId="0" applyFill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0" fillId="4" borderId="0" xfId="0" applyFill="1" applyAlignment="1">
      <alignment horizontal="left" vertical="center" indent="1"/>
    </xf>
    <xf numFmtId="0" fontId="2" fillId="5" borderId="0" xfId="0" applyFont="1" applyFill="1" applyAlignment="1">
      <alignment horizontal="left" vertical="center" indent="1"/>
    </xf>
    <xf numFmtId="0" fontId="16" fillId="4" borderId="0" xfId="0" applyFont="1" applyFill="1" applyAlignment="1">
      <alignment horizontal="right" vertical="center" indent="1"/>
    </xf>
    <xf numFmtId="0" fontId="0" fillId="4" borderId="0" xfId="0" applyFill="1" applyAlignment="1">
      <alignment vertical="center" wrapText="1"/>
    </xf>
    <xf numFmtId="0" fontId="0" fillId="4" borderId="0" xfId="0" applyFill="1" applyAlignment="1">
      <alignment vertical="center"/>
    </xf>
    <xf numFmtId="0" fontId="17" fillId="4" borderId="0" xfId="0" quotePrefix="1" applyFont="1" applyFill="1" applyAlignment="1">
      <alignment horizontal="left" vertical="center" indent="2"/>
    </xf>
    <xf numFmtId="0" fontId="17" fillId="4" borderId="0" xfId="0" applyFont="1" applyFill="1" applyAlignment="1">
      <alignment horizontal="right" vertical="center" indent="1"/>
    </xf>
    <xf numFmtId="14" fontId="9" fillId="2" borderId="0" xfId="0" applyNumberFormat="1" applyFont="1" applyFill="1" applyAlignment="1">
      <alignment horizontal="left" vertical="center" indent="1"/>
    </xf>
    <xf numFmtId="14" fontId="2" fillId="3" borderId="0" xfId="0" applyNumberFormat="1" applyFont="1" applyFill="1" applyAlignment="1">
      <alignment horizontal="left" vertical="center" indent="1"/>
    </xf>
    <xf numFmtId="14" fontId="0" fillId="0" borderId="0" xfId="0" applyNumberFormat="1" applyAlignment="1">
      <alignment horizontal="left" vertical="center" indent="1"/>
    </xf>
    <xf numFmtId="14" fontId="0" fillId="6" borderId="0" xfId="0" applyNumberFormat="1" applyFill="1" applyAlignment="1">
      <alignment horizontal="left" vertical="center" indent="1"/>
    </xf>
    <xf numFmtId="0" fontId="0" fillId="6" borderId="0" xfId="0" applyFill="1" applyAlignment="1">
      <alignment vertical="center"/>
    </xf>
    <xf numFmtId="0" fontId="5" fillId="6" borderId="0" xfId="0" applyFont="1" applyFill="1" applyAlignment="1">
      <alignment horizontal="left" vertical="center" indent="1"/>
    </xf>
    <xf numFmtId="0" fontId="3" fillId="6" borderId="0" xfId="0" applyFont="1" applyFill="1" applyAlignment="1">
      <alignment horizontal="left" vertical="center"/>
    </xf>
    <xf numFmtId="164" fontId="3" fillId="6" borderId="0" xfId="1" applyFont="1" applyFill="1" applyAlignment="1">
      <alignment horizontal="left" vertical="center"/>
    </xf>
    <xf numFmtId="0" fontId="6" fillId="4" borderId="0" xfId="0" applyFont="1" applyFill="1" applyAlignment="1">
      <alignment vertical="center"/>
    </xf>
    <xf numFmtId="0" fontId="14" fillId="4" borderId="0" xfId="0" applyFont="1" applyFill="1" applyAlignment="1">
      <alignment horizontal="left" vertical="center" indent="1"/>
    </xf>
    <xf numFmtId="0" fontId="11" fillId="5" borderId="0" xfId="0" applyFont="1" applyFill="1" applyAlignment="1">
      <alignment vertical="center"/>
    </xf>
    <xf numFmtId="0" fontId="8" fillId="6" borderId="0" xfId="0" applyFont="1" applyFill="1"/>
    <xf numFmtId="0" fontId="5" fillId="6" borderId="0" xfId="0" applyFont="1" applyFill="1" applyAlignment="1">
      <alignment vertical="center"/>
    </xf>
    <xf numFmtId="49" fontId="8" fillId="2" borderId="0" xfId="0" applyNumberFormat="1" applyFont="1" applyFill="1" applyAlignment="1">
      <alignment vertical="center"/>
    </xf>
    <xf numFmtId="49" fontId="3" fillId="6" borderId="0" xfId="0" applyNumberFormat="1" applyFont="1" applyFill="1" applyAlignment="1">
      <alignment horizontal="left" vertical="center"/>
    </xf>
    <xf numFmtId="49" fontId="15" fillId="0" borderId="0" xfId="0" applyNumberFormat="1" applyFont="1" applyAlignment="1">
      <alignment horizontal="center" vertical="center"/>
    </xf>
    <xf numFmtId="49" fontId="10" fillId="5" borderId="0" xfId="0" applyNumberFormat="1" applyFont="1" applyFill="1" applyAlignment="1">
      <alignment vertical="center"/>
    </xf>
    <xf numFmtId="0" fontId="5" fillId="4" borderId="0" xfId="0" applyFont="1" applyFill="1" applyAlignment="1">
      <alignment horizontal="left" vertical="center" indent="1"/>
    </xf>
    <xf numFmtId="0" fontId="5" fillId="6" borderId="0" xfId="0" applyFont="1" applyFill="1" applyAlignment="1">
      <alignment horizontal="left" vertical="center" indent="1"/>
    </xf>
    <xf numFmtId="0" fontId="9" fillId="2" borderId="0" xfId="0" applyFont="1" applyFill="1" applyAlignment="1">
      <alignment horizontal="left" vertical="center" indent="1"/>
    </xf>
    <xf numFmtId="0" fontId="6" fillId="6" borderId="0" xfId="0" applyFont="1" applyFill="1" applyAlignment="1">
      <alignment horizontal="left" vertical="center"/>
    </xf>
    <xf numFmtId="0" fontId="10" fillId="7" borderId="0" xfId="0" applyFont="1" applyFill="1" applyAlignment="1">
      <alignment horizontal="left" vertical="center" indent="1"/>
    </xf>
    <xf numFmtId="0" fontId="15" fillId="7" borderId="0" xfId="0" applyFont="1" applyFill="1" applyAlignment="1">
      <alignment horizontal="center" vertical="center"/>
    </xf>
    <xf numFmtId="49" fontId="7" fillId="0" borderId="0" xfId="0" applyNumberFormat="1" applyFont="1" applyAlignment="1">
      <alignment horizontal="left" vertical="center"/>
    </xf>
  </cellXfs>
  <cellStyles count="2">
    <cellStyle name="Comma" xfId="1" builtinId="3"/>
    <cellStyle name="Normal" xfId="0" builtinId="0"/>
  </cellStyles>
  <dxfs count="15">
    <dxf>
      <font>
        <color rgb="FF92D050"/>
      </font>
      <fill>
        <patternFill>
          <bgColor rgb="FF92D050"/>
        </patternFill>
      </fill>
    </dxf>
    <dxf>
      <font>
        <color auto="1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auto="1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auto="1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</xdr:colOff>
      <xdr:row>17</xdr:row>
      <xdr:rowOff>19050</xdr:rowOff>
    </xdr:from>
    <xdr:to>
      <xdr:col>3</xdr:col>
      <xdr:colOff>363674</xdr:colOff>
      <xdr:row>17</xdr:row>
      <xdr:rowOff>219075</xdr:rowOff>
    </xdr:to>
    <xdr:sp macro="" textlink="">
      <xdr:nvSpPr>
        <xdr:cNvPr id="2" name="Tekstvak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 txBox="1"/>
      </xdr:nvSpPr>
      <xdr:spPr>
        <a:xfrm>
          <a:off x="2057399" y="4133850"/>
          <a:ext cx="1440000" cy="2000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nl-NL" sz="900">
              <a:latin typeface="Arial" pitchFamily="34" charset="0"/>
              <a:cs typeface="Arial" pitchFamily="34" charset="0"/>
            </a:rPr>
            <a:t>        verplichte</a:t>
          </a:r>
          <a:r>
            <a:rPr lang="nl-NL" sz="900" baseline="0">
              <a:latin typeface="Arial" pitchFamily="34" charset="0"/>
              <a:cs typeface="Arial" pitchFamily="34" charset="0"/>
            </a:rPr>
            <a:t> velden</a:t>
          </a:r>
          <a:endParaRPr lang="nl-NL" sz="9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1</xdr:col>
      <xdr:colOff>38100</xdr:colOff>
      <xdr:row>17</xdr:row>
      <xdr:rowOff>19050</xdr:rowOff>
    </xdr:from>
    <xdr:to>
      <xdr:col>1</xdr:col>
      <xdr:colOff>228600</xdr:colOff>
      <xdr:row>17</xdr:row>
      <xdr:rowOff>209550</xdr:rowOff>
    </xdr:to>
    <xdr:sp macro="" textlink="">
      <xdr:nvSpPr>
        <xdr:cNvPr id="3" name="Rechthoek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/>
      </xdr:nvSpPr>
      <xdr:spPr>
        <a:xfrm>
          <a:off x="2085975" y="2762250"/>
          <a:ext cx="190500" cy="1905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nl-NL" sz="1100"/>
            <a:t>        </a:t>
          </a:r>
        </a:p>
      </xdr:txBody>
    </xdr:sp>
    <xdr:clientData/>
  </xdr:twoCellAnchor>
  <xdr:twoCellAnchor>
    <xdr:from>
      <xdr:col>4</xdr:col>
      <xdr:colOff>9524</xdr:colOff>
      <xdr:row>17</xdr:row>
      <xdr:rowOff>9525</xdr:rowOff>
    </xdr:from>
    <xdr:to>
      <xdr:col>7</xdr:col>
      <xdr:colOff>28349</xdr:colOff>
      <xdr:row>17</xdr:row>
      <xdr:rowOff>209550</xdr:rowOff>
    </xdr:to>
    <xdr:sp macro="" textlink="">
      <xdr:nvSpPr>
        <xdr:cNvPr id="4" name="Tekstvak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 txBox="1"/>
      </xdr:nvSpPr>
      <xdr:spPr>
        <a:xfrm>
          <a:off x="3648074" y="4124325"/>
          <a:ext cx="1800000" cy="2000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nl-NL" sz="900">
              <a:latin typeface="Arial" pitchFamily="34" charset="0"/>
              <a:cs typeface="Arial" pitchFamily="34" charset="0"/>
            </a:rPr>
            <a:t>      </a:t>
          </a:r>
          <a:r>
            <a:rPr lang="nl-NL" sz="900" baseline="0">
              <a:latin typeface="Arial" pitchFamily="34" charset="0"/>
              <a:cs typeface="Arial" pitchFamily="34" charset="0"/>
            </a:rPr>
            <a:t>  </a:t>
          </a:r>
          <a:r>
            <a:rPr lang="nl-NL" sz="900">
              <a:latin typeface="Arial" pitchFamily="34" charset="0"/>
              <a:cs typeface="Arial" pitchFamily="34" charset="0"/>
            </a:rPr>
            <a:t>optionele velden</a:t>
          </a:r>
        </a:p>
      </xdr:txBody>
    </xdr:sp>
    <xdr:clientData/>
  </xdr:twoCellAnchor>
  <xdr:twoCellAnchor>
    <xdr:from>
      <xdr:col>4</xdr:col>
      <xdr:colOff>57150</xdr:colOff>
      <xdr:row>17</xdr:row>
      <xdr:rowOff>19050</xdr:rowOff>
    </xdr:from>
    <xdr:to>
      <xdr:col>4</xdr:col>
      <xdr:colOff>247650</xdr:colOff>
      <xdr:row>17</xdr:row>
      <xdr:rowOff>209550</xdr:rowOff>
    </xdr:to>
    <xdr:sp macro="" textlink="">
      <xdr:nvSpPr>
        <xdr:cNvPr id="5" name="Rechthoek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/>
      </xdr:nvSpPr>
      <xdr:spPr>
        <a:xfrm>
          <a:off x="3695700" y="4133850"/>
          <a:ext cx="190500" cy="190500"/>
        </a:xfrm>
        <a:prstGeom prst="rect">
          <a:avLst/>
        </a:prstGeom>
        <a:solidFill>
          <a:schemeClr val="tx2">
            <a:lumMod val="75000"/>
          </a:schemeClr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nl-NL" sz="1100"/>
            <a:t>        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</xdr:colOff>
      <xdr:row>17</xdr:row>
      <xdr:rowOff>19050</xdr:rowOff>
    </xdr:from>
    <xdr:to>
      <xdr:col>3</xdr:col>
      <xdr:colOff>363674</xdr:colOff>
      <xdr:row>17</xdr:row>
      <xdr:rowOff>219075</xdr:rowOff>
    </xdr:to>
    <xdr:sp macro="" textlink="">
      <xdr:nvSpPr>
        <xdr:cNvPr id="2" name="Tekstvak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 txBox="1"/>
      </xdr:nvSpPr>
      <xdr:spPr>
        <a:xfrm>
          <a:off x="2057399" y="4133850"/>
          <a:ext cx="1440000" cy="2000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nl-NL" sz="900">
              <a:latin typeface="Arial" pitchFamily="34" charset="0"/>
              <a:cs typeface="Arial" pitchFamily="34" charset="0"/>
            </a:rPr>
            <a:t>        verplichte</a:t>
          </a:r>
          <a:r>
            <a:rPr lang="nl-NL" sz="900" baseline="0">
              <a:latin typeface="Arial" pitchFamily="34" charset="0"/>
              <a:cs typeface="Arial" pitchFamily="34" charset="0"/>
            </a:rPr>
            <a:t> velden</a:t>
          </a:r>
          <a:endParaRPr lang="nl-NL" sz="9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1</xdr:col>
      <xdr:colOff>38100</xdr:colOff>
      <xdr:row>17</xdr:row>
      <xdr:rowOff>19050</xdr:rowOff>
    </xdr:from>
    <xdr:to>
      <xdr:col>1</xdr:col>
      <xdr:colOff>228600</xdr:colOff>
      <xdr:row>17</xdr:row>
      <xdr:rowOff>209550</xdr:rowOff>
    </xdr:to>
    <xdr:sp macro="" textlink="">
      <xdr:nvSpPr>
        <xdr:cNvPr id="3" name="Rechthoek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/>
      </xdr:nvSpPr>
      <xdr:spPr>
        <a:xfrm>
          <a:off x="2085975" y="4133850"/>
          <a:ext cx="190500" cy="1905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nl-NL" sz="1100"/>
            <a:t>        </a:t>
          </a:r>
        </a:p>
      </xdr:txBody>
    </xdr:sp>
    <xdr:clientData/>
  </xdr:twoCellAnchor>
  <xdr:twoCellAnchor>
    <xdr:from>
      <xdr:col>4</xdr:col>
      <xdr:colOff>9524</xdr:colOff>
      <xdr:row>17</xdr:row>
      <xdr:rowOff>9525</xdr:rowOff>
    </xdr:from>
    <xdr:to>
      <xdr:col>7</xdr:col>
      <xdr:colOff>28349</xdr:colOff>
      <xdr:row>17</xdr:row>
      <xdr:rowOff>209550</xdr:rowOff>
    </xdr:to>
    <xdr:sp macro="" textlink="">
      <xdr:nvSpPr>
        <xdr:cNvPr id="4" name="Tekstvak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 txBox="1"/>
      </xdr:nvSpPr>
      <xdr:spPr>
        <a:xfrm>
          <a:off x="3648074" y="4124325"/>
          <a:ext cx="1800000" cy="2000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nl-NL" sz="900">
              <a:latin typeface="Arial" pitchFamily="34" charset="0"/>
              <a:cs typeface="Arial" pitchFamily="34" charset="0"/>
            </a:rPr>
            <a:t>      </a:t>
          </a:r>
          <a:r>
            <a:rPr lang="nl-NL" sz="900" baseline="0">
              <a:latin typeface="Arial" pitchFamily="34" charset="0"/>
              <a:cs typeface="Arial" pitchFamily="34" charset="0"/>
            </a:rPr>
            <a:t>  </a:t>
          </a:r>
          <a:r>
            <a:rPr lang="nl-NL" sz="900">
              <a:latin typeface="Arial" pitchFamily="34" charset="0"/>
              <a:cs typeface="Arial" pitchFamily="34" charset="0"/>
            </a:rPr>
            <a:t>optionele velden</a:t>
          </a:r>
        </a:p>
      </xdr:txBody>
    </xdr:sp>
    <xdr:clientData/>
  </xdr:twoCellAnchor>
  <xdr:twoCellAnchor>
    <xdr:from>
      <xdr:col>4</xdr:col>
      <xdr:colOff>57150</xdr:colOff>
      <xdr:row>17</xdr:row>
      <xdr:rowOff>19050</xdr:rowOff>
    </xdr:from>
    <xdr:to>
      <xdr:col>4</xdr:col>
      <xdr:colOff>247650</xdr:colOff>
      <xdr:row>17</xdr:row>
      <xdr:rowOff>209550</xdr:rowOff>
    </xdr:to>
    <xdr:sp macro="" textlink="">
      <xdr:nvSpPr>
        <xdr:cNvPr id="5" name="Rechthoek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/>
      </xdr:nvSpPr>
      <xdr:spPr>
        <a:xfrm>
          <a:off x="3695700" y="4133850"/>
          <a:ext cx="190500" cy="190500"/>
        </a:xfrm>
        <a:prstGeom prst="rect">
          <a:avLst/>
        </a:prstGeom>
        <a:solidFill>
          <a:schemeClr val="tx2">
            <a:lumMod val="75000"/>
          </a:schemeClr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nl-NL" sz="1100"/>
            <a:t>        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</xdr:colOff>
      <xdr:row>17</xdr:row>
      <xdr:rowOff>19050</xdr:rowOff>
    </xdr:from>
    <xdr:to>
      <xdr:col>3</xdr:col>
      <xdr:colOff>363674</xdr:colOff>
      <xdr:row>17</xdr:row>
      <xdr:rowOff>219075</xdr:rowOff>
    </xdr:to>
    <xdr:sp macro="" textlink="">
      <xdr:nvSpPr>
        <xdr:cNvPr id="2" name="Tekstvak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 txBox="1"/>
      </xdr:nvSpPr>
      <xdr:spPr>
        <a:xfrm>
          <a:off x="2057399" y="4133850"/>
          <a:ext cx="1440000" cy="2000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nl-NL" sz="900">
              <a:latin typeface="Arial" pitchFamily="34" charset="0"/>
              <a:cs typeface="Arial" pitchFamily="34" charset="0"/>
            </a:rPr>
            <a:t>        verplichte</a:t>
          </a:r>
          <a:r>
            <a:rPr lang="nl-NL" sz="900" baseline="0">
              <a:latin typeface="Arial" pitchFamily="34" charset="0"/>
              <a:cs typeface="Arial" pitchFamily="34" charset="0"/>
            </a:rPr>
            <a:t> velden</a:t>
          </a:r>
          <a:endParaRPr lang="nl-NL" sz="9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1</xdr:col>
      <xdr:colOff>38100</xdr:colOff>
      <xdr:row>17</xdr:row>
      <xdr:rowOff>19050</xdr:rowOff>
    </xdr:from>
    <xdr:to>
      <xdr:col>1</xdr:col>
      <xdr:colOff>228600</xdr:colOff>
      <xdr:row>17</xdr:row>
      <xdr:rowOff>209550</xdr:rowOff>
    </xdr:to>
    <xdr:sp macro="" textlink="">
      <xdr:nvSpPr>
        <xdr:cNvPr id="3" name="Rechthoek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/>
      </xdr:nvSpPr>
      <xdr:spPr>
        <a:xfrm>
          <a:off x="2085975" y="4133850"/>
          <a:ext cx="190500" cy="1905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nl-NL" sz="1100"/>
            <a:t>        </a:t>
          </a:r>
        </a:p>
      </xdr:txBody>
    </xdr:sp>
    <xdr:clientData/>
  </xdr:twoCellAnchor>
  <xdr:twoCellAnchor>
    <xdr:from>
      <xdr:col>4</xdr:col>
      <xdr:colOff>9524</xdr:colOff>
      <xdr:row>17</xdr:row>
      <xdr:rowOff>9525</xdr:rowOff>
    </xdr:from>
    <xdr:to>
      <xdr:col>7</xdr:col>
      <xdr:colOff>28349</xdr:colOff>
      <xdr:row>17</xdr:row>
      <xdr:rowOff>209550</xdr:rowOff>
    </xdr:to>
    <xdr:sp macro="" textlink="">
      <xdr:nvSpPr>
        <xdr:cNvPr id="4" name="Tekstvak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 txBox="1"/>
      </xdr:nvSpPr>
      <xdr:spPr>
        <a:xfrm>
          <a:off x="3648074" y="4124325"/>
          <a:ext cx="1742850" cy="2000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nl-NL" sz="900">
              <a:latin typeface="Arial" pitchFamily="34" charset="0"/>
              <a:cs typeface="Arial" pitchFamily="34" charset="0"/>
            </a:rPr>
            <a:t>      </a:t>
          </a:r>
          <a:r>
            <a:rPr lang="nl-NL" sz="900" baseline="0">
              <a:latin typeface="Arial" pitchFamily="34" charset="0"/>
              <a:cs typeface="Arial" pitchFamily="34" charset="0"/>
            </a:rPr>
            <a:t>  </a:t>
          </a:r>
          <a:r>
            <a:rPr lang="nl-NL" sz="900">
              <a:latin typeface="Arial" pitchFamily="34" charset="0"/>
              <a:cs typeface="Arial" pitchFamily="34" charset="0"/>
            </a:rPr>
            <a:t>optionele velden</a:t>
          </a:r>
        </a:p>
      </xdr:txBody>
    </xdr:sp>
    <xdr:clientData/>
  </xdr:twoCellAnchor>
  <xdr:twoCellAnchor>
    <xdr:from>
      <xdr:col>4</xdr:col>
      <xdr:colOff>57150</xdr:colOff>
      <xdr:row>17</xdr:row>
      <xdr:rowOff>19050</xdr:rowOff>
    </xdr:from>
    <xdr:to>
      <xdr:col>4</xdr:col>
      <xdr:colOff>247650</xdr:colOff>
      <xdr:row>17</xdr:row>
      <xdr:rowOff>209550</xdr:rowOff>
    </xdr:to>
    <xdr:sp macro="" textlink="">
      <xdr:nvSpPr>
        <xdr:cNvPr id="5" name="Rechthoek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SpPr/>
      </xdr:nvSpPr>
      <xdr:spPr>
        <a:xfrm>
          <a:off x="3695700" y="4133850"/>
          <a:ext cx="190500" cy="190500"/>
        </a:xfrm>
        <a:prstGeom prst="rect">
          <a:avLst/>
        </a:prstGeom>
        <a:solidFill>
          <a:schemeClr val="tx2">
            <a:lumMod val="75000"/>
          </a:schemeClr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nl-NL" sz="1100"/>
            <a:t>       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Blad1"/>
  <dimension ref="A1:C7"/>
  <sheetViews>
    <sheetView workbookViewId="0">
      <selection activeCell="A5" sqref="A5"/>
    </sheetView>
  </sheetViews>
  <sheetFormatPr defaultColWidth="14.75" defaultRowHeight="18" customHeight="1" x14ac:dyDescent="0.2"/>
  <cols>
    <col min="1" max="1" width="14.75" style="59"/>
    <col min="2" max="2" width="28.75" style="1" customWidth="1"/>
    <col min="3" max="3" width="68.75" style="1" customWidth="1"/>
    <col min="4" max="16384" width="14.75" style="1"/>
  </cols>
  <sheetData>
    <row r="1" spans="1:3" s="2" customFormat="1" ht="36" customHeight="1" x14ac:dyDescent="0.2">
      <c r="A1" s="57" t="s">
        <v>157</v>
      </c>
    </row>
    <row r="2" spans="1:3" s="61" customFormat="1" ht="18" customHeight="1" x14ac:dyDescent="0.2">
      <c r="A2" s="60" t="s">
        <v>156</v>
      </c>
      <c r="B2" s="61" t="s">
        <v>359</v>
      </c>
    </row>
    <row r="3" spans="1:3" s="61" customFormat="1" ht="18" customHeight="1" x14ac:dyDescent="0.2">
      <c r="A3" s="60" t="s">
        <v>250</v>
      </c>
      <c r="B3" s="61" t="s">
        <v>252</v>
      </c>
    </row>
    <row r="4" spans="1:3" s="4" customFormat="1" ht="18" customHeight="1" x14ac:dyDescent="0.2">
      <c r="A4" s="58" t="s">
        <v>152</v>
      </c>
      <c r="B4" s="4" t="s">
        <v>153</v>
      </c>
      <c r="C4" s="4" t="s">
        <v>14</v>
      </c>
    </row>
    <row r="5" spans="1:3" ht="18" customHeight="1" x14ac:dyDescent="0.2">
      <c r="A5" s="59">
        <v>41375</v>
      </c>
      <c r="B5" s="1" t="s">
        <v>154</v>
      </c>
      <c r="C5" s="1" t="s">
        <v>155</v>
      </c>
    </row>
    <row r="6" spans="1:3" ht="18" customHeight="1" x14ac:dyDescent="0.2">
      <c r="A6" s="59">
        <v>41425</v>
      </c>
      <c r="B6" s="1" t="s">
        <v>154</v>
      </c>
      <c r="C6" s="1" t="s">
        <v>251</v>
      </c>
    </row>
    <row r="7" spans="1:3" ht="18" customHeight="1" x14ac:dyDescent="0.2">
      <c r="A7" s="59">
        <v>41463</v>
      </c>
      <c r="B7" s="1" t="s">
        <v>154</v>
      </c>
      <c r="C7" s="1" t="s">
        <v>358</v>
      </c>
    </row>
  </sheetData>
  <sheetProtection password="EEC8" sheet="1" objects="1" scenarios="1" selectLockedCells="1" selectUn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Blad2">
    <pageSetUpPr fitToPage="1"/>
  </sheetPr>
  <dimension ref="A1:F20"/>
  <sheetViews>
    <sheetView workbookViewId="0"/>
  </sheetViews>
  <sheetFormatPr defaultColWidth="14.75" defaultRowHeight="18" customHeight="1" x14ac:dyDescent="0.2"/>
  <cols>
    <col min="1" max="1" width="5.75" style="50" customWidth="1"/>
    <col min="2" max="2" width="65.75" style="48" customWidth="1"/>
    <col min="3" max="3" width="5.75" style="48" customWidth="1"/>
    <col min="4" max="4" width="65.75" style="48" customWidth="1"/>
    <col min="5" max="5" width="5.75" style="48" customWidth="1"/>
    <col min="6" max="6" width="65.75" style="48" customWidth="1"/>
    <col min="7" max="16384" width="14.75" style="48"/>
  </cols>
  <sheetData>
    <row r="1" spans="1:6" s="49" customFormat="1" ht="36" customHeight="1" x14ac:dyDescent="0.2">
      <c r="A1" s="8" t="s">
        <v>128</v>
      </c>
    </row>
    <row r="2" spans="1:6" s="63" customFormat="1" ht="18" customHeight="1" x14ac:dyDescent="0.2">
      <c r="A2" s="62" t="str">
        <f>AGRESSO &amp; " - template versie "&amp; VERSION &amp; " - laatste update " &amp; TEXT(MAX(DATES),"dd-mm-jjjj")</f>
        <v>UNIT4 Agresso 5.6.3 - template versie 1.01 - laatste update 08-07-jjjj</v>
      </c>
    </row>
    <row r="4" spans="1:6" ht="18" customHeight="1" x14ac:dyDescent="0.2">
      <c r="A4" s="52" t="s">
        <v>132</v>
      </c>
      <c r="B4" s="53" t="s">
        <v>138</v>
      </c>
    </row>
    <row r="5" spans="1:6" ht="18" customHeight="1" x14ac:dyDescent="0.2">
      <c r="A5" s="52" t="s">
        <v>133</v>
      </c>
      <c r="B5" s="54" t="s">
        <v>139</v>
      </c>
    </row>
    <row r="6" spans="1:6" ht="18" customHeight="1" x14ac:dyDescent="0.2">
      <c r="A6" s="52" t="s">
        <v>134</v>
      </c>
      <c r="B6" s="54" t="s">
        <v>135</v>
      </c>
    </row>
    <row r="7" spans="1:6" ht="18" customHeight="1" x14ac:dyDescent="0.2">
      <c r="A7" s="52" t="s">
        <v>136</v>
      </c>
      <c r="B7" s="54" t="s">
        <v>137</v>
      </c>
    </row>
    <row r="9" spans="1:6" s="14" customFormat="1" ht="27" customHeight="1" x14ac:dyDescent="0.2">
      <c r="A9" s="51" t="s">
        <v>129</v>
      </c>
      <c r="C9" s="51" t="s">
        <v>130</v>
      </c>
      <c r="E9" s="51" t="s">
        <v>131</v>
      </c>
    </row>
    <row r="11" spans="1:6" ht="18" customHeight="1" x14ac:dyDescent="0.2">
      <c r="A11" s="52" t="s">
        <v>140</v>
      </c>
      <c r="B11" s="54" t="s">
        <v>145</v>
      </c>
      <c r="C11" s="52" t="s">
        <v>140</v>
      </c>
      <c r="D11" s="54" t="s">
        <v>147</v>
      </c>
      <c r="E11" s="52" t="s">
        <v>140</v>
      </c>
      <c r="F11" s="54" t="s">
        <v>146</v>
      </c>
    </row>
    <row r="12" spans="1:6" ht="18" customHeight="1" x14ac:dyDescent="0.2">
      <c r="A12" s="56"/>
      <c r="B12" s="55" t="s">
        <v>141</v>
      </c>
      <c r="C12" s="56"/>
      <c r="D12" s="55" t="s">
        <v>141</v>
      </c>
      <c r="E12" s="56"/>
      <c r="F12" s="55" t="s">
        <v>141</v>
      </c>
    </row>
    <row r="13" spans="1:6" ht="18" customHeight="1" x14ac:dyDescent="0.2">
      <c r="A13" s="52"/>
      <c r="B13" s="55" t="s">
        <v>142</v>
      </c>
      <c r="C13" s="52"/>
      <c r="D13" s="55" t="s">
        <v>142</v>
      </c>
      <c r="E13" s="52"/>
      <c r="F13" s="55" t="s">
        <v>142</v>
      </c>
    </row>
    <row r="14" spans="1:6" ht="18" customHeight="1" x14ac:dyDescent="0.2">
      <c r="A14" s="52"/>
      <c r="B14" s="55" t="s">
        <v>159</v>
      </c>
      <c r="C14" s="52"/>
      <c r="D14" s="55" t="s">
        <v>148</v>
      </c>
      <c r="E14" s="52"/>
      <c r="F14" s="55" t="s">
        <v>149</v>
      </c>
    </row>
    <row r="15" spans="1:6" ht="18" customHeight="1" x14ac:dyDescent="0.2">
      <c r="A15" s="52"/>
      <c r="B15" s="55" t="s">
        <v>160</v>
      </c>
      <c r="C15" s="52"/>
      <c r="D15" s="55" t="s">
        <v>150</v>
      </c>
      <c r="E15" s="52"/>
      <c r="F15" s="55" t="s">
        <v>150</v>
      </c>
    </row>
    <row r="16" spans="1:6" ht="18" customHeight="1" x14ac:dyDescent="0.2">
      <c r="A16" s="52"/>
      <c r="B16" s="55"/>
      <c r="C16" s="52"/>
      <c r="D16" s="55" t="s">
        <v>159</v>
      </c>
      <c r="E16" s="52"/>
      <c r="F16" s="55" t="s">
        <v>159</v>
      </c>
    </row>
    <row r="17" spans="1:6" ht="18" customHeight="1" x14ac:dyDescent="0.2">
      <c r="A17" s="52"/>
      <c r="B17" s="55"/>
      <c r="C17" s="52"/>
      <c r="D17" s="55" t="s">
        <v>160</v>
      </c>
      <c r="E17" s="52"/>
      <c r="F17" s="55" t="s">
        <v>160</v>
      </c>
    </row>
    <row r="18" spans="1:6" ht="18" customHeight="1" x14ac:dyDescent="0.2">
      <c r="A18" s="52" t="s">
        <v>143</v>
      </c>
      <c r="B18" s="54" t="s">
        <v>151</v>
      </c>
      <c r="C18" s="52" t="s">
        <v>143</v>
      </c>
      <c r="D18" s="54" t="s">
        <v>151</v>
      </c>
      <c r="E18" s="52" t="s">
        <v>143</v>
      </c>
      <c r="F18" s="54" t="s">
        <v>151</v>
      </c>
    </row>
    <row r="19" spans="1:6" ht="18" customHeight="1" x14ac:dyDescent="0.2">
      <c r="A19" s="52" t="s">
        <v>144</v>
      </c>
      <c r="B19" s="54" t="s">
        <v>135</v>
      </c>
      <c r="C19" s="52" t="s">
        <v>144</v>
      </c>
      <c r="D19" s="54" t="s">
        <v>135</v>
      </c>
      <c r="E19" s="52" t="s">
        <v>144</v>
      </c>
      <c r="F19" s="54" t="s">
        <v>135</v>
      </c>
    </row>
    <row r="20" spans="1:6" ht="18" customHeight="1" x14ac:dyDescent="0.2">
      <c r="A20" s="52" t="s">
        <v>158</v>
      </c>
      <c r="B20" s="54" t="s">
        <v>253</v>
      </c>
      <c r="C20" s="52" t="s">
        <v>158</v>
      </c>
      <c r="D20" s="54" t="s">
        <v>253</v>
      </c>
      <c r="E20" s="52" t="s">
        <v>158</v>
      </c>
      <c r="F20" s="54" t="s">
        <v>253</v>
      </c>
    </row>
  </sheetData>
  <sheetProtection password="EEC8" sheet="1" objects="1" scenarios="1" selectLockedCells="1" selectUnlockedCells="1"/>
  <pageMargins left="0.7" right="0.7" top="0.75" bottom="0.75" header="0.3" footer="0.3"/>
  <pageSetup paperSize="8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Blad3"/>
  <dimension ref="A1:D91"/>
  <sheetViews>
    <sheetView workbookViewId="0">
      <pane ySplit="4" topLeftCell="A5" activePane="bottomLeft" state="frozen"/>
      <selection pane="bottomLeft" sqref="A1:D1"/>
    </sheetView>
  </sheetViews>
  <sheetFormatPr defaultColWidth="14.75" defaultRowHeight="18" customHeight="1" x14ac:dyDescent="0.2"/>
  <cols>
    <col min="1" max="1" width="22.75" style="10" customWidth="1"/>
    <col min="2" max="2" width="22.75" style="5" customWidth="1"/>
    <col min="3" max="4" width="60.75" style="5" customWidth="1"/>
    <col min="5" max="16384" width="14.75" style="5"/>
  </cols>
  <sheetData>
    <row r="1" spans="1:4" s="6" customFormat="1" ht="36" customHeight="1" x14ac:dyDescent="0.2">
      <c r="A1" s="76" t="s">
        <v>246</v>
      </c>
      <c r="B1" s="76"/>
      <c r="C1" s="76"/>
      <c r="D1" s="76"/>
    </row>
    <row r="2" spans="1:4" s="68" customFormat="1" ht="18" customHeight="1" x14ac:dyDescent="0.2">
      <c r="A2" s="75" t="str">
        <f>AGRESSO &amp; " - template versie "&amp; VERSION &amp; " - laatste update " &amp; TEXT(MAX(DATES),"dd-mm-jjjj")</f>
        <v>UNIT4 Agresso 5.6.3 - template versie 1.01 - laatste update 08-07-jjjj</v>
      </c>
      <c r="B2" s="75"/>
      <c r="C2" s="75"/>
      <c r="D2" s="75"/>
    </row>
    <row r="3" spans="1:4" s="11" customFormat="1" ht="36" customHeight="1" x14ac:dyDescent="0.2">
      <c r="A3" s="74" t="s">
        <v>105</v>
      </c>
      <c r="B3" s="74"/>
      <c r="C3" s="74"/>
      <c r="D3" s="74"/>
    </row>
    <row r="4" spans="1:4" s="13" customFormat="1" ht="18" customHeight="1" x14ac:dyDescent="0.2">
      <c r="A4" s="12" t="s">
        <v>106</v>
      </c>
      <c r="B4" s="13" t="s">
        <v>107</v>
      </c>
      <c r="C4" s="13" t="s">
        <v>108</v>
      </c>
      <c r="D4" s="13" t="s">
        <v>109</v>
      </c>
    </row>
    <row r="5" spans="1:4" ht="18" customHeight="1" x14ac:dyDescent="0.2">
      <c r="A5" s="9" t="s">
        <v>2</v>
      </c>
      <c r="B5" s="5" t="s">
        <v>3</v>
      </c>
      <c r="C5" s="5" t="s">
        <v>257</v>
      </c>
      <c r="D5" s="5" t="s">
        <v>258</v>
      </c>
    </row>
    <row r="6" spans="1:4" ht="18" customHeight="1" x14ac:dyDescent="0.2">
      <c r="A6" s="9" t="s">
        <v>19</v>
      </c>
      <c r="B6" s="5" t="s">
        <v>161</v>
      </c>
      <c r="C6" s="5" t="s">
        <v>259</v>
      </c>
      <c r="D6" s="5" t="s">
        <v>260</v>
      </c>
    </row>
    <row r="7" spans="1:4" ht="18" customHeight="1" x14ac:dyDescent="0.2">
      <c r="A7" s="9" t="s">
        <v>20</v>
      </c>
      <c r="B7" s="5" t="s">
        <v>162</v>
      </c>
      <c r="C7" s="5" t="s">
        <v>261</v>
      </c>
    </row>
    <row r="8" spans="1:4" ht="18" customHeight="1" x14ac:dyDescent="0.2">
      <c r="A8" s="9" t="s">
        <v>21</v>
      </c>
      <c r="B8" s="5" t="s">
        <v>163</v>
      </c>
      <c r="C8" s="5" t="s">
        <v>262</v>
      </c>
      <c r="D8" s="5" t="s">
        <v>263</v>
      </c>
    </row>
    <row r="9" spans="1:4" ht="18" customHeight="1" x14ac:dyDescent="0.2">
      <c r="A9" s="9" t="s">
        <v>22</v>
      </c>
      <c r="B9" s="5" t="s">
        <v>164</v>
      </c>
      <c r="C9" s="5" t="s">
        <v>264</v>
      </c>
    </row>
    <row r="10" spans="1:4" ht="18" customHeight="1" x14ac:dyDescent="0.2">
      <c r="A10" s="9" t="s">
        <v>23</v>
      </c>
      <c r="B10" s="5" t="s">
        <v>165</v>
      </c>
      <c r="C10" s="5" t="s">
        <v>265</v>
      </c>
      <c r="D10" s="5" t="s">
        <v>266</v>
      </c>
    </row>
    <row r="11" spans="1:4" ht="18" customHeight="1" x14ac:dyDescent="0.2">
      <c r="A11" s="9" t="s">
        <v>24</v>
      </c>
      <c r="B11" s="5" t="s">
        <v>166</v>
      </c>
      <c r="C11" s="5" t="s">
        <v>267</v>
      </c>
    </row>
    <row r="12" spans="1:4" ht="18" customHeight="1" x14ac:dyDescent="0.2">
      <c r="A12" s="9" t="s">
        <v>25</v>
      </c>
      <c r="B12" s="5" t="s">
        <v>167</v>
      </c>
      <c r="C12" s="5" t="s">
        <v>268</v>
      </c>
      <c r="D12" s="5" t="s">
        <v>269</v>
      </c>
    </row>
    <row r="13" spans="1:4" ht="18" customHeight="1" x14ac:dyDescent="0.2">
      <c r="A13" s="9" t="s">
        <v>26</v>
      </c>
      <c r="B13" s="5" t="s">
        <v>169</v>
      </c>
      <c r="C13" s="5" t="s">
        <v>270</v>
      </c>
    </row>
    <row r="14" spans="1:4" ht="18" customHeight="1" x14ac:dyDescent="0.2">
      <c r="A14" s="9" t="s">
        <v>27</v>
      </c>
      <c r="B14" s="5" t="s">
        <v>170</v>
      </c>
      <c r="D14" s="5" t="s">
        <v>271</v>
      </c>
    </row>
    <row r="15" spans="1:4" ht="18" customHeight="1" x14ac:dyDescent="0.2">
      <c r="A15" s="9" t="s">
        <v>28</v>
      </c>
      <c r="B15" s="5" t="s">
        <v>171</v>
      </c>
      <c r="C15" s="5" t="s">
        <v>272</v>
      </c>
    </row>
    <row r="16" spans="1:4" ht="18" customHeight="1" x14ac:dyDescent="0.2">
      <c r="A16" s="9" t="s">
        <v>29</v>
      </c>
      <c r="B16" s="5" t="s">
        <v>172</v>
      </c>
      <c r="C16" s="5" t="s">
        <v>273</v>
      </c>
    </row>
    <row r="17" spans="1:4" ht="18" customHeight="1" x14ac:dyDescent="0.2">
      <c r="A17" s="9" t="s">
        <v>30</v>
      </c>
      <c r="B17" s="5" t="s">
        <v>173</v>
      </c>
      <c r="C17" s="5" t="s">
        <v>274</v>
      </c>
    </row>
    <row r="18" spans="1:4" ht="18" customHeight="1" x14ac:dyDescent="0.2">
      <c r="A18" s="9" t="s">
        <v>31</v>
      </c>
      <c r="B18" s="5" t="s">
        <v>174</v>
      </c>
      <c r="C18" s="5" t="s">
        <v>275</v>
      </c>
    </row>
    <row r="19" spans="1:4" ht="18" customHeight="1" x14ac:dyDescent="0.2">
      <c r="A19" s="9" t="s">
        <v>32</v>
      </c>
      <c r="B19" s="5" t="s">
        <v>175</v>
      </c>
      <c r="C19" s="5" t="s">
        <v>276</v>
      </c>
    </row>
    <row r="20" spans="1:4" ht="18" customHeight="1" x14ac:dyDescent="0.2">
      <c r="A20" s="9" t="s">
        <v>33</v>
      </c>
      <c r="B20" s="5" t="s">
        <v>176</v>
      </c>
      <c r="C20" s="5" t="s">
        <v>277</v>
      </c>
    </row>
    <row r="21" spans="1:4" ht="18" customHeight="1" x14ac:dyDescent="0.2">
      <c r="A21" s="9" t="s">
        <v>16</v>
      </c>
      <c r="B21" s="5" t="s">
        <v>177</v>
      </c>
      <c r="C21" s="5" t="s">
        <v>278</v>
      </c>
    </row>
    <row r="22" spans="1:4" ht="18" customHeight="1" x14ac:dyDescent="0.2">
      <c r="A22" s="9" t="s">
        <v>34</v>
      </c>
      <c r="B22" s="5" t="s">
        <v>178</v>
      </c>
      <c r="D22" s="5" t="s">
        <v>271</v>
      </c>
    </row>
    <row r="23" spans="1:4" ht="18" customHeight="1" x14ac:dyDescent="0.2">
      <c r="A23" s="9" t="s">
        <v>35</v>
      </c>
      <c r="B23" s="5" t="s">
        <v>179</v>
      </c>
      <c r="D23" s="5" t="s">
        <v>271</v>
      </c>
    </row>
    <row r="24" spans="1:4" ht="18" customHeight="1" x14ac:dyDescent="0.2">
      <c r="A24" s="9" t="s">
        <v>36</v>
      </c>
      <c r="B24" s="5" t="s">
        <v>180</v>
      </c>
      <c r="D24" s="5" t="s">
        <v>271</v>
      </c>
    </row>
    <row r="25" spans="1:4" ht="18" customHeight="1" x14ac:dyDescent="0.2">
      <c r="A25" s="9" t="s">
        <v>37</v>
      </c>
      <c r="B25" s="5" t="s">
        <v>182</v>
      </c>
      <c r="C25" s="5" t="s">
        <v>279</v>
      </c>
      <c r="D25" s="5" t="s">
        <v>280</v>
      </c>
    </row>
    <row r="26" spans="1:4" ht="18" customHeight="1" x14ac:dyDescent="0.2">
      <c r="A26" s="9" t="s">
        <v>38</v>
      </c>
      <c r="B26" s="5" t="s">
        <v>184</v>
      </c>
      <c r="C26" s="5" t="s">
        <v>281</v>
      </c>
    </row>
    <row r="27" spans="1:4" ht="18" customHeight="1" x14ac:dyDescent="0.2">
      <c r="A27" s="9" t="s">
        <v>39</v>
      </c>
      <c r="B27" s="5" t="s">
        <v>185</v>
      </c>
      <c r="C27" s="5" t="s">
        <v>282</v>
      </c>
    </row>
    <row r="28" spans="1:4" ht="18" customHeight="1" x14ac:dyDescent="0.2">
      <c r="A28" s="9" t="s">
        <v>40</v>
      </c>
      <c r="B28" s="5" t="s">
        <v>186</v>
      </c>
      <c r="D28" s="5" t="s">
        <v>271</v>
      </c>
    </row>
    <row r="29" spans="1:4" ht="18" customHeight="1" x14ac:dyDescent="0.2">
      <c r="A29" s="9" t="s">
        <v>41</v>
      </c>
      <c r="B29" s="5" t="s">
        <v>187</v>
      </c>
      <c r="C29" s="5" t="s">
        <v>104</v>
      </c>
    </row>
    <row r="30" spans="1:4" ht="18" customHeight="1" x14ac:dyDescent="0.2">
      <c r="A30" s="9" t="s">
        <v>42</v>
      </c>
      <c r="B30" s="5" t="s">
        <v>188</v>
      </c>
      <c r="C30" s="5" t="s">
        <v>283</v>
      </c>
      <c r="D30" s="5" t="s">
        <v>284</v>
      </c>
    </row>
    <row r="31" spans="1:4" ht="18" customHeight="1" x14ac:dyDescent="0.2">
      <c r="A31" s="9" t="s">
        <v>43</v>
      </c>
      <c r="B31" s="5" t="s">
        <v>189</v>
      </c>
      <c r="C31" s="5" t="s">
        <v>285</v>
      </c>
      <c r="D31" s="5" t="s">
        <v>286</v>
      </c>
    </row>
    <row r="32" spans="1:4" ht="18" customHeight="1" x14ac:dyDescent="0.2">
      <c r="A32" s="9" t="s">
        <v>44</v>
      </c>
      <c r="B32" s="5" t="s">
        <v>14</v>
      </c>
      <c r="C32" s="5" t="s">
        <v>287</v>
      </c>
    </row>
    <row r="33" spans="1:4" ht="18" customHeight="1" x14ac:dyDescent="0.2">
      <c r="A33" s="9" t="s">
        <v>45</v>
      </c>
      <c r="B33" s="5" t="s">
        <v>190</v>
      </c>
      <c r="C33" s="5" t="s">
        <v>288</v>
      </c>
    </row>
    <row r="34" spans="1:4" ht="18" customHeight="1" x14ac:dyDescent="0.2">
      <c r="A34" s="9" t="s">
        <v>46</v>
      </c>
      <c r="B34" s="5" t="s">
        <v>191</v>
      </c>
      <c r="C34" s="5" t="s">
        <v>289</v>
      </c>
    </row>
    <row r="35" spans="1:4" ht="18" customHeight="1" x14ac:dyDescent="0.2">
      <c r="A35" s="9" t="s">
        <v>47</v>
      </c>
      <c r="B35" s="5" t="s">
        <v>192</v>
      </c>
      <c r="C35" s="5" t="s">
        <v>290</v>
      </c>
    </row>
    <row r="36" spans="1:4" ht="18" customHeight="1" x14ac:dyDescent="0.2">
      <c r="A36" s="9" t="s">
        <v>48</v>
      </c>
      <c r="B36" s="5" t="s">
        <v>193</v>
      </c>
      <c r="C36" s="5" t="s">
        <v>291</v>
      </c>
    </row>
    <row r="37" spans="1:4" ht="18" customHeight="1" x14ac:dyDescent="0.2">
      <c r="A37" s="9" t="s">
        <v>49</v>
      </c>
      <c r="B37" s="5" t="s">
        <v>194</v>
      </c>
      <c r="C37" s="5" t="s">
        <v>292</v>
      </c>
    </row>
    <row r="38" spans="1:4" ht="18" customHeight="1" x14ac:dyDescent="0.2">
      <c r="A38" s="9" t="s">
        <v>50</v>
      </c>
      <c r="B38" s="5" t="s">
        <v>195</v>
      </c>
      <c r="C38" s="5" t="s">
        <v>293</v>
      </c>
    </row>
    <row r="39" spans="1:4" ht="18" customHeight="1" x14ac:dyDescent="0.2">
      <c r="A39" s="9" t="s">
        <v>51</v>
      </c>
      <c r="B39" s="5" t="s">
        <v>196</v>
      </c>
      <c r="C39" s="5" t="s">
        <v>294</v>
      </c>
    </row>
    <row r="40" spans="1:4" ht="18" customHeight="1" x14ac:dyDescent="0.2">
      <c r="A40" s="9" t="s">
        <v>52</v>
      </c>
      <c r="B40" s="5" t="s">
        <v>197</v>
      </c>
      <c r="C40" s="5" t="s">
        <v>295</v>
      </c>
    </row>
    <row r="41" spans="1:4" ht="18" customHeight="1" x14ac:dyDescent="0.2">
      <c r="A41" s="9" t="s">
        <v>53</v>
      </c>
      <c r="B41" s="5" t="s">
        <v>198</v>
      </c>
      <c r="C41" s="5" t="s">
        <v>296</v>
      </c>
    </row>
    <row r="42" spans="1:4" ht="18" customHeight="1" x14ac:dyDescent="0.2">
      <c r="A42" s="9" t="s">
        <v>54</v>
      </c>
      <c r="B42" s="5" t="s">
        <v>199</v>
      </c>
      <c r="C42" s="5" t="s">
        <v>297</v>
      </c>
    </row>
    <row r="43" spans="1:4" ht="18" customHeight="1" x14ac:dyDescent="0.2">
      <c r="A43" s="9" t="s">
        <v>55</v>
      </c>
      <c r="B43" s="5" t="s">
        <v>200</v>
      </c>
      <c r="C43" s="5" t="s">
        <v>298</v>
      </c>
      <c r="D43" s="5" t="s">
        <v>299</v>
      </c>
    </row>
    <row r="44" spans="1:4" ht="18" customHeight="1" x14ac:dyDescent="0.2">
      <c r="A44" s="9" t="s">
        <v>56</v>
      </c>
      <c r="B44" s="5" t="s">
        <v>201</v>
      </c>
      <c r="C44" s="5" t="s">
        <v>300</v>
      </c>
      <c r="D44" s="5" t="s">
        <v>271</v>
      </c>
    </row>
    <row r="45" spans="1:4" ht="18" customHeight="1" x14ac:dyDescent="0.2">
      <c r="A45" s="9" t="s">
        <v>57</v>
      </c>
      <c r="B45" s="5" t="s">
        <v>202</v>
      </c>
      <c r="C45" s="5" t="s">
        <v>301</v>
      </c>
      <c r="D45" s="5" t="s">
        <v>271</v>
      </c>
    </row>
    <row r="46" spans="1:4" ht="18" customHeight="1" x14ac:dyDescent="0.2">
      <c r="A46" s="9" t="s">
        <v>58</v>
      </c>
      <c r="B46" s="5" t="s">
        <v>203</v>
      </c>
      <c r="C46" s="5" t="s">
        <v>302</v>
      </c>
      <c r="D46" s="5" t="s">
        <v>271</v>
      </c>
    </row>
    <row r="47" spans="1:4" ht="18" customHeight="1" x14ac:dyDescent="0.2">
      <c r="A47" s="9" t="s">
        <v>59</v>
      </c>
      <c r="B47" s="5" t="s">
        <v>205</v>
      </c>
      <c r="C47" s="5" t="s">
        <v>303</v>
      </c>
    </row>
    <row r="48" spans="1:4" ht="18" customHeight="1" x14ac:dyDescent="0.2">
      <c r="A48" s="9" t="s">
        <v>60</v>
      </c>
      <c r="B48" s="5" t="s">
        <v>206</v>
      </c>
      <c r="C48" s="5" t="s">
        <v>304</v>
      </c>
    </row>
    <row r="49" spans="1:4" ht="18" customHeight="1" x14ac:dyDescent="0.2">
      <c r="A49" s="9" t="s">
        <v>61</v>
      </c>
      <c r="B49" s="5" t="s">
        <v>207</v>
      </c>
      <c r="C49" s="5" t="s">
        <v>305</v>
      </c>
      <c r="D49" s="5" t="s">
        <v>306</v>
      </c>
    </row>
    <row r="50" spans="1:4" ht="18" customHeight="1" x14ac:dyDescent="0.2">
      <c r="A50" s="9" t="s">
        <v>62</v>
      </c>
      <c r="B50" s="5" t="s">
        <v>208</v>
      </c>
      <c r="C50" s="5" t="s">
        <v>307</v>
      </c>
    </row>
    <row r="51" spans="1:4" ht="18" customHeight="1" x14ac:dyDescent="0.2">
      <c r="A51" s="9" t="s">
        <v>63</v>
      </c>
      <c r="B51" s="5" t="s">
        <v>209</v>
      </c>
      <c r="C51" s="5" t="s">
        <v>308</v>
      </c>
    </row>
    <row r="52" spans="1:4" ht="18" customHeight="1" x14ac:dyDescent="0.2">
      <c r="A52" s="9" t="s">
        <v>64</v>
      </c>
      <c r="B52" s="5" t="s">
        <v>210</v>
      </c>
      <c r="C52" s="5" t="s">
        <v>309</v>
      </c>
    </row>
    <row r="53" spans="1:4" ht="18" customHeight="1" x14ac:dyDescent="0.2">
      <c r="A53" s="9" t="s">
        <v>65</v>
      </c>
      <c r="B53" s="5" t="s">
        <v>211</v>
      </c>
      <c r="C53" s="5" t="s">
        <v>310</v>
      </c>
    </row>
    <row r="54" spans="1:4" ht="18" customHeight="1" x14ac:dyDescent="0.2">
      <c r="A54" s="9" t="s">
        <v>66</v>
      </c>
      <c r="B54" s="5" t="s">
        <v>212</v>
      </c>
      <c r="C54" s="5" t="s">
        <v>311</v>
      </c>
    </row>
    <row r="55" spans="1:4" ht="18" customHeight="1" x14ac:dyDescent="0.2">
      <c r="A55" s="9" t="s">
        <v>67</v>
      </c>
      <c r="B55" s="5" t="s">
        <v>213</v>
      </c>
      <c r="C55" s="5" t="s">
        <v>312</v>
      </c>
    </row>
    <row r="56" spans="1:4" ht="18" customHeight="1" x14ac:dyDescent="0.2">
      <c r="A56" s="9" t="s">
        <v>68</v>
      </c>
      <c r="B56" s="5" t="s">
        <v>215</v>
      </c>
      <c r="C56" s="5" t="s">
        <v>313</v>
      </c>
    </row>
    <row r="57" spans="1:4" ht="18" customHeight="1" x14ac:dyDescent="0.2">
      <c r="A57" s="9" t="s">
        <v>69</v>
      </c>
      <c r="B57" s="5" t="s">
        <v>216</v>
      </c>
      <c r="C57" s="5" t="s">
        <v>314</v>
      </c>
      <c r="D57" s="5" t="s">
        <v>315</v>
      </c>
    </row>
    <row r="58" spans="1:4" ht="18" customHeight="1" x14ac:dyDescent="0.2">
      <c r="A58" s="9" t="s">
        <v>70</v>
      </c>
      <c r="B58" s="5" t="s">
        <v>217</v>
      </c>
      <c r="C58" s="5" t="s">
        <v>316</v>
      </c>
    </row>
    <row r="59" spans="1:4" ht="18" customHeight="1" x14ac:dyDescent="0.2">
      <c r="A59" s="9" t="s">
        <v>71</v>
      </c>
      <c r="B59" s="5" t="s">
        <v>218</v>
      </c>
      <c r="C59" s="5" t="s">
        <v>317</v>
      </c>
    </row>
    <row r="60" spans="1:4" ht="18" customHeight="1" x14ac:dyDescent="0.2">
      <c r="A60" s="9" t="s">
        <v>72</v>
      </c>
      <c r="B60" s="5" t="s">
        <v>219</v>
      </c>
      <c r="C60" s="5" t="s">
        <v>318</v>
      </c>
    </row>
    <row r="61" spans="1:4" ht="18" customHeight="1" x14ac:dyDescent="0.2">
      <c r="A61" s="9" t="s">
        <v>73</v>
      </c>
      <c r="B61" s="5" t="s">
        <v>220</v>
      </c>
      <c r="C61" s="5" t="s">
        <v>319</v>
      </c>
      <c r="D61" s="5" t="s">
        <v>271</v>
      </c>
    </row>
    <row r="62" spans="1:4" ht="18" customHeight="1" x14ac:dyDescent="0.2">
      <c r="A62" s="9" t="s">
        <v>17</v>
      </c>
      <c r="B62" s="5" t="s">
        <v>221</v>
      </c>
      <c r="C62" s="5" t="s">
        <v>320</v>
      </c>
    </row>
    <row r="63" spans="1:4" ht="18" customHeight="1" x14ac:dyDescent="0.2">
      <c r="A63" s="9" t="s">
        <v>74</v>
      </c>
      <c r="B63" s="5" t="s">
        <v>222</v>
      </c>
      <c r="C63" s="5" t="s">
        <v>321</v>
      </c>
      <c r="D63" s="5" t="s">
        <v>322</v>
      </c>
    </row>
    <row r="64" spans="1:4" ht="18" customHeight="1" x14ac:dyDescent="0.2">
      <c r="A64" s="9" t="s">
        <v>75</v>
      </c>
      <c r="B64" s="5" t="s">
        <v>223</v>
      </c>
      <c r="C64" s="5" t="s">
        <v>323</v>
      </c>
    </row>
    <row r="65" spans="1:4" ht="18" customHeight="1" x14ac:dyDescent="0.2">
      <c r="A65" s="9" t="s">
        <v>76</v>
      </c>
      <c r="B65" s="5" t="s">
        <v>224</v>
      </c>
      <c r="C65" s="5" t="s">
        <v>324</v>
      </c>
    </row>
    <row r="66" spans="1:4" ht="18" customHeight="1" x14ac:dyDescent="0.2">
      <c r="A66" s="9" t="s">
        <v>77</v>
      </c>
      <c r="B66" s="5" t="s">
        <v>225</v>
      </c>
      <c r="C66" s="5" t="s">
        <v>325</v>
      </c>
    </row>
    <row r="67" spans="1:4" ht="18" customHeight="1" x14ac:dyDescent="0.2">
      <c r="A67" s="9" t="s">
        <v>78</v>
      </c>
      <c r="B67" s="5" t="s">
        <v>226</v>
      </c>
      <c r="C67" s="5" t="s">
        <v>326</v>
      </c>
      <c r="D67" s="5" t="s">
        <v>327</v>
      </c>
    </row>
    <row r="68" spans="1:4" ht="18" customHeight="1" x14ac:dyDescent="0.2">
      <c r="A68" s="9" t="s">
        <v>79</v>
      </c>
      <c r="B68" s="5" t="s">
        <v>227</v>
      </c>
      <c r="C68" s="5" t="s">
        <v>328</v>
      </c>
    </row>
    <row r="69" spans="1:4" ht="18" customHeight="1" x14ac:dyDescent="0.2">
      <c r="A69" s="9" t="s">
        <v>80</v>
      </c>
      <c r="B69" s="5" t="s">
        <v>228</v>
      </c>
      <c r="C69" s="5" t="s">
        <v>329</v>
      </c>
      <c r="D69" s="5" t="s">
        <v>330</v>
      </c>
    </row>
    <row r="70" spans="1:4" ht="18" customHeight="1" x14ac:dyDescent="0.2">
      <c r="A70" s="9" t="s">
        <v>81</v>
      </c>
      <c r="B70" s="5" t="s">
        <v>229</v>
      </c>
      <c r="C70" s="5" t="s">
        <v>331</v>
      </c>
      <c r="D70" s="5" t="s">
        <v>332</v>
      </c>
    </row>
    <row r="71" spans="1:4" ht="18" customHeight="1" x14ac:dyDescent="0.2">
      <c r="A71" s="9" t="s">
        <v>82</v>
      </c>
      <c r="B71" s="5" t="s">
        <v>230</v>
      </c>
      <c r="C71" s="5" t="s">
        <v>230</v>
      </c>
    </row>
    <row r="72" spans="1:4" ht="18" customHeight="1" x14ac:dyDescent="0.2">
      <c r="A72" s="9" t="s">
        <v>83</v>
      </c>
      <c r="B72" s="5" t="s">
        <v>231</v>
      </c>
      <c r="C72" s="5" t="s">
        <v>333</v>
      </c>
    </row>
    <row r="73" spans="1:4" ht="18" customHeight="1" x14ac:dyDescent="0.2">
      <c r="A73" s="9" t="s">
        <v>84</v>
      </c>
      <c r="B73" s="5" t="s">
        <v>232</v>
      </c>
      <c r="C73" s="5" t="s">
        <v>334</v>
      </c>
    </row>
    <row r="74" spans="1:4" ht="18" customHeight="1" x14ac:dyDescent="0.2">
      <c r="A74" s="9" t="s">
        <v>85</v>
      </c>
      <c r="B74" s="5" t="s">
        <v>233</v>
      </c>
      <c r="C74" s="5" t="s">
        <v>335</v>
      </c>
      <c r="D74" s="5" t="s">
        <v>271</v>
      </c>
    </row>
    <row r="75" spans="1:4" ht="18" customHeight="1" x14ac:dyDescent="0.2">
      <c r="A75" s="9" t="s">
        <v>86</v>
      </c>
      <c r="B75" s="5" t="s">
        <v>234</v>
      </c>
      <c r="C75" s="5" t="s">
        <v>336</v>
      </c>
    </row>
    <row r="76" spans="1:4" ht="18" customHeight="1" x14ac:dyDescent="0.2">
      <c r="A76" s="9" t="s">
        <v>87</v>
      </c>
      <c r="B76" s="5" t="s">
        <v>235</v>
      </c>
      <c r="C76" s="5" t="s">
        <v>337</v>
      </c>
    </row>
    <row r="77" spans="1:4" ht="18" customHeight="1" x14ac:dyDescent="0.2">
      <c r="A77" s="9" t="s">
        <v>88</v>
      </c>
      <c r="B77" s="5" t="s">
        <v>236</v>
      </c>
      <c r="C77" s="5" t="s">
        <v>338</v>
      </c>
      <c r="D77" s="5" t="s">
        <v>339</v>
      </c>
    </row>
    <row r="78" spans="1:4" ht="18" customHeight="1" x14ac:dyDescent="0.2">
      <c r="A78" s="9" t="s">
        <v>89</v>
      </c>
      <c r="B78" s="5" t="s">
        <v>237</v>
      </c>
      <c r="C78" s="5" t="s">
        <v>340</v>
      </c>
      <c r="D78" s="5" t="s">
        <v>341</v>
      </c>
    </row>
    <row r="79" spans="1:4" ht="18" customHeight="1" x14ac:dyDescent="0.2">
      <c r="A79" s="9" t="s">
        <v>90</v>
      </c>
      <c r="B79" s="5" t="s">
        <v>238</v>
      </c>
      <c r="C79" s="5" t="s">
        <v>342</v>
      </c>
    </row>
    <row r="80" spans="1:4" ht="18" customHeight="1" x14ac:dyDescent="0.2">
      <c r="A80" s="9" t="s">
        <v>91</v>
      </c>
      <c r="B80" s="5" t="s">
        <v>239</v>
      </c>
      <c r="C80" s="5" t="s">
        <v>343</v>
      </c>
    </row>
    <row r="81" spans="1:4" ht="18" customHeight="1" x14ac:dyDescent="0.2">
      <c r="A81" s="9" t="s">
        <v>92</v>
      </c>
      <c r="B81" s="5" t="s">
        <v>241</v>
      </c>
      <c r="C81" s="5" t="s">
        <v>344</v>
      </c>
    </row>
    <row r="82" spans="1:4" ht="18" customHeight="1" x14ac:dyDescent="0.2">
      <c r="A82" s="9" t="s">
        <v>93</v>
      </c>
      <c r="B82" s="5" t="s">
        <v>242</v>
      </c>
      <c r="C82" s="5" t="s">
        <v>345</v>
      </c>
    </row>
    <row r="83" spans="1:4" ht="18" customHeight="1" x14ac:dyDescent="0.2">
      <c r="A83" s="9" t="s">
        <v>94</v>
      </c>
      <c r="B83" s="5" t="s">
        <v>243</v>
      </c>
      <c r="C83" s="5" t="s">
        <v>346</v>
      </c>
      <c r="D83" s="5" t="s">
        <v>347</v>
      </c>
    </row>
    <row r="84" spans="1:4" ht="18" customHeight="1" x14ac:dyDescent="0.2">
      <c r="A84" s="9" t="s">
        <v>95</v>
      </c>
      <c r="B84" s="5" t="s">
        <v>244</v>
      </c>
      <c r="C84" s="5" t="s">
        <v>348</v>
      </c>
      <c r="D84" s="5" t="s">
        <v>349</v>
      </c>
    </row>
    <row r="85" spans="1:4" ht="18" customHeight="1" x14ac:dyDescent="0.2">
      <c r="A85" s="9" t="s">
        <v>96</v>
      </c>
      <c r="B85" s="5" t="s">
        <v>245</v>
      </c>
      <c r="C85" s="5" t="s">
        <v>121</v>
      </c>
      <c r="D85" s="5" t="s">
        <v>350</v>
      </c>
    </row>
    <row r="86" spans="1:4" ht="18" customHeight="1" x14ac:dyDescent="0.2">
      <c r="A86" s="9" t="s">
        <v>97</v>
      </c>
      <c r="B86" s="5" t="s">
        <v>240</v>
      </c>
      <c r="C86" s="5" t="s">
        <v>351</v>
      </c>
    </row>
    <row r="87" spans="1:4" ht="18" customHeight="1" x14ac:dyDescent="0.2">
      <c r="A87" s="9" t="s">
        <v>98</v>
      </c>
      <c r="B87" s="5" t="s">
        <v>168</v>
      </c>
      <c r="C87" s="5" t="s">
        <v>352</v>
      </c>
    </row>
    <row r="88" spans="1:4" ht="18" customHeight="1" x14ac:dyDescent="0.2">
      <c r="A88" s="9" t="s">
        <v>99</v>
      </c>
      <c r="B88" s="5" t="s">
        <v>183</v>
      </c>
      <c r="C88" s="5" t="s">
        <v>353</v>
      </c>
    </row>
    <row r="89" spans="1:4" ht="18" customHeight="1" x14ac:dyDescent="0.2">
      <c r="A89" s="9" t="s">
        <v>100</v>
      </c>
      <c r="B89" s="5" t="s">
        <v>181</v>
      </c>
      <c r="D89" s="5" t="s">
        <v>354</v>
      </c>
    </row>
    <row r="90" spans="1:4" ht="18" customHeight="1" x14ac:dyDescent="0.2">
      <c r="A90" s="9" t="s">
        <v>101</v>
      </c>
      <c r="B90" s="5" t="s">
        <v>214</v>
      </c>
      <c r="C90" s="5" t="s">
        <v>355</v>
      </c>
      <c r="D90" s="5" t="s">
        <v>356</v>
      </c>
    </row>
    <row r="91" spans="1:4" ht="18" customHeight="1" x14ac:dyDescent="0.2">
      <c r="A91" s="9" t="s">
        <v>102</v>
      </c>
      <c r="B91" s="5" t="s">
        <v>204</v>
      </c>
      <c r="C91" s="5" t="s">
        <v>357</v>
      </c>
    </row>
  </sheetData>
  <sheetProtection password="EEC8" sheet="1" objects="1" scenarios="1" selectLockedCells="1" selectUnlockedCells="1"/>
  <mergeCells count="3">
    <mergeCell ref="A3:D3"/>
    <mergeCell ref="A2:D2"/>
    <mergeCell ref="A1:D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Blad4"/>
  <dimension ref="A1:E9"/>
  <sheetViews>
    <sheetView workbookViewId="0"/>
  </sheetViews>
  <sheetFormatPr defaultColWidth="14.75" defaultRowHeight="18" customHeight="1" x14ac:dyDescent="0.2"/>
  <cols>
    <col min="1" max="1" width="14.75" style="19" customWidth="1"/>
    <col min="2" max="2" width="14.75" style="24"/>
    <col min="3" max="3" width="56.75" style="19" customWidth="1"/>
    <col min="4" max="16384" width="14.75" style="19"/>
  </cols>
  <sheetData>
    <row r="1" spans="1:5" s="3" customFormat="1" ht="36" customHeight="1" x14ac:dyDescent="0.2">
      <c r="B1" s="76" t="s">
        <v>15</v>
      </c>
      <c r="C1" s="76"/>
      <c r="D1" s="76"/>
    </row>
    <row r="2" spans="1:5" s="68" customFormat="1" ht="18" customHeight="1" x14ac:dyDescent="0.2">
      <c r="B2" s="75" t="str">
        <f>AGRESSO &amp; " - template versie "&amp; VERSION &amp; " - laatste update " &amp; TEXT(MAX(DATES),"dd-mm-jjjj")</f>
        <v>UNIT4 Agresso 5.6.3 - template versie 1.01 - laatste update 08-07-jjjj</v>
      </c>
      <c r="C2" s="75"/>
      <c r="D2" s="75"/>
      <c r="E2" s="75"/>
    </row>
    <row r="3" spans="1:5" s="65" customFormat="1" ht="36" customHeight="1" x14ac:dyDescent="0.2">
      <c r="B3" s="66" t="s">
        <v>247</v>
      </c>
    </row>
    <row r="4" spans="1:5" s="67" customFormat="1" ht="18" customHeight="1" x14ac:dyDescent="0.2">
      <c r="A4" s="17"/>
      <c r="B4" s="12" t="s">
        <v>3</v>
      </c>
      <c r="C4" s="17" t="s">
        <v>14</v>
      </c>
      <c r="D4" s="17" t="s">
        <v>4</v>
      </c>
    </row>
    <row r="5" spans="1:5" ht="18" customHeight="1" x14ac:dyDescent="0.2">
      <c r="A5" s="19" t="s">
        <v>12</v>
      </c>
    </row>
    <row r="6" spans="1:5" ht="18" customHeight="1" x14ac:dyDescent="0.2">
      <c r="A6" s="19" t="s">
        <v>0</v>
      </c>
    </row>
    <row r="7" spans="1:5" ht="18" customHeight="1" x14ac:dyDescent="0.2">
      <c r="A7" s="19" t="s">
        <v>1</v>
      </c>
      <c r="B7" s="24" t="s">
        <v>6</v>
      </c>
      <c r="C7" s="19" t="s">
        <v>13</v>
      </c>
      <c r="D7" s="19" t="s">
        <v>7</v>
      </c>
    </row>
    <row r="8" spans="1:5" ht="18" customHeight="1" x14ac:dyDescent="0.2">
      <c r="A8" s="19" t="s">
        <v>249</v>
      </c>
    </row>
    <row r="9" spans="1:5" ht="18" customHeight="1" x14ac:dyDescent="0.2">
      <c r="A9" s="19" t="s">
        <v>5</v>
      </c>
      <c r="B9" s="36" t="s">
        <v>248</v>
      </c>
      <c r="C9" s="35" t="s">
        <v>248</v>
      </c>
      <c r="D9" s="35" t="s">
        <v>248</v>
      </c>
    </row>
  </sheetData>
  <mergeCells count="2">
    <mergeCell ref="B1:D1"/>
    <mergeCell ref="B2:E2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Blad5"/>
  <dimension ref="A1:CD24"/>
  <sheetViews>
    <sheetView workbookViewId="0">
      <pane ySplit="22" topLeftCell="A23" activePane="bottomLeft" state="frozen"/>
      <selection pane="bottomLeft"/>
    </sheetView>
  </sheetViews>
  <sheetFormatPr defaultColWidth="14.75" defaultRowHeight="18" customHeight="1" x14ac:dyDescent="0.2"/>
  <cols>
    <col min="1" max="1" width="30.75" style="24" customWidth="1"/>
    <col min="2" max="2" width="7.125" style="21" bestFit="1" customWidth="1"/>
    <col min="3" max="3" width="9.125" style="19" bestFit="1" customWidth="1"/>
    <col min="4" max="4" width="7.625" style="19" bestFit="1" customWidth="1"/>
    <col min="5" max="5" width="12.125" style="19" bestFit="1" customWidth="1"/>
    <col min="6" max="6" width="7.875" style="39" bestFit="1" customWidth="1"/>
    <col min="7" max="7" width="6.75" style="19" bestFit="1" customWidth="1"/>
    <col min="8" max="8" width="9.75" style="19" bestFit="1" customWidth="1"/>
    <col min="9" max="9" width="8.75" style="19" bestFit="1" customWidth="1"/>
    <col min="10" max="10" width="7.875" style="19" bestFit="1" customWidth="1"/>
    <col min="11" max="11" width="14.625" style="19" bestFit="1" customWidth="1"/>
    <col min="12" max="12" width="12.625" style="19" bestFit="1" customWidth="1"/>
    <col min="13" max="13" width="11.875" style="19" bestFit="1" customWidth="1"/>
    <col min="14" max="14" width="11.75" style="19" bestFit="1" customWidth="1"/>
    <col min="15" max="15" width="9" style="19" bestFit="1" customWidth="1"/>
    <col min="16" max="16" width="12" style="19" bestFit="1" customWidth="1"/>
    <col min="17" max="17" width="8.375" style="19" bestFit="1" customWidth="1"/>
    <col min="18" max="18" width="8.625" style="19" bestFit="1" customWidth="1"/>
    <col min="19" max="19" width="11.125" style="19" bestFit="1" customWidth="1"/>
    <col min="20" max="20" width="8.75" style="19" bestFit="1" customWidth="1"/>
    <col min="21" max="21" width="11.75" style="19" bestFit="1" customWidth="1"/>
    <col min="22" max="22" width="11.25" style="39" bestFit="1" customWidth="1"/>
    <col min="23" max="23" width="8" style="19" bestFit="1" customWidth="1"/>
    <col min="24" max="24" width="10.75" style="19" bestFit="1" customWidth="1"/>
    <col min="25" max="25" width="8" style="19" bestFit="1" customWidth="1"/>
    <col min="26" max="26" width="6.625" style="19" bestFit="1" customWidth="1"/>
    <col min="27" max="27" width="10" style="19" bestFit="1" customWidth="1"/>
    <col min="28" max="34" width="5.75" style="19" bestFit="1" customWidth="1"/>
    <col min="35" max="35" width="8.625" style="19" bestFit="1" customWidth="1"/>
    <col min="36" max="36" width="7.875" style="19" bestFit="1" customWidth="1"/>
    <col min="37" max="37" width="8.25" style="19" bestFit="1" customWidth="1"/>
    <col min="38" max="38" width="8.875" style="19" bestFit="1" customWidth="1"/>
    <col min="39" max="39" width="8.75" style="19" bestFit="1" customWidth="1"/>
    <col min="40" max="41" width="9.625" style="19" bestFit="1" customWidth="1"/>
    <col min="42" max="42" width="9.75" style="19" bestFit="1" customWidth="1"/>
    <col min="43" max="43" width="6.625" style="19" bestFit="1" customWidth="1"/>
    <col min="44" max="44" width="10.75" style="19" bestFit="1" customWidth="1"/>
    <col min="45" max="45" width="11.375" style="19" bestFit="1" customWidth="1"/>
    <col min="46" max="46" width="8.375" style="19" bestFit="1" customWidth="1"/>
    <col min="47" max="47" width="3.375" style="19" bestFit="1" customWidth="1"/>
    <col min="48" max="48" width="9" style="19" bestFit="1" customWidth="1"/>
    <col min="49" max="49" width="7.75" style="19" bestFit="1" customWidth="1"/>
    <col min="50" max="50" width="11.625" style="19" bestFit="1" customWidth="1"/>
    <col min="51" max="51" width="7.375" style="19" bestFit="1" customWidth="1"/>
    <col min="52" max="52" width="10.75" style="19" bestFit="1" customWidth="1"/>
    <col min="53" max="53" width="10.125" style="19" bestFit="1" customWidth="1"/>
    <col min="54" max="55" width="11" style="19" bestFit="1" customWidth="1"/>
    <col min="56" max="56" width="9" style="19" bestFit="1" customWidth="1"/>
    <col min="57" max="57" width="5.125" style="19" bestFit="1" customWidth="1"/>
    <col min="58" max="58" width="7.875" style="19" bestFit="1" customWidth="1"/>
    <col min="59" max="59" width="8.875" style="19" bestFit="1" customWidth="1"/>
    <col min="60" max="60" width="8.125" style="19" bestFit="1" customWidth="1"/>
    <col min="61" max="61" width="10.625" style="19" bestFit="1" customWidth="1"/>
    <col min="62" max="62" width="11.75" style="19" bestFit="1" customWidth="1"/>
    <col min="63" max="63" width="12" style="19" bestFit="1" customWidth="1"/>
    <col min="64" max="64" width="6" style="19" bestFit="1" customWidth="1"/>
    <col min="65" max="65" width="5" style="19" bestFit="1" customWidth="1"/>
    <col min="66" max="66" width="8" style="19" bestFit="1" customWidth="1"/>
    <col min="67" max="67" width="5.625" style="19" bestFit="1" customWidth="1"/>
    <col min="68" max="68" width="10.125" style="19" bestFit="1" customWidth="1"/>
    <col min="69" max="70" width="9.375" style="19" bestFit="1" customWidth="1"/>
    <col min="71" max="73" width="6.875" style="19" bestFit="1" customWidth="1"/>
    <col min="74" max="74" width="9.75" style="19" bestFit="1" customWidth="1"/>
    <col min="75" max="75" width="10.25" style="19" bestFit="1" customWidth="1"/>
    <col min="76" max="76" width="10.625" style="19" bestFit="1" customWidth="1"/>
    <col min="77" max="77" width="8" style="19" bestFit="1" customWidth="1"/>
    <col min="78" max="78" width="10.125" style="19" bestFit="1" customWidth="1"/>
    <col min="79" max="79" width="9.75" style="19" bestFit="1" customWidth="1"/>
    <col min="80" max="80" width="10.875" style="19" bestFit="1" customWidth="1"/>
    <col min="81" max="81" width="12.875" style="19" bestFit="1" customWidth="1"/>
    <col min="82" max="82" width="10.875" style="19" bestFit="1" customWidth="1"/>
    <col min="83" max="16384" width="14.75" style="19"/>
  </cols>
  <sheetData>
    <row r="1" spans="1:22" s="7" customFormat="1" ht="36" customHeight="1" x14ac:dyDescent="0.2">
      <c r="A1" s="8" t="s">
        <v>122</v>
      </c>
      <c r="B1" s="22"/>
      <c r="F1" s="38"/>
      <c r="V1" s="38"/>
    </row>
    <row r="2" spans="1:22" s="63" customFormat="1" ht="18" customHeight="1" x14ac:dyDescent="0.2">
      <c r="A2" s="62" t="str">
        <f>"* " &amp; AGRESSO &amp; " - template versie "&amp; VERSION &amp; " - laatste update " &amp; TEXT(MAX(DATES),"dd-mm-jjjj")</f>
        <v>* UNIT4 Agresso 5.6.3 - template versie 1.01 - laatste update 08-07-jjjj</v>
      </c>
      <c r="B2" s="69"/>
      <c r="C2" s="69"/>
      <c r="D2" s="69"/>
      <c r="F2" s="64"/>
      <c r="V2" s="64"/>
    </row>
    <row r="4" spans="1:22" ht="18" customHeight="1" x14ac:dyDescent="0.2">
      <c r="A4" s="25" t="s">
        <v>115</v>
      </c>
    </row>
    <row r="5" spans="1:22" ht="18" customHeight="1" x14ac:dyDescent="0.2">
      <c r="A5" s="26" t="str">
        <f ca="1">"setdefault batch_id = " &amp; C5</f>
        <v>setdefault batch_id = U4BS45407</v>
      </c>
      <c r="B5" s="27"/>
      <c r="C5" s="28" t="str">
        <f ca="1">"U4BS" &amp; TODAY()</f>
        <v>U4BS45407</v>
      </c>
      <c r="D5" s="77" t="s">
        <v>255</v>
      </c>
      <c r="E5" s="77"/>
      <c r="F5" s="77"/>
      <c r="G5" s="77"/>
      <c r="H5" s="77"/>
      <c r="I5" s="77"/>
      <c r="J5" s="77"/>
      <c r="K5" s="77"/>
    </row>
    <row r="6" spans="1:22" ht="18" customHeight="1" x14ac:dyDescent="0.2">
      <c r="A6" s="26" t="str">
        <f>"setdefault client = " &amp;C6</f>
        <v>setdefault client = NL</v>
      </c>
      <c r="B6" s="27"/>
      <c r="C6" s="28" t="s">
        <v>111</v>
      </c>
      <c r="D6" s="77" t="s">
        <v>256</v>
      </c>
      <c r="E6" s="77"/>
      <c r="F6" s="77"/>
      <c r="G6" s="77"/>
      <c r="H6" s="77"/>
      <c r="I6" s="77"/>
      <c r="J6" s="77"/>
      <c r="K6" s="77"/>
    </row>
    <row r="7" spans="1:22" ht="18" customHeight="1" x14ac:dyDescent="0.2">
      <c r="A7" s="26" t="str">
        <f>"setdefault interface = " &amp; C7</f>
        <v>setdefault interface = BI</v>
      </c>
      <c r="B7" s="27"/>
      <c r="C7" s="28" t="s">
        <v>112</v>
      </c>
      <c r="D7" s="77" t="s">
        <v>113</v>
      </c>
      <c r="E7" s="77"/>
      <c r="F7" s="77"/>
      <c r="G7" s="77"/>
      <c r="H7" s="77"/>
      <c r="I7" s="77"/>
      <c r="J7" s="77"/>
      <c r="K7" s="77"/>
    </row>
    <row r="8" spans="1:22" ht="18" customHeight="1" x14ac:dyDescent="0.2">
      <c r="A8" s="26" t="str">
        <f>"setdefault voucher_type = " &amp;C8</f>
        <v>setdefault voucher_type = BI</v>
      </c>
      <c r="B8" s="27"/>
      <c r="C8" s="28" t="s">
        <v>112</v>
      </c>
      <c r="D8" s="77" t="s">
        <v>121</v>
      </c>
      <c r="E8" s="77"/>
      <c r="F8" s="77"/>
      <c r="G8" s="77"/>
      <c r="H8" s="77"/>
      <c r="I8" s="77"/>
      <c r="J8" s="77"/>
      <c r="K8" s="77"/>
    </row>
    <row r="9" spans="1:22" ht="18" customHeight="1" x14ac:dyDescent="0.2">
      <c r="A9" s="26" t="str">
        <f>"setdefault voucher_date = " &amp; C9</f>
        <v>setdefault voucher_date = 38718</v>
      </c>
      <c r="B9" s="27"/>
      <c r="C9" s="29">
        <v>38718</v>
      </c>
      <c r="D9" s="77" t="s">
        <v>118</v>
      </c>
      <c r="E9" s="77"/>
      <c r="F9" s="77"/>
      <c r="G9" s="77"/>
      <c r="H9" s="77"/>
      <c r="I9" s="77"/>
      <c r="J9" s="77"/>
      <c r="K9" s="77"/>
    </row>
    <row r="10" spans="1:22" ht="18" customHeight="1" x14ac:dyDescent="0.2">
      <c r="A10" s="26" t="str">
        <f>"setdefault period = " &amp; C10</f>
        <v>setdefault period = 200601</v>
      </c>
      <c r="B10" s="27"/>
      <c r="C10" s="28">
        <v>200601</v>
      </c>
      <c r="D10" s="77" t="s">
        <v>117</v>
      </c>
      <c r="E10" s="77"/>
      <c r="F10" s="77"/>
      <c r="G10" s="77"/>
      <c r="H10" s="77"/>
      <c r="I10" s="77"/>
      <c r="J10" s="77"/>
      <c r="K10" s="77"/>
    </row>
    <row r="11" spans="1:22" ht="18" customHeight="1" x14ac:dyDescent="0.2">
      <c r="A11" s="26" t="str">
        <f>"setdefault variant_number = " &amp; C11</f>
        <v>setdefault variant_number = 0</v>
      </c>
      <c r="B11" s="27"/>
      <c r="C11" s="28">
        <v>0</v>
      </c>
      <c r="D11" s="77" t="s">
        <v>114</v>
      </c>
      <c r="E11" s="77"/>
      <c r="F11" s="77"/>
      <c r="G11" s="77"/>
      <c r="H11" s="77"/>
      <c r="I11" s="77"/>
      <c r="J11" s="77"/>
      <c r="K11" s="77"/>
    </row>
    <row r="12" spans="1:22" ht="18" customHeight="1" x14ac:dyDescent="0.2">
      <c r="A12" s="26" t="str">
        <f>"setdefault vouch_treat = " &amp; C12</f>
        <v>setdefault vouch_treat = 2</v>
      </c>
      <c r="B12" s="27"/>
      <c r="C12" s="28">
        <v>2</v>
      </c>
      <c r="D12" s="77" t="s">
        <v>116</v>
      </c>
      <c r="E12" s="77"/>
      <c r="F12" s="77"/>
      <c r="G12" s="77"/>
      <c r="H12" s="77"/>
      <c r="I12" s="77"/>
      <c r="J12" s="77"/>
      <c r="K12" s="77"/>
    </row>
    <row r="13" spans="1:22" ht="18" customHeight="1" x14ac:dyDescent="0.2">
      <c r="A13" s="26" t="str">
        <f>"setdefault seq_no_flag = " &amp; C13</f>
        <v>setdefault seq_no_flag = 1</v>
      </c>
      <c r="B13" s="27"/>
      <c r="C13" s="28">
        <v>1</v>
      </c>
      <c r="D13" s="77" t="s">
        <v>254</v>
      </c>
      <c r="E13" s="77"/>
      <c r="F13" s="77"/>
      <c r="G13" s="77"/>
      <c r="H13" s="77"/>
      <c r="I13" s="77"/>
      <c r="J13" s="77"/>
      <c r="K13" s="77"/>
    </row>
    <row r="14" spans="1:22" ht="18" customHeight="1" x14ac:dyDescent="0.2">
      <c r="B14" s="30"/>
      <c r="C14" s="31"/>
      <c r="D14" s="30"/>
      <c r="E14" s="30"/>
      <c r="F14" s="40"/>
      <c r="G14" s="30"/>
      <c r="H14" s="30"/>
      <c r="I14" s="30"/>
      <c r="V14" s="44"/>
    </row>
    <row r="15" spans="1:22" ht="18" customHeight="1" x14ac:dyDescent="0.2">
      <c r="A15" s="25" t="s">
        <v>119</v>
      </c>
      <c r="B15" s="32"/>
      <c r="C15" s="32"/>
      <c r="D15" s="80" t="s">
        <v>120</v>
      </c>
      <c r="E15" s="80"/>
      <c r="F15" s="80"/>
      <c r="G15" s="80"/>
      <c r="H15" s="80"/>
      <c r="I15" s="80"/>
      <c r="J15" s="80"/>
      <c r="K15" s="80"/>
      <c r="V15" s="44"/>
    </row>
    <row r="16" spans="1:22" ht="18" customHeight="1" x14ac:dyDescent="0.2">
      <c r="A16" s="33"/>
      <c r="B16" s="34"/>
      <c r="C16" s="34"/>
      <c r="D16" s="34"/>
      <c r="E16" s="27"/>
      <c r="F16" s="41"/>
      <c r="G16" s="27"/>
      <c r="H16" s="27"/>
      <c r="I16" s="27"/>
      <c r="J16" s="34"/>
      <c r="K16" s="34"/>
      <c r="V16" s="44"/>
    </row>
    <row r="17" spans="1:82" ht="18" customHeight="1" x14ac:dyDescent="0.2">
      <c r="A17" s="36"/>
      <c r="C17" s="21"/>
      <c r="D17" s="21"/>
      <c r="E17" s="30"/>
      <c r="F17" s="40"/>
      <c r="G17" s="30"/>
      <c r="H17" s="30"/>
      <c r="I17" s="30"/>
      <c r="J17" s="21"/>
      <c r="K17" s="21"/>
      <c r="V17" s="44"/>
    </row>
    <row r="18" spans="1:82" s="21" customFormat="1" ht="18" customHeight="1" x14ac:dyDescent="0.2">
      <c r="A18" s="36"/>
    </row>
    <row r="19" spans="1:82" ht="18" customHeight="1" x14ac:dyDescent="0.2">
      <c r="B19" s="30"/>
      <c r="C19" s="31"/>
      <c r="D19" s="30"/>
      <c r="E19" s="30"/>
      <c r="F19" s="40"/>
      <c r="G19" s="30"/>
      <c r="H19" s="30"/>
      <c r="I19" s="30"/>
      <c r="V19" s="44"/>
    </row>
    <row r="20" spans="1:82" s="37" customFormat="1" ht="18" customHeight="1" x14ac:dyDescent="0.2">
      <c r="A20" s="78" t="str">
        <f>IF(F20+V20=0,"* BOEKING OK - Het totaal van de boeking is 0","* FOUT IN BOEKING - Het totaal van de boeking moet nul zijn")</f>
        <v>* BOEKING OK - Het totaal van de boeking is 0</v>
      </c>
      <c r="B20" s="78"/>
      <c r="C20" s="78"/>
      <c r="D20" s="78"/>
      <c r="E20" s="78"/>
      <c r="F20" s="42">
        <f>SUM(F23:F100003)</f>
        <v>0</v>
      </c>
      <c r="G20" s="79" t="str">
        <f>IF(F20+V20=0,"* BOEKING OK - Het totaal van de boeking is 0","* FOUT IN BOEKING - Het totaal van de boeking moet nul zijn")</f>
        <v>* BOEKING OK - Het totaal van de boeking is 0</v>
      </c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79"/>
      <c r="U20" s="79"/>
      <c r="V20" s="42">
        <f>SUM(V23:V100003)</f>
        <v>0</v>
      </c>
      <c r="W20" s="79" t="str">
        <f>IF(F20+V20=0,"* BOEKING OK - Het totaal van de boeking is 0","* FOUT IN BOEKING - Het totaal van de boeking moet nul zijn")</f>
        <v>* BOEKING OK - Het totaal van de boeking is 0</v>
      </c>
      <c r="X20" s="79"/>
      <c r="Y20" s="79"/>
      <c r="Z20" s="79"/>
      <c r="AA20" s="79"/>
      <c r="AB20" s="79"/>
      <c r="AC20" s="79"/>
      <c r="AD20" s="79"/>
      <c r="AE20" s="79"/>
      <c r="AF20" s="79"/>
      <c r="AG20" s="79"/>
      <c r="AH20" s="79"/>
      <c r="AI20" s="79"/>
      <c r="AJ20" s="79"/>
      <c r="AK20" s="79"/>
      <c r="AL20" s="79"/>
      <c r="AM20" s="79"/>
      <c r="AN20" s="79"/>
      <c r="AO20" s="79"/>
      <c r="AP20" s="79"/>
      <c r="AQ20" s="79"/>
      <c r="AR20" s="79"/>
      <c r="AS20" s="79"/>
      <c r="AT20" s="79"/>
      <c r="AU20" s="79"/>
      <c r="AV20" s="79"/>
      <c r="AW20" s="79"/>
      <c r="AX20" s="79"/>
      <c r="AY20" s="79"/>
      <c r="AZ20" s="79"/>
      <c r="BA20" s="79"/>
      <c r="BB20" s="79"/>
      <c r="BC20" s="79"/>
      <c r="BD20" s="79"/>
      <c r="BE20" s="79"/>
      <c r="BF20" s="79"/>
      <c r="BG20" s="79"/>
      <c r="BH20" s="79"/>
      <c r="BI20" s="79"/>
      <c r="BJ20" s="79"/>
      <c r="BK20" s="79"/>
      <c r="BL20" s="79"/>
      <c r="BM20" s="79"/>
      <c r="BN20" s="79"/>
      <c r="BO20" s="79"/>
      <c r="BP20" s="79"/>
      <c r="BQ20" s="79"/>
      <c r="BR20" s="79"/>
      <c r="BS20" s="79"/>
      <c r="BT20" s="79"/>
      <c r="BU20" s="79"/>
      <c r="BV20" s="79"/>
      <c r="BW20" s="79"/>
      <c r="BX20" s="79"/>
      <c r="BY20" s="79"/>
      <c r="BZ20" s="79"/>
      <c r="CA20" s="79"/>
      <c r="CB20" s="79"/>
      <c r="CC20" s="79"/>
      <c r="CD20" s="79"/>
    </row>
    <row r="21" spans="1:82" ht="18" customHeight="1" x14ac:dyDescent="0.2">
      <c r="B21" s="30"/>
      <c r="C21" s="31"/>
      <c r="D21" s="30"/>
      <c r="E21" s="30"/>
      <c r="F21" s="40"/>
      <c r="G21" s="30"/>
      <c r="H21" s="30"/>
      <c r="I21" s="30"/>
      <c r="V21" s="44"/>
    </row>
    <row r="22" spans="1:82" s="18" customFormat="1" ht="18" customHeight="1" x14ac:dyDescent="0.2">
      <c r="A22" s="23" t="s">
        <v>18</v>
      </c>
      <c r="B22" s="15" t="s">
        <v>2</v>
      </c>
      <c r="C22" s="16" t="s">
        <v>19</v>
      </c>
      <c r="D22" s="16" t="s">
        <v>20</v>
      </c>
      <c r="E22" s="16" t="s">
        <v>21</v>
      </c>
      <c r="F22" s="43" t="s">
        <v>22</v>
      </c>
      <c r="G22" s="16" t="s">
        <v>23</v>
      </c>
      <c r="H22" s="16" t="s">
        <v>24</v>
      </c>
      <c r="I22" s="16" t="s">
        <v>25</v>
      </c>
      <c r="J22" s="16" t="s">
        <v>26</v>
      </c>
      <c r="K22" s="16" t="s">
        <v>27</v>
      </c>
      <c r="L22" s="16" t="s">
        <v>28</v>
      </c>
      <c r="M22" s="16" t="s">
        <v>29</v>
      </c>
      <c r="N22" s="16" t="s">
        <v>30</v>
      </c>
      <c r="O22" s="16" t="s">
        <v>31</v>
      </c>
      <c r="P22" s="16" t="s">
        <v>33</v>
      </c>
      <c r="Q22" s="16" t="s">
        <v>34</v>
      </c>
      <c r="R22" s="16" t="s">
        <v>35</v>
      </c>
      <c r="S22" s="16" t="s">
        <v>36</v>
      </c>
      <c r="T22" s="16" t="s">
        <v>37</v>
      </c>
      <c r="U22" s="16" t="s">
        <v>38</v>
      </c>
      <c r="V22" s="43" t="s">
        <v>39</v>
      </c>
      <c r="W22" s="16" t="s">
        <v>40</v>
      </c>
      <c r="X22" s="16" t="s">
        <v>41</v>
      </c>
      <c r="Y22" s="17" t="s">
        <v>42</v>
      </c>
      <c r="Z22" s="16" t="s">
        <v>43</v>
      </c>
      <c r="AA22" s="16" t="s">
        <v>44</v>
      </c>
      <c r="AB22" s="16" t="s">
        <v>45</v>
      </c>
      <c r="AC22" s="16" t="s">
        <v>46</v>
      </c>
      <c r="AD22" s="16" t="s">
        <v>47</v>
      </c>
      <c r="AE22" s="16" t="s">
        <v>48</v>
      </c>
      <c r="AF22" s="16" t="s">
        <v>49</v>
      </c>
      <c r="AG22" s="16" t="s">
        <v>50</v>
      </c>
      <c r="AH22" s="16" t="s">
        <v>51</v>
      </c>
      <c r="AI22" s="16" t="s">
        <v>52</v>
      </c>
      <c r="AJ22" s="16" t="s">
        <v>53</v>
      </c>
      <c r="AK22" s="16" t="s">
        <v>54</v>
      </c>
      <c r="AL22" s="16" t="s">
        <v>55</v>
      </c>
      <c r="AM22" s="16" t="s">
        <v>56</v>
      </c>
      <c r="AN22" s="16" t="s">
        <v>57</v>
      </c>
      <c r="AO22" s="16" t="s">
        <v>58</v>
      </c>
      <c r="AP22" s="16" t="s">
        <v>59</v>
      </c>
      <c r="AQ22" s="16" t="s">
        <v>60</v>
      </c>
      <c r="AR22" s="16" t="s">
        <v>61</v>
      </c>
      <c r="AS22" s="16" t="s">
        <v>62</v>
      </c>
      <c r="AT22" s="16" t="s">
        <v>64</v>
      </c>
      <c r="AU22" s="16" t="s">
        <v>65</v>
      </c>
      <c r="AV22" s="16" t="s">
        <v>66</v>
      </c>
      <c r="AW22" s="16" t="s">
        <v>67</v>
      </c>
      <c r="AX22" s="16" t="s">
        <v>68</v>
      </c>
      <c r="AY22" s="16" t="s">
        <v>69</v>
      </c>
      <c r="AZ22" s="16" t="s">
        <v>70</v>
      </c>
      <c r="BA22" s="16" t="s">
        <v>71</v>
      </c>
      <c r="BB22" s="16" t="s">
        <v>72</v>
      </c>
      <c r="BC22" s="16" t="s">
        <v>73</v>
      </c>
      <c r="BD22" s="16" t="s">
        <v>74</v>
      </c>
      <c r="BE22" s="16" t="s">
        <v>75</v>
      </c>
      <c r="BF22" s="16" t="s">
        <v>76</v>
      </c>
      <c r="BG22" s="16" t="s">
        <v>77</v>
      </c>
      <c r="BH22" s="16" t="s">
        <v>78</v>
      </c>
      <c r="BI22" s="16" t="s">
        <v>79</v>
      </c>
      <c r="BJ22" s="16" t="s">
        <v>80</v>
      </c>
      <c r="BK22" s="16" t="s">
        <v>81</v>
      </c>
      <c r="BL22" s="16" t="s">
        <v>82</v>
      </c>
      <c r="BM22" s="16" t="s">
        <v>83</v>
      </c>
      <c r="BN22" s="16" t="s">
        <v>84</v>
      </c>
      <c r="BO22" s="16" t="s">
        <v>85</v>
      </c>
      <c r="BP22" s="16" t="s">
        <v>86</v>
      </c>
      <c r="BQ22" s="16" t="s">
        <v>87</v>
      </c>
      <c r="BR22" s="17" t="s">
        <v>88</v>
      </c>
      <c r="BS22" s="16" t="s">
        <v>89</v>
      </c>
      <c r="BT22" s="16" t="s">
        <v>90</v>
      </c>
      <c r="BU22" s="16" t="s">
        <v>91</v>
      </c>
      <c r="BV22" s="16" t="s">
        <v>92</v>
      </c>
      <c r="BW22" s="16" t="s">
        <v>94</v>
      </c>
      <c r="BX22" s="16" t="s">
        <v>95</v>
      </c>
      <c r="BY22" s="16" t="s">
        <v>97</v>
      </c>
      <c r="BZ22" s="16" t="s">
        <v>98</v>
      </c>
      <c r="CA22" s="16" t="s">
        <v>99</v>
      </c>
      <c r="CB22" s="16" t="s">
        <v>100</v>
      </c>
      <c r="CC22" s="16" t="s">
        <v>101</v>
      </c>
      <c r="CD22" s="16" t="s">
        <v>102</v>
      </c>
    </row>
    <row r="23" spans="1:82" ht="18" customHeight="1" x14ac:dyDescent="0.2">
      <c r="A23" s="24" t="s">
        <v>103</v>
      </c>
      <c r="B23" s="20" t="s">
        <v>10</v>
      </c>
      <c r="F23" s="39">
        <v>10</v>
      </c>
      <c r="V23" s="39">
        <v>10</v>
      </c>
      <c r="Y23" s="19" t="s">
        <v>110</v>
      </c>
      <c r="BR23" s="19" t="e">
        <f>VLOOKUP(B23,ACCOUNTS,3,FALSE)</f>
        <v>#N/A</v>
      </c>
      <c r="BW23" s="19">
        <v>1</v>
      </c>
    </row>
    <row r="24" spans="1:82" ht="18" customHeight="1" x14ac:dyDescent="0.2">
      <c r="A24" s="24" t="s">
        <v>103</v>
      </c>
      <c r="B24" s="21" t="s">
        <v>10</v>
      </c>
      <c r="F24" s="39">
        <v>-10</v>
      </c>
      <c r="V24" s="39">
        <v>-10</v>
      </c>
      <c r="Y24" s="19" t="s">
        <v>110</v>
      </c>
      <c r="BR24" s="19" t="e">
        <f>VLOOKUP(B24,ACCOUNTS,3,FALSE)</f>
        <v>#N/A</v>
      </c>
      <c r="BW24" s="19">
        <v>1</v>
      </c>
    </row>
  </sheetData>
  <mergeCells count="13">
    <mergeCell ref="W20:CD20"/>
    <mergeCell ref="D13:K13"/>
    <mergeCell ref="D12:K12"/>
    <mergeCell ref="D11:K11"/>
    <mergeCell ref="D7:K7"/>
    <mergeCell ref="D5:K5"/>
    <mergeCell ref="D6:K6"/>
    <mergeCell ref="A20:E20"/>
    <mergeCell ref="G20:U20"/>
    <mergeCell ref="D10:K10"/>
    <mergeCell ref="D9:K9"/>
    <mergeCell ref="D8:K8"/>
    <mergeCell ref="D15:K15"/>
  </mergeCells>
  <conditionalFormatting sqref="A20:E20">
    <cfRule type="containsText" dxfId="14" priority="3" operator="containsText" text="BOEKING OK">
      <formula>NOT(ISERROR(SEARCH("BOEKING OK",A20)))</formula>
    </cfRule>
  </conditionalFormatting>
  <conditionalFormatting sqref="F20">
    <cfRule type="cellIs" dxfId="13" priority="5" operator="equal">
      <formula>0</formula>
    </cfRule>
  </conditionalFormatting>
  <conditionalFormatting sqref="G20:U20">
    <cfRule type="containsText" dxfId="12" priority="2" operator="containsText" text="BOEKING OK">
      <formula>NOT(ISERROR(SEARCH("BOEKING OK",G20)))</formula>
    </cfRule>
  </conditionalFormatting>
  <conditionalFormatting sqref="V20">
    <cfRule type="cellIs" dxfId="11" priority="4" operator="equal">
      <formula>0</formula>
    </cfRule>
  </conditionalFormatting>
  <conditionalFormatting sqref="W20:CD20">
    <cfRule type="containsText" dxfId="10" priority="1" operator="containsText" text="BOEKING OK">
      <formula>NOT(ISERROR(SEARCH("BOEKING OK",W20)))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Blad6"/>
  <dimension ref="A1:CD27"/>
  <sheetViews>
    <sheetView tabSelected="1" topLeftCell="A6" workbookViewId="0">
      <selection activeCell="A12" sqref="A12"/>
    </sheetView>
  </sheetViews>
  <sheetFormatPr defaultColWidth="14.75" defaultRowHeight="18" customHeight="1" x14ac:dyDescent="0.2"/>
  <cols>
    <col min="1" max="1" width="30.75" style="24" customWidth="1"/>
    <col min="2" max="2" width="7.125" style="21" bestFit="1" customWidth="1"/>
    <col min="3" max="3" width="8.125" style="19" bestFit="1" customWidth="1"/>
    <col min="4" max="4" width="7.625" style="19" bestFit="1" customWidth="1"/>
    <col min="5" max="5" width="12.125" style="19" bestFit="1" customWidth="1"/>
    <col min="6" max="6" width="7" style="39" bestFit="1" customWidth="1"/>
    <col min="7" max="7" width="6.75" style="19" bestFit="1" customWidth="1"/>
    <col min="8" max="8" width="9.75" style="19" bestFit="1" customWidth="1"/>
    <col min="9" max="9" width="8.75" style="19" bestFit="1" customWidth="1"/>
    <col min="10" max="10" width="7.875" style="19" bestFit="1" customWidth="1"/>
    <col min="11" max="11" width="14.625" style="19" bestFit="1" customWidth="1"/>
    <col min="12" max="12" width="12.625" style="19" bestFit="1" customWidth="1"/>
    <col min="13" max="13" width="11.875" style="19" bestFit="1" customWidth="1"/>
    <col min="14" max="14" width="11.75" style="19" bestFit="1" customWidth="1"/>
    <col min="15" max="15" width="9" style="19" bestFit="1" customWidth="1"/>
    <col min="16" max="16" width="12" style="19" bestFit="1" customWidth="1"/>
    <col min="17" max="17" width="8.375" style="19" bestFit="1" customWidth="1"/>
    <col min="18" max="18" width="8.625" style="19" bestFit="1" customWidth="1"/>
    <col min="19" max="19" width="11.125" style="19" bestFit="1" customWidth="1"/>
    <col min="20" max="20" width="8.75" style="19" bestFit="1" customWidth="1"/>
    <col min="21" max="21" width="11.75" style="19" bestFit="1" customWidth="1"/>
    <col min="22" max="22" width="10.375" style="39" bestFit="1" customWidth="1"/>
    <col min="23" max="23" width="8" style="19" bestFit="1" customWidth="1"/>
    <col min="24" max="24" width="10.75" style="19" bestFit="1" customWidth="1"/>
    <col min="25" max="25" width="8" style="19" bestFit="1" customWidth="1"/>
    <col min="26" max="26" width="6.625" style="19" bestFit="1" customWidth="1"/>
    <col min="27" max="27" width="10" style="19" bestFit="1" customWidth="1"/>
    <col min="28" max="34" width="5.75" style="19" bestFit="1" customWidth="1"/>
    <col min="35" max="35" width="8.625" style="19" bestFit="1" customWidth="1"/>
    <col min="36" max="36" width="7.875" style="19" bestFit="1" customWidth="1"/>
    <col min="37" max="37" width="8.25" style="19" bestFit="1" customWidth="1"/>
    <col min="38" max="38" width="8.875" style="19" bestFit="1" customWidth="1"/>
    <col min="39" max="39" width="8.75" style="19" bestFit="1" customWidth="1"/>
    <col min="40" max="41" width="9.625" style="19" bestFit="1" customWidth="1"/>
    <col min="42" max="42" width="12.375" style="35" bestFit="1" customWidth="1"/>
    <col min="43" max="43" width="6.625" style="19" bestFit="1" customWidth="1"/>
    <col min="44" max="44" width="10.75" style="19" bestFit="1" customWidth="1"/>
    <col min="45" max="45" width="11.375" style="19" bestFit="1" customWidth="1"/>
    <col min="46" max="46" width="8.375" style="19" bestFit="1" customWidth="1"/>
    <col min="47" max="47" width="3.375" style="19" bestFit="1" customWidth="1"/>
    <col min="48" max="48" width="9" style="19" bestFit="1" customWidth="1"/>
    <col min="49" max="49" width="7.75" style="19" bestFit="1" customWidth="1"/>
    <col min="50" max="50" width="11.625" style="19" bestFit="1" customWidth="1"/>
    <col min="51" max="51" width="7.375" style="19" bestFit="1" customWidth="1"/>
    <col min="52" max="52" width="10.75" style="19" bestFit="1" customWidth="1"/>
    <col min="53" max="53" width="10.125" style="19" bestFit="1" customWidth="1"/>
    <col min="54" max="55" width="11" style="19" bestFit="1" customWidth="1"/>
    <col min="56" max="56" width="9" style="19" bestFit="1" customWidth="1"/>
    <col min="57" max="57" width="5.125" style="19" bestFit="1" customWidth="1"/>
    <col min="58" max="58" width="7.875" style="19" bestFit="1" customWidth="1"/>
    <col min="59" max="59" width="8.875" style="19" bestFit="1" customWidth="1"/>
    <col min="60" max="60" width="8.125" style="19" bestFit="1" customWidth="1"/>
    <col min="61" max="61" width="10.625" style="19" bestFit="1" customWidth="1"/>
    <col min="62" max="62" width="11.75" style="19" bestFit="1" customWidth="1"/>
    <col min="63" max="63" width="12" style="19" bestFit="1" customWidth="1"/>
    <col min="64" max="64" width="6" style="19" bestFit="1" customWidth="1"/>
    <col min="65" max="65" width="5" style="19" bestFit="1" customWidth="1"/>
    <col min="66" max="66" width="8" style="19" bestFit="1" customWidth="1"/>
    <col min="67" max="67" width="5.625" style="19" bestFit="1" customWidth="1"/>
    <col min="68" max="68" width="10.125" style="19" bestFit="1" customWidth="1"/>
    <col min="69" max="70" width="9.375" style="19" bestFit="1" customWidth="1"/>
    <col min="71" max="73" width="6.875" style="19" bestFit="1" customWidth="1"/>
    <col min="74" max="74" width="9.75" style="19" bestFit="1" customWidth="1"/>
    <col min="75" max="75" width="10.25" style="19" bestFit="1" customWidth="1"/>
    <col min="76" max="76" width="10.625" style="19" bestFit="1" customWidth="1"/>
    <col min="77" max="77" width="8" style="19" bestFit="1" customWidth="1"/>
    <col min="78" max="78" width="10.125" style="19" bestFit="1" customWidth="1"/>
    <col min="79" max="79" width="9.75" style="19" bestFit="1" customWidth="1"/>
    <col min="80" max="80" width="10.875" style="19" bestFit="1" customWidth="1"/>
    <col min="81" max="81" width="12.875" style="19" bestFit="1" customWidth="1"/>
    <col min="82" max="82" width="10.875" style="19" bestFit="1" customWidth="1"/>
    <col min="83" max="16384" width="14.75" style="19"/>
  </cols>
  <sheetData>
    <row r="1" spans="1:42" s="7" customFormat="1" ht="36" customHeight="1" x14ac:dyDescent="0.2">
      <c r="A1" s="8" t="s">
        <v>123</v>
      </c>
      <c r="B1" s="22"/>
      <c r="F1" s="38"/>
      <c r="V1" s="38"/>
      <c r="AP1" s="70"/>
    </row>
    <row r="2" spans="1:42" s="63" customFormat="1" ht="18" customHeight="1" x14ac:dyDescent="0.2">
      <c r="A2" s="62" t="str">
        <f>"* " &amp; AGRESSO &amp; " - template versie "&amp; VERSION &amp; " - laatste update " &amp; TEXT(MAX(DATES),"dd-mm-jjjj")</f>
        <v>* UNIT4 Agresso 5.6.3 - template versie 1.01 - laatste update 08-07-jjjj</v>
      </c>
      <c r="AP2" s="71"/>
    </row>
    <row r="4" spans="1:42" ht="18" customHeight="1" x14ac:dyDescent="0.2">
      <c r="A4" s="25" t="s">
        <v>115</v>
      </c>
    </row>
    <row r="5" spans="1:42" ht="18" customHeight="1" x14ac:dyDescent="0.2">
      <c r="A5" s="26" t="str">
        <f>"setdefault batch_id = " &amp; C5</f>
        <v>setdefault batch_id = INEKE</v>
      </c>
      <c r="B5" s="27"/>
      <c r="C5" s="28" t="s">
        <v>360</v>
      </c>
      <c r="D5" s="77" t="s">
        <v>255</v>
      </c>
      <c r="E5" s="77"/>
      <c r="F5" s="77"/>
      <c r="G5" s="77"/>
      <c r="H5" s="77"/>
      <c r="I5" s="77"/>
      <c r="J5" s="77"/>
      <c r="K5" s="77"/>
    </row>
    <row r="6" spans="1:42" ht="18" customHeight="1" x14ac:dyDescent="0.2">
      <c r="A6" s="26" t="str">
        <f>"setdefault client = " &amp;C6</f>
        <v>setdefault client = NL</v>
      </c>
      <c r="B6" s="27"/>
      <c r="C6" s="28" t="s">
        <v>111</v>
      </c>
      <c r="D6" s="77" t="s">
        <v>256</v>
      </c>
      <c r="E6" s="77"/>
      <c r="F6" s="77"/>
      <c r="G6" s="77"/>
      <c r="H6" s="77"/>
      <c r="I6" s="77"/>
      <c r="J6" s="77"/>
      <c r="K6" s="77"/>
    </row>
    <row r="7" spans="1:42" ht="18" customHeight="1" x14ac:dyDescent="0.2">
      <c r="A7" s="26" t="str">
        <f>"setdefault interface = " &amp; C7</f>
        <v>setdefault interface = BI</v>
      </c>
      <c r="B7" s="27"/>
      <c r="C7" s="28" t="s">
        <v>112</v>
      </c>
      <c r="D7" s="77" t="s">
        <v>113</v>
      </c>
      <c r="E7" s="77"/>
      <c r="F7" s="77"/>
      <c r="G7" s="77"/>
      <c r="H7" s="77"/>
      <c r="I7" s="77"/>
      <c r="J7" s="77"/>
      <c r="K7" s="77"/>
    </row>
    <row r="8" spans="1:42" ht="18" customHeight="1" x14ac:dyDescent="0.2">
      <c r="A8" s="26" t="str">
        <f>"setdefault voucher_type = " &amp;C8</f>
        <v>setdefault voucher_type = BI</v>
      </c>
      <c r="B8" s="27"/>
      <c r="C8" s="28" t="s">
        <v>112</v>
      </c>
      <c r="D8" s="77" t="s">
        <v>121</v>
      </c>
      <c r="E8" s="77"/>
      <c r="F8" s="77"/>
      <c r="G8" s="77"/>
      <c r="H8" s="77"/>
      <c r="I8" s="77"/>
      <c r="J8" s="77"/>
      <c r="K8" s="77"/>
    </row>
    <row r="9" spans="1:42" ht="18" customHeight="1" x14ac:dyDescent="0.2">
      <c r="A9" s="26" t="str">
        <f>"setdefault voucher_date = " &amp; C9</f>
        <v>setdefault voucher_date = 41684</v>
      </c>
      <c r="B9" s="27"/>
      <c r="C9" s="29">
        <v>41684</v>
      </c>
      <c r="D9" s="77" t="s">
        <v>118</v>
      </c>
      <c r="E9" s="77"/>
      <c r="F9" s="77"/>
      <c r="G9" s="77"/>
      <c r="H9" s="77"/>
      <c r="I9" s="77"/>
      <c r="J9" s="77"/>
      <c r="K9" s="77"/>
    </row>
    <row r="10" spans="1:42" ht="18" customHeight="1" x14ac:dyDescent="0.2">
      <c r="A10" s="26" t="str">
        <f>"setdefault period = " &amp; C10</f>
        <v>setdefault period = 201402</v>
      </c>
      <c r="B10" s="27"/>
      <c r="C10" s="28">
        <v>201402</v>
      </c>
      <c r="D10" s="77" t="s">
        <v>117</v>
      </c>
      <c r="E10" s="77"/>
      <c r="F10" s="77"/>
      <c r="G10" s="77"/>
      <c r="H10" s="77"/>
      <c r="I10" s="77"/>
      <c r="J10" s="77"/>
      <c r="K10" s="77"/>
    </row>
    <row r="11" spans="1:42" ht="18" customHeight="1" x14ac:dyDescent="0.2">
      <c r="A11" s="26" t="str">
        <f>"setdefault variant_number = " &amp; C11</f>
        <v>setdefault variant_number = 1</v>
      </c>
      <c r="B11" s="27"/>
      <c r="C11" s="28">
        <v>1</v>
      </c>
      <c r="D11" s="77" t="s">
        <v>114</v>
      </c>
      <c r="E11" s="77"/>
      <c r="F11" s="77"/>
      <c r="G11" s="77"/>
      <c r="H11" s="77"/>
      <c r="I11" s="77"/>
      <c r="J11" s="77"/>
      <c r="K11" s="77"/>
    </row>
    <row r="12" spans="1:42" ht="18" customHeight="1" x14ac:dyDescent="0.2">
      <c r="A12" s="26" t="str">
        <f>"setdefault vouch_treat = " &amp; C12</f>
        <v>setdefault vouch_treat = 2</v>
      </c>
      <c r="B12" s="27"/>
      <c r="C12" s="28">
        <v>2</v>
      </c>
      <c r="D12" s="77" t="s">
        <v>116</v>
      </c>
      <c r="E12" s="77"/>
      <c r="F12" s="77"/>
      <c r="G12" s="77"/>
      <c r="H12" s="77"/>
      <c r="I12" s="77"/>
      <c r="J12" s="77"/>
      <c r="K12" s="77"/>
    </row>
    <row r="13" spans="1:42" ht="18" customHeight="1" x14ac:dyDescent="0.2">
      <c r="A13" s="26" t="str">
        <f>"setdefault seq_no_flag = " &amp; C13</f>
        <v>setdefault seq_no_flag = 1</v>
      </c>
      <c r="B13" s="27"/>
      <c r="C13" s="28">
        <v>1</v>
      </c>
      <c r="D13" s="77" t="s">
        <v>254</v>
      </c>
      <c r="E13" s="77"/>
      <c r="F13" s="77"/>
      <c r="G13" s="77"/>
      <c r="H13" s="77"/>
      <c r="I13" s="77"/>
      <c r="J13" s="77"/>
      <c r="K13" s="77"/>
    </row>
    <row r="14" spans="1:42" ht="18" customHeight="1" x14ac:dyDescent="0.2">
      <c r="B14" s="30"/>
      <c r="C14" s="31"/>
      <c r="D14" s="30"/>
      <c r="E14" s="30"/>
      <c r="F14" s="40"/>
      <c r="G14" s="30"/>
      <c r="H14" s="30"/>
      <c r="I14" s="30"/>
      <c r="V14" s="44"/>
    </row>
    <row r="15" spans="1:42" ht="18" customHeight="1" x14ac:dyDescent="0.2">
      <c r="A15" s="25" t="s">
        <v>119</v>
      </c>
      <c r="B15" s="32"/>
      <c r="C15" s="32"/>
      <c r="D15" s="80" t="s">
        <v>120</v>
      </c>
      <c r="E15" s="80"/>
      <c r="F15" s="80"/>
      <c r="G15" s="80"/>
      <c r="H15" s="80"/>
      <c r="I15" s="80"/>
      <c r="V15" s="44"/>
    </row>
    <row r="16" spans="1:42" ht="18" customHeight="1" x14ac:dyDescent="0.2">
      <c r="A16" s="33"/>
      <c r="B16" s="34"/>
      <c r="C16" s="34"/>
      <c r="D16" s="34"/>
      <c r="E16" s="27"/>
      <c r="F16" s="41"/>
      <c r="G16" s="27"/>
      <c r="H16" s="27"/>
      <c r="I16" s="27"/>
      <c r="J16" s="27"/>
      <c r="K16" s="27"/>
      <c r="V16" s="44"/>
    </row>
    <row r="17" spans="1:82" ht="18" customHeight="1" x14ac:dyDescent="0.2">
      <c r="A17" s="36"/>
      <c r="C17" s="21"/>
      <c r="D17" s="21"/>
      <c r="E17" s="30"/>
      <c r="F17" s="40"/>
      <c r="G17" s="30"/>
      <c r="H17" s="30"/>
      <c r="I17" s="30"/>
      <c r="J17" s="30"/>
      <c r="K17" s="30"/>
      <c r="V17" s="44"/>
    </row>
    <row r="18" spans="1:82" s="21" customFormat="1" ht="18" customHeight="1" x14ac:dyDescent="0.2">
      <c r="A18" s="36"/>
    </row>
    <row r="19" spans="1:82" ht="18" customHeight="1" x14ac:dyDescent="0.2">
      <c r="B19" s="30"/>
      <c r="C19" s="31"/>
      <c r="D19" s="30"/>
      <c r="E19" s="30"/>
      <c r="F19" s="40"/>
      <c r="G19" s="30"/>
      <c r="H19" s="30"/>
      <c r="I19" s="30"/>
      <c r="V19" s="44"/>
    </row>
    <row r="20" spans="1:82" s="37" customFormat="1" ht="18" customHeight="1" x14ac:dyDescent="0.2">
      <c r="A20" s="78" t="str">
        <f>IF(F20+V20=0,"* BOEKING OK - Het totaal van de boeking is 0","* FOUT IN BOEKING - Het totaal van de boeking moet nul zijn")</f>
        <v>* BOEKING OK - Het totaal van de boeking is 0</v>
      </c>
      <c r="B20" s="78"/>
      <c r="C20" s="78"/>
      <c r="D20" s="78"/>
      <c r="E20" s="78"/>
      <c r="F20" s="42">
        <f>SUM(F23:F100001)</f>
        <v>0</v>
      </c>
      <c r="G20" s="79" t="str">
        <f>IF(F20+V20=0,"* BOEKING OK - Het totaal van de boeking is 0","* FOUT IN BOEKING - Het totaal van de boeking moet nul zijn")</f>
        <v>* BOEKING OK - Het totaal van de boeking is 0</v>
      </c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79"/>
      <c r="U20" s="79"/>
      <c r="V20" s="42">
        <f>SUM(V23:V100001)</f>
        <v>0</v>
      </c>
      <c r="W20" s="79" t="str">
        <f>IF(F20+V20=0,"* BOEKING OK - Het totaal van de boeking is 0","* FOUT IN BOEKING - Het totaal van de boeking moet nul zijn")</f>
        <v>* BOEKING OK - Het totaal van de boeking is 0</v>
      </c>
      <c r="X20" s="79"/>
      <c r="Y20" s="79"/>
      <c r="Z20" s="79"/>
      <c r="AA20" s="79"/>
      <c r="AB20" s="79"/>
      <c r="AC20" s="79"/>
      <c r="AD20" s="79"/>
      <c r="AE20" s="79"/>
      <c r="AF20" s="79"/>
      <c r="AG20" s="79"/>
      <c r="AH20" s="79"/>
      <c r="AI20" s="79"/>
      <c r="AJ20" s="79"/>
      <c r="AK20" s="79"/>
      <c r="AL20" s="79"/>
      <c r="AM20" s="79"/>
      <c r="AN20" s="79"/>
      <c r="AO20" s="79"/>
      <c r="AP20" s="79"/>
      <c r="AQ20" s="79"/>
      <c r="AR20" s="79"/>
      <c r="AS20" s="79"/>
      <c r="AT20" s="79"/>
      <c r="AU20" s="79"/>
      <c r="AV20" s="79"/>
      <c r="AW20" s="79"/>
      <c r="AX20" s="79"/>
      <c r="AY20" s="79"/>
      <c r="AZ20" s="79"/>
      <c r="BA20" s="79"/>
      <c r="BB20" s="79"/>
      <c r="BC20" s="79"/>
      <c r="BD20" s="79"/>
      <c r="BE20" s="79"/>
      <c r="BF20" s="79"/>
      <c r="BG20" s="79"/>
      <c r="BH20" s="79"/>
      <c r="BI20" s="79"/>
      <c r="BJ20" s="79"/>
      <c r="BK20" s="79"/>
      <c r="BL20" s="79"/>
      <c r="BM20" s="79"/>
      <c r="BN20" s="79"/>
      <c r="BO20" s="79"/>
      <c r="BP20" s="79"/>
      <c r="BQ20" s="79"/>
      <c r="BR20" s="79"/>
      <c r="BS20" s="79"/>
      <c r="BT20" s="79"/>
      <c r="BU20" s="79"/>
      <c r="BV20" s="79"/>
      <c r="BW20" s="79"/>
      <c r="BX20" s="79"/>
      <c r="BY20" s="79"/>
      <c r="BZ20" s="79"/>
      <c r="CA20" s="79"/>
      <c r="CB20" s="79"/>
      <c r="CC20" s="79"/>
      <c r="CD20" s="79"/>
    </row>
    <row r="21" spans="1:82" s="37" customFormat="1" ht="18" customHeight="1" x14ac:dyDescent="0.2">
      <c r="A21" s="45"/>
      <c r="B21" s="45"/>
      <c r="C21" s="45"/>
      <c r="D21" s="45"/>
      <c r="E21" s="45"/>
      <c r="F21" s="46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6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72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  <c r="BK21" s="47"/>
      <c r="BL21" s="47"/>
      <c r="BM21" s="47"/>
      <c r="BN21" s="47"/>
      <c r="BO21" s="47"/>
      <c r="BP21" s="47"/>
      <c r="BQ21" s="47"/>
      <c r="BR21" s="47"/>
      <c r="BS21" s="47"/>
      <c r="BT21" s="47"/>
      <c r="BU21" s="47"/>
      <c r="BV21" s="47"/>
      <c r="BW21" s="47"/>
      <c r="BX21" s="47"/>
      <c r="BY21" s="47"/>
      <c r="BZ21" s="47"/>
      <c r="CA21" s="47"/>
      <c r="CB21" s="47"/>
      <c r="CC21" s="47"/>
      <c r="CD21" s="47"/>
    </row>
    <row r="22" spans="1:82" s="18" customFormat="1" ht="18" customHeight="1" x14ac:dyDescent="0.2">
      <c r="A22" s="23" t="str">
        <f>IF(F20+V20=0,"update_columns GL07","FOUT_DB_vs_CR")</f>
        <v>update_columns GL07</v>
      </c>
      <c r="B22" s="15" t="s">
        <v>2</v>
      </c>
      <c r="C22" s="16" t="s">
        <v>19</v>
      </c>
      <c r="D22" s="16" t="s">
        <v>20</v>
      </c>
      <c r="E22" s="16" t="s">
        <v>21</v>
      </c>
      <c r="F22" s="43" t="s">
        <v>22</v>
      </c>
      <c r="G22" s="17" t="s">
        <v>23</v>
      </c>
      <c r="H22" s="16" t="s">
        <v>24</v>
      </c>
      <c r="I22" s="17" t="s">
        <v>25</v>
      </c>
      <c r="J22" s="16" t="s">
        <v>26</v>
      </c>
      <c r="K22" s="16" t="s">
        <v>27</v>
      </c>
      <c r="L22" s="16" t="s">
        <v>28</v>
      </c>
      <c r="M22" s="16" t="s">
        <v>29</v>
      </c>
      <c r="N22" s="16" t="s">
        <v>30</v>
      </c>
      <c r="O22" s="16" t="s">
        <v>31</v>
      </c>
      <c r="P22" s="16" t="s">
        <v>33</v>
      </c>
      <c r="Q22" s="16" t="s">
        <v>34</v>
      </c>
      <c r="R22" s="16" t="s">
        <v>35</v>
      </c>
      <c r="S22" s="16" t="s">
        <v>36</v>
      </c>
      <c r="T22" s="16" t="s">
        <v>37</v>
      </c>
      <c r="U22" s="16" t="s">
        <v>38</v>
      </c>
      <c r="V22" s="43" t="s">
        <v>39</v>
      </c>
      <c r="W22" s="16" t="s">
        <v>40</v>
      </c>
      <c r="X22" s="16" t="s">
        <v>41</v>
      </c>
      <c r="Y22" s="17" t="s">
        <v>42</v>
      </c>
      <c r="Z22" s="16" t="s">
        <v>43</v>
      </c>
      <c r="AA22" s="16" t="s">
        <v>44</v>
      </c>
      <c r="AB22" s="16" t="s">
        <v>45</v>
      </c>
      <c r="AC22" s="16" t="s">
        <v>46</v>
      </c>
      <c r="AD22" s="16" t="s">
        <v>47</v>
      </c>
      <c r="AE22" s="16" t="s">
        <v>48</v>
      </c>
      <c r="AF22" s="16" t="s">
        <v>49</v>
      </c>
      <c r="AG22" s="16" t="s">
        <v>50</v>
      </c>
      <c r="AH22" s="16" t="s">
        <v>51</v>
      </c>
      <c r="AI22" s="16" t="s">
        <v>52</v>
      </c>
      <c r="AJ22" s="16" t="s">
        <v>53</v>
      </c>
      <c r="AK22" s="16" t="s">
        <v>54</v>
      </c>
      <c r="AL22" s="16" t="s">
        <v>55</v>
      </c>
      <c r="AM22" s="16" t="s">
        <v>56</v>
      </c>
      <c r="AN22" s="16" t="s">
        <v>57</v>
      </c>
      <c r="AO22" s="16" t="s">
        <v>58</v>
      </c>
      <c r="AP22" s="73" t="s">
        <v>59</v>
      </c>
      <c r="AQ22" s="16" t="s">
        <v>60</v>
      </c>
      <c r="AR22" s="16" t="s">
        <v>61</v>
      </c>
      <c r="AS22" s="16" t="s">
        <v>62</v>
      </c>
      <c r="AT22" s="16" t="s">
        <v>64</v>
      </c>
      <c r="AU22" s="16" t="s">
        <v>65</v>
      </c>
      <c r="AV22" s="16" t="s">
        <v>66</v>
      </c>
      <c r="AW22" s="16" t="s">
        <v>67</v>
      </c>
      <c r="AX22" s="16" t="s">
        <v>68</v>
      </c>
      <c r="AY22" s="16" t="s">
        <v>69</v>
      </c>
      <c r="AZ22" s="16" t="s">
        <v>70</v>
      </c>
      <c r="BA22" s="16" t="s">
        <v>71</v>
      </c>
      <c r="BB22" s="16" t="s">
        <v>72</v>
      </c>
      <c r="BC22" s="16" t="s">
        <v>73</v>
      </c>
      <c r="BD22" s="16" t="s">
        <v>74</v>
      </c>
      <c r="BE22" s="16" t="s">
        <v>75</v>
      </c>
      <c r="BF22" s="16" t="s">
        <v>76</v>
      </c>
      <c r="BG22" s="16" t="s">
        <v>77</v>
      </c>
      <c r="BH22" s="16" t="s">
        <v>78</v>
      </c>
      <c r="BI22" s="16" t="s">
        <v>79</v>
      </c>
      <c r="BJ22" s="16" t="s">
        <v>80</v>
      </c>
      <c r="BK22" s="16" t="s">
        <v>81</v>
      </c>
      <c r="BL22" s="16" t="s">
        <v>82</v>
      </c>
      <c r="BM22" s="16" t="s">
        <v>83</v>
      </c>
      <c r="BN22" s="16" t="s">
        <v>84</v>
      </c>
      <c r="BO22" s="16" t="s">
        <v>85</v>
      </c>
      <c r="BP22" s="16" t="s">
        <v>86</v>
      </c>
      <c r="BQ22" s="16" t="s">
        <v>87</v>
      </c>
      <c r="BR22" s="17" t="s">
        <v>88</v>
      </c>
      <c r="BS22" s="16" t="s">
        <v>89</v>
      </c>
      <c r="BT22" s="16" t="s">
        <v>90</v>
      </c>
      <c r="BU22" s="16" t="s">
        <v>91</v>
      </c>
      <c r="BV22" s="16" t="s">
        <v>92</v>
      </c>
      <c r="BW22" s="16" t="s">
        <v>94</v>
      </c>
      <c r="BX22" s="16" t="s">
        <v>95</v>
      </c>
      <c r="BY22" s="16" t="s">
        <v>97</v>
      </c>
      <c r="BZ22" s="16" t="s">
        <v>98</v>
      </c>
      <c r="CA22" s="16" t="s">
        <v>99</v>
      </c>
      <c r="CB22" s="16" t="s">
        <v>100</v>
      </c>
      <c r="CC22" s="16" t="s">
        <v>101</v>
      </c>
      <c r="CD22" s="16" t="s">
        <v>102</v>
      </c>
    </row>
    <row r="23" spans="1:82" ht="18" customHeight="1" x14ac:dyDescent="0.2">
      <c r="A23" s="24" t="s">
        <v>103</v>
      </c>
      <c r="B23" s="20" t="s">
        <v>9</v>
      </c>
      <c r="F23" s="39">
        <v>-242</v>
      </c>
      <c r="G23" s="19">
        <v>4002</v>
      </c>
      <c r="I23" s="19" t="s">
        <v>125</v>
      </c>
      <c r="V23" s="39">
        <v>-242</v>
      </c>
      <c r="Y23" s="19" t="s">
        <v>110</v>
      </c>
      <c r="AP23" s="35" t="s">
        <v>362</v>
      </c>
      <c r="BJ23" s="19">
        <v>1</v>
      </c>
      <c r="BR23" s="19" t="s">
        <v>363</v>
      </c>
      <c r="BW23" s="19">
        <v>1</v>
      </c>
    </row>
    <row r="24" spans="1:82" ht="18" customHeight="1" x14ac:dyDescent="0.2">
      <c r="A24" s="24" t="s">
        <v>103</v>
      </c>
      <c r="B24" s="20" t="s">
        <v>361</v>
      </c>
      <c r="F24" s="39">
        <v>100</v>
      </c>
      <c r="V24" s="39">
        <v>100</v>
      </c>
      <c r="Y24" s="19" t="s">
        <v>110</v>
      </c>
      <c r="AD24" s="19">
        <v>406</v>
      </c>
      <c r="BJ24" s="19">
        <v>2</v>
      </c>
      <c r="BN24" s="19" t="s">
        <v>364</v>
      </c>
      <c r="BR24" s="19" t="s">
        <v>365</v>
      </c>
      <c r="BW24" s="19">
        <v>1</v>
      </c>
    </row>
    <row r="25" spans="1:82" ht="18" customHeight="1" x14ac:dyDescent="0.2">
      <c r="A25" s="24" t="s">
        <v>103</v>
      </c>
      <c r="B25" s="21" t="s">
        <v>361</v>
      </c>
      <c r="F25" s="39">
        <v>100</v>
      </c>
      <c r="V25" s="39">
        <v>100</v>
      </c>
      <c r="Y25" s="19" t="s">
        <v>110</v>
      </c>
      <c r="AD25" s="19">
        <v>406</v>
      </c>
      <c r="BJ25" s="19">
        <v>3</v>
      </c>
      <c r="BN25" s="19" t="s">
        <v>364</v>
      </c>
      <c r="BR25" s="19" t="s">
        <v>365</v>
      </c>
      <c r="BW25" s="19">
        <v>1</v>
      </c>
    </row>
    <row r="26" spans="1:82" ht="18" customHeight="1" x14ac:dyDescent="0.2">
      <c r="A26" s="24" t="s">
        <v>103</v>
      </c>
      <c r="B26" s="21" t="s">
        <v>366</v>
      </c>
      <c r="F26" s="39">
        <v>21</v>
      </c>
      <c r="V26" s="39">
        <v>21</v>
      </c>
      <c r="Y26" s="19" t="s">
        <v>110</v>
      </c>
      <c r="BJ26" s="19">
        <v>4</v>
      </c>
      <c r="BR26" s="19" t="s">
        <v>367</v>
      </c>
      <c r="BW26" s="19">
        <v>1</v>
      </c>
    </row>
    <row r="27" spans="1:82" ht="18" customHeight="1" x14ac:dyDescent="0.2">
      <c r="A27" s="24" t="s">
        <v>103</v>
      </c>
      <c r="B27" s="21" t="s">
        <v>366</v>
      </c>
      <c r="F27" s="39">
        <v>21</v>
      </c>
      <c r="V27" s="39">
        <v>21</v>
      </c>
      <c r="Y27" s="19" t="s">
        <v>110</v>
      </c>
      <c r="BJ27" s="19">
        <v>5</v>
      </c>
      <c r="BR27" s="19" t="s">
        <v>367</v>
      </c>
      <c r="BW27" s="19">
        <v>1</v>
      </c>
    </row>
  </sheetData>
  <mergeCells count="13">
    <mergeCell ref="D10:K10"/>
    <mergeCell ref="D6:K6"/>
    <mergeCell ref="D5:K5"/>
    <mergeCell ref="D7:K7"/>
    <mergeCell ref="D8:K8"/>
    <mergeCell ref="D9:K9"/>
    <mergeCell ref="W20:CD20"/>
    <mergeCell ref="D11:K11"/>
    <mergeCell ref="D12:K12"/>
    <mergeCell ref="D13:K13"/>
    <mergeCell ref="D15:I15"/>
    <mergeCell ref="A20:E20"/>
    <mergeCell ref="G20:U20"/>
  </mergeCells>
  <conditionalFormatting sqref="A20:E20">
    <cfRule type="containsText" dxfId="9" priority="3" operator="containsText" text="BOEKING OK">
      <formula>NOT(ISERROR(SEARCH("BOEKING OK",A20)))</formula>
    </cfRule>
  </conditionalFormatting>
  <conditionalFormatting sqref="F20">
    <cfRule type="cellIs" dxfId="8" priority="8" operator="equal">
      <formula>0</formula>
    </cfRule>
  </conditionalFormatting>
  <conditionalFormatting sqref="G20:U20">
    <cfRule type="containsText" dxfId="7" priority="2" operator="containsText" text="BOEKING OK">
      <formula>NOT(ISERROR(SEARCH("BOEKING OK",G20)))</formula>
    </cfRule>
  </conditionalFormatting>
  <conditionalFormatting sqref="V20">
    <cfRule type="cellIs" dxfId="6" priority="7" operator="equal">
      <formula>0</formula>
    </cfRule>
  </conditionalFormatting>
  <conditionalFormatting sqref="W20:CD20">
    <cfRule type="containsText" dxfId="5" priority="1" operator="containsText" text="BOEKING OK">
      <formula>NOT(ISERROR(SEARCH("BOEKING OK",W20)))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Blad7"/>
  <dimension ref="A1:CD24"/>
  <sheetViews>
    <sheetView workbookViewId="0">
      <pane ySplit="22" topLeftCell="A23" activePane="bottomLeft" state="frozen"/>
      <selection activeCell="A2" sqref="A2"/>
      <selection pane="bottomLeft"/>
    </sheetView>
  </sheetViews>
  <sheetFormatPr defaultColWidth="14.75" defaultRowHeight="18" customHeight="1" x14ac:dyDescent="0.2"/>
  <cols>
    <col min="1" max="1" width="30.75" style="24" customWidth="1"/>
    <col min="2" max="2" width="7.125" style="21" bestFit="1" customWidth="1"/>
    <col min="3" max="3" width="9.125" style="19" bestFit="1" customWidth="1"/>
    <col min="4" max="4" width="7.625" style="19" bestFit="1" customWidth="1"/>
    <col min="5" max="5" width="12.125" style="19" bestFit="1" customWidth="1"/>
    <col min="6" max="6" width="7" style="39" bestFit="1" customWidth="1"/>
    <col min="7" max="7" width="6.75" style="19" bestFit="1" customWidth="1"/>
    <col min="8" max="8" width="9.75" style="19" bestFit="1" customWidth="1"/>
    <col min="9" max="9" width="8.75" style="19" bestFit="1" customWidth="1"/>
    <col min="10" max="10" width="7.875" style="19" bestFit="1" customWidth="1"/>
    <col min="11" max="11" width="14.625" style="19" bestFit="1" customWidth="1"/>
    <col min="12" max="12" width="12.625" style="19" bestFit="1" customWidth="1"/>
    <col min="13" max="13" width="11.875" style="19" bestFit="1" customWidth="1"/>
    <col min="14" max="14" width="11.75" style="19" bestFit="1" customWidth="1"/>
    <col min="15" max="15" width="9" style="19" bestFit="1" customWidth="1"/>
    <col min="16" max="16" width="12" style="19" bestFit="1" customWidth="1"/>
    <col min="17" max="17" width="8.375" style="19" bestFit="1" customWidth="1"/>
    <col min="18" max="18" width="8.625" style="19" bestFit="1" customWidth="1"/>
    <col min="19" max="19" width="11.125" style="19" bestFit="1" customWidth="1"/>
    <col min="20" max="20" width="8.75" style="19" bestFit="1" customWidth="1"/>
    <col min="21" max="21" width="11.75" style="19" bestFit="1" customWidth="1"/>
    <col min="22" max="22" width="10.375" style="39" bestFit="1" customWidth="1"/>
    <col min="23" max="23" width="8" style="19" bestFit="1" customWidth="1"/>
    <col min="24" max="24" width="10.75" style="19" bestFit="1" customWidth="1"/>
    <col min="25" max="25" width="8" style="19" bestFit="1" customWidth="1"/>
    <col min="26" max="26" width="6.625" style="19" bestFit="1" customWidth="1"/>
    <col min="27" max="27" width="10" style="19" bestFit="1" customWidth="1"/>
    <col min="28" max="34" width="5.75" style="19" bestFit="1" customWidth="1"/>
    <col min="35" max="35" width="8.625" style="19" bestFit="1" customWidth="1"/>
    <col min="36" max="36" width="7.875" style="19" bestFit="1" customWidth="1"/>
    <col min="37" max="37" width="8.25" style="19" bestFit="1" customWidth="1"/>
    <col min="38" max="38" width="8.875" style="19" bestFit="1" customWidth="1"/>
    <col min="39" max="39" width="8.75" style="19" bestFit="1" customWidth="1"/>
    <col min="40" max="41" width="9.625" style="19" bestFit="1" customWidth="1"/>
    <col min="42" max="42" width="12.375" style="19" bestFit="1" customWidth="1"/>
    <col min="43" max="43" width="6.625" style="19" bestFit="1" customWidth="1"/>
    <col min="44" max="44" width="10.75" style="19" bestFit="1" customWidth="1"/>
    <col min="45" max="45" width="11.375" style="19" bestFit="1" customWidth="1"/>
    <col min="46" max="46" width="8.375" style="19" bestFit="1" customWidth="1"/>
    <col min="47" max="47" width="3.375" style="19" bestFit="1" customWidth="1"/>
    <col min="48" max="48" width="9" style="19" bestFit="1" customWidth="1"/>
    <col min="49" max="49" width="7.75" style="19" bestFit="1" customWidth="1"/>
    <col min="50" max="50" width="11.625" style="19" bestFit="1" customWidth="1"/>
    <col min="51" max="51" width="7.375" style="19" bestFit="1" customWidth="1"/>
    <col min="52" max="52" width="10.75" style="19" bestFit="1" customWidth="1"/>
    <col min="53" max="53" width="10.125" style="19" bestFit="1" customWidth="1"/>
    <col min="54" max="55" width="11" style="19" bestFit="1" customWidth="1"/>
    <col min="56" max="56" width="9" style="19" bestFit="1" customWidth="1"/>
    <col min="57" max="57" width="5.125" style="19" bestFit="1" customWidth="1"/>
    <col min="58" max="58" width="7.875" style="19" bestFit="1" customWidth="1"/>
    <col min="59" max="59" width="8.875" style="19" bestFit="1" customWidth="1"/>
    <col min="60" max="60" width="8.125" style="19" bestFit="1" customWidth="1"/>
    <col min="61" max="61" width="10.625" style="19" bestFit="1" customWidth="1"/>
    <col min="62" max="62" width="11.75" style="19" bestFit="1" customWidth="1"/>
    <col min="63" max="63" width="12" style="19" bestFit="1" customWidth="1"/>
    <col min="64" max="64" width="6" style="19" bestFit="1" customWidth="1"/>
    <col min="65" max="65" width="5" style="19" bestFit="1" customWidth="1"/>
    <col min="66" max="66" width="8" style="19" bestFit="1" customWidth="1"/>
    <col min="67" max="67" width="5.625" style="19" bestFit="1" customWidth="1"/>
    <col min="68" max="68" width="10.125" style="19" bestFit="1" customWidth="1"/>
    <col min="69" max="70" width="9.375" style="19" bestFit="1" customWidth="1"/>
    <col min="71" max="73" width="6.875" style="19" bestFit="1" customWidth="1"/>
    <col min="74" max="74" width="9.75" style="19" bestFit="1" customWidth="1"/>
    <col min="75" max="75" width="10.25" style="19" bestFit="1" customWidth="1"/>
    <col min="76" max="76" width="10.625" style="19" bestFit="1" customWidth="1"/>
    <col min="77" max="77" width="8" style="19" bestFit="1" customWidth="1"/>
    <col min="78" max="78" width="10.125" style="19" bestFit="1" customWidth="1"/>
    <col min="79" max="79" width="9.75" style="19" bestFit="1" customWidth="1"/>
    <col min="80" max="80" width="10.875" style="19" bestFit="1" customWidth="1"/>
    <col min="81" max="81" width="12.875" style="19" bestFit="1" customWidth="1"/>
    <col min="82" max="82" width="10.875" style="19" bestFit="1" customWidth="1"/>
    <col min="83" max="16384" width="14.75" style="19"/>
  </cols>
  <sheetData>
    <row r="1" spans="1:22" s="7" customFormat="1" ht="36" customHeight="1" x14ac:dyDescent="0.2">
      <c r="A1" s="8" t="s">
        <v>124</v>
      </c>
      <c r="B1" s="22"/>
      <c r="F1" s="38"/>
      <c r="V1" s="38"/>
    </row>
    <row r="2" spans="1:22" s="63" customFormat="1" ht="18" customHeight="1" x14ac:dyDescent="0.2">
      <c r="A2" s="62" t="str">
        <f>"* " &amp; AGRESSO &amp; " - template versie "&amp; VERSION &amp; " - laatste update " &amp; TEXT(MAX(DATES),"dd-mm-jjjj")</f>
        <v>* UNIT4 Agresso 5.6.3 - template versie 1.01 - laatste update 08-07-jjjj</v>
      </c>
    </row>
    <row r="4" spans="1:22" ht="18" customHeight="1" x14ac:dyDescent="0.2">
      <c r="A4" s="25" t="s">
        <v>115</v>
      </c>
    </row>
    <row r="5" spans="1:22" ht="18" customHeight="1" x14ac:dyDescent="0.2">
      <c r="A5" s="26" t="str">
        <f ca="1">"setdefault batch_id = " &amp; C5</f>
        <v>setdefault batch_id = U4BS45407</v>
      </c>
      <c r="B5" s="27"/>
      <c r="C5" s="28" t="str">
        <f ca="1">"U4BS" &amp; TODAY()</f>
        <v>U4BS45407</v>
      </c>
      <c r="D5" s="77" t="s">
        <v>255</v>
      </c>
      <c r="E5" s="77"/>
      <c r="F5" s="77"/>
      <c r="G5" s="77"/>
      <c r="H5" s="77"/>
      <c r="I5" s="77"/>
      <c r="J5" s="77"/>
      <c r="K5" s="77"/>
    </row>
    <row r="6" spans="1:22" ht="18" customHeight="1" x14ac:dyDescent="0.2">
      <c r="A6" s="26" t="str">
        <f>"setdefault client = " &amp;C6</f>
        <v>setdefault client = NL</v>
      </c>
      <c r="B6" s="27"/>
      <c r="C6" s="28" t="s">
        <v>111</v>
      </c>
      <c r="D6" s="77" t="s">
        <v>256</v>
      </c>
      <c r="E6" s="77"/>
      <c r="F6" s="77"/>
      <c r="G6" s="77"/>
      <c r="H6" s="77"/>
      <c r="I6" s="77"/>
      <c r="J6" s="77"/>
      <c r="K6" s="77"/>
    </row>
    <row r="7" spans="1:22" ht="18" customHeight="1" x14ac:dyDescent="0.2">
      <c r="A7" s="26" t="str">
        <f>"setdefault interface = " &amp; C7</f>
        <v>setdefault interface = BI</v>
      </c>
      <c r="B7" s="27"/>
      <c r="C7" s="28" t="s">
        <v>112</v>
      </c>
      <c r="D7" s="77" t="s">
        <v>113</v>
      </c>
      <c r="E7" s="77"/>
      <c r="F7" s="77"/>
      <c r="G7" s="77"/>
      <c r="H7" s="77"/>
      <c r="I7" s="77"/>
      <c r="J7" s="77"/>
      <c r="K7" s="77"/>
    </row>
    <row r="8" spans="1:22" ht="18" customHeight="1" x14ac:dyDescent="0.2">
      <c r="A8" s="26" t="str">
        <f>"setdefault voucher_type = " &amp;C8</f>
        <v>setdefault voucher_type = BI</v>
      </c>
      <c r="B8" s="27"/>
      <c r="C8" s="28" t="s">
        <v>112</v>
      </c>
      <c r="D8" s="77" t="s">
        <v>121</v>
      </c>
      <c r="E8" s="77"/>
      <c r="F8" s="77"/>
      <c r="G8" s="77"/>
      <c r="H8" s="77"/>
      <c r="I8" s="77"/>
      <c r="J8" s="77"/>
      <c r="K8" s="77"/>
    </row>
    <row r="9" spans="1:22" ht="18" customHeight="1" x14ac:dyDescent="0.2">
      <c r="A9" s="26" t="str">
        <f>"setdefault voucher_date = " &amp; C9</f>
        <v>setdefault voucher_date = 38718</v>
      </c>
      <c r="B9" s="27"/>
      <c r="C9" s="29">
        <v>38718</v>
      </c>
      <c r="D9" s="77" t="s">
        <v>118</v>
      </c>
      <c r="E9" s="77"/>
      <c r="F9" s="77"/>
      <c r="G9" s="77"/>
      <c r="H9" s="77"/>
      <c r="I9" s="77"/>
      <c r="J9" s="77"/>
      <c r="K9" s="77"/>
    </row>
    <row r="10" spans="1:22" ht="18" customHeight="1" x14ac:dyDescent="0.2">
      <c r="A10" s="26" t="str">
        <f>"setdefault period = " &amp; C10</f>
        <v>setdefault period = 200601</v>
      </c>
      <c r="B10" s="27"/>
      <c r="C10" s="28">
        <v>200601</v>
      </c>
      <c r="D10" s="77" t="s">
        <v>117</v>
      </c>
      <c r="E10" s="77"/>
      <c r="F10" s="77"/>
      <c r="G10" s="77"/>
      <c r="H10" s="77"/>
      <c r="I10" s="77"/>
      <c r="J10" s="77"/>
      <c r="K10" s="77"/>
    </row>
    <row r="11" spans="1:22" ht="18" customHeight="1" x14ac:dyDescent="0.2">
      <c r="A11" s="26" t="str">
        <f>"setdefault variant_number = " &amp; C11</f>
        <v>setdefault variant_number = 0</v>
      </c>
      <c r="B11" s="27"/>
      <c r="C11" s="28">
        <v>0</v>
      </c>
      <c r="D11" s="77" t="s">
        <v>114</v>
      </c>
      <c r="E11" s="77"/>
      <c r="F11" s="77"/>
      <c r="G11" s="77"/>
      <c r="H11" s="77"/>
      <c r="I11" s="77"/>
      <c r="J11" s="77"/>
      <c r="K11" s="77"/>
    </row>
    <row r="12" spans="1:22" ht="18" customHeight="1" x14ac:dyDescent="0.2">
      <c r="A12" s="26" t="str">
        <f>"setdefault vouch_treat = " &amp; C12</f>
        <v>setdefault vouch_treat = 2</v>
      </c>
      <c r="B12" s="27"/>
      <c r="C12" s="28">
        <v>2</v>
      </c>
      <c r="D12" s="77" t="s">
        <v>116</v>
      </c>
      <c r="E12" s="77"/>
      <c r="F12" s="77"/>
      <c r="G12" s="77"/>
      <c r="H12" s="77"/>
      <c r="I12" s="77"/>
      <c r="J12" s="77"/>
      <c r="K12" s="77"/>
    </row>
    <row r="13" spans="1:22" ht="18" customHeight="1" x14ac:dyDescent="0.2">
      <c r="A13" s="26" t="str">
        <f>"setdefault seq_no_flag = " &amp; C13</f>
        <v>setdefault seq_no_flag = 1</v>
      </c>
      <c r="B13" s="27"/>
      <c r="C13" s="28">
        <v>1</v>
      </c>
      <c r="D13" s="77" t="s">
        <v>254</v>
      </c>
      <c r="E13" s="77"/>
      <c r="F13" s="77"/>
      <c r="G13" s="77"/>
      <c r="H13" s="77"/>
      <c r="I13" s="77"/>
      <c r="J13" s="77"/>
      <c r="K13" s="77"/>
    </row>
    <row r="14" spans="1:22" ht="18" customHeight="1" x14ac:dyDescent="0.2">
      <c r="B14" s="30"/>
      <c r="C14" s="31"/>
      <c r="D14" s="30"/>
      <c r="E14" s="30"/>
      <c r="F14" s="40"/>
      <c r="G14" s="30"/>
      <c r="H14" s="30"/>
      <c r="I14" s="30"/>
      <c r="V14" s="44"/>
    </row>
    <row r="15" spans="1:22" ht="18" customHeight="1" x14ac:dyDescent="0.2">
      <c r="A15" s="25" t="s">
        <v>119</v>
      </c>
      <c r="B15" s="32"/>
      <c r="C15" s="32"/>
      <c r="D15" s="80" t="s">
        <v>120</v>
      </c>
      <c r="E15" s="80"/>
      <c r="F15" s="80"/>
      <c r="G15" s="80"/>
      <c r="H15" s="80"/>
      <c r="I15" s="80"/>
      <c r="V15" s="44"/>
    </row>
    <row r="16" spans="1:22" ht="18" customHeight="1" x14ac:dyDescent="0.2">
      <c r="A16" s="33"/>
      <c r="B16" s="34"/>
      <c r="C16" s="34"/>
      <c r="D16" s="34"/>
      <c r="E16" s="27"/>
      <c r="F16" s="41"/>
      <c r="G16" s="27"/>
      <c r="H16" s="27"/>
      <c r="I16" s="27"/>
      <c r="J16" s="27"/>
      <c r="K16" s="27"/>
      <c r="V16" s="44"/>
    </row>
    <row r="17" spans="1:82" ht="18" customHeight="1" x14ac:dyDescent="0.2">
      <c r="A17" s="36"/>
      <c r="C17" s="21"/>
      <c r="D17" s="21"/>
      <c r="E17" s="30"/>
      <c r="F17" s="40"/>
      <c r="G17" s="30"/>
      <c r="H17" s="30"/>
      <c r="I17" s="30"/>
      <c r="J17" s="30"/>
      <c r="K17" s="30"/>
      <c r="V17" s="44"/>
    </row>
    <row r="18" spans="1:82" s="21" customFormat="1" ht="18" customHeight="1" x14ac:dyDescent="0.2">
      <c r="A18" s="36"/>
    </row>
    <row r="19" spans="1:82" ht="18" customHeight="1" x14ac:dyDescent="0.2">
      <c r="A19" s="36"/>
      <c r="C19" s="21"/>
      <c r="D19" s="21"/>
      <c r="E19" s="30"/>
      <c r="F19" s="40"/>
      <c r="G19" s="30"/>
      <c r="H19" s="30"/>
      <c r="I19" s="30"/>
      <c r="V19" s="44"/>
    </row>
    <row r="20" spans="1:82" s="37" customFormat="1" ht="18" customHeight="1" x14ac:dyDescent="0.2">
      <c r="A20" s="78" t="str">
        <f>IF(F20+V20=0,"* BOEKING OK - Het totaal van de boeking is 0","* FOUT IN BOEKING - Het totaal van de boeking moet nul zijn")</f>
        <v>* BOEKING OK - Het totaal van de boeking is 0</v>
      </c>
      <c r="B20" s="78"/>
      <c r="C20" s="78"/>
      <c r="D20" s="78"/>
      <c r="E20" s="78"/>
      <c r="F20" s="42">
        <f>SUM(F22:F100002)</f>
        <v>0</v>
      </c>
      <c r="G20" s="79" t="str">
        <f>IF(F20+V20=0,"* BOEKING OK - Het totaal van de boeking is 0","* FOUT IN BOEKING - Het totaal van de boeking moet nul zijn")</f>
        <v>* BOEKING OK - Het totaal van de boeking is 0</v>
      </c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79"/>
      <c r="U20" s="79"/>
      <c r="V20" s="42">
        <f>SUM(V22:V100002)</f>
        <v>0</v>
      </c>
      <c r="W20" s="79" t="str">
        <f>IF(F20+V20=0,"* BOEKING OK - Het totaal van de boeking is 0","* FOUT IN BOEKING - Het totaal van de boeking moet nul zijn")</f>
        <v>* BOEKING OK - Het totaal van de boeking is 0</v>
      </c>
      <c r="X20" s="79"/>
      <c r="Y20" s="79"/>
      <c r="Z20" s="79"/>
      <c r="AA20" s="79"/>
      <c r="AB20" s="79"/>
      <c r="AC20" s="79"/>
      <c r="AD20" s="79"/>
      <c r="AE20" s="79"/>
      <c r="AF20" s="79"/>
      <c r="AG20" s="79"/>
      <c r="AH20" s="79"/>
      <c r="AI20" s="79"/>
      <c r="AJ20" s="79"/>
      <c r="AK20" s="79"/>
      <c r="AL20" s="79"/>
      <c r="AM20" s="79"/>
      <c r="AN20" s="79"/>
      <c r="AO20" s="79"/>
      <c r="AP20" s="79"/>
      <c r="AQ20" s="79"/>
      <c r="AR20" s="79"/>
      <c r="AS20" s="79"/>
      <c r="AT20" s="79"/>
      <c r="AU20" s="79"/>
      <c r="AV20" s="79"/>
      <c r="AW20" s="79"/>
      <c r="AX20" s="79"/>
      <c r="AY20" s="79"/>
      <c r="AZ20" s="79"/>
      <c r="BA20" s="79"/>
      <c r="BB20" s="79"/>
      <c r="BC20" s="79"/>
      <c r="BD20" s="79"/>
      <c r="BE20" s="79"/>
      <c r="BF20" s="79"/>
      <c r="BG20" s="79"/>
      <c r="BH20" s="79"/>
      <c r="BI20" s="79"/>
      <c r="BJ20" s="79"/>
      <c r="BK20" s="79"/>
      <c r="BL20" s="79"/>
      <c r="BM20" s="79"/>
      <c r="BN20" s="79"/>
      <c r="BO20" s="79"/>
      <c r="BP20" s="79"/>
      <c r="BQ20" s="79"/>
      <c r="BR20" s="79"/>
      <c r="BS20" s="79"/>
      <c r="BT20" s="79"/>
      <c r="BU20" s="79"/>
      <c r="BV20" s="79"/>
      <c r="BW20" s="79"/>
      <c r="BX20" s="79"/>
      <c r="BY20" s="79"/>
      <c r="BZ20" s="79"/>
      <c r="CA20" s="79"/>
      <c r="CB20" s="79"/>
      <c r="CC20" s="79"/>
      <c r="CD20" s="79"/>
    </row>
    <row r="21" spans="1:82" ht="18" customHeight="1" x14ac:dyDescent="0.2">
      <c r="B21" s="30"/>
      <c r="C21" s="31"/>
      <c r="D21" s="30"/>
      <c r="E21" s="30"/>
      <c r="F21" s="40"/>
      <c r="G21" s="30"/>
      <c r="H21" s="30"/>
      <c r="I21" s="30"/>
      <c r="V21" s="44"/>
    </row>
    <row r="22" spans="1:82" s="18" customFormat="1" ht="18" customHeight="1" x14ac:dyDescent="0.2">
      <c r="A22" s="23" t="str">
        <f>IF(F20+V20=0,"update_columns GL07","FOUT_DB_vs_CR")</f>
        <v>update_columns GL07</v>
      </c>
      <c r="B22" s="15" t="s">
        <v>2</v>
      </c>
      <c r="C22" s="16" t="s">
        <v>19</v>
      </c>
      <c r="D22" s="16" t="s">
        <v>20</v>
      </c>
      <c r="E22" s="16" t="s">
        <v>21</v>
      </c>
      <c r="F22" s="43" t="s">
        <v>22</v>
      </c>
      <c r="G22" s="17" t="s">
        <v>23</v>
      </c>
      <c r="H22" s="16" t="s">
        <v>24</v>
      </c>
      <c r="I22" s="17" t="s">
        <v>25</v>
      </c>
      <c r="J22" s="16" t="s">
        <v>26</v>
      </c>
      <c r="K22" s="16" t="s">
        <v>27</v>
      </c>
      <c r="L22" s="16" t="s">
        <v>28</v>
      </c>
      <c r="M22" s="16" t="s">
        <v>29</v>
      </c>
      <c r="N22" s="16" t="s">
        <v>30</v>
      </c>
      <c r="O22" s="16" t="s">
        <v>31</v>
      </c>
      <c r="P22" s="16" t="s">
        <v>33</v>
      </c>
      <c r="Q22" s="16" t="s">
        <v>34</v>
      </c>
      <c r="R22" s="16" t="s">
        <v>35</v>
      </c>
      <c r="S22" s="16" t="s">
        <v>36</v>
      </c>
      <c r="T22" s="16" t="s">
        <v>37</v>
      </c>
      <c r="U22" s="16" t="s">
        <v>38</v>
      </c>
      <c r="V22" s="43" t="s">
        <v>39</v>
      </c>
      <c r="W22" s="16" t="s">
        <v>40</v>
      </c>
      <c r="X22" s="16" t="s">
        <v>41</v>
      </c>
      <c r="Y22" s="17" t="s">
        <v>42</v>
      </c>
      <c r="Z22" s="16" t="s">
        <v>43</v>
      </c>
      <c r="AA22" s="16" t="s">
        <v>44</v>
      </c>
      <c r="AB22" s="16" t="s">
        <v>45</v>
      </c>
      <c r="AC22" s="16" t="s">
        <v>46</v>
      </c>
      <c r="AD22" s="16" t="s">
        <v>47</v>
      </c>
      <c r="AE22" s="16" t="s">
        <v>48</v>
      </c>
      <c r="AF22" s="16" t="s">
        <v>49</v>
      </c>
      <c r="AG22" s="16" t="s">
        <v>50</v>
      </c>
      <c r="AH22" s="16" t="s">
        <v>51</v>
      </c>
      <c r="AI22" s="16" t="s">
        <v>52</v>
      </c>
      <c r="AJ22" s="16" t="s">
        <v>53</v>
      </c>
      <c r="AK22" s="16" t="s">
        <v>54</v>
      </c>
      <c r="AL22" s="16" t="s">
        <v>55</v>
      </c>
      <c r="AM22" s="16" t="s">
        <v>56</v>
      </c>
      <c r="AN22" s="16" t="s">
        <v>57</v>
      </c>
      <c r="AO22" s="16" t="s">
        <v>58</v>
      </c>
      <c r="AP22" s="17" t="s">
        <v>59</v>
      </c>
      <c r="AQ22" s="16" t="s">
        <v>60</v>
      </c>
      <c r="AR22" s="16" t="s">
        <v>61</v>
      </c>
      <c r="AS22" s="16" t="s">
        <v>62</v>
      </c>
      <c r="AT22" s="16" t="s">
        <v>64</v>
      </c>
      <c r="AU22" s="16" t="s">
        <v>65</v>
      </c>
      <c r="AV22" s="16" t="s">
        <v>66</v>
      </c>
      <c r="AW22" s="16" t="s">
        <v>67</v>
      </c>
      <c r="AX22" s="16" t="s">
        <v>68</v>
      </c>
      <c r="AY22" s="16" t="s">
        <v>69</v>
      </c>
      <c r="AZ22" s="16" t="s">
        <v>70</v>
      </c>
      <c r="BA22" s="16" t="s">
        <v>71</v>
      </c>
      <c r="BB22" s="16" t="s">
        <v>72</v>
      </c>
      <c r="BC22" s="16" t="s">
        <v>73</v>
      </c>
      <c r="BD22" s="16" t="s">
        <v>74</v>
      </c>
      <c r="BE22" s="16" t="s">
        <v>75</v>
      </c>
      <c r="BF22" s="16" t="s">
        <v>76</v>
      </c>
      <c r="BG22" s="16" t="s">
        <v>77</v>
      </c>
      <c r="BH22" s="16" t="s">
        <v>78</v>
      </c>
      <c r="BI22" s="16" t="s">
        <v>79</v>
      </c>
      <c r="BJ22" s="16" t="s">
        <v>80</v>
      </c>
      <c r="BK22" s="16" t="s">
        <v>81</v>
      </c>
      <c r="BL22" s="16" t="s">
        <v>82</v>
      </c>
      <c r="BM22" s="16" t="s">
        <v>83</v>
      </c>
      <c r="BN22" s="16" t="s">
        <v>84</v>
      </c>
      <c r="BO22" s="16" t="s">
        <v>85</v>
      </c>
      <c r="BP22" s="16" t="s">
        <v>86</v>
      </c>
      <c r="BQ22" s="16" t="s">
        <v>87</v>
      </c>
      <c r="BR22" s="17" t="s">
        <v>88</v>
      </c>
      <c r="BS22" s="16" t="s">
        <v>89</v>
      </c>
      <c r="BT22" s="16" t="s">
        <v>90</v>
      </c>
      <c r="BU22" s="16" t="s">
        <v>91</v>
      </c>
      <c r="BV22" s="16" t="s">
        <v>92</v>
      </c>
      <c r="BW22" s="16" t="s">
        <v>94</v>
      </c>
      <c r="BX22" s="16" t="s">
        <v>95</v>
      </c>
      <c r="BY22" s="16" t="s">
        <v>97</v>
      </c>
      <c r="BZ22" s="16" t="s">
        <v>98</v>
      </c>
      <c r="CA22" s="16" t="s">
        <v>99</v>
      </c>
      <c r="CB22" s="16" t="s">
        <v>100</v>
      </c>
      <c r="CC22" s="16" t="s">
        <v>101</v>
      </c>
      <c r="CD22" s="16" t="s">
        <v>102</v>
      </c>
    </row>
    <row r="23" spans="1:82" ht="18" customHeight="1" x14ac:dyDescent="0.2">
      <c r="A23" s="24" t="s">
        <v>103</v>
      </c>
      <c r="B23" s="20" t="s">
        <v>8</v>
      </c>
      <c r="F23" s="39">
        <v>10</v>
      </c>
      <c r="G23" s="19">
        <v>8001</v>
      </c>
      <c r="I23" s="19" t="s">
        <v>126</v>
      </c>
      <c r="V23" s="39">
        <v>10</v>
      </c>
      <c r="Y23" s="19" t="s">
        <v>110</v>
      </c>
      <c r="AB23" s="19">
        <v>110</v>
      </c>
      <c r="AP23" s="19" t="s">
        <v>127</v>
      </c>
      <c r="BR23" s="19" t="e">
        <f>VLOOKUP(B23,ACCOUNTS,3,FALSE)</f>
        <v>#N/A</v>
      </c>
      <c r="BW23" s="19">
        <v>1</v>
      </c>
    </row>
    <row r="24" spans="1:82" ht="18" customHeight="1" x14ac:dyDescent="0.2">
      <c r="A24" s="24" t="s">
        <v>103</v>
      </c>
      <c r="B24" s="21" t="s">
        <v>11</v>
      </c>
      <c r="F24" s="39">
        <v>-10</v>
      </c>
      <c r="G24" s="19">
        <v>8001</v>
      </c>
      <c r="I24" s="19" t="s">
        <v>126</v>
      </c>
      <c r="V24" s="39">
        <v>-10</v>
      </c>
      <c r="Y24" s="19" t="s">
        <v>110</v>
      </c>
      <c r="AB24" s="19">
        <v>110</v>
      </c>
      <c r="AP24" s="19" t="s">
        <v>127</v>
      </c>
      <c r="BR24" s="19" t="e">
        <f>VLOOKUP(B24,ACCOUNTS,3,FALSE)</f>
        <v>#N/A</v>
      </c>
      <c r="BW24" s="19">
        <v>1</v>
      </c>
    </row>
  </sheetData>
  <mergeCells count="13">
    <mergeCell ref="D6:K6"/>
    <mergeCell ref="D10:K10"/>
    <mergeCell ref="D5:K5"/>
    <mergeCell ref="D7:K7"/>
    <mergeCell ref="D8:K8"/>
    <mergeCell ref="D9:K9"/>
    <mergeCell ref="A20:E20"/>
    <mergeCell ref="G20:U20"/>
    <mergeCell ref="W20:CD20"/>
    <mergeCell ref="D11:K11"/>
    <mergeCell ref="D12:K12"/>
    <mergeCell ref="D13:K13"/>
    <mergeCell ref="D15:I15"/>
  </mergeCells>
  <conditionalFormatting sqref="A20:E20">
    <cfRule type="containsText" dxfId="4" priority="7" operator="containsText" text="BOEKING OK">
      <formula>NOT(ISERROR(SEARCH("BOEKING OK",A20)))</formula>
    </cfRule>
  </conditionalFormatting>
  <conditionalFormatting sqref="F20">
    <cfRule type="cellIs" dxfId="3" priority="6" operator="equal">
      <formula>0</formula>
    </cfRule>
  </conditionalFormatting>
  <conditionalFormatting sqref="G20:U20">
    <cfRule type="containsText" dxfId="2" priority="2" operator="containsText" text="BOEKING OK">
      <formula>NOT(ISERROR(SEARCH("BOEKING OK",G20)))</formula>
    </cfRule>
  </conditionalFormatting>
  <conditionalFormatting sqref="V20">
    <cfRule type="cellIs" dxfId="1" priority="5" operator="equal">
      <formula>0</formula>
    </cfRule>
  </conditionalFormatting>
  <conditionalFormatting sqref="W20:CD20">
    <cfRule type="containsText" dxfId="0" priority="1" operator="containsText" text="BOEKING OK">
      <formula>NOT(ISERROR(SEARCH("BOEKING OK",W20)))</formula>
    </cfRule>
  </conditionalFormatting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9A9A792835DEA4689EE924F89268B18" ma:contentTypeVersion="0" ma:contentTypeDescription="Create a new document." ma:contentTypeScope="" ma:versionID="c087e907c3711ff0d6d35f6ff8ce8cc4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413230e19d225c99bc6f3651f473b3f3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81FD9E0-C0D3-475D-96E3-0C695FFDE5C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FE186F90-6564-4BFD-9E37-CFAB3C9A9D2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40FE88F-B620-4A7B-B250-56EFF213C450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4</vt:i4>
      </vt:variant>
    </vt:vector>
  </HeadingPairs>
  <TitlesOfParts>
    <vt:vector size="11" baseType="lpstr">
      <vt:lpstr>_changelog</vt:lpstr>
      <vt:lpstr>Informatie</vt:lpstr>
      <vt:lpstr>Velden</vt:lpstr>
      <vt:lpstr>Rekeningstelsel</vt:lpstr>
      <vt:lpstr>GL07 GL TRANSACTION</vt:lpstr>
      <vt:lpstr>GL07 AP TRANSACTION</vt:lpstr>
      <vt:lpstr>GL07 AR TRANSACTION</vt:lpstr>
      <vt:lpstr>ACCOUNTS</vt:lpstr>
      <vt:lpstr>AGRESSO</vt:lpstr>
      <vt:lpstr>DATES</vt:lpstr>
      <vt:lpstr>VERSION</vt:lpstr>
    </vt:vector>
  </TitlesOfParts>
  <Company>Unit 4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Ortwin van Vessem</dc:creator>
  <cp:lastModifiedBy>Patrick Murray</cp:lastModifiedBy>
  <cp:lastPrinted>2013-04-17T13:55:31Z</cp:lastPrinted>
  <dcterms:created xsi:type="dcterms:W3CDTF">2013-04-11T07:21:58Z</dcterms:created>
  <dcterms:modified xsi:type="dcterms:W3CDTF">2024-04-25T19:55:44Z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0x010100E9A9A792835DEA4689EE924F89268B18</vt:lpwstr>
  </property>
</Properties>
</file>