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trick.Murray\Documents\OneDrive - Agilyx Group\AgilyxGroup\Other Info Work\Unit4 Onedrive\"/>
    </mc:Choice>
  </mc:AlternateContent>
  <xr:revisionPtr revIDLastSave="0" documentId="13_ncr:1_{434673A1-F7D8-48B8-8302-1155CE6873F6}" xr6:coauthVersionLast="47" xr6:coauthVersionMax="47" xr10:uidLastSave="{00000000-0000-0000-0000-000000000000}"/>
  <bookViews>
    <workbookView xWindow="-38520" yWindow="-120" windowWidth="38640" windowHeight="15720" firstSheet="1" activeTab="2" xr2:uid="{00000000-000D-0000-FFFF-FFFF00000000}"/>
  </bookViews>
  <sheets>
    <sheet name="_options" sheetId="2" state="hidden" r:id="rId1"/>
    <sheet name="LG04 Purchase order" sheetId="7" r:id="rId2"/>
    <sheet name="LG04 Order confirmation" sheetId="5" r:id="rId3"/>
    <sheet name="LG04 Goederenontvangs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8" i="7" l="1"/>
  <c r="BL17" i="7"/>
  <c r="AG17" i="7"/>
  <c r="A13" i="7"/>
  <c r="A12" i="7"/>
  <c r="A11" i="7"/>
  <c r="A10" i="7"/>
  <c r="A9" i="7"/>
  <c r="C8" i="7"/>
  <c r="A8" i="7" s="1"/>
  <c r="A7" i="7"/>
  <c r="C6" i="7"/>
  <c r="A6" i="7" s="1"/>
  <c r="A5" i="7"/>
  <c r="A4" i="7"/>
  <c r="C3" i="7"/>
  <c r="A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Jeroen Figee</author>
  </authors>
  <commentList>
    <comment ref="F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alleen invoeren bij eenmalige crediteuren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Alleen invullen bij eenmalige crediteur
</t>
        </r>
      </text>
    </comment>
    <comment ref="Z16" authorId="0" shapeId="0" xr:uid="{00000000-0006-0000-0100-000003000000}">
      <text>
        <r>
          <rPr>
            <sz val="9"/>
            <color indexed="81"/>
            <rFont val="Tahoma"/>
            <family val="2"/>
          </rPr>
          <t>leeg=waarde parameter 
DEF_CONTROL. Waarden: N, A, Q, 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Jeroen Figee</author>
  </authors>
  <commentList>
    <comment ref="E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alleen invoeren bij eenmalige crediteuren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Alleen invullen bij eenmalige crediteur
</t>
        </r>
      </text>
    </comment>
  </commentList>
</comments>
</file>

<file path=xl/sharedStrings.xml><?xml version="1.0" encoding="utf-8"?>
<sst xmlns="http://schemas.openxmlformats.org/spreadsheetml/2006/main" count="391" uniqueCount="282">
  <si>
    <t>* This sheet is manipulated by the 'Options...' dialog and should not be changed by hand</t>
  </si>
  <si>
    <t>Postback sheet inkooporders</t>
  </si>
  <si>
    <t>Batchnummer moet uniek zijn</t>
  </si>
  <si>
    <t>Variant van LG04 die gestart moet worden</t>
  </si>
  <si>
    <t>NO509</t>
  </si>
  <si>
    <t>Administratie</t>
  </si>
  <si>
    <t>N</t>
  </si>
  <si>
    <t>04</t>
  </si>
  <si>
    <t>update_columns LG04</t>
  </si>
  <si>
    <t>account</t>
  </si>
  <si>
    <t>accountable</t>
  </si>
  <si>
    <t>address</t>
  </si>
  <si>
    <t>allocation_key</t>
  </si>
  <si>
    <t>amount</t>
  </si>
  <si>
    <t>amount_set</t>
  </si>
  <si>
    <t>apar_id</t>
  </si>
  <si>
    <t>apar_id_ref</t>
  </si>
  <si>
    <t>apar_name</t>
  </si>
  <si>
    <t>art_descr</t>
  </si>
  <si>
    <t>article</t>
  </si>
  <si>
    <t>att_1_id</t>
  </si>
  <si>
    <t>att_2_id</t>
  </si>
  <si>
    <t>att_3_id</t>
  </si>
  <si>
    <t>att_4_id</t>
  </si>
  <si>
    <t>att_5_id</t>
  </si>
  <si>
    <t>att_6_id</t>
  </si>
  <si>
    <t>att_7_id</t>
  </si>
  <si>
    <t>bank_account</t>
  </si>
  <si>
    <t>client_ref</t>
  </si>
  <si>
    <t>confirm_date</t>
  </si>
  <si>
    <t>contract_id</t>
  </si>
  <si>
    <t>control</t>
  </si>
  <si>
    <t>currency</t>
  </si>
  <si>
    <t>cur_amount</t>
  </si>
  <si>
    <t>del_met_descr</t>
  </si>
  <si>
    <t>del_term_descr</t>
  </si>
  <si>
    <t>deliv_addr</t>
  </si>
  <si>
    <t>deliv_attention</t>
  </si>
  <si>
    <t>deliv_date</t>
  </si>
  <si>
    <t>deliv_method</t>
  </si>
  <si>
    <t>deliv_terms</t>
  </si>
  <si>
    <t>dim_1</t>
  </si>
  <si>
    <t>dim_2</t>
  </si>
  <si>
    <t>dim_3</t>
  </si>
  <si>
    <t>dim_4</t>
  </si>
  <si>
    <t>dim_5</t>
  </si>
  <si>
    <t>dim_6</t>
  </si>
  <si>
    <t>dim_7</t>
  </si>
  <si>
    <t>dim_value_1</t>
  </si>
  <si>
    <t>dim_value_2</t>
  </si>
  <si>
    <t>dim_value_3</t>
  </si>
  <si>
    <t>dim_value_4</t>
  </si>
  <si>
    <t>dim_value_5</t>
  </si>
  <si>
    <t>dim_value_6</t>
  </si>
  <si>
    <t>dim_value_7</t>
  </si>
  <si>
    <t>disc_percent</t>
  </si>
  <si>
    <t>discount</t>
  </si>
  <si>
    <t>ean</t>
  </si>
  <si>
    <t>exch_rate</t>
  </si>
  <si>
    <t>ext_ord_ref</t>
  </si>
  <si>
    <t>intrule_id</t>
  </si>
  <si>
    <t>line_no</t>
  </si>
  <si>
    <t>location</t>
  </si>
  <si>
    <t>long_info1</t>
  </si>
  <si>
    <t>long_info2</t>
  </si>
  <si>
    <t>lot</t>
  </si>
  <si>
    <t>main_apar_id</t>
  </si>
  <si>
    <t>mark_attention</t>
  </si>
  <si>
    <t>markings</t>
  </si>
  <si>
    <t>obs_date</t>
  </si>
  <si>
    <t>order_id</t>
  </si>
  <si>
    <t>pay_method</t>
  </si>
  <si>
    <t>place</t>
  </si>
  <si>
    <t>province</t>
  </si>
  <si>
    <t>rel_value</t>
  </si>
  <si>
    <t>responsible</t>
  </si>
  <si>
    <t>responsible2</t>
  </si>
  <si>
    <t>sequence_no</t>
  </si>
  <si>
    <t>sequence_ref</t>
  </si>
  <si>
    <t>serial_no</t>
  </si>
  <si>
    <t>short_info</t>
  </si>
  <si>
    <t>sup_article</t>
  </si>
  <si>
    <t>tax_code</t>
  </si>
  <si>
    <t>tax_system</t>
  </si>
  <si>
    <t>text1</t>
  </si>
  <si>
    <t>text2</t>
  </si>
  <si>
    <t>text3</t>
  </si>
  <si>
    <t>text4</t>
  </si>
  <si>
    <t>unit_code</t>
  </si>
  <si>
    <t>unit_descr</t>
  </si>
  <si>
    <t>unit_price</t>
  </si>
  <si>
    <t>value_1</t>
  </si>
  <si>
    <t>voucher_ref</t>
  </si>
  <si>
    <t>warehouse</t>
  </si>
  <si>
    <t>wf_state</t>
  </si>
  <si>
    <t>zip_code</t>
  </si>
  <si>
    <t>ext_order_id</t>
  </si>
  <si>
    <t xml:space="preserve">Rekening </t>
  </si>
  <si>
    <t>Besteller</t>
  </si>
  <si>
    <t xml:space="preserve">Adres eenmalige leverancier </t>
  </si>
  <si>
    <t>Distributie sleutel</t>
  </si>
  <si>
    <t>Bedrag</t>
  </si>
  <si>
    <t>Bedrag meegeven /berekenen</t>
  </si>
  <si>
    <t>Crediteur</t>
  </si>
  <si>
    <t>Markering crediteur</t>
  </si>
  <si>
    <t>Crediteur naam (bij eenmalige crediteur)</t>
  </si>
  <si>
    <t>Artikelomschrijving</t>
  </si>
  <si>
    <t>Artikelnummer</t>
  </si>
  <si>
    <t>Attribuut 1</t>
  </si>
  <si>
    <t>Attribuut 2</t>
  </si>
  <si>
    <t>Attribuut 3</t>
  </si>
  <si>
    <t>Attribuut 4</t>
  </si>
  <si>
    <t>Attribuut 5</t>
  </si>
  <si>
    <t>Attribuut 6</t>
  </si>
  <si>
    <t>Attribuut 7</t>
  </si>
  <si>
    <t>Bankrekening</t>
  </si>
  <si>
    <t>?</t>
  </si>
  <si>
    <t>Bevestigingsdatum</t>
  </si>
  <si>
    <t>Contractnummer</t>
  </si>
  <si>
    <t>Factuur controle</t>
  </si>
  <si>
    <t>Valuta</t>
  </si>
  <si>
    <t>Valutabedrag</t>
  </si>
  <si>
    <t>Leveringswijze omschrijving</t>
  </si>
  <si>
    <t>Leveringsconditie omschrijving</t>
  </si>
  <si>
    <t>Leverings adres</t>
  </si>
  <si>
    <t>Vrij veld</t>
  </si>
  <si>
    <t>Leveringsdatum</t>
  </si>
  <si>
    <t>Leverings wijze</t>
  </si>
  <si>
    <t>Leverings conditie</t>
  </si>
  <si>
    <t>Dim 1 orderregel</t>
  </si>
  <si>
    <t>Dim 2 orderregel</t>
  </si>
  <si>
    <t>Dim 3 orderregel</t>
  </si>
  <si>
    <t>Dim 4 orderregel</t>
  </si>
  <si>
    <t>Dim 5 orderregel</t>
  </si>
  <si>
    <t>Dim 6 orderregel</t>
  </si>
  <si>
    <t>Dim 7 orderregel</t>
  </si>
  <si>
    <t>Dim1 orde header</t>
  </si>
  <si>
    <t>Dim2 orderheader</t>
  </si>
  <si>
    <t>Dim3 orderheader</t>
  </si>
  <si>
    <t>Dim4 orderheader</t>
  </si>
  <si>
    <t>Dim5 orderheader</t>
  </si>
  <si>
    <t>Dim6 orderheader</t>
  </si>
  <si>
    <t>Dim7 orderheader</t>
  </si>
  <si>
    <t>Kortings percentage</t>
  </si>
  <si>
    <t>Korting</t>
  </si>
  <si>
    <t>EAN code</t>
  </si>
  <si>
    <t>Wisselkoers</t>
  </si>
  <si>
    <t>Externe ref.</t>
  </si>
  <si>
    <t>Renteregel</t>
  </si>
  <si>
    <t>Positie</t>
  </si>
  <si>
    <t>Magazijn locatie</t>
  </si>
  <si>
    <t>Koptekst</t>
  </si>
  <si>
    <t>Voetnoot</t>
  </si>
  <si>
    <t>Batch nummer</t>
  </si>
  <si>
    <t>Factuur ontvanger</t>
  </si>
  <si>
    <t>Extra leveradres</t>
  </si>
  <si>
    <t>Vrije tekst</t>
  </si>
  <si>
    <t>Extra datumveld</t>
  </si>
  <si>
    <t>Ordernummer</t>
  </si>
  <si>
    <t>Betalings methode</t>
  </si>
  <si>
    <t>Plaats eenmalige crediteur</t>
  </si>
  <si>
    <t>Provincie eenmalige crediteur</t>
  </si>
  <si>
    <t>Relatie op product</t>
  </si>
  <si>
    <t>Verantwoordelijk</t>
  </si>
  <si>
    <t>Aanvrager</t>
  </si>
  <si>
    <t>Regelnummer</t>
  </si>
  <si>
    <t>Regelnummer referentie</t>
  </si>
  <si>
    <t>Serie nummer</t>
  </si>
  <si>
    <t>Leveranciers artikelcode</t>
  </si>
  <si>
    <t>BTW code</t>
  </si>
  <si>
    <t>BTW systeem</t>
  </si>
  <si>
    <t>Tekst 1</t>
  </si>
  <si>
    <t>Tekst 2</t>
  </si>
  <si>
    <t>Tekst 3</t>
  </si>
  <si>
    <t>Tekst 4</t>
  </si>
  <si>
    <t>Eenheid</t>
  </si>
  <si>
    <t>Eenheid omschrijving</t>
  </si>
  <si>
    <t>Prijs</t>
  </si>
  <si>
    <t>Aantal</t>
  </si>
  <si>
    <t>Nummer van referentie factuur</t>
  </si>
  <si>
    <t>Magazijn</t>
  </si>
  <si>
    <t>WF status</t>
  </si>
  <si>
    <t xml:space="preserve"> Postcode eenmalige crediteur</t>
  </si>
  <si>
    <t>Extern order ID</t>
  </si>
  <si>
    <t>update_data</t>
  </si>
  <si>
    <t>Kees de Nooijer</t>
  </si>
  <si>
    <t>4218</t>
  </si>
  <si>
    <t>C1</t>
  </si>
  <si>
    <t>B0</t>
  </si>
  <si>
    <t>EUR</t>
  </si>
  <si>
    <t>Niet van toepassing</t>
  </si>
  <si>
    <t>Sterrenlaan 24</t>
  </si>
  <si>
    <t>N.V.T.</t>
  </si>
  <si>
    <t>300</t>
  </si>
  <si>
    <t>S1000</t>
  </si>
  <si>
    <t>Externe referentie</t>
  </si>
  <si>
    <t>IP</t>
  </si>
  <si>
    <t>KAREL</t>
  </si>
  <si>
    <t>JOHAN</t>
  </si>
  <si>
    <t>3</t>
  </si>
  <si>
    <t>Orderregel 1</t>
  </si>
  <si>
    <t>425100</t>
  </si>
  <si>
    <t>Kopieer Papier 500 Vel</t>
  </si>
  <si>
    <t>100001</t>
  </si>
  <si>
    <t>AG</t>
  </si>
  <si>
    <t>340</t>
  </si>
  <si>
    <t>2006-035</t>
  </si>
  <si>
    <t>NL</t>
  </si>
  <si>
    <t>STK</t>
  </si>
  <si>
    <t>Stuks</t>
  </si>
  <si>
    <t>Postback sheet orderbevestiging</t>
  </si>
  <si>
    <t>setdefault batch_id=JFI</t>
  </si>
  <si>
    <t>set variant_number = 0</t>
  </si>
  <si>
    <t>setdefault order_id=4000034</t>
  </si>
  <si>
    <t>set file_type=6</t>
  </si>
  <si>
    <t>setdefault client=NL</t>
  </si>
  <si>
    <t>setdefault terms_id=04</t>
  </si>
  <si>
    <t>setdefault trans_type=OC</t>
  </si>
  <si>
    <t>Type transactie: 41=inkooporder, OC=order bevestiging, 51=Goederenontvangst</t>
  </si>
  <si>
    <t>deliv_countr</t>
  </si>
  <si>
    <t>Provincie</t>
  </si>
  <si>
    <t>18-11-2011</t>
  </si>
  <si>
    <t>AUTO</t>
  </si>
  <si>
    <t>FOR/FOT</t>
  </si>
  <si>
    <t>Postback sheet goederenontvangst/retouren</t>
  </si>
  <si>
    <t>setdefault order_id=4000033</t>
  </si>
  <si>
    <t>Ordernummer voor goederenontvangst</t>
  </si>
  <si>
    <t>set variant_number = 2</t>
  </si>
  <si>
    <t>setdefault del_date=29-07-2011</t>
  </si>
  <si>
    <t>Leverdatum</t>
  </si>
  <si>
    <t>setdefault trans_type=51</t>
  </si>
  <si>
    <t>setdefault voucher_type=90</t>
  </si>
  <si>
    <t>Nummertype: 90=Magazijnontvangst</t>
  </si>
  <si>
    <t>Ontvangst nummer</t>
  </si>
  <si>
    <t>Retour tekst bij retour goederen</t>
  </si>
  <si>
    <t>Aantal geleverd / geretourneerd</t>
  </si>
  <si>
    <t>DP0001</t>
  </si>
  <si>
    <t>Batch number must be unique</t>
  </si>
  <si>
    <t>Variant of LG04 that needs to be started</t>
  </si>
  <si>
    <t>Client</t>
  </si>
  <si>
    <t>Order Date</t>
  </si>
  <si>
    <t>Order Type: 10 (Standard Purchase Order)</t>
  </si>
  <si>
    <t>Period</t>
  </si>
  <si>
    <t>Status O = ordered, N = Not ordered</t>
  </si>
  <si>
    <t>Template ID</t>
  </si>
  <si>
    <t>Payment term: 30 days after invoice date</t>
  </si>
  <si>
    <t>Type of transaction: 41 = Purchase order, OC = Order confirmation, 51 = Goods receipt</t>
  </si>
  <si>
    <t>Number Type: 40 = Purchase Orders</t>
  </si>
  <si>
    <t>Header</t>
  </si>
  <si>
    <t>Details</t>
  </si>
  <si>
    <t>Order Number Confirmation</t>
  </si>
  <si>
    <t>Order Confirmation</t>
  </si>
  <si>
    <t>Order date</t>
  </si>
  <si>
    <t>Confirmation date</t>
  </si>
  <si>
    <t>Type of transaction: 41=purchase order, OC=order confirmation, 51=Goods receipt</t>
  </si>
  <si>
    <t>Creditor name (for one-time creditor)</t>
  </si>
  <si>
    <t>One-time vendor address</t>
  </si>
  <si>
    <t>Amount</t>
  </si>
  <si>
    <t>Vendor</t>
  </si>
  <si>
    <t>Item Description</t>
  </si>
  <si>
    <t>Product</t>
  </si>
  <si>
    <t>Bank Account</t>
  </si>
  <si>
    <t>Currency</t>
  </si>
  <si>
    <t>Cr. Amount</t>
  </si>
  <si>
    <t>Discount Percentage</t>
  </si>
  <si>
    <t>Discount</t>
  </si>
  <si>
    <t>Line Number</t>
  </si>
  <si>
    <t>Lot</t>
  </si>
  <si>
    <t>Main Vender ID</t>
  </si>
  <si>
    <t>Payment Method</t>
  </si>
  <si>
    <t>Place</t>
  </si>
  <si>
    <t>Vendor article code</t>
  </si>
  <si>
    <t>Unit Code</t>
  </si>
  <si>
    <t>Unit description</t>
  </si>
  <si>
    <t>Number</t>
  </si>
  <si>
    <t>Post Code</t>
  </si>
  <si>
    <t>PATRICK</t>
  </si>
  <si>
    <t>TEST</t>
  </si>
  <si>
    <t>setdefault client=EN</t>
  </si>
  <si>
    <t>setdefault order_date=29-07-2024</t>
  </si>
  <si>
    <t>setdefault confirm_date=29-07-2024</t>
  </si>
  <si>
    <t>setdefault batch_id=TEST1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</si>
</sst>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4" tint="-0.499984740745262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9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 wrapText="1"/>
    </xf>
    <xf numFmtId="49" fontId="0" fillId="2" borderId="4" xfId="0" applyNumberFormat="1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40" fontId="0" fillId="2" borderId="4" xfId="0" applyNumberFormat="1" applyFill="1" applyBorder="1" applyAlignment="1">
      <alignment horizontal="center" wrapText="1"/>
    </xf>
    <xf numFmtId="49" fontId="0" fillId="2" borderId="5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40" fontId="0" fillId="0" borderId="9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0" fontId="8" fillId="0" borderId="0" xfId="0" applyNumberFormat="1" applyFont="1" applyAlignment="1">
      <alignment horizontal="center"/>
    </xf>
    <xf numFmtId="0" fontId="8" fillId="0" borderId="0" xfId="0" applyFont="1"/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5" borderId="0" xfId="0" applyFont="1" applyFill="1" applyAlignment="1">
      <alignment horizontal="left" vertical="center" indent="1"/>
    </xf>
    <xf numFmtId="0" fontId="13" fillId="5" borderId="0" xfId="0" applyFont="1" applyFill="1" applyAlignment="1">
      <alignment horizontal="left" vertical="center"/>
    </xf>
    <xf numFmtId="49" fontId="11" fillId="5" borderId="0" xfId="0" applyNumberFormat="1" applyFont="1" applyFill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1" fillId="0" borderId="0" xfId="0" applyFont="1" applyAlignment="1">
      <alignment horizontal="right" vertical="center"/>
    </xf>
    <xf numFmtId="40" fontId="11" fillId="0" borderId="0" xfId="0" applyNumberFormat="1" applyFont="1" applyAlignment="1">
      <alignment horizontal="right" vertical="center"/>
    </xf>
    <xf numFmtId="0" fontId="11" fillId="5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0" fontId="2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0" fontId="10" fillId="0" borderId="9" xfId="0" applyNumberFormat="1" applyFont="1" applyBorder="1" applyAlignment="1">
      <alignment horizontal="center" vertical="center"/>
    </xf>
    <xf numFmtId="40" fontId="1" fillId="0" borderId="2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49" fontId="9" fillId="2" borderId="3" xfId="0" applyNumberFormat="1" applyFont="1" applyFill="1" applyBorder="1" applyAlignment="1">
      <alignment vertical="center" wrapText="1"/>
    </xf>
    <xf numFmtId="49" fontId="9" fillId="2" borderId="4" xfId="0" applyNumberFormat="1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40" fontId="9" fillId="2" borderId="4" xfId="0" applyNumberFormat="1" applyFont="1" applyFill="1" applyBorder="1" applyAlignment="1">
      <alignment vertical="center" wrapText="1"/>
    </xf>
    <xf numFmtId="49" fontId="14" fillId="2" borderId="4" xfId="0" applyNumberFormat="1" applyFont="1" applyFill="1" applyBorder="1" applyAlignment="1">
      <alignment vertical="center" wrapText="1"/>
    </xf>
    <xf numFmtId="49" fontId="9" fillId="2" borderId="5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40" fontId="1" fillId="0" borderId="0" xfId="0" applyNumberFormat="1" applyFont="1" applyAlignment="1">
      <alignment horizontal="right" vertical="center"/>
    </xf>
    <xf numFmtId="49" fontId="1" fillId="3" borderId="6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40" fontId="1" fillId="3" borderId="2" xfId="0" applyNumberFormat="1" applyFont="1" applyFill="1" applyBorder="1" applyAlignment="1">
      <alignment vertical="center"/>
    </xf>
    <xf numFmtId="49" fontId="1" fillId="4" borderId="2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40" fontId="1" fillId="4" borderId="2" xfId="0" applyNumberFormat="1" applyFont="1" applyFill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1" fillId="3" borderId="9" xfId="0" applyNumberFormat="1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40" fontId="1" fillId="0" borderId="9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1" fillId="4" borderId="10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0" fontId="1" fillId="3" borderId="2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0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40" fontId="1" fillId="4" borderId="2" xfId="0" applyNumberFormat="1" applyFont="1" applyFill="1" applyBorder="1" applyAlignment="1">
      <alignment horizontal="center" vertical="center"/>
    </xf>
    <xf numFmtId="40" fontId="1" fillId="4" borderId="7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0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4" borderId="1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Standaard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A18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b">
        <v>0</v>
      </c>
    </row>
    <row r="3" spans="1:1" x14ac:dyDescent="0.3">
      <c r="A3" t="b">
        <v>0</v>
      </c>
    </row>
    <row r="7" spans="1:1" x14ac:dyDescent="0.3">
      <c r="A7">
        <v>60</v>
      </c>
    </row>
    <row r="9" spans="1:1" x14ac:dyDescent="0.3">
      <c r="A9" t="b">
        <v>0</v>
      </c>
    </row>
    <row r="11" spans="1:1" x14ac:dyDescent="0.3">
      <c r="A11" t="b">
        <v>0</v>
      </c>
    </row>
    <row r="12" spans="1:1" x14ac:dyDescent="0.3">
      <c r="A12" t="b">
        <v>0</v>
      </c>
    </row>
    <row r="13" spans="1:1" x14ac:dyDescent="0.3">
      <c r="A13" t="b">
        <v>0</v>
      </c>
    </row>
    <row r="16" spans="1:1" x14ac:dyDescent="0.3">
      <c r="A16" t="b">
        <v>0</v>
      </c>
    </row>
    <row r="17" spans="1:1" x14ac:dyDescent="0.3">
      <c r="A17">
        <v>1</v>
      </c>
    </row>
    <row r="18" spans="1:1" x14ac:dyDescent="0.3">
      <c r="A18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18"/>
  <sheetViews>
    <sheetView zoomScaleNormal="100" workbookViewId="0">
      <selection activeCell="C3" sqref="C3:C13"/>
    </sheetView>
  </sheetViews>
  <sheetFormatPr defaultRowHeight="14.4" x14ac:dyDescent="0.3"/>
  <cols>
    <col min="1" max="1" width="26.109375" bestFit="1" customWidth="1"/>
    <col min="3" max="3" width="25" bestFit="1" customWidth="1"/>
    <col min="4" max="4" width="64.109375" bestFit="1" customWidth="1"/>
    <col min="5" max="5" width="13.88671875" bestFit="1" customWidth="1"/>
    <col min="6" max="6" width="10.109375" bestFit="1" customWidth="1"/>
    <col min="7" max="7" width="10.6640625" bestFit="1" customWidth="1"/>
    <col min="8" max="8" width="6.88671875" bestFit="1" customWidth="1"/>
    <col min="9" max="9" width="10.109375" bestFit="1" customWidth="1"/>
    <col min="10" max="10" width="8.5546875" bestFit="1" customWidth="1"/>
    <col min="11" max="11" width="9" bestFit="1" customWidth="1"/>
    <col min="12" max="12" width="13.6640625" bestFit="1" customWidth="1"/>
    <col min="13" max="13" width="19.33203125" bestFit="1" customWidth="1"/>
    <col min="14" max="14" width="8.33203125" bestFit="1" customWidth="1"/>
    <col min="15" max="21" width="8" bestFit="1" customWidth="1"/>
    <col min="22" max="22" width="10.6640625" bestFit="1" customWidth="1"/>
    <col min="23" max="23" width="7.44140625" bestFit="1" customWidth="1"/>
    <col min="24" max="24" width="10" bestFit="1" customWidth="1"/>
    <col min="25" max="25" width="9" bestFit="1" customWidth="1"/>
    <col min="26" max="26" width="7.6640625" bestFit="1" customWidth="1"/>
    <col min="27" max="27" width="7.33203125" bestFit="1" customWidth="1"/>
    <col min="29" max="30" width="16.6640625" bestFit="1" customWidth="1"/>
    <col min="31" max="31" width="12.5546875" bestFit="1" customWidth="1"/>
    <col min="32" max="32" width="10.88671875" bestFit="1" customWidth="1"/>
    <col min="34" max="34" width="10" bestFit="1" customWidth="1"/>
    <col min="35" max="35" width="9" bestFit="1" customWidth="1"/>
    <col min="43" max="49" width="9.5546875" bestFit="1" customWidth="1"/>
    <col min="50" max="50" width="10" bestFit="1" customWidth="1"/>
    <col min="51" max="51" width="6.88671875" bestFit="1" customWidth="1"/>
    <col min="52" max="52" width="8.6640625" bestFit="1" customWidth="1"/>
    <col min="53" max="53" width="8.5546875" bestFit="1" customWidth="1"/>
    <col min="54" max="54" width="14.88671875" bestFit="1" customWidth="1"/>
    <col min="55" max="55" width="8.44140625" bestFit="1" customWidth="1"/>
    <col min="56" max="56" width="6.5546875" bestFit="1" customWidth="1"/>
    <col min="57" max="57" width="8.109375" bestFit="1" customWidth="1"/>
    <col min="58" max="59" width="8.33203125" bestFit="1" customWidth="1"/>
    <col min="60" max="60" width="7.88671875" bestFit="1" customWidth="1"/>
    <col min="61" max="61" width="10.109375" bestFit="1" customWidth="1"/>
    <col min="62" max="62" width="11" bestFit="1" customWidth="1"/>
    <col min="63" max="63" width="7.109375" bestFit="1" customWidth="1"/>
    <col min="65" max="65" width="7.6640625" bestFit="1" customWidth="1"/>
    <col min="66" max="68" width="9.44140625" bestFit="1" customWidth="1"/>
    <col min="69" max="70" width="9" bestFit="1" customWidth="1"/>
    <col min="71" max="71" width="9.88671875" bestFit="1" customWidth="1"/>
    <col min="72" max="72" width="10.44140625" bestFit="1" customWidth="1"/>
    <col min="73" max="73" width="10.6640625" bestFit="1" customWidth="1"/>
    <col min="74" max="74" width="7.88671875" bestFit="1" customWidth="1"/>
    <col min="75" max="75" width="8" bestFit="1" customWidth="1"/>
    <col min="76" max="76" width="10.109375" bestFit="1" customWidth="1"/>
    <col min="77" max="77" width="7.44140625" bestFit="1" customWidth="1"/>
    <col min="78" max="78" width="9" bestFit="1" customWidth="1"/>
    <col min="79" max="82" width="7" bestFit="1" customWidth="1"/>
    <col min="83" max="83" width="7.6640625" bestFit="1" customWidth="1"/>
    <col min="84" max="84" width="9" bestFit="1" customWidth="1"/>
    <col min="85" max="85" width="7.6640625" bestFit="1" customWidth="1"/>
    <col min="86" max="86" width="6.44140625" bestFit="1" customWidth="1"/>
    <col min="87" max="87" width="11.33203125" bestFit="1" customWidth="1"/>
    <col min="88" max="88" width="9" bestFit="1" customWidth="1"/>
    <col min="90" max="90" width="9.44140625" bestFit="1" customWidth="1"/>
    <col min="91" max="91" width="12.5546875" bestFit="1" customWidth="1"/>
  </cols>
  <sheetData>
    <row r="1" spans="1:91" s="20" customFormat="1" ht="18" customHeight="1" x14ac:dyDescent="0.3">
      <c r="A1" s="22"/>
      <c r="B1" s="22"/>
      <c r="C1" s="23" t="s">
        <v>1</v>
      </c>
      <c r="D1" s="21"/>
      <c r="E1" s="55"/>
      <c r="F1" s="55"/>
      <c r="G1" s="56"/>
      <c r="H1" s="57"/>
      <c r="I1" s="56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7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7"/>
      <c r="AY1" s="57"/>
      <c r="AZ1" s="55"/>
      <c r="BA1" s="57"/>
      <c r="BB1" s="55"/>
      <c r="BC1" s="55"/>
      <c r="BD1" s="56"/>
      <c r="BE1" s="55"/>
      <c r="BF1" s="55"/>
      <c r="BG1" s="55"/>
      <c r="BH1" s="55"/>
      <c r="BI1" s="55"/>
      <c r="BJ1" s="55"/>
      <c r="BK1" s="55"/>
      <c r="BL1" s="55"/>
      <c r="BM1" s="56"/>
      <c r="BN1" s="55"/>
      <c r="BO1" s="55"/>
      <c r="BP1" s="55"/>
      <c r="BQ1" s="55"/>
      <c r="BR1" s="55"/>
      <c r="BS1" s="55"/>
      <c r="BT1" s="56"/>
      <c r="BU1" s="56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7"/>
      <c r="CH1" s="57"/>
      <c r="CI1" s="56"/>
      <c r="CJ1" s="55"/>
      <c r="CK1" s="55"/>
      <c r="CL1" s="55"/>
      <c r="CM1" s="55"/>
    </row>
    <row r="2" spans="1:91" s="20" customFormat="1" ht="18" customHeight="1" x14ac:dyDescent="0.3">
      <c r="A2" s="22"/>
      <c r="B2" s="22"/>
      <c r="C2" s="22"/>
      <c r="D2" s="55"/>
      <c r="E2" s="55"/>
      <c r="F2" s="55"/>
      <c r="G2" s="56"/>
      <c r="H2" s="57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7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7"/>
      <c r="AY2" s="57"/>
      <c r="AZ2" s="55"/>
      <c r="BA2" s="57"/>
      <c r="BB2" s="55"/>
      <c r="BC2" s="55"/>
      <c r="BD2" s="56"/>
      <c r="BE2" s="55"/>
      <c r="BF2" s="55"/>
      <c r="BG2" s="55"/>
      <c r="BH2" s="55"/>
      <c r="BI2" s="55"/>
      <c r="BJ2" s="55"/>
      <c r="BK2" s="55"/>
      <c r="BL2" s="55"/>
      <c r="BM2" s="56"/>
      <c r="BN2" s="55"/>
      <c r="BO2" s="55"/>
      <c r="BP2" s="55"/>
      <c r="BQ2" s="55"/>
      <c r="BR2" s="55"/>
      <c r="BS2" s="55"/>
      <c r="BT2" s="56"/>
      <c r="BU2" s="56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7"/>
      <c r="CH2" s="57"/>
      <c r="CI2" s="56"/>
      <c r="CJ2" s="55"/>
      <c r="CK2" s="55"/>
      <c r="CL2" s="55"/>
      <c r="CM2" s="55"/>
    </row>
    <row r="3" spans="1:91" s="20" customFormat="1" ht="18" customHeight="1" x14ac:dyDescent="0.3">
      <c r="A3" s="31" t="str">
        <f ca="1">"setdefault batch_id = " &amp; C3</f>
        <v>setdefault batch_id = 20241071631</v>
      </c>
      <c r="B3" s="25"/>
      <c r="C3" s="26" t="str">
        <f ca="1" xml:space="preserve"> YEAR(TODAY()) &amp; MONTH(TODAY()) &amp; DAY(TODAY()) &amp; HOUR(NOW()) &amp; MINUTE(NOW())</f>
        <v>20241071631</v>
      </c>
      <c r="D3" s="27" t="s">
        <v>237</v>
      </c>
      <c r="E3" s="55"/>
      <c r="F3" s="55"/>
      <c r="G3" s="56"/>
      <c r="H3" s="57"/>
      <c r="I3" s="56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7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7"/>
      <c r="AY3" s="57"/>
      <c r="AZ3" s="55"/>
      <c r="BA3" s="57"/>
      <c r="BB3" s="55"/>
      <c r="BC3" s="55"/>
      <c r="BD3" s="56"/>
      <c r="BE3" s="55"/>
      <c r="BF3" s="55"/>
      <c r="BG3" s="55"/>
      <c r="BH3" s="55"/>
      <c r="BI3" s="55"/>
      <c r="BJ3" s="55"/>
      <c r="BK3" s="55"/>
      <c r="BL3" s="55"/>
      <c r="BM3" s="56"/>
      <c r="BN3" s="55"/>
      <c r="BO3" s="55"/>
      <c r="BP3" s="55"/>
      <c r="BQ3" s="55"/>
      <c r="BR3" s="55"/>
      <c r="BS3" s="55"/>
      <c r="BT3" s="56"/>
      <c r="BU3" s="56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7"/>
      <c r="CH3" s="57"/>
      <c r="CI3" s="56"/>
      <c r="CJ3" s="55"/>
      <c r="CK3" s="55"/>
      <c r="CL3" s="55"/>
      <c r="CM3" s="55"/>
    </row>
    <row r="4" spans="1:91" s="20" customFormat="1" ht="18" customHeight="1" x14ac:dyDescent="0.3">
      <c r="A4" s="31" t="str">
        <f>"setdefault variant_number = " &amp; C4</f>
        <v>setdefault variant_number = 1</v>
      </c>
      <c r="B4" s="28"/>
      <c r="C4" s="26">
        <v>1</v>
      </c>
      <c r="D4" s="27" t="s">
        <v>238</v>
      </c>
      <c r="E4" s="55"/>
      <c r="F4" s="55"/>
      <c r="G4" s="56"/>
      <c r="H4" s="57"/>
      <c r="I4" s="56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7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7"/>
      <c r="AY4" s="57"/>
      <c r="AZ4" s="55"/>
      <c r="BA4" s="57"/>
      <c r="BB4" s="55"/>
      <c r="BC4" s="55"/>
      <c r="BD4" s="56"/>
      <c r="BE4" s="55"/>
      <c r="BF4" s="55"/>
      <c r="BG4" s="55"/>
      <c r="BH4" s="55"/>
      <c r="BI4" s="55"/>
      <c r="BJ4" s="55"/>
      <c r="BK4" s="55"/>
      <c r="BL4" s="55"/>
      <c r="BM4" s="56"/>
      <c r="BN4" s="55"/>
      <c r="BO4" s="55"/>
      <c r="BP4" s="55"/>
      <c r="BQ4" s="55"/>
      <c r="BR4" s="55"/>
      <c r="BS4" s="55"/>
      <c r="BT4" s="56"/>
      <c r="BU4" s="56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7"/>
      <c r="CH4" s="57"/>
      <c r="CI4" s="56"/>
      <c r="CJ4" s="55"/>
      <c r="CK4" s="55"/>
      <c r="CL4" s="55"/>
      <c r="CM4" s="55"/>
    </row>
    <row r="5" spans="1:91" s="20" customFormat="1" ht="18" customHeight="1" x14ac:dyDescent="0.3">
      <c r="A5" s="31" t="str">
        <f>"setdefault client = " &amp; C5</f>
        <v>setdefault client = NO509</v>
      </c>
      <c r="B5" s="28"/>
      <c r="C5" s="26" t="s">
        <v>4</v>
      </c>
      <c r="D5" s="27" t="s">
        <v>239</v>
      </c>
      <c r="E5" s="55"/>
      <c r="F5" s="55"/>
      <c r="G5" s="56"/>
      <c r="H5" s="57"/>
      <c r="I5" s="56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7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7"/>
      <c r="AY5" s="57"/>
      <c r="AZ5" s="55"/>
      <c r="BA5" s="57"/>
      <c r="BB5" s="55"/>
      <c r="BC5" s="55"/>
      <c r="BD5" s="56"/>
      <c r="BE5" s="55"/>
      <c r="BF5" s="55"/>
      <c r="BG5" s="55"/>
      <c r="BH5" s="55"/>
      <c r="BI5" s="55"/>
      <c r="BJ5" s="55"/>
      <c r="BK5" s="55"/>
      <c r="BL5" s="55"/>
      <c r="BM5" s="56"/>
      <c r="BN5" s="55"/>
      <c r="BO5" s="55"/>
      <c r="BP5" s="55"/>
      <c r="BQ5" s="55"/>
      <c r="BR5" s="55"/>
      <c r="BS5" s="55"/>
      <c r="BT5" s="56"/>
      <c r="BU5" s="56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7"/>
      <c r="CH5" s="57"/>
      <c r="CI5" s="56"/>
      <c r="CJ5" s="55"/>
      <c r="CK5" s="55"/>
      <c r="CL5" s="55"/>
      <c r="CM5" s="55"/>
    </row>
    <row r="6" spans="1:91" s="20" customFormat="1" ht="18" customHeight="1" x14ac:dyDescent="0.3">
      <c r="A6" s="31" t="str">
        <f ca="1">"setdefault order_date = " &amp; C6</f>
        <v>setdefault order_date = 07-10-jjjj</v>
      </c>
      <c r="B6" s="28"/>
      <c r="C6" s="26" t="str">
        <f ca="1">TEXT(TODAY(),"dd-mm-jjjj")</f>
        <v>07-10-jjjj</v>
      </c>
      <c r="D6" s="27" t="s">
        <v>240</v>
      </c>
      <c r="E6" s="55"/>
      <c r="F6" s="55"/>
      <c r="G6" s="56"/>
      <c r="H6" s="57"/>
      <c r="I6" s="56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7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7"/>
      <c r="AY6" s="57"/>
      <c r="AZ6" s="55"/>
      <c r="BA6" s="57"/>
      <c r="BB6" s="55"/>
      <c r="BC6" s="55"/>
      <c r="BD6" s="56"/>
      <c r="BE6" s="55"/>
      <c r="BF6" s="55"/>
      <c r="BG6" s="55"/>
      <c r="BH6" s="55"/>
      <c r="BI6" s="55"/>
      <c r="BJ6" s="55"/>
      <c r="BK6" s="55"/>
      <c r="BL6" s="55"/>
      <c r="BM6" s="56"/>
      <c r="BN6" s="55"/>
      <c r="BO6" s="55"/>
      <c r="BP6" s="55"/>
      <c r="BQ6" s="55"/>
      <c r="BR6" s="55"/>
      <c r="BS6" s="55"/>
      <c r="BT6" s="56"/>
      <c r="BU6" s="56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7"/>
      <c r="CH6" s="57"/>
      <c r="CI6" s="56"/>
      <c r="CJ6" s="55"/>
      <c r="CK6" s="55"/>
      <c r="CL6" s="55"/>
      <c r="CM6" s="55"/>
    </row>
    <row r="7" spans="1:91" s="20" customFormat="1" ht="18" customHeight="1" x14ac:dyDescent="0.3">
      <c r="A7" s="31" t="str">
        <f>"setdefault order_type = " &amp; C7</f>
        <v>setdefault order_type = 10</v>
      </c>
      <c r="B7" s="28"/>
      <c r="C7" s="26">
        <v>10</v>
      </c>
      <c r="D7" s="27" t="s">
        <v>241</v>
      </c>
      <c r="E7" s="55"/>
      <c r="F7" s="55"/>
      <c r="G7" s="56"/>
      <c r="H7" s="57"/>
      <c r="I7" s="56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7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7"/>
      <c r="AY7" s="57"/>
      <c r="AZ7" s="55"/>
      <c r="BA7" s="57"/>
      <c r="BB7" s="55"/>
      <c r="BC7" s="55"/>
      <c r="BD7" s="56"/>
      <c r="BE7" s="55"/>
      <c r="BF7" s="55"/>
      <c r="BG7" s="55"/>
      <c r="BH7" s="55"/>
      <c r="BI7" s="55"/>
      <c r="BJ7" s="55"/>
      <c r="BK7" s="55"/>
      <c r="BL7" s="55"/>
      <c r="BM7" s="56"/>
      <c r="BN7" s="55"/>
      <c r="BO7" s="55"/>
      <c r="BP7" s="55"/>
      <c r="BQ7" s="55"/>
      <c r="BR7" s="55"/>
      <c r="BS7" s="55"/>
      <c r="BT7" s="56"/>
      <c r="BU7" s="56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7"/>
      <c r="CH7" s="57"/>
      <c r="CI7" s="56"/>
      <c r="CJ7" s="55"/>
      <c r="CK7" s="55"/>
      <c r="CL7" s="55"/>
      <c r="CM7" s="55"/>
    </row>
    <row r="8" spans="1:91" s="20" customFormat="1" ht="18" customHeight="1" x14ac:dyDescent="0.3">
      <c r="A8" s="31" t="str">
        <f ca="1">"setdefault period = " &amp; C8</f>
        <v>setdefault period = 202410</v>
      </c>
      <c r="B8" s="28"/>
      <c r="C8" s="26" t="str">
        <f ca="1">YEAR(TODAY())&amp;TEXT(MONTH(TODAY()),"00")</f>
        <v>202410</v>
      </c>
      <c r="D8" s="27" t="s">
        <v>242</v>
      </c>
      <c r="E8" s="55"/>
      <c r="F8" s="55"/>
      <c r="G8" s="56"/>
      <c r="H8" s="57"/>
      <c r="I8" s="56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7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7"/>
      <c r="AY8" s="57"/>
      <c r="AZ8" s="55"/>
      <c r="BA8" s="57"/>
      <c r="BB8" s="55"/>
      <c r="BC8" s="55"/>
      <c r="BD8" s="56"/>
      <c r="BE8" s="55"/>
      <c r="BF8" s="55"/>
      <c r="BG8" s="55"/>
      <c r="BH8" s="55"/>
      <c r="BI8" s="55"/>
      <c r="BJ8" s="55"/>
      <c r="BK8" s="55"/>
      <c r="BL8" s="55"/>
      <c r="BM8" s="56"/>
      <c r="BN8" s="55"/>
      <c r="BO8" s="55"/>
      <c r="BP8" s="55"/>
      <c r="BQ8" s="55"/>
      <c r="BR8" s="55"/>
      <c r="BS8" s="55"/>
      <c r="BT8" s="56"/>
      <c r="BU8" s="56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7"/>
      <c r="CH8" s="57"/>
      <c r="CI8" s="56"/>
      <c r="CJ8" s="55"/>
      <c r="CK8" s="55"/>
      <c r="CL8" s="55"/>
      <c r="CM8" s="55"/>
    </row>
    <row r="9" spans="1:91" s="20" customFormat="1" ht="18" customHeight="1" x14ac:dyDescent="0.3">
      <c r="A9" s="31" t="str">
        <f>"setdefault status = " &amp; C9</f>
        <v>setdefault status = N</v>
      </c>
      <c r="B9" s="28"/>
      <c r="C9" s="26" t="s">
        <v>6</v>
      </c>
      <c r="D9" s="27" t="s">
        <v>243</v>
      </c>
      <c r="E9" s="55"/>
      <c r="F9" s="55"/>
      <c r="G9" s="56"/>
      <c r="H9" s="57"/>
      <c r="I9" s="56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7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7"/>
      <c r="AY9" s="57"/>
      <c r="AZ9" s="55"/>
      <c r="BA9" s="57"/>
      <c r="BB9" s="55"/>
      <c r="BC9" s="55"/>
      <c r="BD9" s="56"/>
      <c r="BE9" s="55"/>
      <c r="BF9" s="55"/>
      <c r="BG9" s="55"/>
      <c r="BH9" s="55"/>
      <c r="BI9" s="55"/>
      <c r="BJ9" s="55"/>
      <c r="BK9" s="55"/>
      <c r="BL9" s="55"/>
      <c r="BM9" s="56"/>
      <c r="BN9" s="55"/>
      <c r="BO9" s="55"/>
      <c r="BP9" s="55"/>
      <c r="BQ9" s="55"/>
      <c r="BR9" s="55"/>
      <c r="BS9" s="55"/>
      <c r="BT9" s="56"/>
      <c r="BU9" s="56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7"/>
      <c r="CH9" s="57"/>
      <c r="CI9" s="56"/>
      <c r="CJ9" s="55"/>
      <c r="CK9" s="55"/>
      <c r="CL9" s="55"/>
      <c r="CM9" s="55"/>
    </row>
    <row r="10" spans="1:91" s="20" customFormat="1" ht="18" customHeight="1" x14ac:dyDescent="0.3">
      <c r="A10" s="31" t="str">
        <f>"setdefault template_id = " &amp; C10</f>
        <v>setdefault template_id = 0</v>
      </c>
      <c r="B10" s="28"/>
      <c r="C10" s="26">
        <v>0</v>
      </c>
      <c r="D10" s="27" t="s">
        <v>244</v>
      </c>
      <c r="E10" s="55"/>
      <c r="F10" s="55"/>
      <c r="G10" s="56"/>
      <c r="H10" s="57"/>
      <c r="I10" s="56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7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7"/>
      <c r="AY10" s="57"/>
      <c r="AZ10" s="55"/>
      <c r="BA10" s="57"/>
      <c r="BB10" s="55"/>
      <c r="BC10" s="55"/>
      <c r="BD10" s="56"/>
      <c r="BE10" s="55"/>
      <c r="BF10" s="55"/>
      <c r="BG10" s="55"/>
      <c r="BH10" s="55"/>
      <c r="BI10" s="55"/>
      <c r="BJ10" s="55"/>
      <c r="BK10" s="55"/>
      <c r="BL10" s="55"/>
      <c r="BM10" s="56"/>
      <c r="BN10" s="55"/>
      <c r="BO10" s="55"/>
      <c r="BP10" s="55"/>
      <c r="BQ10" s="55"/>
      <c r="BR10" s="55"/>
      <c r="BS10" s="55"/>
      <c r="BT10" s="56"/>
      <c r="BU10" s="56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7"/>
      <c r="CH10" s="57"/>
      <c r="CI10" s="56"/>
      <c r="CJ10" s="55"/>
      <c r="CK10" s="55"/>
      <c r="CL10" s="55"/>
      <c r="CM10" s="55"/>
    </row>
    <row r="11" spans="1:91" s="20" customFormat="1" ht="18" customHeight="1" x14ac:dyDescent="0.3">
      <c r="A11" s="31" t="str">
        <f>"setdefault terms_id = " &amp; C11</f>
        <v>setdefault terms_id = 04</v>
      </c>
      <c r="B11" s="28"/>
      <c r="C11" s="26" t="s">
        <v>7</v>
      </c>
      <c r="D11" s="27" t="s">
        <v>245</v>
      </c>
      <c r="E11" s="55"/>
      <c r="F11" s="55"/>
      <c r="G11" s="56"/>
      <c r="H11" s="57"/>
      <c r="I11" s="56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7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7"/>
      <c r="AY11" s="57"/>
      <c r="AZ11" s="55"/>
      <c r="BA11" s="57"/>
      <c r="BB11" s="55"/>
      <c r="BC11" s="55"/>
      <c r="BD11" s="56"/>
      <c r="BE11" s="55"/>
      <c r="BF11" s="55"/>
      <c r="BG11" s="55"/>
      <c r="BH11" s="55"/>
      <c r="BI11" s="55"/>
      <c r="BJ11" s="55"/>
      <c r="BK11" s="55"/>
      <c r="BL11" s="55"/>
      <c r="BM11" s="56"/>
      <c r="BN11" s="55"/>
      <c r="BO11" s="55"/>
      <c r="BP11" s="55"/>
      <c r="BQ11" s="55"/>
      <c r="BR11" s="55"/>
      <c r="BS11" s="55"/>
      <c r="BT11" s="56"/>
      <c r="BU11" s="56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7"/>
      <c r="CH11" s="57"/>
      <c r="CI11" s="56"/>
      <c r="CJ11" s="55"/>
      <c r="CK11" s="55"/>
      <c r="CL11" s="55"/>
      <c r="CM11" s="55"/>
    </row>
    <row r="12" spans="1:91" s="20" customFormat="1" ht="18" customHeight="1" x14ac:dyDescent="0.3">
      <c r="A12" s="31" t="str">
        <f>"setdefault trans_type = " &amp; C12</f>
        <v>setdefault trans_type = 41</v>
      </c>
      <c r="B12" s="28"/>
      <c r="C12" s="26">
        <v>41</v>
      </c>
      <c r="D12" s="27" t="s">
        <v>246</v>
      </c>
      <c r="E12" s="55"/>
      <c r="F12" s="55"/>
      <c r="G12" s="56"/>
      <c r="H12" s="57"/>
      <c r="I12" s="56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7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7"/>
      <c r="AY12" s="57"/>
      <c r="AZ12" s="55"/>
      <c r="BA12" s="57"/>
      <c r="BB12" s="55"/>
      <c r="BC12" s="55"/>
      <c r="BD12" s="56"/>
      <c r="BE12" s="55"/>
      <c r="BF12" s="55"/>
      <c r="BG12" s="55"/>
      <c r="BH12" s="55"/>
      <c r="BI12" s="55"/>
      <c r="BJ12" s="55"/>
      <c r="BK12" s="55"/>
      <c r="BL12" s="55"/>
      <c r="BM12" s="56"/>
      <c r="BN12" s="55"/>
      <c r="BO12" s="55"/>
      <c r="BP12" s="55"/>
      <c r="BQ12" s="55"/>
      <c r="BR12" s="55"/>
      <c r="BS12" s="55"/>
      <c r="BT12" s="56"/>
      <c r="BU12" s="56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7"/>
      <c r="CH12" s="57"/>
      <c r="CI12" s="56"/>
      <c r="CJ12" s="55"/>
      <c r="CK12" s="55"/>
      <c r="CL12" s="55"/>
      <c r="CM12" s="55"/>
    </row>
    <row r="13" spans="1:91" s="20" customFormat="1" ht="18" customHeight="1" x14ac:dyDescent="0.3">
      <c r="A13" s="31" t="str">
        <f>"setdefault voucher_type = " &amp; C13</f>
        <v>setdefault voucher_type = 40</v>
      </c>
      <c r="B13" s="28"/>
      <c r="C13" s="26">
        <v>40</v>
      </c>
      <c r="D13" s="27" t="s">
        <v>247</v>
      </c>
      <c r="E13" s="55"/>
      <c r="F13" s="55"/>
      <c r="G13" s="56"/>
      <c r="H13" s="57"/>
      <c r="I13" s="56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7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7"/>
      <c r="AY13" s="57"/>
      <c r="AZ13" s="55"/>
      <c r="BA13" s="57"/>
      <c r="BB13" s="55"/>
      <c r="BC13" s="55"/>
      <c r="BD13" s="56"/>
      <c r="BE13" s="55"/>
      <c r="BF13" s="55"/>
      <c r="BG13" s="55"/>
      <c r="BH13" s="55"/>
      <c r="BI13" s="55"/>
      <c r="BJ13" s="55"/>
      <c r="BK13" s="55"/>
      <c r="BL13" s="55"/>
      <c r="BM13" s="56"/>
      <c r="BN13" s="55"/>
      <c r="BO13" s="55"/>
      <c r="BP13" s="55"/>
      <c r="BQ13" s="55"/>
      <c r="BR13" s="55"/>
      <c r="BS13" s="55"/>
      <c r="BT13" s="56"/>
      <c r="BU13" s="56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7"/>
      <c r="CH13" s="57"/>
      <c r="CI13" s="56"/>
      <c r="CJ13" s="55"/>
      <c r="CK13" s="55"/>
      <c r="CL13" s="55"/>
      <c r="CM13" s="55"/>
    </row>
    <row r="14" spans="1:91" s="20" customFormat="1" ht="18" customHeight="1" x14ac:dyDescent="0.3">
      <c r="A14" s="22"/>
      <c r="B14" s="22"/>
      <c r="C14" s="22"/>
      <c r="D14" s="55"/>
      <c r="E14" s="55"/>
      <c r="F14" s="55"/>
      <c r="G14" s="56"/>
      <c r="H14" s="57"/>
      <c r="I14" s="56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7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7"/>
      <c r="AY14" s="57"/>
      <c r="AZ14" s="55"/>
      <c r="BA14" s="57"/>
      <c r="BB14" s="55"/>
      <c r="BC14" s="55"/>
      <c r="BD14" s="56"/>
      <c r="BE14" s="55"/>
      <c r="BF14" s="55"/>
      <c r="BG14" s="55"/>
      <c r="BH14" s="55"/>
      <c r="BI14" s="55"/>
      <c r="BJ14" s="55"/>
      <c r="BK14" s="55"/>
      <c r="BL14" s="55"/>
      <c r="BM14" s="56"/>
      <c r="BN14" s="55"/>
      <c r="BO14" s="55"/>
      <c r="BP14" s="55"/>
      <c r="BQ14" s="55"/>
      <c r="BR14" s="55"/>
      <c r="BS14" s="55"/>
      <c r="BT14" s="56"/>
      <c r="BU14" s="56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7"/>
      <c r="CH14" s="57"/>
      <c r="CI14" s="56"/>
      <c r="CJ14" s="55"/>
      <c r="CK14" s="55"/>
      <c r="CL14" s="55"/>
      <c r="CM14" s="55"/>
    </row>
    <row r="15" spans="1:91" s="22" customFormat="1" ht="18" customHeight="1" thickBot="1" x14ac:dyDescent="0.35">
      <c r="A15" s="22" t="s">
        <v>8</v>
      </c>
      <c r="D15" s="24" t="s">
        <v>9</v>
      </c>
      <c r="E15" s="24" t="s">
        <v>10</v>
      </c>
      <c r="F15" s="24" t="s">
        <v>11</v>
      </c>
      <c r="G15" s="29" t="s">
        <v>12</v>
      </c>
      <c r="H15" s="30" t="s">
        <v>13</v>
      </c>
      <c r="I15" s="29" t="s">
        <v>14</v>
      </c>
      <c r="J15" s="24" t="s">
        <v>15</v>
      </c>
      <c r="K15" s="24" t="s">
        <v>16</v>
      </c>
      <c r="L15" s="24" t="s">
        <v>17</v>
      </c>
      <c r="M15" s="24" t="s">
        <v>18</v>
      </c>
      <c r="N15" s="24" t="s">
        <v>19</v>
      </c>
      <c r="O15" s="24" t="s">
        <v>20</v>
      </c>
      <c r="P15" s="24" t="s">
        <v>21</v>
      </c>
      <c r="Q15" s="24" t="s">
        <v>22</v>
      </c>
      <c r="R15" s="24" t="s">
        <v>23</v>
      </c>
      <c r="S15" s="24" t="s">
        <v>24</v>
      </c>
      <c r="T15" s="24" t="s">
        <v>25</v>
      </c>
      <c r="U15" s="24" t="s">
        <v>26</v>
      </c>
      <c r="V15" s="24" t="s">
        <v>27</v>
      </c>
      <c r="W15" s="24" t="s">
        <v>28</v>
      </c>
      <c r="X15" s="24" t="s">
        <v>29</v>
      </c>
      <c r="Y15" s="24" t="s">
        <v>30</v>
      </c>
      <c r="Z15" s="24" t="s">
        <v>31</v>
      </c>
      <c r="AA15" s="24" t="s">
        <v>32</v>
      </c>
      <c r="AB15" s="30" t="s">
        <v>33</v>
      </c>
      <c r="AC15" s="24" t="s">
        <v>34</v>
      </c>
      <c r="AD15" s="24" t="s">
        <v>35</v>
      </c>
      <c r="AE15" s="24" t="s">
        <v>36</v>
      </c>
      <c r="AF15" s="24" t="s">
        <v>37</v>
      </c>
      <c r="AG15" s="24" t="s">
        <v>38</v>
      </c>
      <c r="AH15" s="24" t="s">
        <v>39</v>
      </c>
      <c r="AI15" s="24" t="s">
        <v>40</v>
      </c>
      <c r="AJ15" s="24" t="s">
        <v>41</v>
      </c>
      <c r="AK15" s="24" t="s">
        <v>42</v>
      </c>
      <c r="AL15" s="24" t="s">
        <v>43</v>
      </c>
      <c r="AM15" s="24" t="s">
        <v>44</v>
      </c>
      <c r="AN15" s="24" t="s">
        <v>45</v>
      </c>
      <c r="AO15" s="24" t="s">
        <v>46</v>
      </c>
      <c r="AP15" s="24" t="s">
        <v>47</v>
      </c>
      <c r="AQ15" s="24" t="s">
        <v>48</v>
      </c>
      <c r="AR15" s="24" t="s">
        <v>49</v>
      </c>
      <c r="AS15" s="24" t="s">
        <v>50</v>
      </c>
      <c r="AT15" s="24" t="s">
        <v>51</v>
      </c>
      <c r="AU15" s="24" t="s">
        <v>52</v>
      </c>
      <c r="AV15" s="24" t="s">
        <v>53</v>
      </c>
      <c r="AW15" s="24" t="s">
        <v>54</v>
      </c>
      <c r="AX15" s="30" t="s">
        <v>55</v>
      </c>
      <c r="AY15" s="30" t="s">
        <v>56</v>
      </c>
      <c r="AZ15" s="24" t="s">
        <v>57</v>
      </c>
      <c r="BA15" s="30" t="s">
        <v>58</v>
      </c>
      <c r="BB15" s="24" t="s">
        <v>59</v>
      </c>
      <c r="BC15" s="24" t="s">
        <v>60</v>
      </c>
      <c r="BD15" s="29" t="s">
        <v>61</v>
      </c>
      <c r="BE15" s="24" t="s">
        <v>62</v>
      </c>
      <c r="BF15" s="24" t="s">
        <v>63</v>
      </c>
      <c r="BG15" s="24" t="s">
        <v>64</v>
      </c>
      <c r="BH15" s="24" t="s">
        <v>65</v>
      </c>
      <c r="BI15" s="24" t="s">
        <v>66</v>
      </c>
      <c r="BJ15" s="24" t="s">
        <v>67</v>
      </c>
      <c r="BK15" s="24" t="s">
        <v>68</v>
      </c>
      <c r="BL15" s="24" t="s">
        <v>69</v>
      </c>
      <c r="BM15" s="29" t="s">
        <v>70</v>
      </c>
      <c r="BN15" s="24" t="s">
        <v>71</v>
      </c>
      <c r="BO15" s="24" t="s">
        <v>72</v>
      </c>
      <c r="BP15" s="24" t="s">
        <v>73</v>
      </c>
      <c r="BQ15" s="24" t="s">
        <v>74</v>
      </c>
      <c r="BR15" s="24" t="s">
        <v>75</v>
      </c>
      <c r="BS15" s="24" t="s">
        <v>76</v>
      </c>
      <c r="BT15" s="29" t="s">
        <v>77</v>
      </c>
      <c r="BU15" s="29" t="s">
        <v>78</v>
      </c>
      <c r="BV15" s="24" t="s">
        <v>79</v>
      </c>
      <c r="BW15" s="24" t="s">
        <v>80</v>
      </c>
      <c r="BX15" s="24" t="s">
        <v>81</v>
      </c>
      <c r="BY15" s="24" t="s">
        <v>82</v>
      </c>
      <c r="BZ15" s="24" t="s">
        <v>83</v>
      </c>
      <c r="CA15" s="24" t="s">
        <v>84</v>
      </c>
      <c r="CB15" s="24" t="s">
        <v>85</v>
      </c>
      <c r="CC15" s="24" t="s">
        <v>86</v>
      </c>
      <c r="CD15" s="24" t="s">
        <v>87</v>
      </c>
      <c r="CE15" s="24" t="s">
        <v>88</v>
      </c>
      <c r="CF15" s="24" t="s">
        <v>89</v>
      </c>
      <c r="CG15" s="30" t="s">
        <v>90</v>
      </c>
      <c r="CH15" s="30" t="s">
        <v>91</v>
      </c>
      <c r="CI15" s="29" t="s">
        <v>92</v>
      </c>
      <c r="CJ15" s="24" t="s">
        <v>93</v>
      </c>
      <c r="CK15" s="24" t="s">
        <v>94</v>
      </c>
      <c r="CL15" s="24" t="s">
        <v>95</v>
      </c>
      <c r="CM15" s="24" t="s">
        <v>96</v>
      </c>
    </row>
    <row r="16" spans="1:91" s="54" customFormat="1" ht="36" customHeight="1" x14ac:dyDescent="0.3">
      <c r="A16" s="47"/>
      <c r="B16" s="47"/>
      <c r="C16" s="47"/>
      <c r="D16" s="48" t="s">
        <v>97</v>
      </c>
      <c r="E16" s="49" t="s">
        <v>98</v>
      </c>
      <c r="F16" s="49" t="s">
        <v>99</v>
      </c>
      <c r="G16" s="50" t="s">
        <v>100</v>
      </c>
      <c r="H16" s="51" t="s">
        <v>101</v>
      </c>
      <c r="I16" s="50" t="s">
        <v>102</v>
      </c>
      <c r="J16" s="49" t="s">
        <v>103</v>
      </c>
      <c r="K16" s="52" t="s">
        <v>104</v>
      </c>
      <c r="L16" s="49" t="s">
        <v>105</v>
      </c>
      <c r="M16" s="49" t="s">
        <v>106</v>
      </c>
      <c r="N16" s="49" t="s">
        <v>107</v>
      </c>
      <c r="O16" s="49" t="s">
        <v>108</v>
      </c>
      <c r="P16" s="49" t="s">
        <v>109</v>
      </c>
      <c r="Q16" s="49" t="s">
        <v>110</v>
      </c>
      <c r="R16" s="49" t="s">
        <v>111</v>
      </c>
      <c r="S16" s="49" t="s">
        <v>112</v>
      </c>
      <c r="T16" s="49" t="s">
        <v>113</v>
      </c>
      <c r="U16" s="49" t="s">
        <v>114</v>
      </c>
      <c r="V16" s="49" t="s">
        <v>115</v>
      </c>
      <c r="W16" s="49" t="s">
        <v>116</v>
      </c>
      <c r="X16" s="49" t="s">
        <v>117</v>
      </c>
      <c r="Y16" s="49" t="s">
        <v>118</v>
      </c>
      <c r="Z16" s="49" t="s">
        <v>119</v>
      </c>
      <c r="AA16" s="49" t="s">
        <v>120</v>
      </c>
      <c r="AB16" s="51" t="s">
        <v>121</v>
      </c>
      <c r="AC16" s="49" t="s">
        <v>122</v>
      </c>
      <c r="AD16" s="49" t="s">
        <v>123</v>
      </c>
      <c r="AE16" s="49" t="s">
        <v>124</v>
      </c>
      <c r="AF16" s="49" t="s">
        <v>125</v>
      </c>
      <c r="AG16" s="49" t="s">
        <v>126</v>
      </c>
      <c r="AH16" s="49" t="s">
        <v>127</v>
      </c>
      <c r="AI16" s="49" t="s">
        <v>128</v>
      </c>
      <c r="AJ16" s="49" t="s">
        <v>129</v>
      </c>
      <c r="AK16" s="49" t="s">
        <v>130</v>
      </c>
      <c r="AL16" s="49" t="s">
        <v>131</v>
      </c>
      <c r="AM16" s="49" t="s">
        <v>132</v>
      </c>
      <c r="AN16" s="49" t="s">
        <v>133</v>
      </c>
      <c r="AO16" s="49" t="s">
        <v>134</v>
      </c>
      <c r="AP16" s="49" t="s">
        <v>135</v>
      </c>
      <c r="AQ16" s="49" t="s">
        <v>136</v>
      </c>
      <c r="AR16" s="49" t="s">
        <v>137</v>
      </c>
      <c r="AS16" s="49" t="s">
        <v>138</v>
      </c>
      <c r="AT16" s="49" t="s">
        <v>139</v>
      </c>
      <c r="AU16" s="49" t="s">
        <v>140</v>
      </c>
      <c r="AV16" s="49" t="s">
        <v>141</v>
      </c>
      <c r="AW16" s="49" t="s">
        <v>142</v>
      </c>
      <c r="AX16" s="51" t="s">
        <v>143</v>
      </c>
      <c r="AY16" s="51" t="s">
        <v>144</v>
      </c>
      <c r="AZ16" s="49" t="s">
        <v>145</v>
      </c>
      <c r="BA16" s="51" t="s">
        <v>146</v>
      </c>
      <c r="BB16" s="49" t="s">
        <v>147</v>
      </c>
      <c r="BC16" s="49" t="s">
        <v>148</v>
      </c>
      <c r="BD16" s="50" t="s">
        <v>149</v>
      </c>
      <c r="BE16" s="49" t="s">
        <v>150</v>
      </c>
      <c r="BF16" s="49" t="s">
        <v>151</v>
      </c>
      <c r="BG16" s="49" t="s">
        <v>152</v>
      </c>
      <c r="BH16" s="49" t="s">
        <v>153</v>
      </c>
      <c r="BI16" s="49" t="s">
        <v>154</v>
      </c>
      <c r="BJ16" s="49" t="s">
        <v>155</v>
      </c>
      <c r="BK16" s="49" t="s">
        <v>156</v>
      </c>
      <c r="BL16" s="49" t="s">
        <v>157</v>
      </c>
      <c r="BM16" s="50" t="s">
        <v>158</v>
      </c>
      <c r="BN16" s="49" t="s">
        <v>159</v>
      </c>
      <c r="BO16" s="49" t="s">
        <v>160</v>
      </c>
      <c r="BP16" s="49" t="s">
        <v>161</v>
      </c>
      <c r="BQ16" s="49" t="s">
        <v>162</v>
      </c>
      <c r="BR16" s="49" t="s">
        <v>163</v>
      </c>
      <c r="BS16" s="49" t="s">
        <v>164</v>
      </c>
      <c r="BT16" s="50" t="s">
        <v>165</v>
      </c>
      <c r="BU16" s="50" t="s">
        <v>166</v>
      </c>
      <c r="BV16" s="49" t="s">
        <v>167</v>
      </c>
      <c r="BW16" s="49" t="s">
        <v>116</v>
      </c>
      <c r="BX16" s="49" t="s">
        <v>168</v>
      </c>
      <c r="BY16" s="49" t="s">
        <v>169</v>
      </c>
      <c r="BZ16" s="49" t="s">
        <v>170</v>
      </c>
      <c r="CA16" s="49" t="s">
        <v>171</v>
      </c>
      <c r="CB16" s="49" t="s">
        <v>172</v>
      </c>
      <c r="CC16" s="49" t="s">
        <v>173</v>
      </c>
      <c r="CD16" s="49" t="s">
        <v>174</v>
      </c>
      <c r="CE16" s="49" t="s">
        <v>175</v>
      </c>
      <c r="CF16" s="49" t="s">
        <v>176</v>
      </c>
      <c r="CG16" s="51" t="s">
        <v>177</v>
      </c>
      <c r="CH16" s="51" t="s">
        <v>178</v>
      </c>
      <c r="CI16" s="50" t="s">
        <v>179</v>
      </c>
      <c r="CJ16" s="49" t="s">
        <v>180</v>
      </c>
      <c r="CK16" s="49" t="s">
        <v>181</v>
      </c>
      <c r="CL16" s="49" t="s">
        <v>182</v>
      </c>
      <c r="CM16" s="53" t="s">
        <v>183</v>
      </c>
    </row>
    <row r="17" spans="1:91" s="20" customFormat="1" ht="18" customHeight="1" x14ac:dyDescent="0.3">
      <c r="A17" s="22" t="s">
        <v>184</v>
      </c>
      <c r="B17" s="22"/>
      <c r="C17" s="22" t="s">
        <v>248</v>
      </c>
      <c r="D17" s="58"/>
      <c r="E17" s="44" t="s">
        <v>185</v>
      </c>
      <c r="F17" s="44"/>
      <c r="G17" s="59"/>
      <c r="H17" s="60"/>
      <c r="I17" s="59"/>
      <c r="J17" s="44" t="s">
        <v>186</v>
      </c>
      <c r="K17" s="44" t="s">
        <v>186</v>
      </c>
      <c r="L17" s="44"/>
      <c r="M17" s="61"/>
      <c r="N17" s="61"/>
      <c r="O17" s="44" t="s">
        <v>187</v>
      </c>
      <c r="P17" s="44" t="s">
        <v>188</v>
      </c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 t="s">
        <v>189</v>
      </c>
      <c r="AB17" s="43"/>
      <c r="AC17" s="43" t="s">
        <v>190</v>
      </c>
      <c r="AD17" s="44" t="s">
        <v>190</v>
      </c>
      <c r="AE17" s="44" t="s">
        <v>191</v>
      </c>
      <c r="AF17" s="44"/>
      <c r="AG17" s="45">
        <f ca="1">TODAY()</f>
        <v>45572</v>
      </c>
      <c r="AH17" s="44" t="s">
        <v>192</v>
      </c>
      <c r="AI17" s="44" t="s">
        <v>192</v>
      </c>
      <c r="AJ17" s="61"/>
      <c r="AK17" s="61"/>
      <c r="AL17" s="61"/>
      <c r="AM17" s="61"/>
      <c r="AN17" s="61"/>
      <c r="AO17" s="61"/>
      <c r="AP17" s="61"/>
      <c r="AQ17" s="44" t="s">
        <v>193</v>
      </c>
      <c r="AR17" s="44" t="s">
        <v>194</v>
      </c>
      <c r="AS17" s="44"/>
      <c r="AT17" s="44"/>
      <c r="AU17" s="44"/>
      <c r="AV17" s="44"/>
      <c r="AW17" s="44"/>
      <c r="AX17" s="43">
        <v>0</v>
      </c>
      <c r="AY17" s="43">
        <v>0</v>
      </c>
      <c r="AZ17" s="44"/>
      <c r="BA17" s="43">
        <v>1</v>
      </c>
      <c r="BB17" s="44" t="s">
        <v>195</v>
      </c>
      <c r="BC17" s="44"/>
      <c r="BD17" s="62">
        <v>0</v>
      </c>
      <c r="BE17" s="44"/>
      <c r="BF17" s="44"/>
      <c r="BG17" s="44"/>
      <c r="BH17" s="44"/>
      <c r="BI17" s="44"/>
      <c r="BJ17" s="44"/>
      <c r="BK17" s="44"/>
      <c r="BL17" s="45">
        <f ca="1">TODAY()</f>
        <v>45572</v>
      </c>
      <c r="BM17" s="62"/>
      <c r="BN17" s="44" t="s">
        <v>196</v>
      </c>
      <c r="BO17" s="44"/>
      <c r="BP17" s="44"/>
      <c r="BQ17" s="44"/>
      <c r="BR17" s="44" t="s">
        <v>197</v>
      </c>
      <c r="BS17" s="44" t="s">
        <v>198</v>
      </c>
      <c r="BT17" s="63"/>
      <c r="BU17" s="62"/>
      <c r="BV17" s="44"/>
      <c r="BW17" s="44"/>
      <c r="BX17" s="44"/>
      <c r="BY17" s="61"/>
      <c r="BZ17" s="61"/>
      <c r="CA17" s="44"/>
      <c r="CB17" s="44" t="s">
        <v>199</v>
      </c>
      <c r="CC17" s="44"/>
      <c r="CD17" s="44"/>
      <c r="CE17" s="61"/>
      <c r="CF17" s="61"/>
      <c r="CG17" s="64"/>
      <c r="CH17" s="64"/>
      <c r="CI17" s="62"/>
      <c r="CJ17" s="44"/>
      <c r="CK17" s="44"/>
      <c r="CL17" s="44"/>
      <c r="CM17" s="46" t="s">
        <v>183</v>
      </c>
    </row>
    <row r="18" spans="1:91" s="20" customFormat="1" ht="18" customHeight="1" thickBot="1" x14ac:dyDescent="0.35">
      <c r="A18" s="22" t="s">
        <v>184</v>
      </c>
      <c r="B18" s="22"/>
      <c r="C18" s="22" t="s">
        <v>249</v>
      </c>
      <c r="D18" s="65" t="s">
        <v>201</v>
      </c>
      <c r="E18" s="66"/>
      <c r="F18" s="66"/>
      <c r="G18" s="67">
        <v>0</v>
      </c>
      <c r="H18" s="68"/>
      <c r="I18" s="67">
        <v>1</v>
      </c>
      <c r="J18" s="69" t="s">
        <v>186</v>
      </c>
      <c r="K18" s="66"/>
      <c r="L18" s="66"/>
      <c r="M18" s="69" t="s">
        <v>202</v>
      </c>
      <c r="N18" s="69" t="s">
        <v>203</v>
      </c>
      <c r="O18" s="69" t="s">
        <v>187</v>
      </c>
      <c r="P18" s="69"/>
      <c r="Q18" s="69"/>
      <c r="R18" s="69" t="s">
        <v>204</v>
      </c>
      <c r="S18" s="69"/>
      <c r="T18" s="69"/>
      <c r="U18" s="69"/>
      <c r="V18" s="69"/>
      <c r="W18" s="69"/>
      <c r="X18" s="69"/>
      <c r="Y18" s="69"/>
      <c r="Z18" s="69"/>
      <c r="AA18" s="69" t="s">
        <v>189</v>
      </c>
      <c r="AB18" s="68">
        <v>400</v>
      </c>
      <c r="AC18" s="69"/>
      <c r="AD18" s="69"/>
      <c r="AE18" s="69"/>
      <c r="AF18" s="69"/>
      <c r="AG18" s="45">
        <f ca="1">TODAY()</f>
        <v>45572</v>
      </c>
      <c r="AH18" s="69"/>
      <c r="AI18" s="69"/>
      <c r="AJ18" s="69" t="s">
        <v>205</v>
      </c>
      <c r="AK18" s="69"/>
      <c r="AL18" s="69"/>
      <c r="AM18" s="69" t="s">
        <v>206</v>
      </c>
      <c r="AN18" s="69"/>
      <c r="AO18" s="69"/>
      <c r="AP18" s="69"/>
      <c r="AQ18" s="70"/>
      <c r="AR18" s="70"/>
      <c r="AS18" s="70"/>
      <c r="AT18" s="70"/>
      <c r="AU18" s="70"/>
      <c r="AV18" s="70"/>
      <c r="AW18" s="70"/>
      <c r="AX18" s="68">
        <v>0</v>
      </c>
      <c r="AY18" s="68">
        <v>0</v>
      </c>
      <c r="AZ18" s="69"/>
      <c r="BA18" s="68">
        <v>1</v>
      </c>
      <c r="BB18" s="69"/>
      <c r="BC18" s="69"/>
      <c r="BD18" s="67">
        <v>1</v>
      </c>
      <c r="BE18" s="69"/>
      <c r="BF18" s="69"/>
      <c r="BG18" s="69"/>
      <c r="BH18" s="69"/>
      <c r="BI18" s="69"/>
      <c r="BJ18" s="69"/>
      <c r="BK18" s="69"/>
      <c r="BL18" s="69"/>
      <c r="BM18" s="67"/>
      <c r="BN18" s="69"/>
      <c r="BO18" s="69"/>
      <c r="BP18" s="69"/>
      <c r="BQ18" s="69"/>
      <c r="BR18" s="69"/>
      <c r="BS18" s="69"/>
      <c r="BT18" s="67">
        <v>0</v>
      </c>
      <c r="BU18" s="67"/>
      <c r="BV18" s="69"/>
      <c r="BW18" s="69"/>
      <c r="BX18" s="69"/>
      <c r="BY18" s="69" t="s">
        <v>187</v>
      </c>
      <c r="BZ18" s="69" t="s">
        <v>207</v>
      </c>
      <c r="CA18" s="70"/>
      <c r="CB18" s="70"/>
      <c r="CC18" s="70"/>
      <c r="CD18" s="70"/>
      <c r="CE18" s="69" t="s">
        <v>208</v>
      </c>
      <c r="CF18" s="69" t="s">
        <v>209</v>
      </c>
      <c r="CG18" s="68">
        <v>4</v>
      </c>
      <c r="CH18" s="68">
        <v>100</v>
      </c>
      <c r="CI18" s="67"/>
      <c r="CJ18" s="69"/>
      <c r="CK18" s="69"/>
      <c r="CL18" s="70"/>
      <c r="CM18" s="7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CE16"/>
  <sheetViews>
    <sheetView tabSelected="1" workbookViewId="0">
      <selection activeCell="I7" sqref="I7"/>
    </sheetView>
  </sheetViews>
  <sheetFormatPr defaultColWidth="14.6640625" defaultRowHeight="18" customHeight="1" x14ac:dyDescent="0.3"/>
  <cols>
    <col min="1" max="1" width="40.6640625" style="32" customWidth="1"/>
    <col min="2" max="2" width="5.88671875" style="32" customWidth="1"/>
    <col min="3" max="3" width="14.6640625" style="32"/>
    <col min="4" max="6" width="14.6640625" style="33"/>
    <col min="7" max="7" width="14.6640625" style="34"/>
    <col min="8" max="8" width="14.6640625" style="35"/>
    <col min="9" max="9" width="14.6640625" style="34"/>
    <col min="10" max="10" width="31.21875" style="33" customWidth="1"/>
    <col min="11" max="27" width="14.6640625" style="33"/>
    <col min="28" max="28" width="14.6640625" style="35"/>
    <col min="29" max="42" width="14.6640625" style="33"/>
    <col min="43" max="44" width="14.6640625" style="35"/>
    <col min="45" max="57" width="14.6640625" style="33"/>
    <col min="58" max="58" width="14.6640625" style="34"/>
    <col min="59" max="60" width="14.6640625" style="33"/>
    <col min="61" max="62" width="14.6640625" style="34"/>
    <col min="63" max="74" width="14.6640625" style="33"/>
    <col min="75" max="76" width="14.6640625" style="35"/>
    <col min="77" max="77" width="14.6640625" style="33"/>
    <col min="78" max="78" width="14.6640625" style="34"/>
    <col min="79" max="83" width="14.6640625" style="33"/>
    <col min="84" max="16384" width="14.6640625" style="32"/>
  </cols>
  <sheetData>
    <row r="1" spans="1:46" ht="18" customHeight="1" x14ac:dyDescent="0.3">
      <c r="A1" s="72"/>
      <c r="B1" s="72"/>
      <c r="C1" s="21" t="s">
        <v>210</v>
      </c>
      <c r="D1" s="21"/>
      <c r="E1" s="55"/>
      <c r="F1" s="55"/>
      <c r="G1" s="56"/>
      <c r="H1" s="57"/>
      <c r="I1" s="56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7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7"/>
      <c r="AR1" s="57"/>
      <c r="AS1" s="55"/>
      <c r="AT1" s="55"/>
    </row>
    <row r="3" spans="1:46" ht="18" customHeight="1" x14ac:dyDescent="0.3">
      <c r="A3" s="36" t="s">
        <v>281</v>
      </c>
      <c r="B3" s="36"/>
      <c r="C3" s="55" t="s">
        <v>237</v>
      </c>
      <c r="D3" s="55"/>
      <c r="E3" s="55"/>
      <c r="F3" s="55"/>
      <c r="G3" s="56"/>
      <c r="H3" s="57"/>
      <c r="I3" s="56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7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7"/>
      <c r="AR3" s="57"/>
      <c r="AS3" s="55"/>
      <c r="AT3" s="55"/>
    </row>
    <row r="4" spans="1:46" ht="18" customHeight="1" x14ac:dyDescent="0.3">
      <c r="A4" s="36" t="s">
        <v>212</v>
      </c>
      <c r="B4" s="36"/>
      <c r="C4" s="55" t="s">
        <v>238</v>
      </c>
      <c r="D4" s="55"/>
      <c r="E4" s="55"/>
      <c r="F4" s="55"/>
      <c r="G4" s="56"/>
      <c r="H4" s="57"/>
      <c r="I4" s="56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7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7"/>
      <c r="AR4" s="57"/>
      <c r="AS4" s="55"/>
      <c r="AT4" s="55"/>
    </row>
    <row r="5" spans="1:46" ht="18" customHeight="1" x14ac:dyDescent="0.3">
      <c r="A5" s="36" t="s">
        <v>213</v>
      </c>
      <c r="B5" s="36"/>
      <c r="C5" s="55" t="s">
        <v>250</v>
      </c>
      <c r="D5" s="55"/>
      <c r="E5" s="55"/>
      <c r="F5" s="55"/>
      <c r="G5" s="56"/>
      <c r="H5" s="57"/>
      <c r="I5" s="56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7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7"/>
      <c r="AR5" s="57"/>
      <c r="AS5" s="55"/>
      <c r="AT5" s="55"/>
    </row>
    <row r="6" spans="1:46" ht="18" customHeight="1" x14ac:dyDescent="0.3">
      <c r="A6" s="36" t="s">
        <v>214</v>
      </c>
      <c r="B6" s="36"/>
      <c r="C6" s="55" t="s">
        <v>251</v>
      </c>
      <c r="D6" s="55"/>
      <c r="E6" s="55"/>
      <c r="F6" s="55"/>
      <c r="G6" s="56"/>
      <c r="H6" s="57"/>
      <c r="I6" s="56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7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7"/>
      <c r="AR6" s="57"/>
      <c r="AS6" s="55"/>
      <c r="AT6" s="55"/>
    </row>
    <row r="7" spans="1:46" ht="18" customHeight="1" x14ac:dyDescent="0.3">
      <c r="A7" s="36" t="s">
        <v>278</v>
      </c>
      <c r="B7" s="36"/>
      <c r="C7" s="55" t="s">
        <v>239</v>
      </c>
      <c r="D7" s="55"/>
      <c r="E7" s="55"/>
      <c r="F7" s="55"/>
      <c r="G7" s="56"/>
      <c r="H7" s="57"/>
      <c r="I7" s="56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7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7"/>
      <c r="AR7" s="57"/>
      <c r="AS7" s="55"/>
      <c r="AT7" s="55"/>
    </row>
    <row r="8" spans="1:46" ht="18" customHeight="1" x14ac:dyDescent="0.3">
      <c r="A8" s="36" t="s">
        <v>279</v>
      </c>
      <c r="B8" s="36"/>
      <c r="C8" s="55" t="s">
        <v>252</v>
      </c>
      <c r="D8" s="55"/>
      <c r="E8" s="55"/>
      <c r="F8" s="55"/>
      <c r="G8" s="56"/>
      <c r="H8" s="57"/>
      <c r="I8" s="56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7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7"/>
      <c r="AR8" s="57"/>
      <c r="AS8" s="55"/>
      <c r="AT8" s="55"/>
    </row>
    <row r="9" spans="1:46" ht="18" customHeight="1" x14ac:dyDescent="0.3">
      <c r="A9" s="36" t="s">
        <v>280</v>
      </c>
      <c r="B9" s="36"/>
      <c r="C9" s="55" t="s">
        <v>253</v>
      </c>
      <c r="D9" s="55"/>
      <c r="E9" s="55"/>
      <c r="F9" s="55"/>
      <c r="G9" s="56"/>
      <c r="H9" s="57"/>
      <c r="I9" s="56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7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7"/>
      <c r="AR9" s="57"/>
      <c r="AS9" s="55"/>
      <c r="AT9" s="55"/>
    </row>
    <row r="10" spans="1:46" ht="18" customHeight="1" x14ac:dyDescent="0.3">
      <c r="A10" s="36" t="s">
        <v>216</v>
      </c>
      <c r="B10" s="36"/>
      <c r="C10" s="55" t="s">
        <v>245</v>
      </c>
      <c r="D10" s="55"/>
      <c r="E10" s="55"/>
      <c r="F10" s="55"/>
      <c r="G10" s="56"/>
      <c r="H10" s="57"/>
      <c r="I10" s="56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7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7"/>
      <c r="AR10" s="57"/>
      <c r="AS10" s="55"/>
      <c r="AT10" s="55"/>
    </row>
    <row r="11" spans="1:46" ht="18" customHeight="1" x14ac:dyDescent="0.3">
      <c r="A11" s="36" t="s">
        <v>217</v>
      </c>
      <c r="B11" s="36"/>
      <c r="C11" s="55" t="s">
        <v>254</v>
      </c>
      <c r="D11" s="55"/>
      <c r="E11" s="55"/>
      <c r="F11" s="55"/>
      <c r="G11" s="56"/>
      <c r="H11" s="57"/>
      <c r="I11" s="56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7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7"/>
      <c r="AR11" s="57"/>
      <c r="AS11" s="55"/>
      <c r="AT11" s="55"/>
    </row>
    <row r="13" spans="1:46" s="37" customFormat="1" ht="18" customHeight="1" thickBot="1" x14ac:dyDescent="0.35">
      <c r="A13" s="73" t="s">
        <v>8</v>
      </c>
      <c r="B13" s="73"/>
      <c r="C13" s="74"/>
      <c r="D13" s="38" t="s">
        <v>10</v>
      </c>
      <c r="E13" s="38" t="s">
        <v>11</v>
      </c>
      <c r="F13" s="39" t="s">
        <v>13</v>
      </c>
      <c r="G13" s="38" t="s">
        <v>15</v>
      </c>
      <c r="H13" s="38" t="s">
        <v>16</v>
      </c>
      <c r="I13" s="38" t="s">
        <v>17</v>
      </c>
      <c r="J13" s="38" t="s">
        <v>18</v>
      </c>
      <c r="K13" s="38" t="s">
        <v>19</v>
      </c>
      <c r="L13" s="38" t="s">
        <v>27</v>
      </c>
      <c r="M13" s="38" t="s">
        <v>32</v>
      </c>
      <c r="N13" s="39" t="s">
        <v>33</v>
      </c>
      <c r="O13" s="38" t="s">
        <v>34</v>
      </c>
      <c r="P13" s="38" t="s">
        <v>35</v>
      </c>
      <c r="Q13" s="38" t="s">
        <v>36</v>
      </c>
      <c r="R13" s="38" t="s">
        <v>37</v>
      </c>
      <c r="S13" s="38" t="s">
        <v>219</v>
      </c>
      <c r="T13" s="38" t="s">
        <v>38</v>
      </c>
      <c r="U13" s="38" t="s">
        <v>39</v>
      </c>
      <c r="V13" s="38" t="s">
        <v>40</v>
      </c>
      <c r="W13" s="39" t="s">
        <v>55</v>
      </c>
      <c r="X13" s="39" t="s">
        <v>56</v>
      </c>
      <c r="Y13" s="38" t="s">
        <v>57</v>
      </c>
      <c r="Z13" s="38" t="s">
        <v>59</v>
      </c>
      <c r="AA13" s="40" t="s">
        <v>61</v>
      </c>
      <c r="AB13" s="38" t="s">
        <v>65</v>
      </c>
      <c r="AC13" s="38" t="s">
        <v>66</v>
      </c>
      <c r="AD13" s="38" t="s">
        <v>67</v>
      </c>
      <c r="AE13" s="38" t="s">
        <v>68</v>
      </c>
      <c r="AF13" s="38" t="s">
        <v>71</v>
      </c>
      <c r="AG13" s="38" t="s">
        <v>72</v>
      </c>
      <c r="AH13" s="38" t="s">
        <v>73</v>
      </c>
      <c r="AI13" s="38" t="s">
        <v>74</v>
      </c>
      <c r="AJ13" s="38" t="s">
        <v>75</v>
      </c>
      <c r="AK13" s="38" t="s">
        <v>76</v>
      </c>
      <c r="AL13" s="40" t="s">
        <v>77</v>
      </c>
      <c r="AM13" s="38" t="s">
        <v>79</v>
      </c>
      <c r="AN13" s="38" t="s">
        <v>80</v>
      </c>
      <c r="AO13" s="38" t="s">
        <v>81</v>
      </c>
      <c r="AP13" s="38" t="s">
        <v>88</v>
      </c>
      <c r="AQ13" s="38" t="s">
        <v>89</v>
      </c>
      <c r="AR13" s="39" t="s">
        <v>90</v>
      </c>
      <c r="AS13" s="39" t="s">
        <v>91</v>
      </c>
      <c r="AT13" s="38" t="s">
        <v>95</v>
      </c>
    </row>
    <row r="14" spans="1:46" s="41" customFormat="1" ht="36" customHeight="1" x14ac:dyDescent="0.3">
      <c r="A14" s="75"/>
      <c r="B14" s="75"/>
      <c r="C14" s="75"/>
      <c r="D14" s="76" t="s">
        <v>10</v>
      </c>
      <c r="E14" s="76" t="s">
        <v>256</v>
      </c>
      <c r="F14" s="76" t="s">
        <v>257</v>
      </c>
      <c r="G14" s="76" t="s">
        <v>258</v>
      </c>
      <c r="H14" s="76" t="s">
        <v>16</v>
      </c>
      <c r="I14" s="76" t="s">
        <v>255</v>
      </c>
      <c r="J14" s="76" t="s">
        <v>259</v>
      </c>
      <c r="K14" s="76" t="s">
        <v>260</v>
      </c>
      <c r="L14" s="76" t="s">
        <v>261</v>
      </c>
      <c r="M14" s="76" t="s">
        <v>262</v>
      </c>
      <c r="N14" s="76" t="s">
        <v>263</v>
      </c>
      <c r="O14" s="76" t="s">
        <v>34</v>
      </c>
      <c r="P14" s="76" t="s">
        <v>35</v>
      </c>
      <c r="Q14" s="76" t="s">
        <v>36</v>
      </c>
      <c r="R14" s="76" t="s">
        <v>37</v>
      </c>
      <c r="S14" s="76" t="s">
        <v>219</v>
      </c>
      <c r="T14" s="76" t="s">
        <v>126</v>
      </c>
      <c r="U14" s="76" t="s">
        <v>39</v>
      </c>
      <c r="V14" s="76" t="s">
        <v>40</v>
      </c>
      <c r="W14" s="76" t="s">
        <v>264</v>
      </c>
      <c r="X14" s="76" t="s">
        <v>265</v>
      </c>
      <c r="Y14" s="76" t="s">
        <v>145</v>
      </c>
      <c r="Z14" s="76" t="s">
        <v>147</v>
      </c>
      <c r="AA14" s="76" t="s">
        <v>266</v>
      </c>
      <c r="AB14" s="76" t="s">
        <v>267</v>
      </c>
      <c r="AC14" s="76" t="s">
        <v>268</v>
      </c>
      <c r="AD14" s="76" t="s">
        <v>67</v>
      </c>
      <c r="AE14" s="76" t="s">
        <v>68</v>
      </c>
      <c r="AF14" s="76" t="s">
        <v>269</v>
      </c>
      <c r="AG14" s="76" t="s">
        <v>270</v>
      </c>
      <c r="AH14" s="76" t="s">
        <v>220</v>
      </c>
      <c r="AI14" s="76" t="s">
        <v>74</v>
      </c>
      <c r="AJ14" s="76" t="s">
        <v>75</v>
      </c>
      <c r="AK14" s="76" t="s">
        <v>76</v>
      </c>
      <c r="AL14" s="76" t="s">
        <v>77</v>
      </c>
      <c r="AM14" s="76" t="s">
        <v>79</v>
      </c>
      <c r="AN14" s="76" t="s">
        <v>80</v>
      </c>
      <c r="AO14" s="76" t="s">
        <v>271</v>
      </c>
      <c r="AP14" s="76" t="s">
        <v>272</v>
      </c>
      <c r="AQ14" s="76" t="s">
        <v>176</v>
      </c>
      <c r="AR14" s="76" t="s">
        <v>273</v>
      </c>
      <c r="AS14" s="76" t="s">
        <v>274</v>
      </c>
      <c r="AT14" s="76" t="s">
        <v>275</v>
      </c>
    </row>
    <row r="15" spans="1:46" s="37" customFormat="1" ht="18" customHeight="1" x14ac:dyDescent="0.3">
      <c r="A15" s="73" t="s">
        <v>184</v>
      </c>
      <c r="B15" s="73"/>
      <c r="C15" s="74" t="s">
        <v>248</v>
      </c>
      <c r="D15" s="77" t="s">
        <v>276</v>
      </c>
      <c r="E15" s="78"/>
      <c r="F15" s="79"/>
      <c r="G15" s="78" t="s">
        <v>186</v>
      </c>
      <c r="H15" s="80"/>
      <c r="I15" s="78"/>
      <c r="J15" s="80"/>
      <c r="K15" s="80"/>
      <c r="L15" s="78"/>
      <c r="M15" s="78" t="s">
        <v>189</v>
      </c>
      <c r="N15" s="78"/>
      <c r="O15" s="81"/>
      <c r="P15" s="78"/>
      <c r="Q15" s="78"/>
      <c r="R15" s="78"/>
      <c r="S15" s="78"/>
      <c r="T15" s="78" t="s">
        <v>221</v>
      </c>
      <c r="U15" s="78" t="s">
        <v>222</v>
      </c>
      <c r="V15" s="78" t="s">
        <v>223</v>
      </c>
      <c r="W15" s="81">
        <v>0</v>
      </c>
      <c r="X15" s="81">
        <v>0</v>
      </c>
      <c r="Y15" s="78"/>
      <c r="Z15" s="78" t="s">
        <v>277</v>
      </c>
      <c r="AA15" s="82">
        <v>0</v>
      </c>
      <c r="AB15" s="78"/>
      <c r="AC15" s="78"/>
      <c r="AD15" s="78"/>
      <c r="AE15" s="78"/>
      <c r="AF15" s="78" t="s">
        <v>196</v>
      </c>
      <c r="AG15" s="78"/>
      <c r="AH15" s="78"/>
      <c r="AI15" s="78"/>
      <c r="AJ15" s="78" t="s">
        <v>276</v>
      </c>
      <c r="AK15" s="78" t="s">
        <v>276</v>
      </c>
      <c r="AL15" s="83"/>
      <c r="AM15" s="78"/>
      <c r="AN15" s="78"/>
      <c r="AO15" s="78"/>
      <c r="AP15" s="80"/>
      <c r="AQ15" s="80"/>
      <c r="AR15" s="84"/>
      <c r="AS15" s="85"/>
      <c r="AT15" s="86"/>
    </row>
    <row r="16" spans="1:46" s="37" customFormat="1" ht="18" customHeight="1" thickBot="1" x14ac:dyDescent="0.35">
      <c r="A16" s="73" t="s">
        <v>184</v>
      </c>
      <c r="B16" s="73"/>
      <c r="C16" s="74" t="s">
        <v>249</v>
      </c>
      <c r="D16" s="87"/>
      <c r="E16" s="88"/>
      <c r="F16" s="42"/>
      <c r="G16" s="89" t="s">
        <v>186</v>
      </c>
      <c r="H16" s="88"/>
      <c r="I16" s="88"/>
      <c r="J16" s="89" t="s">
        <v>202</v>
      </c>
      <c r="K16" s="89" t="s">
        <v>203</v>
      </c>
      <c r="L16" s="89"/>
      <c r="M16" s="89" t="s">
        <v>189</v>
      </c>
      <c r="N16" s="90">
        <v>350</v>
      </c>
      <c r="O16" s="89"/>
      <c r="P16" s="89"/>
      <c r="Q16" s="89"/>
      <c r="R16" s="89"/>
      <c r="S16" s="89"/>
      <c r="T16" s="89" t="s">
        <v>221</v>
      </c>
      <c r="U16" s="89"/>
      <c r="V16" s="89"/>
      <c r="W16" s="90">
        <v>0</v>
      </c>
      <c r="X16" s="90">
        <v>0</v>
      </c>
      <c r="Y16" s="89"/>
      <c r="Z16" s="89"/>
      <c r="AA16" s="91">
        <v>1</v>
      </c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91">
        <v>0</v>
      </c>
      <c r="AM16" s="89"/>
      <c r="AN16" s="89"/>
      <c r="AO16" s="89"/>
      <c r="AP16" s="89" t="s">
        <v>208</v>
      </c>
      <c r="AQ16" s="89" t="s">
        <v>209</v>
      </c>
      <c r="AR16" s="90">
        <v>3.6</v>
      </c>
      <c r="AS16" s="90">
        <v>100</v>
      </c>
      <c r="AT16" s="9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CC13"/>
  <sheetViews>
    <sheetView workbookViewId="0">
      <selection activeCell="D16" sqref="D16"/>
    </sheetView>
  </sheetViews>
  <sheetFormatPr defaultRowHeight="14.4" x14ac:dyDescent="0.3"/>
  <cols>
    <col min="1" max="1" width="31.5546875" bestFit="1" customWidth="1"/>
    <col min="2" max="2" width="15.5546875" customWidth="1"/>
    <col min="3" max="3" width="11.44140625" style="2" bestFit="1" customWidth="1"/>
    <col min="4" max="4" width="15.33203125" style="2" bestFit="1" customWidth="1"/>
    <col min="5" max="5" width="15.88671875" style="2" customWidth="1"/>
    <col min="6" max="6" width="14" style="3" bestFit="1" customWidth="1"/>
    <col min="7" max="7" width="10.5546875" style="4" customWidth="1"/>
    <col min="8" max="8" width="9.44140625" style="2" bestFit="1" customWidth="1"/>
    <col min="9" max="9" width="11.5546875" style="2" bestFit="1" customWidth="1"/>
    <col min="10" max="10" width="18.6640625" style="2" customWidth="1"/>
    <col min="11" max="12" width="9.109375" style="2"/>
    <col min="13" max="13" width="9.6640625" style="2" customWidth="1"/>
    <col min="14" max="14" width="10.109375" style="2" customWidth="1"/>
    <col min="15" max="15" width="9.33203125" style="2" customWidth="1"/>
    <col min="16" max="16" width="10.109375" style="2" customWidth="1"/>
    <col min="17" max="18" width="9.44140625" style="2" customWidth="1"/>
    <col min="19" max="19" width="8.88671875" style="2" customWidth="1"/>
    <col min="20" max="20" width="13.33203125" style="2" bestFit="1" customWidth="1"/>
    <col min="21" max="21" width="13.44140625" style="2" bestFit="1" customWidth="1"/>
    <col min="22" max="22" width="9.5546875" style="2" bestFit="1" customWidth="1"/>
    <col min="23" max="23" width="12.88671875" style="2" bestFit="1" customWidth="1"/>
    <col min="24" max="24" width="16.109375" style="2" bestFit="1" customWidth="1"/>
    <col min="25" max="25" width="7.33203125" style="2" bestFit="1" customWidth="1"/>
    <col min="26" max="26" width="8.5546875" style="2" bestFit="1" customWidth="1"/>
    <col min="27" max="27" width="12.88671875" style="4" bestFit="1" customWidth="1"/>
    <col min="28" max="28" width="17.33203125" style="2" bestFit="1" customWidth="1"/>
    <col min="29" max="29" width="24.5546875" style="2" bestFit="1" customWidth="1"/>
    <col min="30" max="30" width="13.88671875" style="2" bestFit="1" customWidth="1"/>
    <col min="31" max="31" width="14.88671875" style="2" bestFit="1" customWidth="1"/>
    <col min="32" max="32" width="12.109375" style="2" bestFit="1" customWidth="1"/>
    <col min="33" max="33" width="15.33203125" style="2" bestFit="1" customWidth="1"/>
    <col min="34" max="34" width="13.5546875" style="2" bestFit="1" customWidth="1"/>
    <col min="35" max="36" width="14.109375" style="2" bestFit="1" customWidth="1"/>
    <col min="37" max="41" width="10.44140625" style="2" bestFit="1" customWidth="1"/>
    <col min="42" max="42" width="11.88671875" style="2" bestFit="1" customWidth="1"/>
    <col min="43" max="43" width="10.44140625" style="2" bestFit="1" customWidth="1"/>
    <col min="44" max="50" width="12.33203125" style="2" bestFit="1" customWidth="1"/>
    <col min="51" max="51" width="12.33203125" style="4" bestFit="1" customWidth="1"/>
    <col min="52" max="52" width="9.44140625" style="4" bestFit="1" customWidth="1"/>
    <col min="53" max="53" width="9.33203125" style="2" customWidth="1"/>
    <col min="54" max="54" width="11.6640625" style="4" bestFit="1" customWidth="1"/>
    <col min="55" max="55" width="20.88671875" style="2" bestFit="1" customWidth="1"/>
    <col min="56" max="56" width="12.88671875" style="2" customWidth="1"/>
    <col min="57" max="57" width="14.5546875" style="3" bestFit="1" customWidth="1"/>
    <col min="58" max="58" width="9.33203125" style="2" bestFit="1" customWidth="1"/>
    <col min="59" max="59" width="11.33203125" style="2" bestFit="1" customWidth="1"/>
    <col min="60" max="60" width="10.44140625" style="2" bestFit="1" customWidth="1"/>
    <col min="61" max="61" width="3.44140625" style="2" bestFit="1" customWidth="1"/>
    <col min="62" max="62" width="13.109375" style="2" bestFit="1" customWidth="1"/>
    <col min="63" max="63" width="14.88671875" style="2" bestFit="1" customWidth="1"/>
    <col min="64" max="64" width="9" style="2" bestFit="1" customWidth="1"/>
    <col min="65" max="65" width="10.44140625" style="2" bestFit="1" customWidth="1"/>
    <col min="66" max="66" width="13.88671875" style="3" bestFit="1" customWidth="1"/>
    <col min="67" max="67" width="10.88671875" style="2" bestFit="1" customWidth="1"/>
    <col min="68" max="68" width="16.33203125" style="2" bestFit="1" customWidth="1"/>
    <col min="69" max="69" width="12.5546875" style="2" bestFit="1" customWidth="1"/>
    <col min="70" max="70" width="8.33203125" style="2" bestFit="1" customWidth="1"/>
    <col min="71" max="72" width="9.33203125" style="2" bestFit="1" customWidth="1"/>
    <col min="73" max="73" width="9" style="3" bestFit="1" customWidth="1"/>
    <col min="74" max="74" width="17.109375" style="2" customWidth="1"/>
    <col min="75" max="75" width="13.44140625" style="2" bestFit="1" customWidth="1"/>
    <col min="76" max="76" width="13.6640625" style="3" bestFit="1" customWidth="1"/>
    <col min="77" max="77" width="13.33203125" style="3" bestFit="1" customWidth="1"/>
    <col min="78" max="78" width="12.44140625" style="2" bestFit="1" customWidth="1"/>
    <col min="79" max="79" width="12.5546875" style="2" bestFit="1" customWidth="1"/>
    <col min="80" max="80" width="14.44140625" style="4" customWidth="1"/>
    <col min="81" max="81" width="11.5546875" style="2" bestFit="1" customWidth="1"/>
  </cols>
  <sheetData>
    <row r="1" spans="1:81" ht="23.4" x14ac:dyDescent="0.45">
      <c r="B1" s="6" t="s">
        <v>224</v>
      </c>
      <c r="C1" s="6"/>
    </row>
    <row r="3" spans="1:81" x14ac:dyDescent="0.3">
      <c r="A3" s="19" t="s">
        <v>211</v>
      </c>
      <c r="B3" s="2" t="s">
        <v>2</v>
      </c>
    </row>
    <row r="4" spans="1:81" x14ac:dyDescent="0.3">
      <c r="A4" s="19" t="s">
        <v>225</v>
      </c>
      <c r="B4" s="2" t="s">
        <v>226</v>
      </c>
    </row>
    <row r="5" spans="1:81" x14ac:dyDescent="0.3">
      <c r="A5" s="19" t="s">
        <v>227</v>
      </c>
      <c r="B5" s="2" t="s">
        <v>3</v>
      </c>
    </row>
    <row r="6" spans="1:81" x14ac:dyDescent="0.3">
      <c r="A6" s="19" t="s">
        <v>215</v>
      </c>
      <c r="B6" s="2" t="s">
        <v>5</v>
      </c>
    </row>
    <row r="7" spans="1:81" x14ac:dyDescent="0.3">
      <c r="A7" s="19" t="s">
        <v>228</v>
      </c>
      <c r="B7" s="2" t="s">
        <v>229</v>
      </c>
    </row>
    <row r="8" spans="1:81" x14ac:dyDescent="0.3">
      <c r="A8" s="19" t="s">
        <v>230</v>
      </c>
      <c r="B8" s="2" t="s">
        <v>218</v>
      </c>
    </row>
    <row r="9" spans="1:81" x14ac:dyDescent="0.3">
      <c r="A9" s="19" t="s">
        <v>231</v>
      </c>
      <c r="B9" s="2" t="s">
        <v>232</v>
      </c>
    </row>
    <row r="11" spans="1:81" ht="15" thickBot="1" x14ac:dyDescent="0.35">
      <c r="A11" t="s">
        <v>8</v>
      </c>
      <c r="C11" s="16" t="s">
        <v>59</v>
      </c>
      <c r="D11" s="17" t="s">
        <v>61</v>
      </c>
      <c r="E11" s="16" t="s">
        <v>62</v>
      </c>
      <c r="F11" s="16" t="s">
        <v>63</v>
      </c>
      <c r="G11" s="16" t="s">
        <v>65</v>
      </c>
      <c r="H11" s="16" t="s">
        <v>79</v>
      </c>
      <c r="I11" s="18" t="s">
        <v>91</v>
      </c>
      <c r="J11" s="16" t="s">
        <v>93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</row>
    <row r="12" spans="1:81" s="7" customFormat="1" ht="57.6" x14ac:dyDescent="0.3">
      <c r="C12" s="8" t="s">
        <v>233</v>
      </c>
      <c r="D12" s="9" t="s">
        <v>149</v>
      </c>
      <c r="E12" s="8" t="s">
        <v>150</v>
      </c>
      <c r="F12" s="8" t="s">
        <v>234</v>
      </c>
      <c r="G12" s="8" t="s">
        <v>153</v>
      </c>
      <c r="H12" s="8" t="s">
        <v>167</v>
      </c>
      <c r="I12" s="10" t="s">
        <v>235</v>
      </c>
      <c r="J12" s="11" t="s">
        <v>180</v>
      </c>
    </row>
    <row r="13" spans="1:81" s="5" customFormat="1" ht="15" thickBot="1" x14ac:dyDescent="0.35">
      <c r="A13" s="1" t="s">
        <v>184</v>
      </c>
      <c r="B13" s="5" t="s">
        <v>200</v>
      </c>
      <c r="C13" s="14" t="s">
        <v>236</v>
      </c>
      <c r="D13" s="12">
        <v>1</v>
      </c>
      <c r="E13" s="14"/>
      <c r="F13" s="14"/>
      <c r="G13" s="14"/>
      <c r="H13" s="14"/>
      <c r="I13" s="13">
        <v>10</v>
      </c>
      <c r="J13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2DF1EB022704EAC52415894A1846E" ma:contentTypeVersion="8" ma:contentTypeDescription="Create a new document." ma:contentTypeScope="" ma:versionID="d18eb7253e7d159ae5484043e2370841">
  <xsd:schema xmlns:xsd="http://www.w3.org/2001/XMLSchema" xmlns:xs="http://www.w3.org/2001/XMLSchema" xmlns:p="http://schemas.microsoft.com/office/2006/metadata/properties" xmlns:ns2="f31b7f41-ff89-457e-89ce-66dcec4e3a8f" targetNamespace="http://schemas.microsoft.com/office/2006/metadata/properties" ma:root="true" ma:fieldsID="d4cb23211dca616949068187421766ab" ns2:_="">
    <xsd:import namespace="f31b7f41-ff89-457e-89ce-66dcec4e3a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1b7f41-ff89-457e-89ce-66dcec4e3a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FF3DB0-290C-4089-9BC3-53F0A6F89FA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C1AA9D-1650-47B1-B5C2-7D1019B944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1b7f41-ff89-457e-89ce-66dcec4e3a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ED82EA-2587-4D37-968B-EB445500CD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_options</vt:lpstr>
      <vt:lpstr>LG04 Purchase order</vt:lpstr>
      <vt:lpstr>LG04 Order confirmation</vt:lpstr>
      <vt:lpstr>LG04 Goederenontvangst</vt:lpstr>
    </vt:vector>
  </TitlesOfParts>
  <Manager/>
  <Company>Unit 4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Jeroen Figee</dc:creator>
  <cp:keywords/>
  <dc:description/>
  <cp:lastModifiedBy>Patrick Murray</cp:lastModifiedBy>
  <cp:revision/>
  <dcterms:created xsi:type="dcterms:W3CDTF">2011-07-29T08:25:26Z</dcterms:created>
  <dcterms:modified xsi:type="dcterms:W3CDTF">2024-10-07T15:42:32Z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0x010100F5A2DF1EB022704EAC52415894A1846E</vt:lpwstr>
  </property>
</Properties>
</file>