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saveExternalLinkValues="0" hidePivotFieldList="1" autoCompressPictures="0"/>
  <bookViews>
    <workbookView xWindow="3100" yWindow="2300" windowWidth="50620" windowHeight="15500"/>
  </bookViews>
  <sheets>
    <sheet name="Precinct Results" sheetId="2" r:id="rId1"/>
    <sheet name="Cohort Analysis" sheetId="21" r:id="rId2"/>
    <sheet name="2012 vs. 2014 Turnout vs. Obama" sheetId="20" r:id="rId3"/>
    <sheet name="% of Romney Turnout v R Share" sheetId="19" r:id="rId4"/>
    <sheet name="Scatterplot Data" sheetId="12" r:id="rId5"/>
  </sheets>
  <calcPr calcId="140001" concurrentCalc="0"/>
  <pivotCaches>
    <pivotCache cacheId="127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0" i="21" l="1"/>
  <c r="N10" i="21"/>
  <c r="L10" i="21"/>
  <c r="M10" i="21"/>
  <c r="L5" i="21"/>
  <c r="M5" i="21"/>
  <c r="N5" i="21"/>
  <c r="L6" i="21"/>
  <c r="M6" i="21"/>
  <c r="N6" i="21"/>
  <c r="L7" i="21"/>
  <c r="M7" i="21"/>
  <c r="N7" i="21"/>
  <c r="L8" i="21"/>
  <c r="M8" i="21"/>
  <c r="N8" i="21"/>
  <c r="L9" i="21"/>
  <c r="M9" i="21"/>
  <c r="N9" i="21"/>
  <c r="N12" i="21"/>
  <c r="S6" i="21"/>
  <c r="S7" i="21"/>
  <c r="S8" i="21"/>
  <c r="S9" i="21"/>
  <c r="S5" i="21"/>
  <c r="K10" i="21"/>
  <c r="K6" i="21"/>
  <c r="K7" i="21"/>
  <c r="K8" i="21"/>
  <c r="K9" i="21"/>
  <c r="K5" i="21"/>
  <c r="J6" i="21"/>
  <c r="J7" i="21"/>
  <c r="J8" i="21"/>
  <c r="J9" i="21"/>
  <c r="J5" i="21"/>
  <c r="I6" i="21"/>
  <c r="I7" i="21"/>
  <c r="I8" i="21"/>
  <c r="I9" i="21"/>
  <c r="I5" i="21"/>
  <c r="R6" i="21"/>
  <c r="R7" i="21"/>
  <c r="R8" i="21"/>
  <c r="R9" i="21"/>
  <c r="R10" i="21"/>
  <c r="R5" i="21"/>
  <c r="Q6" i="21"/>
  <c r="Q7" i="21"/>
  <c r="Q8" i="21"/>
  <c r="Q9" i="21"/>
  <c r="Q10" i="21"/>
  <c r="Q5" i="21"/>
  <c r="O6" i="21"/>
  <c r="P6" i="21"/>
  <c r="O7" i="21"/>
  <c r="P7" i="21"/>
  <c r="O8" i="21"/>
  <c r="P8" i="21"/>
  <c r="O9" i="21"/>
  <c r="P9" i="21"/>
  <c r="O10" i="21"/>
  <c r="P10" i="21"/>
  <c r="P5" i="21"/>
  <c r="O5" i="21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3" i="2"/>
  <c r="R47" i="2"/>
  <c r="R48" i="2"/>
  <c r="R49" i="2"/>
  <c r="R50" i="2"/>
  <c r="R51" i="2"/>
  <c r="R52" i="2"/>
  <c r="R53" i="2"/>
  <c r="R54" i="2"/>
  <c r="R55" i="2"/>
  <c r="R56" i="2"/>
  <c r="R57" i="2"/>
  <c r="R2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4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5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6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10" i="2"/>
  <c r="R9" i="2"/>
  <c r="AD191" i="2"/>
  <c r="AD111" i="2"/>
  <c r="AD122" i="2"/>
  <c r="AD72" i="2"/>
  <c r="AD199" i="2"/>
  <c r="AD31" i="2"/>
  <c r="AD221" i="2"/>
  <c r="AD82" i="2"/>
  <c r="AD94" i="2"/>
  <c r="AD87" i="2"/>
  <c r="AD62" i="2"/>
  <c r="AD131" i="2"/>
  <c r="AD216" i="2"/>
  <c r="AD73" i="2"/>
  <c r="AD96" i="2"/>
  <c r="AD70" i="2"/>
  <c r="AD124" i="2"/>
  <c r="AD165" i="2"/>
  <c r="AD171" i="2"/>
  <c r="AD21" i="2"/>
  <c r="AD161" i="2"/>
  <c r="AD35" i="2"/>
  <c r="AD136" i="2"/>
  <c r="AD63" i="2"/>
  <c r="AD229" i="2"/>
  <c r="AD126" i="2"/>
  <c r="AD180" i="2"/>
  <c r="AD134" i="2"/>
  <c r="AD52" i="2"/>
  <c r="AD117" i="2"/>
  <c r="AD43" i="2"/>
  <c r="AD152" i="2"/>
  <c r="AD224" i="2"/>
  <c r="AD164" i="2"/>
  <c r="AD114" i="2"/>
  <c r="AD40" i="2"/>
  <c r="AD20" i="2"/>
  <c r="AD16" i="2"/>
  <c r="AD230" i="2"/>
  <c r="AD113" i="2"/>
  <c r="AD123" i="2"/>
  <c r="AD190" i="2"/>
  <c r="AD115" i="2"/>
  <c r="AD195" i="2"/>
  <c r="AD104" i="2"/>
  <c r="AD173" i="2"/>
  <c r="AD214" i="2"/>
  <c r="AD103" i="2"/>
  <c r="AD157" i="2"/>
  <c r="AD175" i="2"/>
  <c r="AD34" i="2"/>
  <c r="AD184" i="2"/>
  <c r="AD233" i="2"/>
  <c r="AD69" i="2"/>
  <c r="AD235" i="2"/>
  <c r="AD196" i="2"/>
  <c r="AD209" i="2"/>
  <c r="AD29" i="2"/>
  <c r="AD228" i="2"/>
  <c r="AD53" i="2"/>
  <c r="AD181" i="2"/>
  <c r="AD68" i="2"/>
  <c r="AD86" i="2"/>
  <c r="AD27" i="2"/>
  <c r="AD163" i="2"/>
  <c r="AD201" i="2"/>
  <c r="AD144" i="2"/>
  <c r="AD108" i="2"/>
  <c r="AD231" i="2"/>
  <c r="AD36" i="2"/>
  <c r="AD107" i="2"/>
  <c r="AD188" i="2"/>
  <c r="AD135" i="2"/>
  <c r="AD105" i="2"/>
  <c r="AD79" i="2"/>
  <c r="AD112" i="2"/>
  <c r="AD41" i="2"/>
  <c r="AD65" i="2"/>
  <c r="AD167" i="2"/>
  <c r="AD225" i="2"/>
  <c r="AD93" i="2"/>
  <c r="AD75" i="2"/>
  <c r="AD219" i="2"/>
  <c r="AD206" i="2"/>
  <c r="AD92" i="2"/>
  <c r="AD97" i="2"/>
  <c r="AD138" i="2"/>
  <c r="AD45" i="2"/>
  <c r="AD61" i="2"/>
  <c r="AD2" i="2"/>
  <c r="AD90" i="2"/>
  <c r="AD166" i="2"/>
  <c r="AD178" i="2"/>
  <c r="AD176" i="2"/>
  <c r="AD83" i="2"/>
  <c r="AD155" i="2"/>
  <c r="AD109" i="2"/>
  <c r="AD154" i="2"/>
  <c r="AD203" i="2"/>
  <c r="AD227" i="2"/>
  <c r="AD46" i="2"/>
  <c r="AD130" i="2"/>
  <c r="AD47" i="2"/>
  <c r="AD158" i="2"/>
  <c r="AD38" i="2"/>
  <c r="AD146" i="2"/>
  <c r="AD137" i="2"/>
  <c r="AD223" i="2"/>
  <c r="AD89" i="2"/>
  <c r="AD101" i="2"/>
  <c r="AD28" i="2"/>
  <c r="AD218" i="2"/>
  <c r="AD121" i="2"/>
  <c r="AD78" i="2"/>
  <c r="AD197" i="2"/>
  <c r="AD153" i="2"/>
  <c r="AD205" i="2"/>
  <c r="AD213" i="2"/>
  <c r="AD15" i="2"/>
  <c r="AD30" i="2"/>
  <c r="AD85" i="2"/>
  <c r="AD202" i="2"/>
  <c r="AD59" i="2"/>
  <c r="AD208" i="2"/>
  <c r="AD189" i="2"/>
  <c r="AD174" i="2"/>
  <c r="AD179" i="2"/>
  <c r="AD128" i="2"/>
  <c r="AD226" i="2"/>
  <c r="AD74" i="2"/>
  <c r="AD187" i="2"/>
  <c r="AD169" i="2"/>
  <c r="AD55" i="2"/>
  <c r="AD139" i="2"/>
  <c r="AD210" i="2"/>
  <c r="AD150" i="2"/>
  <c r="AD129" i="2"/>
  <c r="AD232" i="2"/>
  <c r="AD57" i="2"/>
  <c r="AD140" i="2"/>
  <c r="AD84" i="2"/>
  <c r="AD91" i="2"/>
  <c r="AD212" i="2"/>
  <c r="AD211" i="2"/>
  <c r="AD100" i="2"/>
  <c r="AD132" i="2"/>
  <c r="AD116" i="2"/>
  <c r="AD234" i="2"/>
  <c r="AD125" i="2"/>
  <c r="AD222" i="2"/>
  <c r="AD151" i="2"/>
  <c r="AD11" i="2"/>
  <c r="AD119" i="2"/>
  <c r="AD42" i="2"/>
  <c r="AD172" i="2"/>
  <c r="AD162" i="2"/>
  <c r="AD215" i="2"/>
  <c r="AD147" i="2"/>
  <c r="AD133" i="2"/>
  <c r="AD220" i="2"/>
  <c r="AD120" i="2"/>
  <c r="AD26" i="2"/>
  <c r="AD58" i="2"/>
  <c r="AD194" i="2"/>
  <c r="AD67" i="2"/>
  <c r="AD156" i="2"/>
  <c r="AD110" i="2"/>
  <c r="AD95" i="2"/>
  <c r="AD23" i="2"/>
  <c r="AD185" i="2"/>
  <c r="AD160" i="2"/>
  <c r="AD33" i="2"/>
  <c r="AD24" i="2"/>
  <c r="AD198" i="2"/>
  <c r="AD177" i="2"/>
  <c r="AD71" i="2"/>
  <c r="AD49" i="2"/>
  <c r="AD148" i="2"/>
  <c r="AD204" i="2"/>
  <c r="AD207" i="2"/>
  <c r="AD192" i="2"/>
  <c r="AD37" i="2"/>
  <c r="AD127" i="2"/>
  <c r="AD193" i="2"/>
  <c r="AD77" i="2"/>
  <c r="AD200" i="2"/>
  <c r="AD217" i="2"/>
  <c r="AD99" i="2"/>
  <c r="AD50" i="2"/>
  <c r="AD66" i="2"/>
  <c r="AD60" i="2"/>
  <c r="AD168" i="2"/>
  <c r="AD170" i="2"/>
  <c r="AD51" i="2"/>
  <c r="AD186" i="2"/>
  <c r="AD32" i="2"/>
  <c r="AD39" i="2"/>
  <c r="AD149" i="2"/>
  <c r="AD88" i="2"/>
  <c r="AD118" i="2"/>
  <c r="AD19" i="2"/>
  <c r="AD44" i="2"/>
  <c r="AD159" i="2"/>
  <c r="AD17" i="2"/>
  <c r="AD64" i="2"/>
  <c r="AD22" i="2"/>
  <c r="AD25" i="2"/>
  <c r="AD81" i="2"/>
  <c r="AD18" i="2"/>
  <c r="AD145" i="2"/>
  <c r="AD141" i="2"/>
  <c r="AD182" i="2"/>
  <c r="AD12" i="2"/>
  <c r="AD56" i="2"/>
  <c r="AD183" i="2"/>
  <c r="AD102" i="2"/>
  <c r="AD13" i="2"/>
  <c r="AD98" i="2"/>
  <c r="AD54" i="2"/>
  <c r="AD14" i="2"/>
  <c r="AD10" i="2"/>
  <c r="AD143" i="2"/>
  <c r="AD9" i="2"/>
  <c r="AD48" i="2"/>
  <c r="AD106" i="2"/>
  <c r="AD142" i="2"/>
  <c r="AD80" i="2"/>
  <c r="AD76" i="2"/>
  <c r="AB124" i="2"/>
  <c r="AB29" i="2"/>
  <c r="AB224" i="2"/>
  <c r="AB63" i="2"/>
  <c r="AB70" i="2"/>
  <c r="AB52" i="2"/>
  <c r="AB165" i="2"/>
  <c r="AB96" i="2"/>
  <c r="AB73" i="2"/>
  <c r="AB113" i="2"/>
  <c r="AB216" i="2"/>
  <c r="AB131" i="2"/>
  <c r="AB62" i="2"/>
  <c r="AB87" i="2"/>
  <c r="AB94" i="2"/>
  <c r="AB31" i="2"/>
  <c r="AB122" i="2"/>
  <c r="AB82" i="2"/>
  <c r="AB72" i="2"/>
  <c r="AB221" i="2"/>
  <c r="AB76" i="2"/>
  <c r="AB199" i="2"/>
  <c r="AB111" i="2"/>
  <c r="AB191" i="2"/>
  <c r="AB7" i="2"/>
  <c r="AB5" i="2"/>
  <c r="AB8" i="2"/>
  <c r="AB51" i="2"/>
  <c r="AB53" i="2"/>
  <c r="AB54" i="2"/>
  <c r="AB55" i="2"/>
  <c r="AB56" i="2"/>
  <c r="AB57" i="2"/>
  <c r="AB2" i="2"/>
  <c r="AB58" i="2"/>
  <c r="AB59" i="2"/>
  <c r="AB60" i="2"/>
  <c r="AB61" i="2"/>
  <c r="AB64" i="2"/>
  <c r="AB65" i="2"/>
  <c r="AB66" i="2"/>
  <c r="AB67" i="2"/>
  <c r="AB68" i="2"/>
  <c r="AB69" i="2"/>
  <c r="AB71" i="2"/>
  <c r="AB74" i="2"/>
  <c r="AB75" i="2"/>
  <c r="AB77" i="2"/>
  <c r="AB78" i="2"/>
  <c r="AB79" i="2"/>
  <c r="AB80" i="2"/>
  <c r="AB81" i="2"/>
  <c r="AB83" i="2"/>
  <c r="AB84" i="2"/>
  <c r="AB85" i="2"/>
  <c r="AB86" i="2"/>
  <c r="AB88" i="2"/>
  <c r="AB89" i="2"/>
  <c r="AB90" i="2"/>
  <c r="AB91" i="2"/>
  <c r="AB92" i="2"/>
  <c r="AB93" i="2"/>
  <c r="AB95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2" i="2"/>
  <c r="AB114" i="2"/>
  <c r="AB115" i="2"/>
  <c r="AB116" i="2"/>
  <c r="AB117" i="2"/>
  <c r="AB118" i="2"/>
  <c r="AB119" i="2"/>
  <c r="AB120" i="2"/>
  <c r="AB121" i="2"/>
  <c r="AB123" i="2"/>
  <c r="AB125" i="2"/>
  <c r="AB126" i="2"/>
  <c r="AB127" i="2"/>
  <c r="AB128" i="2"/>
  <c r="AB129" i="2"/>
  <c r="AB130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2" i="2"/>
  <c r="AB193" i="2"/>
  <c r="AB194" i="2"/>
  <c r="AB195" i="2"/>
  <c r="AB196" i="2"/>
  <c r="AB197" i="2"/>
  <c r="AB198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7" i="2"/>
  <c r="AB218" i="2"/>
  <c r="AB219" i="2"/>
  <c r="AB220" i="2"/>
  <c r="AB222" i="2"/>
  <c r="AB223" i="2"/>
  <c r="AB225" i="2"/>
  <c r="AB226" i="2"/>
  <c r="AB227" i="2"/>
  <c r="AB228" i="2"/>
  <c r="AB229" i="2"/>
  <c r="AB230" i="2"/>
  <c r="AB231" i="2"/>
  <c r="AB232" i="2"/>
  <c r="AB233" i="2"/>
  <c r="AB234" i="2"/>
  <c r="AB235" i="2"/>
  <c r="AB21" i="2"/>
  <c r="AB35" i="2"/>
  <c r="AB43" i="2"/>
  <c r="AB40" i="2"/>
  <c r="AB20" i="2"/>
  <c r="AB16" i="2"/>
  <c r="AB34" i="2"/>
  <c r="AB27" i="2"/>
  <c r="AB36" i="2"/>
  <c r="AB41" i="2"/>
  <c r="AB45" i="2"/>
  <c r="AB46" i="2"/>
  <c r="AB47" i="2"/>
  <c r="AB38" i="2"/>
  <c r="AB28" i="2"/>
  <c r="AB15" i="2"/>
  <c r="AB30" i="2"/>
  <c r="AB11" i="2"/>
  <c r="AB42" i="2"/>
  <c r="AB26" i="2"/>
  <c r="AB23" i="2"/>
  <c r="AB33" i="2"/>
  <c r="AB24" i="2"/>
  <c r="AB49" i="2"/>
  <c r="AB37" i="2"/>
  <c r="AB50" i="2"/>
  <c r="AB32" i="2"/>
  <c r="AB39" i="2"/>
  <c r="AB19" i="2"/>
  <c r="AB44" i="2"/>
  <c r="AB17" i="2"/>
  <c r="AB22" i="2"/>
  <c r="AB25" i="2"/>
  <c r="AB18" i="2"/>
  <c r="AB12" i="2"/>
  <c r="AB13" i="2"/>
  <c r="AB14" i="2"/>
  <c r="AB10" i="2"/>
  <c r="AB9" i="2"/>
  <c r="AB48" i="2"/>
  <c r="F43" i="2"/>
  <c r="F103" i="2"/>
  <c r="F178" i="2"/>
  <c r="F119" i="2"/>
  <c r="F30" i="2"/>
  <c r="F65" i="2"/>
  <c r="F91" i="2"/>
  <c r="F116" i="2"/>
  <c r="F50" i="2"/>
  <c r="F127" i="2"/>
  <c r="F102" i="2"/>
  <c r="F170" i="2"/>
  <c r="F93" i="2"/>
  <c r="F117" i="2"/>
  <c r="F191" i="2"/>
  <c r="F204" i="2"/>
  <c r="F109" i="2"/>
  <c r="F74" i="2"/>
  <c r="F214" i="2"/>
  <c r="F92" i="2"/>
  <c r="F61" i="2"/>
  <c r="F177" i="2"/>
  <c r="F201" i="2"/>
  <c r="F20" i="2"/>
  <c r="F169" i="2"/>
  <c r="F14" i="2"/>
  <c r="F15" i="2"/>
  <c r="F224" i="2"/>
  <c r="F8" i="2"/>
  <c r="F68" i="2"/>
  <c r="F27" i="2"/>
  <c r="F174" i="2"/>
  <c r="F120" i="2"/>
  <c r="F56" i="2"/>
  <c r="F148" i="2"/>
  <c r="F157" i="2"/>
  <c r="F171" i="2"/>
  <c r="F190" i="2"/>
  <c r="F122" i="2"/>
  <c r="F130" i="2"/>
  <c r="F60" i="2"/>
  <c r="F175" i="2"/>
  <c r="F150" i="2"/>
  <c r="F176" i="2"/>
  <c r="F83" i="2"/>
  <c r="F147" i="2"/>
  <c r="F33" i="2"/>
  <c r="F84" i="2"/>
  <c r="F151" i="2"/>
  <c r="F188" i="2"/>
  <c r="F7" i="2"/>
  <c r="F199" i="2"/>
  <c r="F218" i="2"/>
  <c r="F232" i="2"/>
  <c r="F39" i="2"/>
  <c r="F145" i="2"/>
  <c r="F25" i="2"/>
  <c r="F184" i="2"/>
  <c r="F179" i="2"/>
  <c r="F210" i="2"/>
  <c r="F139" i="2"/>
  <c r="F220" i="2"/>
  <c r="F159" i="2"/>
  <c r="F196" i="2"/>
  <c r="F121" i="2"/>
  <c r="F222" i="2"/>
  <c r="F217" i="2"/>
  <c r="F211" i="2"/>
  <c r="F186" i="2"/>
  <c r="F192" i="2"/>
  <c r="F233" i="2"/>
  <c r="F212" i="2"/>
  <c r="F234" i="2"/>
  <c r="F189" i="2"/>
  <c r="F162" i="2"/>
  <c r="F223" i="2"/>
  <c r="F183" i="2"/>
  <c r="F235" i="2"/>
  <c r="F230" i="2"/>
  <c r="F226" i="2"/>
  <c r="F208" i="2"/>
  <c r="F228" i="2"/>
  <c r="F207" i="2"/>
  <c r="F115" i="2"/>
  <c r="F215" i="2"/>
  <c r="F213" i="2"/>
  <c r="F158" i="2"/>
  <c r="F203" i="2"/>
  <c r="F172" i="2"/>
  <c r="F197" i="2"/>
  <c r="F98" i="2"/>
  <c r="F19" i="2"/>
  <c r="F133" i="2"/>
  <c r="F16" i="2"/>
  <c r="F46" i="2"/>
  <c r="F38" i="2"/>
  <c r="F37" i="2"/>
  <c r="F95" i="2"/>
  <c r="F173" i="2"/>
  <c r="F42" i="2"/>
  <c r="F55" i="2"/>
  <c r="F75" i="2"/>
  <c r="F97" i="2"/>
  <c r="F100" i="2"/>
  <c r="F112" i="2"/>
  <c r="F64" i="2"/>
  <c r="F77" i="2"/>
  <c r="F24" i="2"/>
  <c r="F34" i="2"/>
  <c r="F181" i="2"/>
  <c r="F18" i="2"/>
  <c r="F13" i="2"/>
  <c r="F22" i="2"/>
  <c r="F12" i="2"/>
  <c r="F26" i="2"/>
  <c r="F45" i="2"/>
  <c r="F67" i="2"/>
  <c r="F113" i="2"/>
  <c r="F10" i="2"/>
  <c r="F31" i="2"/>
  <c r="F32" i="2"/>
  <c r="F129" i="2"/>
  <c r="F152" i="2"/>
  <c r="F81" i="2"/>
  <c r="F126" i="2"/>
  <c r="F185" i="2"/>
  <c r="F108" i="2"/>
  <c r="F105" i="2"/>
  <c r="F200" i="2"/>
  <c r="F141" i="2"/>
  <c r="F198" i="2"/>
  <c r="F143" i="2"/>
  <c r="F54" i="2"/>
  <c r="F144" i="2"/>
  <c r="F90" i="2"/>
  <c r="F23" i="2"/>
  <c r="F89" i="2"/>
  <c r="F58" i="2"/>
  <c r="F209" i="2"/>
  <c r="F110" i="2"/>
  <c r="F160" i="2"/>
  <c r="F101" i="2"/>
  <c r="F146" i="2"/>
  <c r="F59" i="2"/>
  <c r="F128" i="2"/>
  <c r="F231" i="2"/>
  <c r="F49" i="2"/>
  <c r="F66" i="2"/>
  <c r="F118" i="2"/>
  <c r="F125" i="2"/>
  <c r="F44" i="2"/>
  <c r="F132" i="2"/>
  <c r="F225" i="2"/>
  <c r="F79" i="2"/>
  <c r="F111" i="2"/>
  <c r="F80" i="2"/>
  <c r="F94" i="2"/>
  <c r="F69" i="2"/>
  <c r="F28" i="2"/>
  <c r="F76" i="2"/>
  <c r="F142" i="2"/>
  <c r="F48" i="2"/>
  <c r="F106" i="2"/>
  <c r="F88" i="2"/>
  <c r="F131" i="2"/>
  <c r="F2" i="2"/>
  <c r="F205" i="2"/>
  <c r="F182" i="2"/>
  <c r="F168" i="2"/>
  <c r="F140" i="2"/>
  <c r="F202" i="2"/>
  <c r="F227" i="2"/>
  <c r="F193" i="2"/>
  <c r="F219" i="2"/>
  <c r="F51" i="2"/>
  <c r="F154" i="2"/>
  <c r="F194" i="2"/>
  <c r="F195" i="2"/>
  <c r="F165" i="2"/>
  <c r="F206" i="2"/>
  <c r="F124" i="2"/>
  <c r="F72" i="2"/>
  <c r="F4" i="2"/>
  <c r="F149" i="2"/>
  <c r="F41" i="2"/>
  <c r="F85" i="2"/>
  <c r="F167" i="2"/>
  <c r="F104" i="2"/>
  <c r="F136" i="2"/>
  <c r="F161" i="2"/>
  <c r="F78" i="2"/>
  <c r="F107" i="2"/>
  <c r="F166" i="2"/>
  <c r="F71" i="2"/>
  <c r="F229" i="2"/>
  <c r="F47" i="2"/>
  <c r="F57" i="2"/>
  <c r="F36" i="2"/>
  <c r="F3" i="2"/>
  <c r="F21" i="2"/>
  <c r="F17" i="2"/>
  <c r="F35" i="2"/>
  <c r="F40" i="2"/>
  <c r="F9" i="2"/>
  <c r="F163" i="2"/>
  <c r="F138" i="2"/>
  <c r="F87" i="2"/>
  <c r="F96" i="2"/>
  <c r="F123" i="2"/>
  <c r="F137" i="2"/>
  <c r="F216" i="2"/>
  <c r="F73" i="2"/>
  <c r="F6" i="2"/>
  <c r="F5" i="2"/>
  <c r="F29" i="2"/>
  <c r="F82" i="2"/>
  <c r="F155" i="2"/>
  <c r="F156" i="2"/>
  <c r="F180" i="2"/>
  <c r="F114" i="2"/>
  <c r="F187" i="2"/>
  <c r="F70" i="2"/>
  <c r="F62" i="2"/>
  <c r="F63" i="2"/>
  <c r="F53" i="2"/>
  <c r="F52" i="2"/>
  <c r="F99" i="2"/>
  <c r="G43" i="2"/>
  <c r="G103" i="2"/>
  <c r="G178" i="2"/>
  <c r="G119" i="2"/>
  <c r="G30" i="2"/>
  <c r="G65" i="2"/>
  <c r="G91" i="2"/>
  <c r="G116" i="2"/>
  <c r="G50" i="2"/>
  <c r="G127" i="2"/>
  <c r="G102" i="2"/>
  <c r="G170" i="2"/>
  <c r="G93" i="2"/>
  <c r="G117" i="2"/>
  <c r="G191" i="2"/>
  <c r="G204" i="2"/>
  <c r="G109" i="2"/>
  <c r="G74" i="2"/>
  <c r="G214" i="2"/>
  <c r="G92" i="2"/>
  <c r="G61" i="2"/>
  <c r="G177" i="2"/>
  <c r="G201" i="2"/>
  <c r="G20" i="2"/>
  <c r="G169" i="2"/>
  <c r="G14" i="2"/>
  <c r="G15" i="2"/>
  <c r="G224" i="2"/>
  <c r="G8" i="2"/>
  <c r="G68" i="2"/>
  <c r="G27" i="2"/>
  <c r="G174" i="2"/>
  <c r="G120" i="2"/>
  <c r="G56" i="2"/>
  <c r="G148" i="2"/>
  <c r="G157" i="2"/>
  <c r="G171" i="2"/>
  <c r="G190" i="2"/>
  <c r="G122" i="2"/>
  <c r="G130" i="2"/>
  <c r="G60" i="2"/>
  <c r="G175" i="2"/>
  <c r="G150" i="2"/>
  <c r="G176" i="2"/>
  <c r="G83" i="2"/>
  <c r="G147" i="2"/>
  <c r="G33" i="2"/>
  <c r="G84" i="2"/>
  <c r="G151" i="2"/>
  <c r="G188" i="2"/>
  <c r="G7" i="2"/>
  <c r="G199" i="2"/>
  <c r="G218" i="2"/>
  <c r="G232" i="2"/>
  <c r="G39" i="2"/>
  <c r="G145" i="2"/>
  <c r="G25" i="2"/>
  <c r="G184" i="2"/>
  <c r="G179" i="2"/>
  <c r="G210" i="2"/>
  <c r="G139" i="2"/>
  <c r="G220" i="2"/>
  <c r="G159" i="2"/>
  <c r="G196" i="2"/>
  <c r="G121" i="2"/>
  <c r="G222" i="2"/>
  <c r="G217" i="2"/>
  <c r="G211" i="2"/>
  <c r="G186" i="2"/>
  <c r="G192" i="2"/>
  <c r="G233" i="2"/>
  <c r="G212" i="2"/>
  <c r="G234" i="2"/>
  <c r="G189" i="2"/>
  <c r="G162" i="2"/>
  <c r="G223" i="2"/>
  <c r="G183" i="2"/>
  <c r="G235" i="2"/>
  <c r="G230" i="2"/>
  <c r="G226" i="2"/>
  <c r="G208" i="2"/>
  <c r="G228" i="2"/>
  <c r="G207" i="2"/>
  <c r="G115" i="2"/>
  <c r="G215" i="2"/>
  <c r="G213" i="2"/>
  <c r="G158" i="2"/>
  <c r="G203" i="2"/>
  <c r="G172" i="2"/>
  <c r="G197" i="2"/>
  <c r="G98" i="2"/>
  <c r="G19" i="2"/>
  <c r="G133" i="2"/>
  <c r="G16" i="2"/>
  <c r="G46" i="2"/>
  <c r="G38" i="2"/>
  <c r="G37" i="2"/>
  <c r="G95" i="2"/>
  <c r="G173" i="2"/>
  <c r="G42" i="2"/>
  <c r="G55" i="2"/>
  <c r="G75" i="2"/>
  <c r="G97" i="2"/>
  <c r="G100" i="2"/>
  <c r="G112" i="2"/>
  <c r="G64" i="2"/>
  <c r="G77" i="2"/>
  <c r="G24" i="2"/>
  <c r="G34" i="2"/>
  <c r="G181" i="2"/>
  <c r="G18" i="2"/>
  <c r="G13" i="2"/>
  <c r="G22" i="2"/>
  <c r="G12" i="2"/>
  <c r="G26" i="2"/>
  <c r="G45" i="2"/>
  <c r="G67" i="2"/>
  <c r="G113" i="2"/>
  <c r="G10" i="2"/>
  <c r="G31" i="2"/>
  <c r="G32" i="2"/>
  <c r="G129" i="2"/>
  <c r="G152" i="2"/>
  <c r="G81" i="2"/>
  <c r="G126" i="2"/>
  <c r="G185" i="2"/>
  <c r="G108" i="2"/>
  <c r="G105" i="2"/>
  <c r="G200" i="2"/>
  <c r="G141" i="2"/>
  <c r="G198" i="2"/>
  <c r="G143" i="2"/>
  <c r="G54" i="2"/>
  <c r="G144" i="2"/>
  <c r="G90" i="2"/>
  <c r="G23" i="2"/>
  <c r="G89" i="2"/>
  <c r="G58" i="2"/>
  <c r="G209" i="2"/>
  <c r="G110" i="2"/>
  <c r="G160" i="2"/>
  <c r="G101" i="2"/>
  <c r="G146" i="2"/>
  <c r="G59" i="2"/>
  <c r="G128" i="2"/>
  <c r="G231" i="2"/>
  <c r="G49" i="2"/>
  <c r="G66" i="2"/>
  <c r="G118" i="2"/>
  <c r="G125" i="2"/>
  <c r="G44" i="2"/>
  <c r="G132" i="2"/>
  <c r="G225" i="2"/>
  <c r="G79" i="2"/>
  <c r="G111" i="2"/>
  <c r="G80" i="2"/>
  <c r="G94" i="2"/>
  <c r="G69" i="2"/>
  <c r="G28" i="2"/>
  <c r="G76" i="2"/>
  <c r="G142" i="2"/>
  <c r="G48" i="2"/>
  <c r="G106" i="2"/>
  <c r="G88" i="2"/>
  <c r="G131" i="2"/>
  <c r="G2" i="2"/>
  <c r="G205" i="2"/>
  <c r="G182" i="2"/>
  <c r="G168" i="2"/>
  <c r="G140" i="2"/>
  <c r="G202" i="2"/>
  <c r="G227" i="2"/>
  <c r="G193" i="2"/>
  <c r="G219" i="2"/>
  <c r="G51" i="2"/>
  <c r="G154" i="2"/>
  <c r="G194" i="2"/>
  <c r="G195" i="2"/>
  <c r="G165" i="2"/>
  <c r="G206" i="2"/>
  <c r="G124" i="2"/>
  <c r="G72" i="2"/>
  <c r="G4" i="2"/>
  <c r="G149" i="2"/>
  <c r="G41" i="2"/>
  <c r="G85" i="2"/>
  <c r="G167" i="2"/>
  <c r="G104" i="2"/>
  <c r="G136" i="2"/>
  <c r="G161" i="2"/>
  <c r="G78" i="2"/>
  <c r="G107" i="2"/>
  <c r="G166" i="2"/>
  <c r="G71" i="2"/>
  <c r="G229" i="2"/>
  <c r="G47" i="2"/>
  <c r="G57" i="2"/>
  <c r="G36" i="2"/>
  <c r="G3" i="2"/>
  <c r="G21" i="2"/>
  <c r="G17" i="2"/>
  <c r="G35" i="2"/>
  <c r="G40" i="2"/>
  <c r="G9" i="2"/>
  <c r="G163" i="2"/>
  <c r="G138" i="2"/>
  <c r="G87" i="2"/>
  <c r="G96" i="2"/>
  <c r="G123" i="2"/>
  <c r="G137" i="2"/>
  <c r="G216" i="2"/>
  <c r="G73" i="2"/>
  <c r="G6" i="2"/>
  <c r="G5" i="2"/>
  <c r="G29" i="2"/>
  <c r="G82" i="2"/>
  <c r="G155" i="2"/>
  <c r="G156" i="2"/>
  <c r="G180" i="2"/>
  <c r="G114" i="2"/>
  <c r="G187" i="2"/>
  <c r="G70" i="2"/>
  <c r="G62" i="2"/>
  <c r="G63" i="2"/>
  <c r="G53" i="2"/>
  <c r="G52" i="2"/>
  <c r="G99" i="2"/>
  <c r="G11" i="2"/>
  <c r="G221" i="2"/>
  <c r="G153" i="2"/>
  <c r="G164" i="2"/>
  <c r="G135" i="2"/>
  <c r="G86" i="2"/>
  <c r="G134" i="2"/>
  <c r="F11" i="2"/>
  <c r="F221" i="2"/>
  <c r="F153" i="2"/>
  <c r="F164" i="2"/>
  <c r="F135" i="2"/>
  <c r="F86" i="2"/>
  <c r="F134" i="2"/>
  <c r="Q221" i="2"/>
  <c r="Q153" i="2"/>
  <c r="Q164" i="2"/>
  <c r="Q135" i="2"/>
  <c r="Q86" i="2"/>
  <c r="Q134" i="2"/>
  <c r="Q43" i="2"/>
  <c r="Q103" i="2"/>
  <c r="Q178" i="2"/>
  <c r="Q119" i="2"/>
  <c r="Q30" i="2"/>
  <c r="Q65" i="2"/>
  <c r="Q91" i="2"/>
  <c r="Q116" i="2"/>
  <c r="Q50" i="2"/>
  <c r="Q127" i="2"/>
  <c r="Q102" i="2"/>
  <c r="Q170" i="2"/>
  <c r="Q93" i="2"/>
  <c r="Q117" i="2"/>
  <c r="Q191" i="2"/>
  <c r="Q204" i="2"/>
  <c r="Q109" i="2"/>
  <c r="Q74" i="2"/>
  <c r="Q214" i="2"/>
  <c r="Q92" i="2"/>
  <c r="Q61" i="2"/>
  <c r="Q177" i="2"/>
  <c r="Q201" i="2"/>
  <c r="Q20" i="2"/>
  <c r="Q169" i="2"/>
  <c r="Q14" i="2"/>
  <c r="Q15" i="2"/>
  <c r="Q224" i="2"/>
  <c r="Q68" i="2"/>
  <c r="Q27" i="2"/>
  <c r="Q174" i="2"/>
  <c r="Q120" i="2"/>
  <c r="Q56" i="2"/>
  <c r="Q148" i="2"/>
  <c r="Q157" i="2"/>
  <c r="Q171" i="2"/>
  <c r="Q190" i="2"/>
  <c r="Q122" i="2"/>
  <c r="Q130" i="2"/>
  <c r="Q60" i="2"/>
  <c r="Q175" i="2"/>
  <c r="Q150" i="2"/>
  <c r="Q176" i="2"/>
  <c r="Q83" i="2"/>
  <c r="Q147" i="2"/>
  <c r="Q33" i="2"/>
  <c r="Q84" i="2"/>
  <c r="Q151" i="2"/>
  <c r="Q188" i="2"/>
  <c r="Q199" i="2"/>
  <c r="Q218" i="2"/>
  <c r="Q232" i="2"/>
  <c r="Q39" i="2"/>
  <c r="Q145" i="2"/>
  <c r="Q25" i="2"/>
  <c r="Q184" i="2"/>
  <c r="Q179" i="2"/>
  <c r="Q210" i="2"/>
  <c r="Q139" i="2"/>
  <c r="Q220" i="2"/>
  <c r="Q159" i="2"/>
  <c r="Q196" i="2"/>
  <c r="Q121" i="2"/>
  <c r="Q222" i="2"/>
  <c r="Q217" i="2"/>
  <c r="Q211" i="2"/>
  <c r="Q186" i="2"/>
  <c r="Q192" i="2"/>
  <c r="Q233" i="2"/>
  <c r="Q212" i="2"/>
  <c r="Q234" i="2"/>
  <c r="Q189" i="2"/>
  <c r="Q162" i="2"/>
  <c r="Q223" i="2"/>
  <c r="Q183" i="2"/>
  <c r="Q235" i="2"/>
  <c r="Q230" i="2"/>
  <c r="Q226" i="2"/>
  <c r="Q208" i="2"/>
  <c r="Q228" i="2"/>
  <c r="Q207" i="2"/>
  <c r="Q115" i="2"/>
  <c r="Q215" i="2"/>
  <c r="Q213" i="2"/>
  <c r="Q158" i="2"/>
  <c r="Q203" i="2"/>
  <c r="Q172" i="2"/>
  <c r="Q197" i="2"/>
  <c r="Q98" i="2"/>
  <c r="Q19" i="2"/>
  <c r="Q133" i="2"/>
  <c r="Q16" i="2"/>
  <c r="Q46" i="2"/>
  <c r="Q38" i="2"/>
  <c r="Q37" i="2"/>
  <c r="Q95" i="2"/>
  <c r="Q173" i="2"/>
  <c r="Q42" i="2"/>
  <c r="Q55" i="2"/>
  <c r="Q75" i="2"/>
  <c r="Q97" i="2"/>
  <c r="Q100" i="2"/>
  <c r="Q112" i="2"/>
  <c r="Q64" i="2"/>
  <c r="Q77" i="2"/>
  <c r="Q24" i="2"/>
  <c r="Q34" i="2"/>
  <c r="Q181" i="2"/>
  <c r="Q18" i="2"/>
  <c r="Q13" i="2"/>
  <c r="Q22" i="2"/>
  <c r="Q12" i="2"/>
  <c r="Q26" i="2"/>
  <c r="Q45" i="2"/>
  <c r="Q67" i="2"/>
  <c r="Q113" i="2"/>
  <c r="Q10" i="2"/>
  <c r="Q31" i="2"/>
  <c r="Q32" i="2"/>
  <c r="Q129" i="2"/>
  <c r="Q152" i="2"/>
  <c r="Q81" i="2"/>
  <c r="Q126" i="2"/>
  <c r="Q185" i="2"/>
  <c r="Q108" i="2"/>
  <c r="Q105" i="2"/>
  <c r="Q200" i="2"/>
  <c r="Q141" i="2"/>
  <c r="Q198" i="2"/>
  <c r="Q143" i="2"/>
  <c r="Q54" i="2"/>
  <c r="Q144" i="2"/>
  <c r="Q90" i="2"/>
  <c r="Q23" i="2"/>
  <c r="Q89" i="2"/>
  <c r="Q58" i="2"/>
  <c r="Q209" i="2"/>
  <c r="Q110" i="2"/>
  <c r="Q160" i="2"/>
  <c r="Q101" i="2"/>
  <c r="Q146" i="2"/>
  <c r="Q59" i="2"/>
  <c r="Q128" i="2"/>
  <c r="Q231" i="2"/>
  <c r="Q49" i="2"/>
  <c r="Q66" i="2"/>
  <c r="Q118" i="2"/>
  <c r="Q125" i="2"/>
  <c r="Q44" i="2"/>
  <c r="Q132" i="2"/>
  <c r="Q225" i="2"/>
  <c r="Q79" i="2"/>
  <c r="Q106" i="2"/>
  <c r="Q111" i="2"/>
  <c r="Q80" i="2"/>
  <c r="Q94" i="2"/>
  <c r="Q69" i="2"/>
  <c r="Q28" i="2"/>
  <c r="Q76" i="2"/>
  <c r="Q142" i="2"/>
  <c r="Q48" i="2"/>
  <c r="Q88" i="2"/>
  <c r="Q131" i="2"/>
  <c r="Q2" i="2"/>
  <c r="Q205" i="2"/>
  <c r="Q182" i="2"/>
  <c r="Q168" i="2"/>
  <c r="Q140" i="2"/>
  <c r="Q202" i="2"/>
  <c r="Q227" i="2"/>
  <c r="Q193" i="2"/>
  <c r="Q219" i="2"/>
  <c r="Q51" i="2"/>
  <c r="Q154" i="2"/>
  <c r="Q194" i="2"/>
  <c r="Q195" i="2"/>
  <c r="Q165" i="2"/>
  <c r="Q206" i="2"/>
  <c r="Q124" i="2"/>
  <c r="Q72" i="2"/>
  <c r="Q4" i="2"/>
  <c r="Q149" i="2"/>
  <c r="Q41" i="2"/>
  <c r="Q85" i="2"/>
  <c r="Q167" i="2"/>
  <c r="Q104" i="2"/>
  <c r="Q136" i="2"/>
  <c r="Q161" i="2"/>
  <c r="Q78" i="2"/>
  <c r="Q107" i="2"/>
  <c r="Q166" i="2"/>
  <c r="Q71" i="2"/>
  <c r="Q229" i="2"/>
  <c r="Q47" i="2"/>
  <c r="Q57" i="2"/>
  <c r="Q36" i="2"/>
  <c r="Q3" i="2"/>
  <c r="Q21" i="2"/>
  <c r="Q17" i="2"/>
  <c r="Q35" i="2"/>
  <c r="Q40" i="2"/>
  <c r="Q9" i="2"/>
  <c r="Q163" i="2"/>
  <c r="Q138" i="2"/>
  <c r="Q87" i="2"/>
  <c r="Q96" i="2"/>
  <c r="Q123" i="2"/>
  <c r="Q137" i="2"/>
  <c r="Q216" i="2"/>
  <c r="Q73" i="2"/>
  <c r="Q6" i="2"/>
  <c r="Q5" i="2"/>
  <c r="Q29" i="2"/>
  <c r="Q82" i="2"/>
  <c r="Q155" i="2"/>
  <c r="Q156" i="2"/>
  <c r="Q180" i="2"/>
  <c r="Q114" i="2"/>
  <c r="Q187" i="2"/>
  <c r="Q70" i="2"/>
  <c r="Q62" i="2"/>
  <c r="Q63" i="2"/>
  <c r="Q53" i="2"/>
  <c r="Q52" i="2"/>
  <c r="Q99" i="2"/>
  <c r="Q11" i="2"/>
  <c r="P221" i="2"/>
  <c r="P153" i="2"/>
  <c r="P164" i="2"/>
  <c r="P135" i="2"/>
  <c r="P86" i="2"/>
  <c r="P134" i="2"/>
  <c r="P43" i="2"/>
  <c r="P103" i="2"/>
  <c r="P178" i="2"/>
  <c r="P119" i="2"/>
  <c r="P30" i="2"/>
  <c r="P65" i="2"/>
  <c r="P91" i="2"/>
  <c r="P116" i="2"/>
  <c r="P50" i="2"/>
  <c r="P127" i="2"/>
  <c r="P102" i="2"/>
  <c r="P170" i="2"/>
  <c r="P93" i="2"/>
  <c r="P117" i="2"/>
  <c r="P191" i="2"/>
  <c r="P204" i="2"/>
  <c r="P109" i="2"/>
  <c r="P74" i="2"/>
  <c r="P214" i="2"/>
  <c r="P92" i="2"/>
  <c r="P61" i="2"/>
  <c r="P177" i="2"/>
  <c r="P201" i="2"/>
  <c r="P20" i="2"/>
  <c r="P169" i="2"/>
  <c r="P14" i="2"/>
  <c r="P15" i="2"/>
  <c r="P224" i="2"/>
  <c r="P68" i="2"/>
  <c r="P27" i="2"/>
  <c r="P174" i="2"/>
  <c r="P120" i="2"/>
  <c r="P56" i="2"/>
  <c r="P148" i="2"/>
  <c r="P157" i="2"/>
  <c r="P171" i="2"/>
  <c r="P190" i="2"/>
  <c r="P122" i="2"/>
  <c r="P130" i="2"/>
  <c r="P60" i="2"/>
  <c r="P175" i="2"/>
  <c r="P150" i="2"/>
  <c r="P176" i="2"/>
  <c r="P83" i="2"/>
  <c r="P147" i="2"/>
  <c r="P33" i="2"/>
  <c r="P84" i="2"/>
  <c r="P151" i="2"/>
  <c r="P188" i="2"/>
  <c r="P199" i="2"/>
  <c r="P218" i="2"/>
  <c r="P232" i="2"/>
  <c r="P39" i="2"/>
  <c r="P145" i="2"/>
  <c r="P25" i="2"/>
  <c r="P184" i="2"/>
  <c r="P179" i="2"/>
  <c r="P210" i="2"/>
  <c r="P139" i="2"/>
  <c r="P220" i="2"/>
  <c r="P159" i="2"/>
  <c r="P196" i="2"/>
  <c r="P121" i="2"/>
  <c r="P222" i="2"/>
  <c r="P217" i="2"/>
  <c r="P211" i="2"/>
  <c r="P186" i="2"/>
  <c r="P192" i="2"/>
  <c r="P233" i="2"/>
  <c r="P212" i="2"/>
  <c r="P234" i="2"/>
  <c r="P189" i="2"/>
  <c r="P162" i="2"/>
  <c r="P223" i="2"/>
  <c r="P183" i="2"/>
  <c r="P235" i="2"/>
  <c r="P230" i="2"/>
  <c r="P226" i="2"/>
  <c r="P208" i="2"/>
  <c r="P228" i="2"/>
  <c r="P207" i="2"/>
  <c r="P115" i="2"/>
  <c r="P215" i="2"/>
  <c r="P213" i="2"/>
  <c r="P158" i="2"/>
  <c r="P203" i="2"/>
  <c r="P172" i="2"/>
  <c r="P197" i="2"/>
  <c r="P98" i="2"/>
  <c r="P19" i="2"/>
  <c r="P133" i="2"/>
  <c r="P16" i="2"/>
  <c r="P46" i="2"/>
  <c r="P38" i="2"/>
  <c r="P37" i="2"/>
  <c r="P95" i="2"/>
  <c r="P173" i="2"/>
  <c r="P42" i="2"/>
  <c r="P55" i="2"/>
  <c r="P75" i="2"/>
  <c r="P97" i="2"/>
  <c r="P100" i="2"/>
  <c r="P112" i="2"/>
  <c r="P64" i="2"/>
  <c r="P77" i="2"/>
  <c r="P24" i="2"/>
  <c r="P34" i="2"/>
  <c r="P181" i="2"/>
  <c r="P18" i="2"/>
  <c r="P13" i="2"/>
  <c r="P22" i="2"/>
  <c r="P12" i="2"/>
  <c r="P26" i="2"/>
  <c r="P45" i="2"/>
  <c r="P67" i="2"/>
  <c r="P113" i="2"/>
  <c r="P10" i="2"/>
  <c r="P31" i="2"/>
  <c r="P32" i="2"/>
  <c r="P129" i="2"/>
  <c r="P152" i="2"/>
  <c r="P81" i="2"/>
  <c r="P126" i="2"/>
  <c r="P185" i="2"/>
  <c r="P108" i="2"/>
  <c r="P105" i="2"/>
  <c r="P200" i="2"/>
  <c r="P141" i="2"/>
  <c r="P198" i="2"/>
  <c r="P143" i="2"/>
  <c r="P54" i="2"/>
  <c r="P144" i="2"/>
  <c r="P90" i="2"/>
  <c r="P23" i="2"/>
  <c r="P89" i="2"/>
  <c r="P58" i="2"/>
  <c r="P209" i="2"/>
  <c r="P110" i="2"/>
  <c r="P160" i="2"/>
  <c r="P101" i="2"/>
  <c r="P146" i="2"/>
  <c r="P59" i="2"/>
  <c r="P128" i="2"/>
  <c r="P231" i="2"/>
  <c r="P49" i="2"/>
  <c r="P66" i="2"/>
  <c r="P118" i="2"/>
  <c r="P125" i="2"/>
  <c r="P44" i="2"/>
  <c r="P132" i="2"/>
  <c r="P225" i="2"/>
  <c r="P79" i="2"/>
  <c r="P106" i="2"/>
  <c r="P111" i="2"/>
  <c r="P80" i="2"/>
  <c r="P94" i="2"/>
  <c r="P69" i="2"/>
  <c r="P28" i="2"/>
  <c r="P76" i="2"/>
  <c r="P142" i="2"/>
  <c r="P48" i="2"/>
  <c r="P88" i="2"/>
  <c r="P131" i="2"/>
  <c r="P2" i="2"/>
  <c r="P205" i="2"/>
  <c r="P182" i="2"/>
  <c r="P168" i="2"/>
  <c r="P140" i="2"/>
  <c r="P202" i="2"/>
  <c r="P227" i="2"/>
  <c r="P193" i="2"/>
  <c r="P219" i="2"/>
  <c r="P51" i="2"/>
  <c r="P154" i="2"/>
  <c r="P194" i="2"/>
  <c r="P195" i="2"/>
  <c r="P165" i="2"/>
  <c r="P206" i="2"/>
  <c r="P124" i="2"/>
  <c r="P72" i="2"/>
  <c r="P4" i="2"/>
  <c r="P149" i="2"/>
  <c r="P41" i="2"/>
  <c r="P85" i="2"/>
  <c r="P167" i="2"/>
  <c r="P104" i="2"/>
  <c r="P136" i="2"/>
  <c r="P161" i="2"/>
  <c r="P78" i="2"/>
  <c r="P107" i="2"/>
  <c r="P166" i="2"/>
  <c r="P71" i="2"/>
  <c r="P229" i="2"/>
  <c r="P47" i="2"/>
  <c r="P57" i="2"/>
  <c r="P36" i="2"/>
  <c r="P3" i="2"/>
  <c r="P21" i="2"/>
  <c r="P17" i="2"/>
  <c r="P35" i="2"/>
  <c r="P40" i="2"/>
  <c r="P9" i="2"/>
  <c r="P163" i="2"/>
  <c r="P138" i="2"/>
  <c r="P87" i="2"/>
  <c r="P96" i="2"/>
  <c r="P123" i="2"/>
  <c r="P137" i="2"/>
  <c r="P216" i="2"/>
  <c r="P73" i="2"/>
  <c r="P6" i="2"/>
  <c r="P5" i="2"/>
  <c r="P29" i="2"/>
  <c r="P82" i="2"/>
  <c r="P155" i="2"/>
  <c r="P156" i="2"/>
  <c r="P180" i="2"/>
  <c r="P114" i="2"/>
  <c r="P187" i="2"/>
  <c r="P70" i="2"/>
  <c r="P62" i="2"/>
  <c r="P63" i="2"/>
  <c r="P53" i="2"/>
  <c r="P52" i="2"/>
  <c r="P99" i="2"/>
  <c r="P11" i="2"/>
</calcChain>
</file>

<file path=xl/sharedStrings.xml><?xml version="1.0" encoding="utf-8"?>
<sst xmlns="http://schemas.openxmlformats.org/spreadsheetml/2006/main" count="1231" uniqueCount="493">
  <si>
    <t>604 - HANOVER GROVE</t>
  </si>
  <si>
    <t>301 - GOOCHLAND COURT HOUSE 1</t>
  </si>
  <si>
    <t>602 - LOCUST CREEK</t>
  </si>
  <si>
    <t>281</t>
  </si>
  <si>
    <t>105 - BERKLEY</t>
  </si>
  <si>
    <t>280</t>
  </si>
  <si>
    <t>401 - MINERAL</t>
  </si>
  <si>
    <t>701 - SHELTONS MILL</t>
  </si>
  <si>
    <t>288</t>
  </si>
  <si>
    <t>503 - POST OAK</t>
  </si>
  <si>
    <t>354</t>
  </si>
  <si>
    <t>507 - LAUREL MEADOW</t>
  </si>
  <si>
    <t>101 - ZION</t>
  </si>
  <si>
    <t>415 - EVERGREEN</t>
  </si>
  <si>
    <t>352</t>
  </si>
  <si>
    <t>702 - BRENTS MILL</t>
  </si>
  <si>
    <t>412 - PINCHBECK</t>
  </si>
  <si>
    <t>101 - WEST FAIRFAX</t>
  </si>
  <si>
    <t>407 - MONACAN</t>
  </si>
  <si>
    <t>402 - CENTERVILLE</t>
  </si>
  <si>
    <t>116 - SUMMIT COURT</t>
  </si>
  <si>
    <t>719</t>
  </si>
  <si>
    <t>209 - WEST HANOVER</t>
  </si>
  <si>
    <t>386</t>
  </si>
  <si>
    <t>385</t>
  </si>
  <si>
    <t>403 - LEE HILL</t>
  </si>
  <si>
    <t>216 - MOODY</t>
  </si>
  <si>
    <t>208 - OAK KNOLL</t>
  </si>
  <si>
    <t>381</t>
  </si>
  <si>
    <t>402 - PARKSIDE</t>
  </si>
  <si>
    <t>501 - BELMONT</t>
  </si>
  <si>
    <t>413 - FOUR HUNDRED THIRTEEN</t>
  </si>
  <si>
    <t>Precinct</t>
  </si>
  <si>
    <t>79</t>
  </si>
  <si>
    <t>302 - CUMBERLAND</t>
  </si>
  <si>
    <t>389</t>
  </si>
  <si>
    <t>104 - SLIDING HILL</t>
  </si>
  <si>
    <t>69</t>
  </si>
  <si>
    <t>602 - PEARL SAMPLE</t>
  </si>
  <si>
    <t>134</t>
  </si>
  <si>
    <t>136</t>
  </si>
  <si>
    <t>508 - BELGRADE</t>
  </si>
  <si>
    <t>104 - MASSAPONAX</t>
  </si>
  <si>
    <t>132</t>
  </si>
  <si>
    <t>301 - CAUSEWAY</t>
  </si>
  <si>
    <t>416 - SPOTTSWOOD</t>
  </si>
  <si>
    <t>405 - LA PRADE</t>
  </si>
  <si>
    <t>702 - MONTPELIER</t>
  </si>
  <si>
    <t>408 - LAUDERDALE</t>
  </si>
  <si>
    <t>418 - WELBORNE</t>
  </si>
  <si>
    <t>504 - COURTHOUSE</t>
  </si>
  <si>
    <t>403 - BRANDERMILL</t>
  </si>
  <si>
    <t>304 - JACKSON DAVIS</t>
  </si>
  <si>
    <t>302 - GOOCHLAND COURT HOUSE 2</t>
  </si>
  <si>
    <t>TOTALS</t>
  </si>
  <si>
    <t>302 - EGGBORNSVILLE</t>
  </si>
  <si>
    <t>223 - YELLOW TAVERN</t>
  </si>
  <si>
    <t>308 - RIVERS EDGE</t>
  </si>
  <si>
    <t>235</t>
  </si>
  <si>
    <t>304 - ATLEE</t>
  </si>
  <si>
    <t>113</t>
  </si>
  <si>
    <t>908 - NINE HUNDRED EIGHT</t>
  </si>
  <si>
    <t>72</t>
  </si>
  <si>
    <t>703 - ROCKVILLE</t>
  </si>
  <si>
    <t>415 - SKIPWITH</t>
  </si>
  <si>
    <t>102 - ONE EAST</t>
  </si>
  <si>
    <t>238</t>
  </si>
  <si>
    <t>22</t>
  </si>
  <si>
    <t>402 - CRESTVIEW</t>
  </si>
  <si>
    <t>703 - LIGNUM</t>
  </si>
  <si>
    <t>463</t>
  </si>
  <si>
    <t>82</t>
  </si>
  <si>
    <t>503 - NEWMAN</t>
  </si>
  <si>
    <t>406 - SMOKETREE</t>
  </si>
  <si>
    <t>466</t>
  </si>
  <si>
    <t>518 - MIDLOTHIAN NORTH</t>
  </si>
  <si>
    <t>212 - HOLLYBROOK</t>
  </si>
  <si>
    <t>602 - LEE DAVIS</t>
  </si>
  <si>
    <t>517 - ROSELAND</t>
  </si>
  <si>
    <t>336</t>
  </si>
  <si>
    <t>411 - SWIFT CREEK</t>
  </si>
  <si>
    <t>406 - BEAVERDAM CREEK</t>
  </si>
  <si>
    <t>217</t>
  </si>
  <si>
    <t>201 - LOUISA #1</t>
  </si>
  <si>
    <t>216</t>
  </si>
  <si>
    <t>333</t>
  </si>
  <si>
    <t>215</t>
  </si>
  <si>
    <t>214</t>
  </si>
  <si>
    <t>213</t>
  </si>
  <si>
    <t>402 - BROWNS STORE</t>
  </si>
  <si>
    <t>211</t>
  </si>
  <si>
    <t>401 - SUMMIT</t>
  </si>
  <si>
    <t>201 - WILDERNESS SCHOOL</t>
  </si>
  <si>
    <t>210</t>
  </si>
  <si>
    <t>205 - CANTERBURY</t>
  </si>
  <si>
    <t>50</t>
  </si>
  <si>
    <t>401 - BYRD</t>
  </si>
  <si>
    <t>30</t>
  </si>
  <si>
    <t>103 - SOUTHERN BRANCH</t>
  </si>
  <si>
    <t>113 - MAUDE TREVVETT</t>
  </si>
  <si>
    <t>601 - MITCHELLS</t>
  </si>
  <si>
    <t>562</t>
  </si>
  <si>
    <t>563</t>
  </si>
  <si>
    <t>402 - YANCEYVILLE</t>
  </si>
  <si>
    <t>77</t>
  </si>
  <si>
    <t>443</t>
  </si>
  <si>
    <t>501 - MANAKIN</t>
  </si>
  <si>
    <t>445</t>
  </si>
  <si>
    <t>410 - MOORELAND</t>
  </si>
  <si>
    <t>807</t>
  </si>
  <si>
    <t>37</t>
  </si>
  <si>
    <t>444</t>
  </si>
  <si>
    <t>568</t>
  </si>
  <si>
    <t>305 - COOL SPRING</t>
  </si>
  <si>
    <t>449</t>
  </si>
  <si>
    <t>601 - VILLAGE</t>
  </si>
  <si>
    <t>501 - FIVE SOUTH</t>
  </si>
  <si>
    <t>87</t>
  </si>
  <si>
    <t>417 - EDGEWATER</t>
  </si>
  <si>
    <t>107 - HILLIARD</t>
  </si>
  <si>
    <t>303 - RIVERBEND</t>
  </si>
  <si>
    <t>312</t>
  </si>
  <si>
    <t>203 - BELMONT</t>
  </si>
  <si>
    <t>102 - ONE HUNDRED TWO</t>
  </si>
  <si>
    <t>109 - HUNTON</t>
  </si>
  <si>
    <t>221 - STRATFORD HALL</t>
  </si>
  <si>
    <t>516 - POCOSHOCK</t>
  </si>
  <si>
    <t>202 - BLUNTS</t>
  </si>
  <si>
    <t>315 - TUCKER</t>
  </si>
  <si>
    <t>319</t>
  </si>
  <si>
    <t>501 - JEFFERSONTON</t>
  </si>
  <si>
    <t>103 - GLEN ALLEN</t>
  </si>
  <si>
    <t>660</t>
  </si>
  <si>
    <t>506 - GREENFIELD</t>
  </si>
  <si>
    <t>303 - INNSBROOK</t>
  </si>
  <si>
    <t>513 - BEAUFONT</t>
  </si>
  <si>
    <t>666</t>
  </si>
  <si>
    <t>702 - SOUTH ANNA</t>
  </si>
  <si>
    <t>404 - PROVIDENCE</t>
  </si>
  <si>
    <t>85</t>
  </si>
  <si>
    <t>409 - MANCHESTER</t>
  </si>
  <si>
    <t>502 - CHICKAHOMINY RIVER</t>
  </si>
  <si>
    <t>58</t>
  </si>
  <si>
    <t>78</t>
  </si>
  <si>
    <t>403 - MOUNTCASTLE</t>
  </si>
  <si>
    <t>495</t>
  </si>
  <si>
    <t>28</t>
  </si>
  <si>
    <t>497</t>
  </si>
  <si>
    <t>506 - GEORGETOWN</t>
  </si>
  <si>
    <t>498</t>
  </si>
  <si>
    <t>502 - FIVE NORTH</t>
  </si>
  <si>
    <t>98</t>
  </si>
  <si>
    <t>501 - HUGUENOT</t>
  </si>
  <si>
    <t>404 - FREEMAN</t>
  </si>
  <si>
    <t>501 - FREDERICKS HALL</t>
  </si>
  <si>
    <t>409 - FOUR HUNDRED NINE</t>
  </si>
  <si>
    <t>401 - PROVIDENCE FORGE</t>
  </si>
  <si>
    <t>101 - COALPIT</t>
  </si>
  <si>
    <t>704 - RICHARDSVILLE</t>
  </si>
  <si>
    <t>202 - TWO EAST</t>
  </si>
  <si>
    <t>202 - WILDERNESS FIRE</t>
  </si>
  <si>
    <t>593</t>
  </si>
  <si>
    <t>503 - MIDLOTHIAN</t>
  </si>
  <si>
    <t>112 - LONGAN</t>
  </si>
  <si>
    <t>502 - CUCKOO</t>
  </si>
  <si>
    <t>202 - LOUISA #2</t>
  </si>
  <si>
    <t>401 - HARBOUR POINTE</t>
  </si>
  <si>
    <t>201 - BEAVERDAM</t>
  </si>
  <si>
    <t>502 - BLAIR ROAD</t>
  </si>
  <si>
    <t>405 - GAYTON</t>
  </si>
  <si>
    <t>427</t>
  </si>
  <si>
    <t>102 - DUMBARTON</t>
  </si>
  <si>
    <t>117 - WESTWOOD</t>
  </si>
  <si>
    <t>314 - THREE CHOPT</t>
  </si>
  <si>
    <t>313 - STONEY RUN</t>
  </si>
  <si>
    <t>511 - BLACK HEATH</t>
  </si>
  <si>
    <t>108 - HUNGARY CREEK</t>
  </si>
  <si>
    <t>103 - TRAVELERS REST</t>
  </si>
  <si>
    <t>505 - BON AIR</t>
  </si>
  <si>
    <t>214 - LONGDALE</t>
  </si>
  <si>
    <t>407 - LAKEWOOD</t>
  </si>
  <si>
    <t>401 - BATTLEFIELD</t>
  </si>
  <si>
    <t>161</t>
  </si>
  <si>
    <t>401 - ELDORADO</t>
  </si>
  <si>
    <t>207 - CHAMBERLAYNE</t>
  </si>
  <si>
    <t>413 - RIDGEFIELD</t>
  </si>
  <si>
    <t>63</t>
  </si>
  <si>
    <t>201 - EAST FAIRFAX</t>
  </si>
  <si>
    <t>405</t>
  </si>
  <si>
    <t>529</t>
  </si>
  <si>
    <t>407</t>
  </si>
  <si>
    <t>169</t>
  </si>
  <si>
    <t>409</t>
  </si>
  <si>
    <t>408</t>
  </si>
  <si>
    <t>471</t>
  </si>
  <si>
    <t>475</t>
  </si>
  <si>
    <t>309 - SKINQUARTER</t>
  </si>
  <si>
    <t>309 - THREE HUNDRED NINE</t>
  </si>
  <si>
    <t>410 - FOUR HUNDRED TEN</t>
  </si>
  <si>
    <t>201 - TWO WEST</t>
  </si>
  <si>
    <t>266</t>
  </si>
  <si>
    <t>702 - BRANDY STATION</t>
  </si>
  <si>
    <t>144</t>
  </si>
  <si>
    <t>263</t>
  </si>
  <si>
    <t>145</t>
  </si>
  <si>
    <t>701 - FARRINGTON</t>
  </si>
  <si>
    <t>515 - DAVIS</t>
  </si>
  <si>
    <t>140</t>
  </si>
  <si>
    <t>114 - MONUMENT HILLS</t>
  </si>
  <si>
    <t>501</t>
  </si>
  <si>
    <t>505 - BROCK</t>
  </si>
  <si>
    <t>502 - CRESTWOOD</t>
  </si>
  <si>
    <t>504 - STUDLEY</t>
  </si>
  <si>
    <t>142</t>
  </si>
  <si>
    <t>102 - TUNSTALL</t>
  </si>
  <si>
    <t>61</t>
  </si>
  <si>
    <t>506</t>
  </si>
  <si>
    <t>210 - GREENWOOD</t>
  </si>
  <si>
    <t>102 - MECHANICSVILLE</t>
  </si>
  <si>
    <t>402 - GENITO</t>
  </si>
  <si>
    <t>269</t>
  </si>
  <si>
    <t>148</t>
  </si>
  <si>
    <t>101 - FIFE</t>
  </si>
  <si>
    <t>503 - ELK CREEK</t>
  </si>
  <si>
    <t>450</t>
  </si>
  <si>
    <t>218 - OAKVIEW</t>
  </si>
  <si>
    <t>452</t>
  </si>
  <si>
    <t>412 - FOUR HUNDRED TWELVE</t>
  </si>
  <si>
    <t>577</t>
  </si>
  <si>
    <t>705 - SOUTH ANNA</t>
  </si>
  <si>
    <t>401 - FOUR WEST</t>
  </si>
  <si>
    <t>104 - ONE HUNDRED FOUR</t>
  </si>
  <si>
    <t>401 - SHALLOW WELL</t>
  </si>
  <si>
    <t>302 - THREE EAST</t>
  </si>
  <si>
    <t>306 - POCAHONTAS</t>
  </si>
  <si>
    <t>403 - COLD HARBOR</t>
  </si>
  <si>
    <t>458</t>
  </si>
  <si>
    <t>301 - PATRICK HENRY NO 1</t>
  </si>
  <si>
    <t>367</t>
  </si>
  <si>
    <t>364</t>
  </si>
  <si>
    <t>402 - FOUR EAST</t>
  </si>
  <si>
    <t>247</t>
  </si>
  <si>
    <t>363</t>
  </si>
  <si>
    <t>105 - ONE HUNDRED FIVE</t>
  </si>
  <si>
    <t>483</t>
  </si>
  <si>
    <t>361</t>
  </si>
  <si>
    <t>242</t>
  </si>
  <si>
    <t>241</t>
  </si>
  <si>
    <t>305 - NUCKOLS FARM</t>
  </si>
  <si>
    <t>501 - ELTHAM</t>
  </si>
  <si>
    <t>484</t>
  </si>
  <si>
    <t>105 - GREENDALE</t>
  </si>
  <si>
    <t>502 - RIXEYVILLE</t>
  </si>
  <si>
    <t>112 - ONE HUNDRED TWELVE</t>
  </si>
  <si>
    <t>728</t>
  </si>
  <si>
    <t>502 - RURAL POINT</t>
  </si>
  <si>
    <t>Eric I. Cantor</t>
  </si>
  <si>
    <t>369</t>
  </si>
  <si>
    <t>413 - SHENANDOAH</t>
  </si>
  <si>
    <t>551</t>
  </si>
  <si>
    <t>309 - SADLER</t>
  </si>
  <si>
    <t>602 - SMITH STATION</t>
  </si>
  <si>
    <t>196</t>
  </si>
  <si>
    <t>197</t>
  </si>
  <si>
    <t>190</t>
  </si>
  <si>
    <t>191</t>
  </si>
  <si>
    <t>346</t>
  </si>
  <si>
    <t>405 - PEBBLE CREEK</t>
  </si>
  <si>
    <t>107 - CHICKAHOMINY</t>
  </si>
  <si>
    <t>199</t>
  </si>
  <si>
    <t>345</t>
  </si>
  <si>
    <t>582</t>
  </si>
  <si>
    <t>343</t>
  </si>
  <si>
    <t>111 - LAKESIDE</t>
  </si>
  <si>
    <t>403 - DERBYSHIRE</t>
  </si>
  <si>
    <t>TOTAL</t>
  </si>
  <si>
    <t>203 - WILMINGTON PARISH</t>
  </si>
  <si>
    <t>101 - ONE HUNDRED ONE</t>
  </si>
  <si>
    <t>104 - GLENSIDE</t>
  </si>
  <si>
    <t>295</t>
  </si>
  <si>
    <t>101 - ASHLAND</t>
  </si>
  <si>
    <t>293</t>
  </si>
  <si>
    <t>505 - TOTOPOTOMOY</t>
  </si>
  <si>
    <t>290</t>
  </si>
  <si>
    <t>106 - HERMITAGE</t>
  </si>
  <si>
    <t>302 - CEDARFIELD</t>
  </si>
  <si>
    <t>106 - KERSEY CREEK</t>
  </si>
  <si>
    <t>514 - WATKINS</t>
  </si>
  <si>
    <t>126</t>
  </si>
  <si>
    <t>127</t>
  </si>
  <si>
    <t>110 - JOHNSON</t>
  </si>
  <si>
    <t>122</t>
  </si>
  <si>
    <t>603 - PIEDMONT</t>
  </si>
  <si>
    <t>213 - HUNGARY</t>
  </si>
  <si>
    <t>128</t>
  </si>
  <si>
    <t>129</t>
  </si>
  <si>
    <t>431</t>
  </si>
  <si>
    <t>753</t>
  </si>
  <si>
    <t>430</t>
  </si>
  <si>
    <t>102 - HADENSVILLE</t>
  </si>
  <si>
    <t>397</t>
  </si>
  <si>
    <t>432</t>
  </si>
  <si>
    <t>111 - ONE HUNDRED ELEVEN</t>
  </si>
  <si>
    <t>203 - NI RIVER / ELYS FORD</t>
  </si>
  <si>
    <t>510 - SYCAMORE</t>
  </si>
  <si>
    <t>703 - FAIRVIEW</t>
  </si>
  <si>
    <t>437</t>
  </si>
  <si>
    <t>392</t>
  </si>
  <si>
    <t>391</t>
  </si>
  <si>
    <t>210 - OAK HILL</t>
  </si>
  <si>
    <t>219 - RANDOLPH</t>
  </si>
  <si>
    <t>0</t>
  </si>
  <si>
    <t>507 - SALISBURY</t>
  </si>
  <si>
    <t>225</t>
  </si>
  <si>
    <t>399</t>
  </si>
  <si>
    <t>101 - ONE WEST</t>
  </si>
  <si>
    <t>104</t>
  </si>
  <si>
    <t>106</t>
  </si>
  <si>
    <t>222</t>
  </si>
  <si>
    <t>310 - TOMAHAWK</t>
  </si>
  <si>
    <t>221</t>
  </si>
  <si>
    <t>603 - SOUTH RIDGE</t>
  </si>
  <si>
    <t>504 - ROBIOUS</t>
  </si>
  <si>
    <t>100</t>
  </si>
  <si>
    <t>220</t>
  </si>
  <si>
    <t>303 - CARDOVA</t>
  </si>
  <si>
    <t>101</t>
  </si>
  <si>
    <t>304 - WILLOW SHADE</t>
  </si>
  <si>
    <t>103</t>
  </si>
  <si>
    <t>301 - CLAY</t>
  </si>
  <si>
    <t>411 - PEMBERTON</t>
  </si>
  <si>
    <t>174</t>
  </si>
  <si>
    <t>170</t>
  </si>
  <si>
    <t>531</t>
  </si>
  <si>
    <t>704 - GAYLE</t>
  </si>
  <si>
    <t>217 - MOUNTAIN</t>
  </si>
  <si>
    <t>173</t>
  </si>
  <si>
    <t>310 - SHADY GROVE</t>
  </si>
  <si>
    <t>412</t>
  </si>
  <si>
    <t>201 - THREE SQUARE</t>
  </si>
  <si>
    <t>404 - BLACK CREEK</t>
  </si>
  <si>
    <t>704 - ELMONT</t>
  </si>
  <si>
    <t>418</t>
  </si>
  <si>
    <t>204 - BROOKLAND</t>
  </si>
  <si>
    <t>312 - SPRINGFIELD</t>
  </si>
  <si>
    <t>206 - COURTHOUSE</t>
  </si>
  <si>
    <t>205</t>
  </si>
  <si>
    <t>417 - TUCKAHOE</t>
  </si>
  <si>
    <t>202</t>
  </si>
  <si>
    <t>307 - RIDGE</t>
  </si>
  <si>
    <t>408 - REAMS</t>
  </si>
  <si>
    <t>200</t>
  </si>
  <si>
    <t>603 - MECHANICSVILLE</t>
  </si>
  <si>
    <t>328</t>
  </si>
  <si>
    <t>276</t>
  </si>
  <si>
    <t>409 - MAYBEURY</t>
  </si>
  <si>
    <t>275</t>
  </si>
  <si>
    <t>155</t>
  </si>
  <si>
    <t>273</t>
  </si>
  <si>
    <t>208</t>
  </si>
  <si>
    <t>510</t>
  </si>
  <si>
    <t>151</t>
  </si>
  <si>
    <t>512</t>
  </si>
  <si>
    <t>152</t>
  </si>
  <si>
    <t>153</t>
  </si>
  <si>
    <t>204 - CHANCELLOR</t>
  </si>
  <si>
    <t>76</t>
  </si>
  <si>
    <t>414 - ROLLINGWOOD</t>
  </si>
  <si>
    <t>206 - BELMONT</t>
  </si>
  <si>
    <t>515</t>
  </si>
  <si>
    <t>509 - CRANBECK</t>
  </si>
  <si>
    <t>301 - THREE WEST</t>
  </si>
  <si>
    <t>279</t>
  </si>
  <si>
    <t>202 - SANDY HOOK</t>
  </si>
  <si>
    <t>406 - GODWIN</t>
  </si>
  <si>
    <t>311 - SHORT PUMP</t>
  </si>
  <si>
    <t>601 - SALEM</t>
  </si>
  <si>
    <t>419 - WEST END</t>
  </si>
  <si>
    <t>303 - SHADY GROVE</t>
  </si>
  <si>
    <t>86</t>
  </si>
  <si>
    <t>106 - ONE HUNDRED SIX</t>
  </si>
  <si>
    <t>414 - FOUR HUNDRED FOURTEEN</t>
  </si>
  <si>
    <t>313 - WOOLRIDGE</t>
  </si>
  <si>
    <t>180</t>
  </si>
  <si>
    <t>304</t>
  </si>
  <si>
    <t>416 - EVERGREEN WEST</t>
  </si>
  <si>
    <t>181</t>
  </si>
  <si>
    <t>301 - WATKINS</t>
  </si>
  <si>
    <t>303</t>
  </si>
  <si>
    <t>183</t>
  </si>
  <si>
    <t>302 - PATRICK HENRY #2</t>
  </si>
  <si>
    <t>300</t>
  </si>
  <si>
    <t>410 - WAGSTAFF</t>
  </si>
  <si>
    <t>102 - BLAYDES CORNER</t>
  </si>
  <si>
    <t>189</t>
  </si>
  <si>
    <t>101 - PARTLOW</t>
  </si>
  <si>
    <t>372</t>
  </si>
  <si>
    <t>256</t>
  </si>
  <si>
    <t>502 - BROKENBURG</t>
  </si>
  <si>
    <t>309</t>
  </si>
  <si>
    <t>601 - BUMPASS</t>
  </si>
  <si>
    <t>253</t>
  </si>
  <si>
    <t>252</t>
  </si>
  <si>
    <t>202 - KENTWOOD</t>
  </si>
  <si>
    <t>251</t>
  </si>
  <si>
    <t>74</t>
  </si>
  <si>
    <t>379</t>
  </si>
  <si>
    <t>115 - STAPLES MILL</t>
  </si>
  <si>
    <t>201 - QUINTON</t>
  </si>
  <si>
    <t>David A. Brat</t>
  </si>
  <si>
    <t>259</t>
  </si>
  <si>
    <t>618</t>
  </si>
  <si>
    <t>CHESTERFIELD</t>
  </si>
  <si>
    <t>CULPEPER</t>
  </si>
  <si>
    <t>GOOCHLAND</t>
  </si>
  <si>
    <t>HANOVER</t>
  </si>
  <si>
    <t>HENRICO</t>
  </si>
  <si>
    <t>LOUISA</t>
  </si>
  <si>
    <t>NEW KENT</t>
  </si>
  <si>
    <t>ORANGE</t>
  </si>
  <si>
    <t>RICHMOND</t>
  </si>
  <si>
    <t>SPOTSYLVANIA</t>
  </si>
  <si>
    <t>Row Labels</t>
  </si>
  <si>
    <t>Johnson</t>
  </si>
  <si>
    <t>Obama</t>
  </si>
  <si>
    <t>Romney</t>
  </si>
  <si>
    <t>Stein</t>
  </si>
  <si>
    <t>Grand Total</t>
  </si>
  <si>
    <t>% Brat</t>
  </si>
  <si>
    <t>% Cantor</t>
  </si>
  <si>
    <t>Obama %</t>
  </si>
  <si>
    <t>Romney %</t>
  </si>
  <si>
    <t>% of Romney Turnout</t>
  </si>
  <si>
    <t>NO</t>
  </si>
  <si>
    <t>YES</t>
  </si>
  <si>
    <t>Result</t>
  </si>
  <si>
    <t>Brat %</t>
  </si>
  <si>
    <t>Values</t>
  </si>
  <si>
    <t>Sum of David A. Brat</t>
  </si>
  <si>
    <t>Sum of Eric I. Cantor</t>
  </si>
  <si>
    <t>(Multiple Items)</t>
  </si>
  <si>
    <t>Sum of Romney</t>
  </si>
  <si>
    <t>80</t>
  </si>
  <si>
    <t>480</t>
  </si>
  <si>
    <t>123</t>
  </si>
  <si>
    <t>320</t>
  </si>
  <si>
    <t>317</t>
  </si>
  <si>
    <t>207</t>
  </si>
  <si>
    <t>121</t>
  </si>
  <si>
    <t>138</t>
  </si>
  <si>
    <t>323</t>
  </si>
  <si>
    <t>96</t>
  </si>
  <si>
    <t>234</t>
  </si>
  <si>
    <t>167</t>
  </si>
  <si>
    <t>65</t>
  </si>
  <si>
    <t>299</t>
  </si>
  <si>
    <t>185</t>
  </si>
  <si>
    <t>395</t>
  </si>
  <si>
    <t>271</t>
  </si>
  <si>
    <t>36</t>
  </si>
  <si>
    <t>187</t>
  </si>
  <si>
    <t>Turnout %</t>
  </si>
  <si>
    <t>Bayne</t>
  </si>
  <si>
    <t>Cantor</t>
  </si>
  <si>
    <t>Write In</t>
  </si>
  <si>
    <t>Bayne %</t>
  </si>
  <si>
    <t>Cantor %</t>
  </si>
  <si>
    <t>O6</t>
  </si>
  <si>
    <t>O3</t>
  </si>
  <si>
    <t>O4</t>
  </si>
  <si>
    <t>O5</t>
  </si>
  <si>
    <t>O2</t>
  </si>
  <si>
    <t>Sum of Bayne</t>
  </si>
  <si>
    <t>Sum of Cantor</t>
  </si>
  <si>
    <t>Sum of TOTAL</t>
  </si>
  <si>
    <t>% of Romney</t>
  </si>
  <si>
    <t>Sum of Obama</t>
  </si>
  <si>
    <t>OVoterIndex</t>
  </si>
  <si>
    <t>RVoterIndex</t>
  </si>
  <si>
    <t>Goode</t>
  </si>
  <si>
    <t>WriteIn</t>
  </si>
  <si>
    <t>2012 Cohort</t>
  </si>
  <si>
    <t>2012 vs. 2014 Primary Turnout</t>
  </si>
  <si>
    <t>Locality</t>
  </si>
  <si>
    <t>Added Votes</t>
  </si>
  <si>
    <t>% 2012 Primary vs. Romney</t>
  </si>
  <si>
    <t>2014 Added Votes</t>
  </si>
  <si>
    <t>Simulated Turnout</t>
  </si>
  <si>
    <t>Dem Crossover as % of Obama Voters</t>
  </si>
  <si>
    <t>Simulated Increase</t>
  </si>
  <si>
    <t>Simulated % Increase</t>
  </si>
  <si>
    <t>Variance</t>
  </si>
  <si>
    <t>T/O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</si>
</sst>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%"/>
  </numFmts>
  <fonts count="9" x14ac:knownFonts="1">
    <font>
      <sz val="10"/>
      <name val="Arial"/>
    </font>
    <font>
      <sz val="10"/>
      <name val="Arial"/>
    </font>
    <font>
      <b/>
      <sz val="10"/>
      <name val="Arial"/>
    </font>
    <font>
      <sz val="8.25"/>
      <name val="Microsoft Sans Serif"/>
    </font>
    <font>
      <u/>
      <sz val="10"/>
      <color theme="10"/>
      <name val="Arial"/>
    </font>
    <font>
      <u/>
      <sz val="10"/>
      <color theme="11"/>
      <name val="Arial"/>
    </font>
    <font>
      <sz val="11"/>
      <name val="Arial"/>
    </font>
    <font>
      <sz val="11"/>
      <color rgb="FF000000"/>
      <name val="Arial"/>
    </font>
    <font>
      <sz val="11"/>
      <color theme="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1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6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2">
    <xf numFmtId="0" fontId="1" fillId="0" borderId="0" xfId="0" applyFont="1"/>
    <xf numFmtId="0" fontId="0" fillId="0" borderId="0" xfId="0" applyFont="1"/>
    <xf numFmtId="10" fontId="3" fillId="0" borderId="0" xfId="0" applyNumberFormat="1" applyFont="1" applyBorder="1" applyAlignment="1">
      <alignment horizontal="left"/>
    </xf>
    <xf numFmtId="10" fontId="1" fillId="0" borderId="0" xfId="0" applyNumberFormat="1" applyFont="1"/>
    <xf numFmtId="0" fontId="1" fillId="0" borderId="0" xfId="0" pivotButton="1" applyFont="1"/>
    <xf numFmtId="0" fontId="1" fillId="0" borderId="0" xfId="0" applyFont="1" applyAlignment="1">
      <alignment horizontal="left"/>
    </xf>
    <xf numFmtId="0" fontId="1" fillId="0" borderId="0" xfId="0" applyNumberFormat="1" applyFont="1"/>
    <xf numFmtId="1" fontId="1" fillId="0" borderId="0" xfId="0" applyNumberFormat="1" applyFont="1"/>
    <xf numFmtId="10" fontId="0" fillId="0" borderId="0" xfId="0" applyNumberFormat="1" applyFont="1"/>
    <xf numFmtId="0" fontId="6" fillId="2" borderId="0" xfId="0" applyFont="1" applyFill="1"/>
    <xf numFmtId="0" fontId="6" fillId="3" borderId="1" xfId="0" applyFont="1" applyFill="1" applyBorder="1" applyAlignment="1">
      <alignment horizontal="left"/>
    </xf>
    <xf numFmtId="1" fontId="6" fillId="3" borderId="1" xfId="0" applyNumberFormat="1" applyFont="1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0" fontId="7" fillId="2" borderId="0" xfId="0" applyFont="1" applyFill="1"/>
    <xf numFmtId="10" fontId="7" fillId="2" borderId="0" xfId="0" applyNumberFormat="1" applyFont="1" applyFill="1"/>
    <xf numFmtId="0" fontId="6" fillId="0" borderId="0" xfId="0" applyFont="1"/>
    <xf numFmtId="0" fontId="6" fillId="0" borderId="1" xfId="0" applyFont="1" applyBorder="1" applyAlignment="1">
      <alignment horizontal="left"/>
    </xf>
    <xf numFmtId="1" fontId="6" fillId="0" borderId="1" xfId="0" applyNumberFormat="1" applyFont="1" applyBorder="1" applyAlignment="1">
      <alignment horizontal="left"/>
    </xf>
    <xf numFmtId="10" fontId="6" fillId="0" borderId="0" xfId="0" applyNumberFormat="1" applyFont="1" applyBorder="1" applyAlignment="1">
      <alignment horizontal="left"/>
    </xf>
    <xf numFmtId="10" fontId="6" fillId="0" borderId="0" xfId="0" applyNumberFormat="1" applyFont="1"/>
    <xf numFmtId="0" fontId="7" fillId="0" borderId="0" xfId="0" applyFont="1"/>
    <xf numFmtId="10" fontId="7" fillId="0" borderId="0" xfId="0" applyNumberFormat="1" applyFont="1"/>
    <xf numFmtId="1" fontId="6" fillId="0" borderId="0" xfId="0" applyNumberFormat="1" applyFont="1"/>
    <xf numFmtId="10" fontId="8" fillId="2" borderId="0" xfId="0" applyNumberFormat="1" applyFont="1" applyFill="1"/>
    <xf numFmtId="10" fontId="6" fillId="2" borderId="0" xfId="0" applyNumberFormat="1" applyFont="1" applyFill="1"/>
    <xf numFmtId="10" fontId="8" fillId="0" borderId="0" xfId="0" applyNumberFormat="1" applyFont="1"/>
    <xf numFmtId="0" fontId="2" fillId="0" borderId="0" xfId="0" applyFont="1"/>
    <xf numFmtId="165" fontId="2" fillId="0" borderId="0" xfId="0" applyNumberFormat="1" applyFont="1"/>
    <xf numFmtId="10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1" fontId="2" fillId="0" borderId="0" xfId="0" applyNumberFormat="1" applyFon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2">
    <dxf>
      <font>
        <b/>
      </font>
    </dxf>
    <dxf>
      <font>
        <b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FF0000"/>
      <rgbColor rgb="00D3D3D3"/>
      <rgbColor rgb="00C0C0C0"/>
      <rgbColor rgb="00FFFFFF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Obama % vs. 2012</a:t>
            </a:r>
            <a:r>
              <a:rPr lang="en-US" baseline="0"/>
              <a:t> to 2014 Turnout Increase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'Precinct Results'!$AC$1</c:f>
              <c:strCache>
                <c:ptCount val="1"/>
                <c:pt idx="0">
                  <c:v>Obama %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'Precinct Results'!$AB$2:$AB$235</c:f>
              <c:numCache>
                <c:formatCode>General</c:formatCode>
                <c:ptCount val="234"/>
                <c:pt idx="0">
                  <c:v>0.34</c:v>
                </c:pt>
                <c:pt idx="3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1.25</c:v>
                </c:pt>
                <c:pt idx="8">
                  <c:v>1.0</c:v>
                </c:pt>
                <c:pt idx="9">
                  <c:v>0.462962962962963</c:v>
                </c:pt>
                <c:pt idx="10">
                  <c:v>0.852459016393443</c:v>
                </c:pt>
                <c:pt idx="11">
                  <c:v>0.90625</c:v>
                </c:pt>
                <c:pt idx="12">
                  <c:v>0.944444444444444</c:v>
                </c:pt>
                <c:pt idx="13">
                  <c:v>0.408450704225352</c:v>
                </c:pt>
                <c:pt idx="14">
                  <c:v>0.204545454545455</c:v>
                </c:pt>
                <c:pt idx="15">
                  <c:v>0.686274509803921</c:v>
                </c:pt>
                <c:pt idx="16">
                  <c:v>0.733727810650887</c:v>
                </c:pt>
                <c:pt idx="17">
                  <c:v>0.65648854961832</c:v>
                </c:pt>
                <c:pt idx="18">
                  <c:v>0.203125</c:v>
                </c:pt>
                <c:pt idx="19">
                  <c:v>0.0874999999999999</c:v>
                </c:pt>
                <c:pt idx="20">
                  <c:v>0.689655172413793</c:v>
                </c:pt>
                <c:pt idx="21">
                  <c:v>0.514851485148515</c:v>
                </c:pt>
                <c:pt idx="22">
                  <c:v>0.530769230769231</c:v>
                </c:pt>
                <c:pt idx="23">
                  <c:v>0.714285714285714</c:v>
                </c:pt>
                <c:pt idx="24">
                  <c:v>0.507246376811594</c:v>
                </c:pt>
                <c:pt idx="25">
                  <c:v>0.277027027027027</c:v>
                </c:pt>
                <c:pt idx="26">
                  <c:v>0.385245901639344</c:v>
                </c:pt>
                <c:pt idx="27">
                  <c:v>0.260869565217391</c:v>
                </c:pt>
                <c:pt idx="28">
                  <c:v>0.410358565737052</c:v>
                </c:pt>
                <c:pt idx="29">
                  <c:v>-0.0625</c:v>
                </c:pt>
                <c:pt idx="30">
                  <c:v>0.616580310880829</c:v>
                </c:pt>
                <c:pt idx="31">
                  <c:v>0.529411764705882</c:v>
                </c:pt>
                <c:pt idx="32">
                  <c:v>0.245901639344262</c:v>
                </c:pt>
                <c:pt idx="33">
                  <c:v>0.108247422680412</c:v>
                </c:pt>
                <c:pt idx="34">
                  <c:v>0.292857142857143</c:v>
                </c:pt>
                <c:pt idx="35">
                  <c:v>0.556701030927835</c:v>
                </c:pt>
                <c:pt idx="36">
                  <c:v>0.373134328358209</c:v>
                </c:pt>
                <c:pt idx="37">
                  <c:v>0.617977528089888</c:v>
                </c:pt>
                <c:pt idx="38">
                  <c:v>0.199115044247788</c:v>
                </c:pt>
                <c:pt idx="39">
                  <c:v>0.3125</c:v>
                </c:pt>
                <c:pt idx="40">
                  <c:v>0.464285714285714</c:v>
                </c:pt>
                <c:pt idx="41">
                  <c:v>0.173501577287066</c:v>
                </c:pt>
                <c:pt idx="42">
                  <c:v>0.666666666666667</c:v>
                </c:pt>
                <c:pt idx="43">
                  <c:v>0.333333333333333</c:v>
                </c:pt>
                <c:pt idx="44">
                  <c:v>0.357142857142857</c:v>
                </c:pt>
                <c:pt idx="45">
                  <c:v>0.368852459016393</c:v>
                </c:pt>
                <c:pt idx="46">
                  <c:v>1.257142857142857</c:v>
                </c:pt>
                <c:pt idx="47">
                  <c:v>0.545918367346939</c:v>
                </c:pt>
                <c:pt idx="48">
                  <c:v>0.567901234567901</c:v>
                </c:pt>
                <c:pt idx="49">
                  <c:v>0.592105263157895</c:v>
                </c:pt>
                <c:pt idx="50">
                  <c:v>0.150943396226415</c:v>
                </c:pt>
                <c:pt idx="51">
                  <c:v>0.261538461538461</c:v>
                </c:pt>
                <c:pt idx="52">
                  <c:v>0.941747572815534</c:v>
                </c:pt>
                <c:pt idx="53">
                  <c:v>0.428571428571429</c:v>
                </c:pt>
                <c:pt idx="54">
                  <c:v>0.852941176470588</c:v>
                </c:pt>
                <c:pt idx="55">
                  <c:v>0.44</c:v>
                </c:pt>
                <c:pt idx="56">
                  <c:v>0.507246376811594</c:v>
                </c:pt>
                <c:pt idx="57">
                  <c:v>0.413934426229508</c:v>
                </c:pt>
                <c:pt idx="58">
                  <c:v>0.581818181818182</c:v>
                </c:pt>
                <c:pt idx="59">
                  <c:v>0.339506172839506</c:v>
                </c:pt>
                <c:pt idx="60">
                  <c:v>0.0053763440860215</c:v>
                </c:pt>
                <c:pt idx="61">
                  <c:v>0.119565217391304</c:v>
                </c:pt>
                <c:pt idx="62">
                  <c:v>0.688888888888889</c:v>
                </c:pt>
                <c:pt idx="63">
                  <c:v>0.314814814814815</c:v>
                </c:pt>
                <c:pt idx="64">
                  <c:v>0.578073089700997</c:v>
                </c:pt>
                <c:pt idx="65">
                  <c:v>0.509433962264151</c:v>
                </c:pt>
                <c:pt idx="66">
                  <c:v>0.271604938271605</c:v>
                </c:pt>
                <c:pt idx="67">
                  <c:v>0.254901960784314</c:v>
                </c:pt>
                <c:pt idx="68">
                  <c:v>0.0592105263157894</c:v>
                </c:pt>
                <c:pt idx="69">
                  <c:v>0.541353383458647</c:v>
                </c:pt>
                <c:pt idx="70">
                  <c:v>-0.0807453416149069</c:v>
                </c:pt>
                <c:pt idx="71">
                  <c:v>0.0357142857142858</c:v>
                </c:pt>
                <c:pt idx="72">
                  <c:v>0.420886075949367</c:v>
                </c:pt>
                <c:pt idx="73">
                  <c:v>0.325423728813559</c:v>
                </c:pt>
                <c:pt idx="74">
                  <c:v>-0.375</c:v>
                </c:pt>
                <c:pt idx="75">
                  <c:v>0.563291139240506</c:v>
                </c:pt>
                <c:pt idx="76">
                  <c:v>0.397196261682243</c:v>
                </c:pt>
                <c:pt idx="77">
                  <c:v>0.297872340425532</c:v>
                </c:pt>
                <c:pt idx="78">
                  <c:v>2.55</c:v>
                </c:pt>
                <c:pt idx="79">
                  <c:v>0.728571428571429</c:v>
                </c:pt>
                <c:pt idx="80">
                  <c:v>-0.032520325203252</c:v>
                </c:pt>
                <c:pt idx="81">
                  <c:v>0.345454545454545</c:v>
                </c:pt>
                <c:pt idx="82">
                  <c:v>0.444933920704846</c:v>
                </c:pt>
                <c:pt idx="83">
                  <c:v>0.41304347826087</c:v>
                </c:pt>
                <c:pt idx="84">
                  <c:v>0.275409836065574</c:v>
                </c:pt>
                <c:pt idx="85">
                  <c:v>0.0</c:v>
                </c:pt>
                <c:pt idx="86">
                  <c:v>0.644444444444444</c:v>
                </c:pt>
                <c:pt idx="87">
                  <c:v>0.379661016949152</c:v>
                </c:pt>
                <c:pt idx="88">
                  <c:v>0.341059602649007</c:v>
                </c:pt>
                <c:pt idx="89">
                  <c:v>0.445714285714286</c:v>
                </c:pt>
                <c:pt idx="90">
                  <c:v>0.330246913580247</c:v>
                </c:pt>
                <c:pt idx="91">
                  <c:v>0.321917808219178</c:v>
                </c:pt>
                <c:pt idx="92">
                  <c:v>-0.00649350649350644</c:v>
                </c:pt>
                <c:pt idx="93">
                  <c:v>0.512755102040816</c:v>
                </c:pt>
                <c:pt idx="94">
                  <c:v>0.037037037037037</c:v>
                </c:pt>
                <c:pt idx="95">
                  <c:v>0.330882352941176</c:v>
                </c:pt>
                <c:pt idx="96">
                  <c:v>0.914141414141414</c:v>
                </c:pt>
                <c:pt idx="97">
                  <c:v>0.565217391304348</c:v>
                </c:pt>
                <c:pt idx="98">
                  <c:v>0.453781512605042</c:v>
                </c:pt>
                <c:pt idx="99">
                  <c:v>0.380191693290735</c:v>
                </c:pt>
                <c:pt idx="100">
                  <c:v>0.892857142857143</c:v>
                </c:pt>
                <c:pt idx="101">
                  <c:v>0.235732009925558</c:v>
                </c:pt>
                <c:pt idx="102">
                  <c:v>0.229007633587786</c:v>
                </c:pt>
                <c:pt idx="103">
                  <c:v>0.297169811320755</c:v>
                </c:pt>
                <c:pt idx="104">
                  <c:v>1.434782608695652</c:v>
                </c:pt>
                <c:pt idx="105">
                  <c:v>0.293706293706294</c:v>
                </c:pt>
                <c:pt idx="106">
                  <c:v>0.290322580645161</c:v>
                </c:pt>
                <c:pt idx="107">
                  <c:v>0.350961538461538</c:v>
                </c:pt>
                <c:pt idx="108">
                  <c:v>0.512048192771084</c:v>
                </c:pt>
                <c:pt idx="109">
                  <c:v>-0.338403041825095</c:v>
                </c:pt>
                <c:pt idx="110">
                  <c:v>0.30078125</c:v>
                </c:pt>
                <c:pt idx="111">
                  <c:v>0.222222222222222</c:v>
                </c:pt>
                <c:pt idx="112">
                  <c:v>0.196531791907514</c:v>
                </c:pt>
                <c:pt idx="113">
                  <c:v>0.226993865030675</c:v>
                </c:pt>
                <c:pt idx="114">
                  <c:v>0.454819277108434</c:v>
                </c:pt>
                <c:pt idx="115">
                  <c:v>0.170833333333333</c:v>
                </c:pt>
                <c:pt idx="116">
                  <c:v>0.646840148698885</c:v>
                </c:pt>
                <c:pt idx="117">
                  <c:v>0.463576158940397</c:v>
                </c:pt>
                <c:pt idx="118">
                  <c:v>0.504854368932039</c:v>
                </c:pt>
                <c:pt idx="119">
                  <c:v>0.39344262295082</c:v>
                </c:pt>
                <c:pt idx="120">
                  <c:v>-0.159090909090909</c:v>
                </c:pt>
                <c:pt idx="121">
                  <c:v>0.223021582733813</c:v>
                </c:pt>
                <c:pt idx="122">
                  <c:v>0.0670391061452513</c:v>
                </c:pt>
                <c:pt idx="123">
                  <c:v>0.45662100456621</c:v>
                </c:pt>
                <c:pt idx="124">
                  <c:v>0.139830508474576</c:v>
                </c:pt>
                <c:pt idx="125">
                  <c:v>0.557522123893805</c:v>
                </c:pt>
                <c:pt idx="126">
                  <c:v>0.420118343195266</c:v>
                </c:pt>
                <c:pt idx="127">
                  <c:v>0.43452380952381</c:v>
                </c:pt>
                <c:pt idx="128">
                  <c:v>0.365740740740741</c:v>
                </c:pt>
                <c:pt idx="129">
                  <c:v>0.0149253731343284</c:v>
                </c:pt>
                <c:pt idx="130">
                  <c:v>0.453846153846154</c:v>
                </c:pt>
                <c:pt idx="131">
                  <c:v>0.495522388059701</c:v>
                </c:pt>
                <c:pt idx="132">
                  <c:v>0.148876404494382</c:v>
                </c:pt>
                <c:pt idx="133">
                  <c:v>0.295566502463054</c:v>
                </c:pt>
                <c:pt idx="134">
                  <c:v>0.111111111111111</c:v>
                </c:pt>
                <c:pt idx="135">
                  <c:v>0.37410071942446</c:v>
                </c:pt>
                <c:pt idx="136">
                  <c:v>0.333333333333333</c:v>
                </c:pt>
                <c:pt idx="137">
                  <c:v>0.432258064516129</c:v>
                </c:pt>
                <c:pt idx="138">
                  <c:v>0.440860215053763</c:v>
                </c:pt>
                <c:pt idx="139">
                  <c:v>0.823529411764706</c:v>
                </c:pt>
                <c:pt idx="140">
                  <c:v>1.84375</c:v>
                </c:pt>
                <c:pt idx="141">
                  <c:v>1.037037037037037</c:v>
                </c:pt>
                <c:pt idx="142">
                  <c:v>0.28463476070529</c:v>
                </c:pt>
                <c:pt idx="143">
                  <c:v>0.774358974358974</c:v>
                </c:pt>
                <c:pt idx="144">
                  <c:v>0.373737373737374</c:v>
                </c:pt>
                <c:pt idx="145">
                  <c:v>0.486486486486486</c:v>
                </c:pt>
                <c:pt idx="146">
                  <c:v>0.55</c:v>
                </c:pt>
                <c:pt idx="147">
                  <c:v>0.621359223300971</c:v>
                </c:pt>
                <c:pt idx="148">
                  <c:v>0.433333333333333</c:v>
                </c:pt>
                <c:pt idx="149">
                  <c:v>0.461538461538461</c:v>
                </c:pt>
                <c:pt idx="150">
                  <c:v>0.179871520342612</c:v>
                </c:pt>
                <c:pt idx="151">
                  <c:v>0.401662049861496</c:v>
                </c:pt>
                <c:pt idx="152">
                  <c:v>0.352941176470588</c:v>
                </c:pt>
                <c:pt idx="153">
                  <c:v>0.346153846153846</c:v>
                </c:pt>
                <c:pt idx="154">
                  <c:v>0.511111111111111</c:v>
                </c:pt>
                <c:pt idx="155">
                  <c:v>0.238255033557047</c:v>
                </c:pt>
                <c:pt idx="156">
                  <c:v>0.372623574144487</c:v>
                </c:pt>
                <c:pt idx="157">
                  <c:v>0.67910447761194</c:v>
                </c:pt>
                <c:pt idx="158">
                  <c:v>0.520084566596194</c:v>
                </c:pt>
                <c:pt idx="159">
                  <c:v>0.0886075949367089</c:v>
                </c:pt>
                <c:pt idx="160">
                  <c:v>0.468085106382979</c:v>
                </c:pt>
                <c:pt idx="161">
                  <c:v>0.279220779220779</c:v>
                </c:pt>
                <c:pt idx="162">
                  <c:v>0.180790960451977</c:v>
                </c:pt>
                <c:pt idx="163">
                  <c:v>0.0786516853932584</c:v>
                </c:pt>
                <c:pt idx="164">
                  <c:v>0.341463414634146</c:v>
                </c:pt>
                <c:pt idx="165">
                  <c:v>0.317241379310345</c:v>
                </c:pt>
                <c:pt idx="166">
                  <c:v>0.585185185185185</c:v>
                </c:pt>
                <c:pt idx="167">
                  <c:v>0.426183844011142</c:v>
                </c:pt>
                <c:pt idx="168">
                  <c:v>0.590909090909091</c:v>
                </c:pt>
                <c:pt idx="169">
                  <c:v>0.0852017937219731</c:v>
                </c:pt>
                <c:pt idx="170">
                  <c:v>0.466442953020134</c:v>
                </c:pt>
                <c:pt idx="171">
                  <c:v>0.230769230769231</c:v>
                </c:pt>
                <c:pt idx="172">
                  <c:v>0.415730337078652</c:v>
                </c:pt>
                <c:pt idx="173">
                  <c:v>0.239234449760765</c:v>
                </c:pt>
                <c:pt idx="174">
                  <c:v>0.344827586206897</c:v>
                </c:pt>
                <c:pt idx="175">
                  <c:v>0.534201954397394</c:v>
                </c:pt>
                <c:pt idx="176">
                  <c:v>0.344647519582245</c:v>
                </c:pt>
                <c:pt idx="177">
                  <c:v>0.417525773195876</c:v>
                </c:pt>
                <c:pt idx="178">
                  <c:v>0.147826086956522</c:v>
                </c:pt>
                <c:pt idx="179">
                  <c:v>0.268292682926829</c:v>
                </c:pt>
                <c:pt idx="180">
                  <c:v>0.830508474576271</c:v>
                </c:pt>
                <c:pt idx="181">
                  <c:v>0.886792452830189</c:v>
                </c:pt>
                <c:pt idx="182">
                  <c:v>0.248407643312102</c:v>
                </c:pt>
                <c:pt idx="183">
                  <c:v>0.519877675840979</c:v>
                </c:pt>
                <c:pt idx="184">
                  <c:v>0.598062953995157</c:v>
                </c:pt>
                <c:pt idx="185">
                  <c:v>0.424657534246575</c:v>
                </c:pt>
                <c:pt idx="186">
                  <c:v>0.294871794871795</c:v>
                </c:pt>
                <c:pt idx="187">
                  <c:v>0.41566265060241</c:v>
                </c:pt>
                <c:pt idx="188">
                  <c:v>0.223300970873786</c:v>
                </c:pt>
                <c:pt idx="189">
                  <c:v>-0.362760834670947</c:v>
                </c:pt>
                <c:pt idx="190">
                  <c:v>0.555555555555556</c:v>
                </c:pt>
                <c:pt idx="191">
                  <c:v>0.561576354679803</c:v>
                </c:pt>
                <c:pt idx="192">
                  <c:v>0.509345794392523</c:v>
                </c:pt>
                <c:pt idx="193">
                  <c:v>0.228260869565217</c:v>
                </c:pt>
                <c:pt idx="194">
                  <c:v>0.260504201680672</c:v>
                </c:pt>
                <c:pt idx="195">
                  <c:v>0.398907103825137</c:v>
                </c:pt>
                <c:pt idx="196">
                  <c:v>0.531578947368421</c:v>
                </c:pt>
                <c:pt idx="197">
                  <c:v>-0.0757575757575758</c:v>
                </c:pt>
                <c:pt idx="198">
                  <c:v>0.563685636856369</c:v>
                </c:pt>
                <c:pt idx="199">
                  <c:v>0.279503105590062</c:v>
                </c:pt>
                <c:pt idx="200">
                  <c:v>0.413793103448276</c:v>
                </c:pt>
                <c:pt idx="201">
                  <c:v>0.355029585798817</c:v>
                </c:pt>
                <c:pt idx="202">
                  <c:v>0.552238805970149</c:v>
                </c:pt>
                <c:pt idx="203">
                  <c:v>0.406666666666667</c:v>
                </c:pt>
                <c:pt idx="204">
                  <c:v>0.329545454545455</c:v>
                </c:pt>
                <c:pt idx="205">
                  <c:v>0.552287581699346</c:v>
                </c:pt>
                <c:pt idx="206">
                  <c:v>0.413953488372093</c:v>
                </c:pt>
                <c:pt idx="207">
                  <c:v>0.260504201680672</c:v>
                </c:pt>
                <c:pt idx="208">
                  <c:v>0.432569974554707</c:v>
                </c:pt>
                <c:pt idx="209">
                  <c:v>0.453376205787781</c:v>
                </c:pt>
                <c:pt idx="210">
                  <c:v>0.45141065830721</c:v>
                </c:pt>
                <c:pt idx="211">
                  <c:v>0.40809968847352</c:v>
                </c:pt>
                <c:pt idx="212">
                  <c:v>0.23206106870229</c:v>
                </c:pt>
                <c:pt idx="213">
                  <c:v>0.483720930232558</c:v>
                </c:pt>
                <c:pt idx="214">
                  <c:v>0.0150753768844221</c:v>
                </c:pt>
                <c:pt idx="215">
                  <c:v>0.563758389261745</c:v>
                </c:pt>
                <c:pt idx="216">
                  <c:v>0.386422976501305</c:v>
                </c:pt>
                <c:pt idx="217">
                  <c:v>0.326923076923077</c:v>
                </c:pt>
                <c:pt idx="218">
                  <c:v>0.5</c:v>
                </c:pt>
                <c:pt idx="219">
                  <c:v>-0.0367454068241469</c:v>
                </c:pt>
                <c:pt idx="220">
                  <c:v>0.459770114942529</c:v>
                </c:pt>
                <c:pt idx="221">
                  <c:v>0.377708978328173</c:v>
                </c:pt>
                <c:pt idx="222">
                  <c:v>0.180327868852459</c:v>
                </c:pt>
                <c:pt idx="223">
                  <c:v>0.318739054290718</c:v>
                </c:pt>
                <c:pt idx="224">
                  <c:v>0.420664206642066</c:v>
                </c:pt>
                <c:pt idx="225">
                  <c:v>0.35593220338983</c:v>
                </c:pt>
                <c:pt idx="226">
                  <c:v>0.261224489795918</c:v>
                </c:pt>
                <c:pt idx="227">
                  <c:v>0.135057471264368</c:v>
                </c:pt>
                <c:pt idx="228">
                  <c:v>0.216450216450216</c:v>
                </c:pt>
                <c:pt idx="229">
                  <c:v>0.29126213592233</c:v>
                </c:pt>
                <c:pt idx="230">
                  <c:v>0.435146443514644</c:v>
                </c:pt>
                <c:pt idx="231">
                  <c:v>0.253886010362694</c:v>
                </c:pt>
                <c:pt idx="232">
                  <c:v>0.456410256410256</c:v>
                </c:pt>
                <c:pt idx="233">
                  <c:v>0.256603773584906</c:v>
                </c:pt>
              </c:numCache>
            </c:numRef>
          </c:xVal>
          <c:yVal>
            <c:numRef>
              <c:f>'Precinct Results'!$AC$2:$AC$235</c:f>
              <c:numCache>
                <c:formatCode>0.00%</c:formatCode>
                <c:ptCount val="234"/>
                <c:pt idx="0">
                  <c:v>0.5</c:v>
                </c:pt>
                <c:pt idx="1">
                  <c:v>0.515252820727121</c:v>
                </c:pt>
                <c:pt idx="2">
                  <c:v>0.434244791666667</c:v>
                </c:pt>
                <c:pt idx="3">
                  <c:v>0.415094339622642</c:v>
                </c:pt>
                <c:pt idx="4">
                  <c:v>0.307692307692308</c:v>
                </c:pt>
                <c:pt idx="7">
                  <c:v>0.885714285714286</c:v>
                </c:pt>
                <c:pt idx="8">
                  <c:v>0.856573705179283</c:v>
                </c:pt>
                <c:pt idx="9">
                  <c:v>0.819277108433735</c:v>
                </c:pt>
                <c:pt idx="10">
                  <c:v>0.811151079136691</c:v>
                </c:pt>
                <c:pt idx="11">
                  <c:v>0.792160437556973</c:v>
                </c:pt>
                <c:pt idx="12">
                  <c:v>0.789029535864979</c:v>
                </c:pt>
                <c:pt idx="13">
                  <c:v>0.770132916340891</c:v>
                </c:pt>
                <c:pt idx="14">
                  <c:v>0.767123287671233</c:v>
                </c:pt>
                <c:pt idx="15">
                  <c:v>0.742621015348288</c:v>
                </c:pt>
                <c:pt idx="16">
                  <c:v>0.732212885154062</c:v>
                </c:pt>
                <c:pt idx="17">
                  <c:v>0.713740458015267</c:v>
                </c:pt>
                <c:pt idx="18">
                  <c:v>0.701657458563536</c:v>
                </c:pt>
                <c:pt idx="19">
                  <c:v>0.663136995367306</c:v>
                </c:pt>
                <c:pt idx="20">
                  <c:v>0.648994515539305</c:v>
                </c:pt>
                <c:pt idx="21">
                  <c:v>0.648013669372063</c:v>
                </c:pt>
                <c:pt idx="22">
                  <c:v>0.631137724550898</c:v>
                </c:pt>
                <c:pt idx="23">
                  <c:v>0.617083946980854</c:v>
                </c:pt>
                <c:pt idx="24">
                  <c:v>0.613737734165923</c:v>
                </c:pt>
                <c:pt idx="25">
                  <c:v>0.594320486815416</c:v>
                </c:pt>
                <c:pt idx="26">
                  <c:v>0.582055650198751</c:v>
                </c:pt>
                <c:pt idx="27">
                  <c:v>0.581632653061224</c:v>
                </c:pt>
                <c:pt idx="28">
                  <c:v>0.576721426074799</c:v>
                </c:pt>
                <c:pt idx="29">
                  <c:v>0.568345323741007</c:v>
                </c:pt>
                <c:pt idx="30">
                  <c:v>0.559414225941423</c:v>
                </c:pt>
                <c:pt idx="31">
                  <c:v>0.553811659192825</c:v>
                </c:pt>
                <c:pt idx="32">
                  <c:v>0.551797040169133</c:v>
                </c:pt>
                <c:pt idx="33">
                  <c:v>0.544349070100143</c:v>
                </c:pt>
                <c:pt idx="34">
                  <c:v>0.541448058761805</c:v>
                </c:pt>
                <c:pt idx="35">
                  <c:v>0.535211267605634</c:v>
                </c:pt>
                <c:pt idx="36">
                  <c:v>0.535071942446043</c:v>
                </c:pt>
                <c:pt idx="37">
                  <c:v>0.532729805013928</c:v>
                </c:pt>
                <c:pt idx="38">
                  <c:v>0.525547445255474</c:v>
                </c:pt>
                <c:pt idx="39">
                  <c:v>0.524266666666667</c:v>
                </c:pt>
                <c:pt idx="40">
                  <c:v>0.521621621621622</c:v>
                </c:pt>
                <c:pt idx="41">
                  <c:v>0.518127581459385</c:v>
                </c:pt>
                <c:pt idx="42">
                  <c:v>0.516071428571429</c:v>
                </c:pt>
                <c:pt idx="43">
                  <c:v>0.515544041450777</c:v>
                </c:pt>
                <c:pt idx="44">
                  <c:v>0.515463917525773</c:v>
                </c:pt>
                <c:pt idx="45">
                  <c:v>0.515128593040847</c:v>
                </c:pt>
                <c:pt idx="46">
                  <c:v>0.514462809917355</c:v>
                </c:pt>
                <c:pt idx="47">
                  <c:v>0.511137868753763</c:v>
                </c:pt>
                <c:pt idx="48">
                  <c:v>0.510510510510511</c:v>
                </c:pt>
                <c:pt idx="49">
                  <c:v>0.508728179551122</c:v>
                </c:pt>
                <c:pt idx="50">
                  <c:v>0.508171206225681</c:v>
                </c:pt>
                <c:pt idx="51">
                  <c:v>0.508030431107354</c:v>
                </c:pt>
                <c:pt idx="52">
                  <c:v>0.505292872265349</c:v>
                </c:pt>
                <c:pt idx="53">
                  <c:v>0.504178272980501</c:v>
                </c:pt>
                <c:pt idx="54">
                  <c:v>0.501030927835052</c:v>
                </c:pt>
                <c:pt idx="55">
                  <c:v>0.500994035785288</c:v>
                </c:pt>
                <c:pt idx="56">
                  <c:v>0.499413833528722</c:v>
                </c:pt>
                <c:pt idx="57">
                  <c:v>0.498417721518987</c:v>
                </c:pt>
                <c:pt idx="58">
                  <c:v>0.496655518394649</c:v>
                </c:pt>
                <c:pt idx="59">
                  <c:v>0.49598832968636</c:v>
                </c:pt>
                <c:pt idx="60">
                  <c:v>0.495849297573435</c:v>
                </c:pt>
                <c:pt idx="61">
                  <c:v>0.494955863808323</c:v>
                </c:pt>
                <c:pt idx="62">
                  <c:v>0.492827868852459</c:v>
                </c:pt>
                <c:pt idx="63">
                  <c:v>0.488793103448276</c:v>
                </c:pt>
                <c:pt idx="64">
                  <c:v>0.488677536231884</c:v>
                </c:pt>
                <c:pt idx="65">
                  <c:v>0.484848484848485</c:v>
                </c:pt>
                <c:pt idx="66">
                  <c:v>0.479738562091503</c:v>
                </c:pt>
                <c:pt idx="67">
                  <c:v>0.478350515463918</c:v>
                </c:pt>
                <c:pt idx="68">
                  <c:v>0.476588628762542</c:v>
                </c:pt>
                <c:pt idx="69">
                  <c:v>0.475800446760983</c:v>
                </c:pt>
                <c:pt idx="70">
                  <c:v>0.475420875420875</c:v>
                </c:pt>
                <c:pt idx="71">
                  <c:v>0.474405481660621</c:v>
                </c:pt>
                <c:pt idx="72">
                  <c:v>0.472727272727273</c:v>
                </c:pt>
                <c:pt idx="73">
                  <c:v>0.471004243281471</c:v>
                </c:pt>
                <c:pt idx="74">
                  <c:v>0.467706013363029</c:v>
                </c:pt>
                <c:pt idx="75">
                  <c:v>0.467571644042232</c:v>
                </c:pt>
                <c:pt idx="76">
                  <c:v>0.464732366183092</c:v>
                </c:pt>
                <c:pt idx="77">
                  <c:v>0.463022508038585</c:v>
                </c:pt>
                <c:pt idx="78">
                  <c:v>0.449142857142857</c:v>
                </c:pt>
                <c:pt idx="79">
                  <c:v>0.44907908992416</c:v>
                </c:pt>
                <c:pt idx="80">
                  <c:v>0.448961555457357</c:v>
                </c:pt>
                <c:pt idx="81">
                  <c:v>0.448844884488449</c:v>
                </c:pt>
                <c:pt idx="82">
                  <c:v>0.44842562432139</c:v>
                </c:pt>
                <c:pt idx="83">
                  <c:v>0.446619217081851</c:v>
                </c:pt>
                <c:pt idx="84">
                  <c:v>0.446463516913615</c:v>
                </c:pt>
                <c:pt idx="85">
                  <c:v>0.444604316546763</c:v>
                </c:pt>
                <c:pt idx="86">
                  <c:v>0.442817932296432</c:v>
                </c:pt>
                <c:pt idx="87">
                  <c:v>0.442280285035629</c:v>
                </c:pt>
                <c:pt idx="88">
                  <c:v>0.441190590494479</c:v>
                </c:pt>
                <c:pt idx="89">
                  <c:v>0.440665154950869</c:v>
                </c:pt>
                <c:pt idx="90">
                  <c:v>0.440298507462687</c:v>
                </c:pt>
                <c:pt idx="91">
                  <c:v>0.440185830429733</c:v>
                </c:pt>
                <c:pt idx="92">
                  <c:v>0.440129449838188</c:v>
                </c:pt>
                <c:pt idx="93">
                  <c:v>0.43997199859993</c:v>
                </c:pt>
                <c:pt idx="94">
                  <c:v>0.439881246907472</c:v>
                </c:pt>
                <c:pt idx="95">
                  <c:v>0.438489646772229</c:v>
                </c:pt>
                <c:pt idx="96">
                  <c:v>0.434235608082348</c:v>
                </c:pt>
                <c:pt idx="97">
                  <c:v>0.432239057239057</c:v>
                </c:pt>
                <c:pt idx="98">
                  <c:v>0.43125</c:v>
                </c:pt>
                <c:pt idx="99">
                  <c:v>0.430265386787126</c:v>
                </c:pt>
                <c:pt idx="100">
                  <c:v>0.429926238145416</c:v>
                </c:pt>
                <c:pt idx="101">
                  <c:v>0.428446389496718</c:v>
                </c:pt>
                <c:pt idx="102">
                  <c:v>0.42676944639103</c:v>
                </c:pt>
                <c:pt idx="103">
                  <c:v>0.42560553633218</c:v>
                </c:pt>
                <c:pt idx="104">
                  <c:v>0.42321520287622</c:v>
                </c:pt>
                <c:pt idx="105">
                  <c:v>0.421747967479675</c:v>
                </c:pt>
                <c:pt idx="106">
                  <c:v>0.417736289381564</c:v>
                </c:pt>
                <c:pt idx="107">
                  <c:v>0.416526845637584</c:v>
                </c:pt>
                <c:pt idx="108">
                  <c:v>0.416474210931486</c:v>
                </c:pt>
                <c:pt idx="109">
                  <c:v>0.414617940199336</c:v>
                </c:pt>
                <c:pt idx="110">
                  <c:v>0.414199192462988</c:v>
                </c:pt>
                <c:pt idx="111">
                  <c:v>0.413793103448276</c:v>
                </c:pt>
                <c:pt idx="112">
                  <c:v>0.411583803177858</c:v>
                </c:pt>
                <c:pt idx="113">
                  <c:v>0.410737386804657</c:v>
                </c:pt>
                <c:pt idx="114">
                  <c:v>0.409151488227454</c:v>
                </c:pt>
                <c:pt idx="115">
                  <c:v>0.406274509803922</c:v>
                </c:pt>
                <c:pt idx="116">
                  <c:v>0.404523705959113</c:v>
                </c:pt>
                <c:pt idx="117">
                  <c:v>0.403937007874016</c:v>
                </c:pt>
                <c:pt idx="118">
                  <c:v>0.402854006586169</c:v>
                </c:pt>
                <c:pt idx="119">
                  <c:v>0.401891252955083</c:v>
                </c:pt>
                <c:pt idx="120">
                  <c:v>0.399280575539568</c:v>
                </c:pt>
                <c:pt idx="121">
                  <c:v>0.3985</c:v>
                </c:pt>
                <c:pt idx="122">
                  <c:v>0.398166339227243</c:v>
                </c:pt>
                <c:pt idx="123">
                  <c:v>0.397826086956522</c:v>
                </c:pt>
                <c:pt idx="124">
                  <c:v>0.397756686798965</c:v>
                </c:pt>
                <c:pt idx="125">
                  <c:v>0.397600330988829</c:v>
                </c:pt>
                <c:pt idx="126">
                  <c:v>0.397528321318229</c:v>
                </c:pt>
                <c:pt idx="127">
                  <c:v>0.394366197183098</c:v>
                </c:pt>
                <c:pt idx="128">
                  <c:v>0.394329896907216</c:v>
                </c:pt>
                <c:pt idx="129">
                  <c:v>0.393244873341375</c:v>
                </c:pt>
                <c:pt idx="130">
                  <c:v>0.392682926829268</c:v>
                </c:pt>
                <c:pt idx="131">
                  <c:v>0.392558845861807</c:v>
                </c:pt>
                <c:pt idx="132">
                  <c:v>0.39247096515819</c:v>
                </c:pt>
                <c:pt idx="133">
                  <c:v>0.392455327597617</c:v>
                </c:pt>
                <c:pt idx="134">
                  <c:v>0.390368271954674</c:v>
                </c:pt>
                <c:pt idx="135">
                  <c:v>0.388732394366197</c:v>
                </c:pt>
                <c:pt idx="136">
                  <c:v>0.385856079404466</c:v>
                </c:pt>
                <c:pt idx="137">
                  <c:v>0.384767556874382</c:v>
                </c:pt>
                <c:pt idx="138">
                  <c:v>0.384694932781799</c:v>
                </c:pt>
                <c:pt idx="139">
                  <c:v>0.384533333333333</c:v>
                </c:pt>
                <c:pt idx="140">
                  <c:v>0.384259259259259</c:v>
                </c:pt>
                <c:pt idx="141">
                  <c:v>0.383069687900812</c:v>
                </c:pt>
                <c:pt idx="142">
                  <c:v>0.380501015572106</c:v>
                </c:pt>
                <c:pt idx="143">
                  <c:v>0.380102040816326</c:v>
                </c:pt>
                <c:pt idx="144">
                  <c:v>0.378967019290604</c:v>
                </c:pt>
                <c:pt idx="145">
                  <c:v>0.378491620111732</c:v>
                </c:pt>
                <c:pt idx="146">
                  <c:v>0.37757625721352</c:v>
                </c:pt>
                <c:pt idx="147">
                  <c:v>0.377099236641221</c:v>
                </c:pt>
                <c:pt idx="148">
                  <c:v>0.374853113983549</c:v>
                </c:pt>
                <c:pt idx="149">
                  <c:v>0.374468085106383</c:v>
                </c:pt>
                <c:pt idx="150">
                  <c:v>0.36734693877551</c:v>
                </c:pt>
                <c:pt idx="151">
                  <c:v>0.367269667648296</c:v>
                </c:pt>
                <c:pt idx="152">
                  <c:v>0.366666666666667</c:v>
                </c:pt>
                <c:pt idx="153">
                  <c:v>0.36664162283997</c:v>
                </c:pt>
                <c:pt idx="154">
                  <c:v>0.366328257191201</c:v>
                </c:pt>
                <c:pt idx="155">
                  <c:v>0.365626710454297</c:v>
                </c:pt>
                <c:pt idx="156">
                  <c:v>0.365372766481824</c:v>
                </c:pt>
                <c:pt idx="157">
                  <c:v>0.364285714285714</c:v>
                </c:pt>
                <c:pt idx="158">
                  <c:v>0.363786688714345</c:v>
                </c:pt>
                <c:pt idx="159">
                  <c:v>0.360062893081761</c:v>
                </c:pt>
                <c:pt idx="160">
                  <c:v>0.357894736842105</c:v>
                </c:pt>
                <c:pt idx="161">
                  <c:v>0.355209742895805</c:v>
                </c:pt>
                <c:pt idx="162">
                  <c:v>0.354144987859868</c:v>
                </c:pt>
                <c:pt idx="163">
                  <c:v>0.346428571428571</c:v>
                </c:pt>
                <c:pt idx="164">
                  <c:v>0.344827586206897</c:v>
                </c:pt>
                <c:pt idx="165">
                  <c:v>0.343835616438356</c:v>
                </c:pt>
                <c:pt idx="166">
                  <c:v>0.343800322061192</c:v>
                </c:pt>
                <c:pt idx="167">
                  <c:v>0.34269048487058</c:v>
                </c:pt>
                <c:pt idx="168">
                  <c:v>0.338770388958595</c:v>
                </c:pt>
                <c:pt idx="169">
                  <c:v>0.337125748502994</c:v>
                </c:pt>
                <c:pt idx="170">
                  <c:v>0.334869431643625</c:v>
                </c:pt>
                <c:pt idx="171">
                  <c:v>0.334705075445816</c:v>
                </c:pt>
                <c:pt idx="172">
                  <c:v>0.332748024582967</c:v>
                </c:pt>
                <c:pt idx="173">
                  <c:v>0.332682291666667</c:v>
                </c:pt>
                <c:pt idx="174">
                  <c:v>0.33248730964467</c:v>
                </c:pt>
                <c:pt idx="175">
                  <c:v>0.331689272503083</c:v>
                </c:pt>
                <c:pt idx="176">
                  <c:v>0.329989969909729</c:v>
                </c:pt>
                <c:pt idx="177">
                  <c:v>0.3296875</c:v>
                </c:pt>
                <c:pt idx="178">
                  <c:v>0.329654157468727</c:v>
                </c:pt>
                <c:pt idx="179">
                  <c:v>0.328358208955224</c:v>
                </c:pt>
                <c:pt idx="180">
                  <c:v>0.327854671280277</c:v>
                </c:pt>
                <c:pt idx="181">
                  <c:v>0.326813880126183</c:v>
                </c:pt>
                <c:pt idx="182">
                  <c:v>0.326197757390418</c:v>
                </c:pt>
                <c:pt idx="183">
                  <c:v>0.325224071702945</c:v>
                </c:pt>
                <c:pt idx="184">
                  <c:v>0.323855755894591</c:v>
                </c:pt>
                <c:pt idx="185">
                  <c:v>0.322838847385272</c:v>
                </c:pt>
                <c:pt idx="186">
                  <c:v>0.321223709369025</c:v>
                </c:pt>
                <c:pt idx="187">
                  <c:v>0.319148936170213</c:v>
                </c:pt>
                <c:pt idx="188">
                  <c:v>0.317662860980524</c:v>
                </c:pt>
                <c:pt idx="189">
                  <c:v>0.314698795180723</c:v>
                </c:pt>
                <c:pt idx="190">
                  <c:v>0.313368983957219</c:v>
                </c:pt>
                <c:pt idx="191">
                  <c:v>0.313271604938272</c:v>
                </c:pt>
                <c:pt idx="192">
                  <c:v>0.310611384399157</c:v>
                </c:pt>
                <c:pt idx="193">
                  <c:v>0.309597523219814</c:v>
                </c:pt>
                <c:pt idx="194">
                  <c:v>0.309578544061303</c:v>
                </c:pt>
                <c:pt idx="195">
                  <c:v>0.309299895506792</c:v>
                </c:pt>
                <c:pt idx="196">
                  <c:v>0.308736217133164</c:v>
                </c:pt>
                <c:pt idx="197">
                  <c:v>0.308651303362297</c:v>
                </c:pt>
                <c:pt idx="198">
                  <c:v>0.307772561293688</c:v>
                </c:pt>
                <c:pt idx="199">
                  <c:v>0.304855562384757</c:v>
                </c:pt>
                <c:pt idx="200">
                  <c:v>0.296684118673647</c:v>
                </c:pt>
                <c:pt idx="201">
                  <c:v>0.29292343387471</c:v>
                </c:pt>
                <c:pt idx="202">
                  <c:v>0.291666666666667</c:v>
                </c:pt>
                <c:pt idx="203">
                  <c:v>0.29086809470124</c:v>
                </c:pt>
                <c:pt idx="204">
                  <c:v>0.289956331877729</c:v>
                </c:pt>
                <c:pt idx="205">
                  <c:v>0.289658634538153</c:v>
                </c:pt>
                <c:pt idx="206">
                  <c:v>0.28743235117258</c:v>
                </c:pt>
                <c:pt idx="207">
                  <c:v>0.287316047652418</c:v>
                </c:pt>
                <c:pt idx="208">
                  <c:v>0.285042333019755</c:v>
                </c:pt>
                <c:pt idx="209">
                  <c:v>0.284375</c:v>
                </c:pt>
                <c:pt idx="210">
                  <c:v>0.28338898163606</c:v>
                </c:pt>
                <c:pt idx="211">
                  <c:v>0.280742459396752</c:v>
                </c:pt>
                <c:pt idx="212">
                  <c:v>0.276659959758551</c:v>
                </c:pt>
                <c:pt idx="213">
                  <c:v>0.276029055690073</c:v>
                </c:pt>
                <c:pt idx="214">
                  <c:v>0.275324675324675</c:v>
                </c:pt>
                <c:pt idx="215">
                  <c:v>0.275185577942736</c:v>
                </c:pt>
                <c:pt idx="216">
                  <c:v>0.274731182795699</c:v>
                </c:pt>
                <c:pt idx="217">
                  <c:v>0.274211099020675</c:v>
                </c:pt>
                <c:pt idx="218">
                  <c:v>0.269776876267748</c:v>
                </c:pt>
                <c:pt idx="219">
                  <c:v>0.264980544747082</c:v>
                </c:pt>
                <c:pt idx="220">
                  <c:v>0.258</c:v>
                </c:pt>
                <c:pt idx="221">
                  <c:v>0.25779376498801</c:v>
                </c:pt>
                <c:pt idx="222">
                  <c:v>0.253571428571429</c:v>
                </c:pt>
                <c:pt idx="223">
                  <c:v>0.253526354862658</c:v>
                </c:pt>
                <c:pt idx="224">
                  <c:v>0.251737451737452</c:v>
                </c:pt>
                <c:pt idx="225">
                  <c:v>0.24847250509165</c:v>
                </c:pt>
                <c:pt idx="226">
                  <c:v>0.248299319727891</c:v>
                </c:pt>
                <c:pt idx="227">
                  <c:v>0.243172951885566</c:v>
                </c:pt>
                <c:pt idx="228">
                  <c:v>0.236763236763237</c:v>
                </c:pt>
                <c:pt idx="229">
                  <c:v>0.218181818181818</c:v>
                </c:pt>
                <c:pt idx="230">
                  <c:v>0.210172744721689</c:v>
                </c:pt>
                <c:pt idx="231">
                  <c:v>0.189620758483034</c:v>
                </c:pt>
                <c:pt idx="232">
                  <c:v>0.188161693936477</c:v>
                </c:pt>
                <c:pt idx="233">
                  <c:v>0.156716417910448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310360"/>
        <c:axId val="1809188328"/>
      </c:scatterChart>
      <c:valAx>
        <c:axId val="2101310360"/>
        <c:scaling>
          <c:orientation val="minMax"/>
          <c:max val="1.0"/>
          <c:min val="-1.0"/>
        </c:scaling>
        <c:delete val="0"/>
        <c:axPos val="b"/>
        <c:numFmt formatCode="General" sourceLinked="1"/>
        <c:majorTickMark val="out"/>
        <c:minorTickMark val="none"/>
        <c:tickLblPos val="nextTo"/>
        <c:crossAx val="1809188328"/>
        <c:crosses val="autoZero"/>
        <c:crossBetween val="midCat"/>
      </c:valAx>
      <c:valAx>
        <c:axId val="180918832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01310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VA-7</a:t>
            </a:r>
            <a:r>
              <a:rPr lang="en-US" baseline="0"/>
              <a:t> Primary Turnout as a % of Romney 2012 Vote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'Scatterplot Data'!$H$1</c:f>
              <c:strCache>
                <c:ptCount val="1"/>
                <c:pt idx="0">
                  <c:v>Turnout %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3"/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trendline>
            <c:trendlineType val="poly"/>
            <c:order val="3"/>
            <c:dispRSqr val="0"/>
            <c:dispEq val="0"/>
          </c:trendline>
          <c:xVal>
            <c:numRef>
              <c:f>'Scatterplot Data'!$G$2:$G$228</c:f>
              <c:numCache>
                <c:formatCode>General</c:formatCode>
                <c:ptCount val="227"/>
                <c:pt idx="0">
                  <c:v>0.450557103064067</c:v>
                </c:pt>
                <c:pt idx="1">
                  <c:v>0.55051467784979</c:v>
                </c:pt>
                <c:pt idx="2">
                  <c:v>0.529152915291529</c:v>
                </c:pt>
                <c:pt idx="3">
                  <c:v>0.524762381190595</c:v>
                </c:pt>
                <c:pt idx="4">
                  <c:v>0.589390962671906</c:v>
                </c:pt>
                <c:pt idx="5">
                  <c:v>0.623139377537212</c:v>
                </c:pt>
                <c:pt idx="6">
                  <c:v>0.503703703703704</c:v>
                </c:pt>
                <c:pt idx="7">
                  <c:v>0.572757475083057</c:v>
                </c:pt>
                <c:pt idx="8">
                  <c:v>0.5924317617866</c:v>
                </c:pt>
                <c:pt idx="9">
                  <c:v>0.270992366412214</c:v>
                </c:pt>
                <c:pt idx="10">
                  <c:v>0.608240223463687</c:v>
                </c:pt>
                <c:pt idx="11">
                  <c:v>0.531428571428571</c:v>
                </c:pt>
                <c:pt idx="12">
                  <c:v>0.508417508417508</c:v>
                </c:pt>
                <c:pt idx="13">
                  <c:v>0.561991869918699</c:v>
                </c:pt>
                <c:pt idx="14">
                  <c:v>0.68760907504363</c:v>
                </c:pt>
                <c:pt idx="15">
                  <c:v>0.595292331055429</c:v>
                </c:pt>
                <c:pt idx="16">
                  <c:v>0.730482009504413</c:v>
                </c:pt>
                <c:pt idx="17">
                  <c:v>0.53189448441247</c:v>
                </c:pt>
                <c:pt idx="18">
                  <c:v>0.222602739726027</c:v>
                </c:pt>
                <c:pt idx="19">
                  <c:v>0.541810984661059</c:v>
                </c:pt>
                <c:pt idx="20">
                  <c:v>0.641909814323607</c:v>
                </c:pt>
                <c:pt idx="21">
                  <c:v>0.602678571428571</c:v>
                </c:pt>
                <c:pt idx="22">
                  <c:v>0.367452135493373</c:v>
                </c:pt>
                <c:pt idx="23">
                  <c:v>0.471649484536082</c:v>
                </c:pt>
                <c:pt idx="24">
                  <c:v>0.505584512285927</c:v>
                </c:pt>
                <c:pt idx="25">
                  <c:v>0.443345323741007</c:v>
                </c:pt>
                <c:pt idx="26">
                  <c:v>0.651376146788991</c:v>
                </c:pt>
                <c:pt idx="27">
                  <c:v>0.754876462938882</c:v>
                </c:pt>
                <c:pt idx="28">
                  <c:v>0.6546875</c:v>
                </c:pt>
                <c:pt idx="29">
                  <c:v>0.435446009389671</c:v>
                </c:pt>
                <c:pt idx="30">
                  <c:v>0.547077353867693</c:v>
                </c:pt>
                <c:pt idx="31">
                  <c:v>0.646090534979424</c:v>
                </c:pt>
                <c:pt idx="32">
                  <c:v>0.452702702702703</c:v>
                </c:pt>
                <c:pt idx="33">
                  <c:v>0.466295264623955</c:v>
                </c:pt>
                <c:pt idx="34">
                  <c:v>0.464447806354009</c:v>
                </c:pt>
                <c:pt idx="35">
                  <c:v>0.510608203677511</c:v>
                </c:pt>
                <c:pt idx="36">
                  <c:v>0.467196819085487</c:v>
                </c:pt>
                <c:pt idx="37">
                  <c:v>0.550548112058465</c:v>
                </c:pt>
                <c:pt idx="38">
                  <c:v>0.5525</c:v>
                </c:pt>
                <c:pt idx="39">
                  <c:v>0.566958277254374</c:v>
                </c:pt>
                <c:pt idx="40">
                  <c:v>0.470286885245902</c:v>
                </c:pt>
                <c:pt idx="41">
                  <c:v>0.503016591251885</c:v>
                </c:pt>
                <c:pt idx="42">
                  <c:v>0.701787394167451</c:v>
                </c:pt>
                <c:pt idx="43">
                  <c:v>0.390973630831643</c:v>
                </c:pt>
                <c:pt idx="44">
                  <c:v>0.538295577130529</c:v>
                </c:pt>
                <c:pt idx="45">
                  <c:v>0.668981481481481</c:v>
                </c:pt>
                <c:pt idx="46">
                  <c:v>0.423766816143498</c:v>
                </c:pt>
                <c:pt idx="47">
                  <c:v>0.5845</c:v>
                </c:pt>
                <c:pt idx="48">
                  <c:v>0.596439169139466</c:v>
                </c:pt>
                <c:pt idx="49">
                  <c:v>0.713819368879216</c:v>
                </c:pt>
                <c:pt idx="50">
                  <c:v>0.5</c:v>
                </c:pt>
                <c:pt idx="51">
                  <c:v>0.531487513572204</c:v>
                </c:pt>
                <c:pt idx="52">
                  <c:v>0.606870229007633</c:v>
                </c:pt>
                <c:pt idx="53">
                  <c:v>0.584225352112676</c:v>
                </c:pt>
                <c:pt idx="54">
                  <c:v>0.341317365269461</c:v>
                </c:pt>
                <c:pt idx="55">
                  <c:v>0.708441558441558</c:v>
                </c:pt>
                <c:pt idx="56">
                  <c:v>0.718728870858688</c:v>
                </c:pt>
                <c:pt idx="57">
                  <c:v>0.431289640591966</c:v>
                </c:pt>
                <c:pt idx="58">
                  <c:v>0.508665860540105</c:v>
                </c:pt>
                <c:pt idx="59">
                  <c:v>0.664179104477612</c:v>
                </c:pt>
                <c:pt idx="60">
                  <c:v>0.174698795180723</c:v>
                </c:pt>
                <c:pt idx="61">
                  <c:v>0.626190476190476</c:v>
                </c:pt>
                <c:pt idx="62">
                  <c:v>0.256022408963585</c:v>
                </c:pt>
                <c:pt idx="63">
                  <c:v>0.670498084291188</c:v>
                </c:pt>
                <c:pt idx="64">
                  <c:v>0.59338061465721</c:v>
                </c:pt>
                <c:pt idx="65">
                  <c:v>0.192342752962625</c:v>
                </c:pt>
                <c:pt idx="66">
                  <c:v>0.734</c:v>
                </c:pt>
                <c:pt idx="67">
                  <c:v>0.3327239488117</c:v>
                </c:pt>
                <c:pt idx="68">
                  <c:v>0.176258992805755</c:v>
                </c:pt>
                <c:pt idx="69">
                  <c:v>0.368421052631579</c:v>
                </c:pt>
                <c:pt idx="70">
                  <c:v>0.476683937823834</c:v>
                </c:pt>
                <c:pt idx="71">
                  <c:v>0.489510489510489</c:v>
                </c:pt>
                <c:pt idx="72">
                  <c:v>0.586206896551724</c:v>
                </c:pt>
                <c:pt idx="73">
                  <c:v>0.127490039840637</c:v>
                </c:pt>
                <c:pt idx="74">
                  <c:v>0.377697841726619</c:v>
                </c:pt>
                <c:pt idx="75">
                  <c:v>0.427196652719665</c:v>
                </c:pt>
                <c:pt idx="76">
                  <c:v>0.595255744996293</c:v>
                </c:pt>
                <c:pt idx="77">
                  <c:v>0.709968186638388</c:v>
                </c:pt>
                <c:pt idx="78">
                  <c:v>0.611063829787234</c:v>
                </c:pt>
                <c:pt idx="79">
                  <c:v>0.402612152186258</c:v>
                </c:pt>
                <c:pt idx="80">
                  <c:v>0.456533333333333</c:v>
                </c:pt>
                <c:pt idx="81">
                  <c:v>0.481296758104738</c:v>
                </c:pt>
                <c:pt idx="82">
                  <c:v>0.622986036519871</c:v>
                </c:pt>
                <c:pt idx="83">
                  <c:v>0.607407407407407</c:v>
                </c:pt>
                <c:pt idx="84">
                  <c:v>0.653204565408253</c:v>
                </c:pt>
                <c:pt idx="85">
                  <c:v>0.65774378585086</c:v>
                </c:pt>
                <c:pt idx="86">
                  <c:v>0.496659242761693</c:v>
                </c:pt>
                <c:pt idx="87">
                  <c:v>0.540925266903915</c:v>
                </c:pt>
                <c:pt idx="88">
                  <c:v>0.58397365532382</c:v>
                </c:pt>
                <c:pt idx="89">
                  <c:v>0.537378114842904</c:v>
                </c:pt>
                <c:pt idx="90">
                  <c:v>0.703125</c:v>
                </c:pt>
                <c:pt idx="91">
                  <c:v>0.659847434119279</c:v>
                </c:pt>
                <c:pt idx="92">
                  <c:v>0.586712683347714</c:v>
                </c:pt>
                <c:pt idx="93">
                  <c:v>0.476288659793814</c:v>
                </c:pt>
                <c:pt idx="94">
                  <c:v>0.670588235294118</c:v>
                </c:pt>
                <c:pt idx="95">
                  <c:v>0.663252240717029</c:v>
                </c:pt>
                <c:pt idx="96">
                  <c:v>0.572345390898483</c:v>
                </c:pt>
                <c:pt idx="97">
                  <c:v>0.551038062283737</c:v>
                </c:pt>
                <c:pt idx="98">
                  <c:v>0.681272822117892</c:v>
                </c:pt>
                <c:pt idx="99">
                  <c:v>0.602133333333333</c:v>
                </c:pt>
                <c:pt idx="100">
                  <c:v>0.717898832684825</c:v>
                </c:pt>
                <c:pt idx="101">
                  <c:v>0.429171038824764</c:v>
                </c:pt>
                <c:pt idx="102">
                  <c:v>0.682782018659881</c:v>
                </c:pt>
                <c:pt idx="103">
                  <c:v>0.615061001262095</c:v>
                </c:pt>
                <c:pt idx="104">
                  <c:v>0.610089781958102</c:v>
                </c:pt>
                <c:pt idx="105">
                  <c:v>0.477064220183486</c:v>
                </c:pt>
                <c:pt idx="106">
                  <c:v>0.607650643195667</c:v>
                </c:pt>
                <c:pt idx="107">
                  <c:v>0.63267429760666</c:v>
                </c:pt>
                <c:pt idx="108">
                  <c:v>0.541046567450792</c:v>
                </c:pt>
                <c:pt idx="109">
                  <c:v>0.337035454933789</c:v>
                </c:pt>
                <c:pt idx="110">
                  <c:v>0.798902195608782</c:v>
                </c:pt>
                <c:pt idx="111">
                  <c:v>0.541567695961995</c:v>
                </c:pt>
                <c:pt idx="112">
                  <c:v>0.60840890354493</c:v>
                </c:pt>
                <c:pt idx="113">
                  <c:v>0.640410958904109</c:v>
                </c:pt>
                <c:pt idx="114">
                  <c:v>0.592322964923891</c:v>
                </c:pt>
                <c:pt idx="115">
                  <c:v>0.595899470899471</c:v>
                </c:pt>
                <c:pt idx="116">
                  <c:v>0.68306394940267</c:v>
                </c:pt>
                <c:pt idx="117">
                  <c:v>0.62287903667214</c:v>
                </c:pt>
                <c:pt idx="118">
                  <c:v>0.679637325273895</c:v>
                </c:pt>
                <c:pt idx="119">
                  <c:v>0.474208675263775</c:v>
                </c:pt>
                <c:pt idx="120">
                  <c:v>0.555711282410652</c:v>
                </c:pt>
                <c:pt idx="121">
                  <c:v>0.536483086385239</c:v>
                </c:pt>
                <c:pt idx="122">
                  <c:v>0.404081632653061</c:v>
                </c:pt>
                <c:pt idx="123">
                  <c:v>0.464876033057851</c:v>
                </c:pt>
                <c:pt idx="124">
                  <c:v>0.585102122547056</c:v>
                </c:pt>
                <c:pt idx="125">
                  <c:v>0.695325542570951</c:v>
                </c:pt>
                <c:pt idx="126">
                  <c:v>0.700770847932726</c:v>
                </c:pt>
                <c:pt idx="127">
                  <c:v>0.535130357931949</c:v>
                </c:pt>
                <c:pt idx="128">
                  <c:v>0.656346749226006</c:v>
                </c:pt>
                <c:pt idx="129">
                  <c:v>0.800288739172281</c:v>
                </c:pt>
                <c:pt idx="130">
                  <c:v>0.568129330254042</c:v>
                </c:pt>
                <c:pt idx="131">
                  <c:v>0.45938503900872</c:v>
                </c:pt>
                <c:pt idx="132">
                  <c:v>0.628772219925589</c:v>
                </c:pt>
                <c:pt idx="133">
                  <c:v>0.556236323851203</c:v>
                </c:pt>
                <c:pt idx="134">
                  <c:v>0.668085106382979</c:v>
                </c:pt>
                <c:pt idx="135">
                  <c:v>0.629473684210526</c:v>
                </c:pt>
                <c:pt idx="136">
                  <c:v>0.554488989271598</c:v>
                </c:pt>
                <c:pt idx="137">
                  <c:v>0.657472417251755</c:v>
                </c:pt>
                <c:pt idx="138">
                  <c:v>0.601742377100187</c:v>
                </c:pt>
                <c:pt idx="139">
                  <c:v>0.580314960629921</c:v>
                </c:pt>
                <c:pt idx="140">
                  <c:v>0.485759493670886</c:v>
                </c:pt>
                <c:pt idx="141">
                  <c:v>0.406151695211465</c:v>
                </c:pt>
                <c:pt idx="142">
                  <c:v>0.487931034482759</c:v>
                </c:pt>
                <c:pt idx="143">
                  <c:v>0.587538619979403</c:v>
                </c:pt>
                <c:pt idx="144">
                  <c:v>0.324950363997353</c:v>
                </c:pt>
                <c:pt idx="145">
                  <c:v>0.775494071146245</c:v>
                </c:pt>
                <c:pt idx="146">
                  <c:v>0.541950113378685</c:v>
                </c:pt>
                <c:pt idx="147">
                  <c:v>0.470800722456352</c:v>
                </c:pt>
                <c:pt idx="148">
                  <c:v>0.566859173700577</c:v>
                </c:pt>
                <c:pt idx="149">
                  <c:v>0.238488783943329</c:v>
                </c:pt>
                <c:pt idx="150">
                  <c:v>0.490942028985507</c:v>
                </c:pt>
                <c:pt idx="151">
                  <c:v>0.446351931330472</c:v>
                </c:pt>
                <c:pt idx="152">
                  <c:v>0.580687255328404</c:v>
                </c:pt>
                <c:pt idx="153">
                  <c:v>0.472972972972973</c:v>
                </c:pt>
                <c:pt idx="154">
                  <c:v>0.458637469586375</c:v>
                </c:pt>
                <c:pt idx="155">
                  <c:v>0.58768115942029</c:v>
                </c:pt>
                <c:pt idx="156">
                  <c:v>0.585436491518411</c:v>
                </c:pt>
                <c:pt idx="157">
                  <c:v>0.472321428571429</c:v>
                </c:pt>
                <c:pt idx="158">
                  <c:v>0.558482613277134</c:v>
                </c:pt>
                <c:pt idx="159">
                  <c:v>0.581707317073171</c:v>
                </c:pt>
                <c:pt idx="160">
                  <c:v>0.644918444165621</c:v>
                </c:pt>
                <c:pt idx="161">
                  <c:v>0.737564959168523</c:v>
                </c:pt>
                <c:pt idx="162">
                  <c:v>0.520900321543408</c:v>
                </c:pt>
                <c:pt idx="163">
                  <c:v>0.562917308680021</c:v>
                </c:pt>
                <c:pt idx="164">
                  <c:v>0.610818933132983</c:v>
                </c:pt>
                <c:pt idx="165">
                  <c:v>0.620238095238095</c:v>
                </c:pt>
                <c:pt idx="166">
                  <c:v>0.597733711048159</c:v>
                </c:pt>
                <c:pt idx="167">
                  <c:v>0.544373284537969</c:v>
                </c:pt>
                <c:pt idx="168">
                  <c:v>0.544134727061556</c:v>
                </c:pt>
                <c:pt idx="169">
                  <c:v>0.64251497005988</c:v>
                </c:pt>
                <c:pt idx="170">
                  <c:v>0.718817204301075</c:v>
                </c:pt>
                <c:pt idx="171">
                  <c:v>0.772552783109405</c:v>
                </c:pt>
                <c:pt idx="172">
                  <c:v>0.622673434856176</c:v>
                </c:pt>
                <c:pt idx="173">
                  <c:v>0.68646288209607</c:v>
                </c:pt>
                <c:pt idx="174">
                  <c:v>0.574901960784314</c:v>
                </c:pt>
                <c:pt idx="175">
                  <c:v>0.583835946924005</c:v>
                </c:pt>
                <c:pt idx="176">
                  <c:v>0.628406708595388</c:v>
                </c:pt>
                <c:pt idx="177">
                  <c:v>0.666890530557421</c:v>
                </c:pt>
                <c:pt idx="178">
                  <c:v>0.727218225419664</c:v>
                </c:pt>
                <c:pt idx="179">
                  <c:v>0.674216867469879</c:v>
                </c:pt>
                <c:pt idx="180">
                  <c:v>0.660567823343848</c:v>
                </c:pt>
                <c:pt idx="181">
                  <c:v>0.658572479764533</c:v>
                </c:pt>
                <c:pt idx="182">
                  <c:v>0.579702716555612</c:v>
                </c:pt>
                <c:pt idx="183">
                  <c:v>0.696614583333333</c:v>
                </c:pt>
                <c:pt idx="184">
                  <c:v>0.829187396351575</c:v>
                </c:pt>
                <c:pt idx="185">
                  <c:v>0.567953020134228</c:v>
                </c:pt>
                <c:pt idx="186">
                  <c:v>0.662753468516542</c:v>
                </c:pt>
                <c:pt idx="187">
                  <c:v>0.752247752247752</c:v>
                </c:pt>
                <c:pt idx="188">
                  <c:v>0.74054054054054</c:v>
                </c:pt>
                <c:pt idx="189">
                  <c:v>0.503171247357294</c:v>
                </c:pt>
                <c:pt idx="190">
                  <c:v>0.699338544798557</c:v>
                </c:pt>
                <c:pt idx="191">
                  <c:v>0.713615023474178</c:v>
                </c:pt>
                <c:pt idx="192">
                  <c:v>0.543946932006633</c:v>
                </c:pt>
                <c:pt idx="193">
                  <c:v>0.477753464624362</c:v>
                </c:pt>
                <c:pt idx="194">
                  <c:v>0.652692149609535</c:v>
                </c:pt>
                <c:pt idx="195">
                  <c:v>0.681622618315919</c:v>
                </c:pt>
                <c:pt idx="196">
                  <c:v>0.278084714548803</c:v>
                </c:pt>
                <c:pt idx="197">
                  <c:v>0.64637258476121</c:v>
                </c:pt>
                <c:pt idx="198">
                  <c:v>0.198839662447257</c:v>
                </c:pt>
                <c:pt idx="199">
                  <c:v>0.223612197028929</c:v>
                </c:pt>
                <c:pt idx="200">
                  <c:v>0.732142857142857</c:v>
                </c:pt>
                <c:pt idx="201">
                  <c:v>0.689966178128523</c:v>
                </c:pt>
                <c:pt idx="202">
                  <c:v>0.571942446043165</c:v>
                </c:pt>
                <c:pt idx="203">
                  <c:v>0.504180602006689</c:v>
                </c:pt>
                <c:pt idx="204">
                  <c:v>0.739229024943311</c:v>
                </c:pt>
                <c:pt idx="205">
                  <c:v>0.697289156626506</c:v>
                </c:pt>
                <c:pt idx="206">
                  <c:v>0.655709342560554</c:v>
                </c:pt>
                <c:pt idx="207">
                  <c:v>0.590850515463918</c:v>
                </c:pt>
                <c:pt idx="208">
                  <c:v>0.492017879948914</c:v>
                </c:pt>
                <c:pt idx="209">
                  <c:v>0.561448900388098</c:v>
                </c:pt>
                <c:pt idx="210">
                  <c:v>0.48297604035309</c:v>
                </c:pt>
                <c:pt idx="211">
                  <c:v>0.481605351170569</c:v>
                </c:pt>
                <c:pt idx="212">
                  <c:v>0.714285714285714</c:v>
                </c:pt>
                <c:pt idx="213">
                  <c:v>0.700696055684455</c:v>
                </c:pt>
                <c:pt idx="214">
                  <c:v>0.644122383252818</c:v>
                </c:pt>
                <c:pt idx="215">
                  <c:v>0.641276041666667</c:v>
                </c:pt>
                <c:pt idx="216">
                  <c:v>0.473372781065089</c:v>
                </c:pt>
                <c:pt idx="217">
                  <c:v>0.6241528034504</c:v>
                </c:pt>
                <c:pt idx="218">
                  <c:v>0.595656670113754</c:v>
                </c:pt>
                <c:pt idx="219">
                  <c:v>0.475486381322957</c:v>
                </c:pt>
                <c:pt idx="220">
                  <c:v>0.613396004700352</c:v>
                </c:pt>
                <c:pt idx="221">
                  <c:v>0.691415313225058</c:v>
                </c:pt>
                <c:pt idx="222">
                  <c:v>0.645673323092678</c:v>
                </c:pt>
                <c:pt idx="223">
                  <c:v>0.555976430976431</c:v>
                </c:pt>
                <c:pt idx="224">
                  <c:v>0.634517766497462</c:v>
                </c:pt>
                <c:pt idx="225">
                  <c:v>0.670846394984326</c:v>
                </c:pt>
                <c:pt idx="226">
                  <c:v>0.106666666666667</c:v>
                </c:pt>
              </c:numCache>
            </c:numRef>
          </c:xVal>
          <c:yVal>
            <c:numRef>
              <c:f>'Scatterplot Data'!$H$2:$H$228</c:f>
              <c:numCache>
                <c:formatCode>0.00%</c:formatCode>
                <c:ptCount val="227"/>
                <c:pt idx="0">
                  <c:v>0.445131375579598</c:v>
                </c:pt>
                <c:pt idx="1">
                  <c:v>0.262465373961219</c:v>
                </c:pt>
                <c:pt idx="2">
                  <c:v>0.307692307692308</c:v>
                </c:pt>
                <c:pt idx="3">
                  <c:v>0.285033365109628</c:v>
                </c:pt>
                <c:pt idx="4">
                  <c:v>0.212222222222222</c:v>
                </c:pt>
                <c:pt idx="5">
                  <c:v>0.213897937024973</c:v>
                </c:pt>
                <c:pt idx="6">
                  <c:v>0.267301038062284</c:v>
                </c:pt>
                <c:pt idx="7">
                  <c:v>0.201856148491879</c:v>
                </c:pt>
                <c:pt idx="8">
                  <c:v>0.150785340314136</c:v>
                </c:pt>
                <c:pt idx="9">
                  <c:v>0.339593114241002</c:v>
                </c:pt>
                <c:pt idx="10">
                  <c:v>0.252583237657864</c:v>
                </c:pt>
                <c:pt idx="11">
                  <c:v>0.305376344086021</c:v>
                </c:pt>
                <c:pt idx="12">
                  <c:v>0.196026490066225</c:v>
                </c:pt>
                <c:pt idx="13">
                  <c:v>0.334538878842676</c:v>
                </c:pt>
                <c:pt idx="14">
                  <c:v>0.312182741116751</c:v>
                </c:pt>
                <c:pt idx="15">
                  <c:v>0.319515306122449</c:v>
                </c:pt>
                <c:pt idx="16">
                  <c:v>0.297397769516729</c:v>
                </c:pt>
                <c:pt idx="17">
                  <c:v>0.145175834084761</c:v>
                </c:pt>
                <c:pt idx="18">
                  <c:v>0.326153846153846</c:v>
                </c:pt>
                <c:pt idx="19">
                  <c:v>0.127853881278539</c:v>
                </c:pt>
                <c:pt idx="20">
                  <c:v>0.284090909090909</c:v>
                </c:pt>
                <c:pt idx="21">
                  <c:v>0.366137566137566</c:v>
                </c:pt>
                <c:pt idx="22">
                  <c:v>0.360721442885772</c:v>
                </c:pt>
                <c:pt idx="23">
                  <c:v>0.346083788706739</c:v>
                </c:pt>
                <c:pt idx="24">
                  <c:v>0.301914580265096</c:v>
                </c:pt>
                <c:pt idx="25">
                  <c:v>0.279918864097363</c:v>
                </c:pt>
                <c:pt idx="26">
                  <c:v>0.306729264475743</c:v>
                </c:pt>
                <c:pt idx="27">
                  <c:v>0.340223944875108</c:v>
                </c:pt>
                <c:pt idx="28">
                  <c:v>0.328162291169451</c:v>
                </c:pt>
                <c:pt idx="29">
                  <c:v>0.407008086253369</c:v>
                </c:pt>
                <c:pt idx="30">
                  <c:v>0.379398592450416</c:v>
                </c:pt>
                <c:pt idx="31">
                  <c:v>0.305732484076433</c:v>
                </c:pt>
                <c:pt idx="32">
                  <c:v>0.244776119402985</c:v>
                </c:pt>
                <c:pt idx="33">
                  <c:v>0.34647550776583</c:v>
                </c:pt>
                <c:pt idx="34">
                  <c:v>0.271986970684039</c:v>
                </c:pt>
                <c:pt idx="35">
                  <c:v>0.361034164358264</c:v>
                </c:pt>
                <c:pt idx="36">
                  <c:v>0.306382978723404</c:v>
                </c:pt>
                <c:pt idx="37">
                  <c:v>0.400442477876106</c:v>
                </c:pt>
                <c:pt idx="38">
                  <c:v>0.391402714932127</c:v>
                </c:pt>
                <c:pt idx="39">
                  <c:v>0.395252225519288</c:v>
                </c:pt>
                <c:pt idx="40">
                  <c:v>0.331154684095861</c:v>
                </c:pt>
                <c:pt idx="41">
                  <c:v>0.370314842578711</c:v>
                </c:pt>
                <c:pt idx="42">
                  <c:v>0.377345844504021</c:v>
                </c:pt>
                <c:pt idx="43">
                  <c:v>0.245136186770428</c:v>
                </c:pt>
                <c:pt idx="44">
                  <c:v>0.306613226452906</c:v>
                </c:pt>
                <c:pt idx="45">
                  <c:v>0.36562860438293</c:v>
                </c:pt>
                <c:pt idx="46">
                  <c:v>0.412698412698413</c:v>
                </c:pt>
                <c:pt idx="47">
                  <c:v>0.145423438836612</c:v>
                </c:pt>
                <c:pt idx="48">
                  <c:v>0.368159203980099</c:v>
                </c:pt>
                <c:pt idx="49">
                  <c:v>0.315548780487805</c:v>
                </c:pt>
                <c:pt idx="50">
                  <c:v>0.263917525773196</c:v>
                </c:pt>
                <c:pt idx="51">
                  <c:v>0.335035750766088</c:v>
                </c:pt>
                <c:pt idx="52">
                  <c:v>0.210062893081761</c:v>
                </c:pt>
                <c:pt idx="53">
                  <c:v>0.184185149469624</c:v>
                </c:pt>
                <c:pt idx="54">
                  <c:v>0.349122807017544</c:v>
                </c:pt>
                <c:pt idx="55">
                  <c:v>0.185151237396884</c:v>
                </c:pt>
                <c:pt idx="56">
                  <c:v>0.417685794920038</c:v>
                </c:pt>
                <c:pt idx="57">
                  <c:v>0.372549019607843</c:v>
                </c:pt>
                <c:pt idx="58">
                  <c:v>0.114896988906498</c:v>
                </c:pt>
                <c:pt idx="59">
                  <c:v>0.817977528089888</c:v>
                </c:pt>
                <c:pt idx="60">
                  <c:v>0.34051724137931</c:v>
                </c:pt>
                <c:pt idx="61">
                  <c:v>0.427756653992395</c:v>
                </c:pt>
                <c:pt idx="62">
                  <c:v>0.641137855579869</c:v>
                </c:pt>
                <c:pt idx="63">
                  <c:v>0.342857142857143</c:v>
                </c:pt>
                <c:pt idx="64">
                  <c:v>0.338645418326693</c:v>
                </c:pt>
                <c:pt idx="65">
                  <c:v>0.578199052132701</c:v>
                </c:pt>
                <c:pt idx="66">
                  <c:v>0.346049046321526</c:v>
                </c:pt>
                <c:pt idx="67">
                  <c:v>0.538461538461538</c:v>
                </c:pt>
                <c:pt idx="68">
                  <c:v>0.576530612244898</c:v>
                </c:pt>
                <c:pt idx="69">
                  <c:v>0.25181598062954</c:v>
                </c:pt>
                <c:pt idx="70">
                  <c:v>0.347826086956522</c:v>
                </c:pt>
                <c:pt idx="71">
                  <c:v>0.380952380952381</c:v>
                </c:pt>
                <c:pt idx="72">
                  <c:v>0.323529411764706</c:v>
                </c:pt>
                <c:pt idx="73">
                  <c:v>0.875</c:v>
                </c:pt>
                <c:pt idx="74">
                  <c:v>0.285714285714286</c:v>
                </c:pt>
                <c:pt idx="75">
                  <c:v>0.305582761998041</c:v>
                </c:pt>
                <c:pt idx="76">
                  <c:v>0.300124533001245</c:v>
                </c:pt>
                <c:pt idx="77">
                  <c:v>0.348020911127707</c:v>
                </c:pt>
                <c:pt idx="78">
                  <c:v>0.370473537604457</c:v>
                </c:pt>
                <c:pt idx="79">
                  <c:v>0.23836389280677</c:v>
                </c:pt>
                <c:pt idx="80">
                  <c:v>0.220794392523364</c:v>
                </c:pt>
                <c:pt idx="81">
                  <c:v>0.313471502590674</c:v>
                </c:pt>
                <c:pt idx="82">
                  <c:v>0.475</c:v>
                </c:pt>
                <c:pt idx="83">
                  <c:v>0.210365853658537</c:v>
                </c:pt>
                <c:pt idx="84">
                  <c:v>0.169354838709677</c:v>
                </c:pt>
                <c:pt idx="85">
                  <c:v>0.293604651162791</c:v>
                </c:pt>
                <c:pt idx="86">
                  <c:v>0.224215246636771</c:v>
                </c:pt>
                <c:pt idx="87">
                  <c:v>0.213815789473684</c:v>
                </c:pt>
                <c:pt idx="88">
                  <c:v>0.291353383458647</c:v>
                </c:pt>
                <c:pt idx="89">
                  <c:v>0.365927419354839</c:v>
                </c:pt>
                <c:pt idx="90">
                  <c:v>0.401777777777778</c:v>
                </c:pt>
                <c:pt idx="91">
                  <c:v>0.346820809248555</c:v>
                </c:pt>
                <c:pt idx="92">
                  <c:v>0.395588235294118</c:v>
                </c:pt>
                <c:pt idx="93">
                  <c:v>0.272727272727273</c:v>
                </c:pt>
                <c:pt idx="94">
                  <c:v>0.267942583732057</c:v>
                </c:pt>
                <c:pt idx="95">
                  <c:v>0.31981981981982</c:v>
                </c:pt>
                <c:pt idx="96">
                  <c:v>0.285423037716616</c:v>
                </c:pt>
                <c:pt idx="97">
                  <c:v>0.43171114599686</c:v>
                </c:pt>
                <c:pt idx="98">
                  <c:v>0.441807044410413</c:v>
                </c:pt>
                <c:pt idx="99">
                  <c:v>0.247121346324181</c:v>
                </c:pt>
                <c:pt idx="100">
                  <c:v>0.198915989159892</c:v>
                </c:pt>
                <c:pt idx="101">
                  <c:v>0.442542787286064</c:v>
                </c:pt>
                <c:pt idx="102">
                  <c:v>0.361490683229814</c:v>
                </c:pt>
                <c:pt idx="103">
                  <c:v>0.34610123119015</c:v>
                </c:pt>
                <c:pt idx="104">
                  <c:v>0.346881569726699</c:v>
                </c:pt>
                <c:pt idx="105">
                  <c:v>0.29585798816568</c:v>
                </c:pt>
                <c:pt idx="106">
                  <c:v>0.284122562674095</c:v>
                </c:pt>
                <c:pt idx="107">
                  <c:v>0.229166666666667</c:v>
                </c:pt>
                <c:pt idx="108">
                  <c:v>0.359361135758651</c:v>
                </c:pt>
                <c:pt idx="109">
                  <c:v>0.193916349809886</c:v>
                </c:pt>
                <c:pt idx="110">
                  <c:v>0.302311055590256</c:v>
                </c:pt>
                <c:pt idx="111">
                  <c:v>0.357017543859649</c:v>
                </c:pt>
                <c:pt idx="112">
                  <c:v>0.294037940379404</c:v>
                </c:pt>
                <c:pt idx="113">
                  <c:v>0.20427807486631</c:v>
                </c:pt>
                <c:pt idx="114">
                  <c:v>0.293854748603352</c:v>
                </c:pt>
                <c:pt idx="115">
                  <c:v>0.30299667036626</c:v>
                </c:pt>
                <c:pt idx="116">
                  <c:v>0.332304526748971</c:v>
                </c:pt>
                <c:pt idx="117">
                  <c:v>0.324253075571177</c:v>
                </c:pt>
                <c:pt idx="118">
                  <c:v>0.237354085603113</c:v>
                </c:pt>
                <c:pt idx="119">
                  <c:v>0.257107540173053</c:v>
                </c:pt>
                <c:pt idx="120">
                  <c:v>0.203026481715006</c:v>
                </c:pt>
                <c:pt idx="121">
                  <c:v>0.202709744658676</c:v>
                </c:pt>
                <c:pt idx="122">
                  <c:v>0.146464646464646</c:v>
                </c:pt>
                <c:pt idx="123">
                  <c:v>0.351111111111111</c:v>
                </c:pt>
                <c:pt idx="124">
                  <c:v>0.279945242984257</c:v>
                </c:pt>
                <c:pt idx="125">
                  <c:v>0.277911164465786</c:v>
                </c:pt>
                <c:pt idx="126">
                  <c:v>0.45</c:v>
                </c:pt>
                <c:pt idx="127">
                  <c:v>0.196531791907514</c:v>
                </c:pt>
                <c:pt idx="128">
                  <c:v>0.266509433962264</c:v>
                </c:pt>
                <c:pt idx="129">
                  <c:v>0.341551413108839</c:v>
                </c:pt>
                <c:pt idx="130">
                  <c:v>0.340108401084011</c:v>
                </c:pt>
                <c:pt idx="131">
                  <c:v>0.371628371628372</c:v>
                </c:pt>
                <c:pt idx="132">
                  <c:v>0.472715318869165</c:v>
                </c:pt>
                <c:pt idx="133">
                  <c:v>0.391817466561762</c:v>
                </c:pt>
                <c:pt idx="134">
                  <c:v>0.299363057324841</c:v>
                </c:pt>
                <c:pt idx="135">
                  <c:v>0.230769230769231</c:v>
                </c:pt>
                <c:pt idx="136">
                  <c:v>0.439918533604888</c:v>
                </c:pt>
                <c:pt idx="137">
                  <c:v>0.392829900839054</c:v>
                </c:pt>
                <c:pt idx="138">
                  <c:v>0.421923474663909</c:v>
                </c:pt>
                <c:pt idx="139">
                  <c:v>0.299864314789688</c:v>
                </c:pt>
                <c:pt idx="140">
                  <c:v>0.374592833876221</c:v>
                </c:pt>
                <c:pt idx="141">
                  <c:v>0.304647160068847</c:v>
                </c:pt>
                <c:pt idx="142">
                  <c:v>0.376325088339223</c:v>
                </c:pt>
                <c:pt idx="143">
                  <c:v>0.42068361086766</c:v>
                </c:pt>
                <c:pt idx="144">
                  <c:v>0.354378818737271</c:v>
                </c:pt>
                <c:pt idx="145">
                  <c:v>0.406727828746177</c:v>
                </c:pt>
                <c:pt idx="146">
                  <c:v>0.352859135285913</c:v>
                </c:pt>
                <c:pt idx="147">
                  <c:v>0.387468030690537</c:v>
                </c:pt>
                <c:pt idx="148">
                  <c:v>0.378526645768025</c:v>
                </c:pt>
                <c:pt idx="149">
                  <c:v>0.425742574257426</c:v>
                </c:pt>
                <c:pt idx="150">
                  <c:v>0.438191881918819</c:v>
                </c:pt>
                <c:pt idx="151">
                  <c:v>0.344551282051282</c:v>
                </c:pt>
                <c:pt idx="152">
                  <c:v>0.331835205992509</c:v>
                </c:pt>
                <c:pt idx="153">
                  <c:v>0.403174603174603</c:v>
                </c:pt>
                <c:pt idx="154">
                  <c:v>0.359416445623342</c:v>
                </c:pt>
                <c:pt idx="155">
                  <c:v>0.393341553637485</c:v>
                </c:pt>
                <c:pt idx="156">
                  <c:v>0.248763250883392</c:v>
                </c:pt>
                <c:pt idx="157">
                  <c:v>0.359168241965973</c:v>
                </c:pt>
                <c:pt idx="158">
                  <c:v>0.2</c:v>
                </c:pt>
                <c:pt idx="159">
                  <c:v>0.39622641509434</c:v>
                </c:pt>
                <c:pt idx="160">
                  <c:v>0.272373540856031</c:v>
                </c:pt>
                <c:pt idx="161">
                  <c:v>0.378963261197786</c:v>
                </c:pt>
                <c:pt idx="162">
                  <c:v>0.282407407407407</c:v>
                </c:pt>
                <c:pt idx="163">
                  <c:v>0.357664233576642</c:v>
                </c:pt>
                <c:pt idx="164">
                  <c:v>0.25830258302583</c:v>
                </c:pt>
                <c:pt idx="165">
                  <c:v>0.18426103646833</c:v>
                </c:pt>
                <c:pt idx="166">
                  <c:v>0.303317535545024</c:v>
                </c:pt>
                <c:pt idx="167">
                  <c:v>0.12436974789916</c:v>
                </c:pt>
                <c:pt idx="168">
                  <c:v>0.411953041622198</c:v>
                </c:pt>
                <c:pt idx="169">
                  <c:v>0.225535880708294</c:v>
                </c:pt>
                <c:pt idx="170">
                  <c:v>0.397157816005983</c:v>
                </c:pt>
                <c:pt idx="171">
                  <c:v>0.426086956521739</c:v>
                </c:pt>
                <c:pt idx="172">
                  <c:v>0.184782608695652</c:v>
                </c:pt>
                <c:pt idx="173">
                  <c:v>0.297709923664122</c:v>
                </c:pt>
                <c:pt idx="174">
                  <c:v>0.383356070941337</c:v>
                </c:pt>
                <c:pt idx="175">
                  <c:v>0.28099173553719</c:v>
                </c:pt>
                <c:pt idx="176">
                  <c:v>0.358632193494579</c:v>
                </c:pt>
                <c:pt idx="177">
                  <c:v>0.253776435045317</c:v>
                </c:pt>
                <c:pt idx="178">
                  <c:v>0.366859027205276</c:v>
                </c:pt>
                <c:pt idx="179">
                  <c:v>0.141887062187277</c:v>
                </c:pt>
                <c:pt idx="180">
                  <c:v>0.286532951289398</c:v>
                </c:pt>
                <c:pt idx="181">
                  <c:v>0.147486033519553</c:v>
                </c:pt>
                <c:pt idx="182">
                  <c:v>0.183023872679045</c:v>
                </c:pt>
                <c:pt idx="183">
                  <c:v>0.34018691588785</c:v>
                </c:pt>
                <c:pt idx="184">
                  <c:v>0.333</c:v>
                </c:pt>
                <c:pt idx="185">
                  <c:v>0.41506646971935</c:v>
                </c:pt>
                <c:pt idx="186">
                  <c:v>0.251207729468599</c:v>
                </c:pt>
                <c:pt idx="187">
                  <c:v>0.373173970783532</c:v>
                </c:pt>
                <c:pt idx="188">
                  <c:v>0.401459854014599</c:v>
                </c:pt>
                <c:pt idx="189">
                  <c:v>0.377310924369748</c:v>
                </c:pt>
                <c:pt idx="190">
                  <c:v>0.261392949269132</c:v>
                </c:pt>
                <c:pt idx="191">
                  <c:v>0.379229323308271</c:v>
                </c:pt>
                <c:pt idx="192">
                  <c:v>0.328506097560976</c:v>
                </c:pt>
                <c:pt idx="193">
                  <c:v>0.331297709923664</c:v>
                </c:pt>
                <c:pt idx="194">
                  <c:v>0.296599496221662</c:v>
                </c:pt>
                <c:pt idx="195">
                  <c:v>0.371505861136159</c:v>
                </c:pt>
                <c:pt idx="196">
                  <c:v>0.254966887417219</c:v>
                </c:pt>
                <c:pt idx="197">
                  <c:v>0.2887760857304</c:v>
                </c:pt>
                <c:pt idx="198">
                  <c:v>0.371352785145889</c:v>
                </c:pt>
                <c:pt idx="199">
                  <c:v>0.34965034965035</c:v>
                </c:pt>
                <c:pt idx="200">
                  <c:v>0.351219512195122</c:v>
                </c:pt>
                <c:pt idx="201">
                  <c:v>0.344771241830065</c:v>
                </c:pt>
                <c:pt idx="202">
                  <c:v>0.232704402515723</c:v>
                </c:pt>
                <c:pt idx="203">
                  <c:v>0.133499170812604</c:v>
                </c:pt>
                <c:pt idx="204">
                  <c:v>0.315950920245399</c:v>
                </c:pt>
                <c:pt idx="205">
                  <c:v>0.341972642188625</c:v>
                </c:pt>
                <c:pt idx="206">
                  <c:v>0.284960422163588</c:v>
                </c:pt>
                <c:pt idx="207">
                  <c:v>0.321701199563795</c:v>
                </c:pt>
                <c:pt idx="208">
                  <c:v>0.121349772874757</c:v>
                </c:pt>
                <c:pt idx="209">
                  <c:v>0.230414746543779</c:v>
                </c:pt>
                <c:pt idx="210">
                  <c:v>0.134464751958225</c:v>
                </c:pt>
                <c:pt idx="211">
                  <c:v>0.302083333333333</c:v>
                </c:pt>
                <c:pt idx="212">
                  <c:v>0.36045197740113</c:v>
                </c:pt>
                <c:pt idx="213">
                  <c:v>0.374172185430464</c:v>
                </c:pt>
                <c:pt idx="214">
                  <c:v>0.2675</c:v>
                </c:pt>
                <c:pt idx="215">
                  <c:v>0.262944162436548</c:v>
                </c:pt>
                <c:pt idx="216">
                  <c:v>0.146428571428571</c:v>
                </c:pt>
                <c:pt idx="217">
                  <c:v>0.356367226061204</c:v>
                </c:pt>
                <c:pt idx="218">
                  <c:v>0.232638888888889</c:v>
                </c:pt>
                <c:pt idx="219">
                  <c:v>0.099836333878887</c:v>
                </c:pt>
                <c:pt idx="220">
                  <c:v>0.247126436781609</c:v>
                </c:pt>
                <c:pt idx="221">
                  <c:v>0.384228187919463</c:v>
                </c:pt>
                <c:pt idx="222">
                  <c:v>0.346550356859635</c:v>
                </c:pt>
                <c:pt idx="223">
                  <c:v>0.190764572293717</c:v>
                </c:pt>
                <c:pt idx="224">
                  <c:v>0.312</c:v>
                </c:pt>
                <c:pt idx="225">
                  <c:v>0.398753894080997</c:v>
                </c:pt>
                <c:pt idx="226">
                  <c:v>0.642857142857143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626856"/>
        <c:axId val="-2052625048"/>
      </c:scatterChart>
      <c:valAx>
        <c:axId val="-2052626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2625048"/>
        <c:crosses val="autoZero"/>
        <c:crossBetween val="midCat"/>
      </c:valAx>
      <c:valAx>
        <c:axId val="-205262504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052626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242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242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7295" cy="58295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7295" cy="58295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trick Ruffini" refreshedDate="41801.806209606482" createdVersion="4" refreshedVersion="4" minRefreshableVersion="3" recordCount="235">
  <cacheSource type="worksheet">
    <worksheetSource ref="A1:AD1048576" sheet="Precinct Results"/>
  </cacheSource>
  <cacheFields count="30">
    <cacheField name="COUNTY" numFmtId="0">
      <sharedItems containsBlank="1"/>
    </cacheField>
    <cacheField name="Precinct" numFmtId="0">
      <sharedItems containsBlank="1"/>
    </cacheField>
    <cacheField name="David A. Brat" numFmtId="0">
      <sharedItems containsString="0" containsBlank="1" containsNumber="1" containsInteger="1" minValue="0" maxValue="459"/>
    </cacheField>
    <cacheField name="Eric I. Cantor" numFmtId="0">
      <sharedItems containsString="0" containsBlank="1" containsNumber="1" containsInteger="1" minValue="0" maxValue="386"/>
    </cacheField>
    <cacheField name="TOTALS" numFmtId="1">
      <sharedItems containsBlank="1"/>
    </cacheField>
    <cacheField name="% Brat" numFmtId="0">
      <sharedItems containsBlank="1" containsMixedTypes="1" containsNumber="1" minValue="0.19302325581395349" maxValue="0.8571428571428571"/>
    </cacheField>
    <cacheField name="% Cantor" numFmtId="0">
      <sharedItems containsBlank="1" containsMixedTypes="1" containsNumber="1" minValue="0.14285714285714285" maxValue="0.80697674418604648"/>
    </cacheField>
    <cacheField name="GOODE" numFmtId="0">
      <sharedItems containsString="0" containsBlank="1" containsNumber="1" containsInteger="1" minValue="0" maxValue="18"/>
    </cacheField>
    <cacheField name="Johnson" numFmtId="0">
      <sharedItems containsString="0" containsBlank="1" containsNumber="1" containsInteger="1" minValue="0" maxValue="38"/>
    </cacheField>
    <cacheField name="Obama" numFmtId="0">
      <sharedItems containsString="0" containsBlank="1" containsNumber="1" containsInteger="1" minValue="4" maxValue="1683"/>
    </cacheField>
    <cacheField name="Romney" numFmtId="0">
      <sharedItems containsString="0" containsBlank="1" containsNumber="1" containsInteger="1" minValue="9" maxValue="2798"/>
    </cacheField>
    <cacheField name="Stein" numFmtId="0">
      <sharedItems containsString="0" containsBlank="1" containsNumber="1" containsInteger="1" minValue="0" maxValue="13"/>
    </cacheField>
    <cacheField name="WRITE IN VOTES" numFmtId="0">
      <sharedItems containsString="0" containsBlank="1" containsNumber="1" containsInteger="1" minValue="0" maxValue="16"/>
    </cacheField>
    <cacheField name="Grand Total" numFmtId="0">
      <sharedItems containsString="0" containsBlank="1" containsNumber="1" containsInteger="1" minValue="13" maxValue="4150"/>
    </cacheField>
    <cacheField name="Obama %" numFmtId="164">
      <sharedItems containsBlank="1" containsMixedTypes="1" containsNumber="1" minValue="0.15671641791044777" maxValue="0.88571428571428568"/>
    </cacheField>
    <cacheField name="Romney %" numFmtId="0">
      <sharedItems containsBlank="1" containsMixedTypes="1" containsNumber="1" minValue="0.10666666666666667" maxValue="0.82918739635157546"/>
    </cacheField>
    <cacheField name="% of Romney Turnout" numFmtId="0">
      <sharedItems containsBlank="1" containsMixedTypes="1" containsNumber="1" minValue="0" maxValue="0.875"/>
    </cacheField>
    <cacheField name="Typology" numFmtId="0">
      <sharedItems containsBlank="1" count="6">
        <m/>
        <s v="O5"/>
        <s v="O4"/>
        <s v="O3"/>
        <s v="O6"/>
        <s v="O2"/>
      </sharedItems>
    </cacheField>
    <cacheField name="Result" numFmtId="0">
      <sharedItems containsBlank="1" count="3">
        <s v="NO"/>
        <s v="YES"/>
        <m/>
      </sharedItems>
    </cacheField>
    <cacheField name="Bayne" numFmtId="0">
      <sharedItems containsString="0" containsBlank="1" containsNumber="1" containsInteger="1" minValue="0" maxValue="157"/>
    </cacheField>
    <cacheField name="Cantor" numFmtId="0">
      <sharedItems containsString="0" containsBlank="1" containsNumber="1" containsInteger="1" minValue="0" maxValue="549"/>
    </cacheField>
    <cacheField name="Write In" numFmtId="0">
      <sharedItems containsString="0" containsBlank="1" containsNumber="1" containsInteger="1" minValue="0" maxValue="2"/>
    </cacheField>
    <cacheField name="TOTAL" numFmtId="0">
      <sharedItems containsString="0" containsBlank="1" containsNumber="1" containsInteger="1" minValue="0" maxValue="655"/>
    </cacheField>
    <cacheField name="Bayne %" numFmtId="10">
      <sharedItems containsBlank="1" containsMixedTypes="1" containsNumber="1" minValue="6.5217391E-2" maxValue="0.6875"/>
    </cacheField>
    <cacheField name="Cantor %" numFmtId="10">
      <sharedItems containsBlank="1" containsMixedTypes="1" containsNumber="1" minValue="0.3125" maxValue="0.93478260899999999"/>
    </cacheField>
    <cacheField name="Increase" numFmtId="0">
      <sharedItems containsBlank="1" containsMixedTypes="1" containsNumber="1" minValue="-0.375" maxValue="2.5499999999999998"/>
    </cacheField>
    <cacheField name="Obama %2" numFmtId="164">
      <sharedItems containsString="0" containsBlank="1" containsNumber="1" minValue="0.15671641791044777" maxValue="0.88571428571428568"/>
    </cacheField>
    <cacheField name="Surplus Votes" numFmtId="0">
      <sharedItems containsString="0" containsBlank="1" containsNumber="1" containsInteger="1" minValue="-226" maxValue="259"/>
    </cacheField>
    <cacheField name="Sim-Brat" numFmtId="1">
      <sharedItems containsString="0" containsBlank="1" containsNumber="1" minValue="-33.35" maxValue="412.3"/>
    </cacheField>
    <cacheField name="Sim-Cantor" numFmtId="0">
      <sharedItems containsString="0" containsBlank="1" containsNumber="1" containsInteger="1" minValue="0" maxValue="3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5">
  <r>
    <s v="LOUISA"/>
    <s v="503 - ELK CREEK"/>
    <n v="73"/>
    <n v="61"/>
    <s v="134"/>
    <n v="0.54477611940298509"/>
    <n v="0.45522388059701491"/>
    <m/>
    <m/>
    <m/>
    <m/>
    <m/>
    <m/>
    <m/>
    <e v="#DIV/0!"/>
    <e v="#DIV/0!"/>
    <e v="#DIV/0!"/>
    <x v="0"/>
    <x v="0"/>
    <n v="33"/>
    <n v="67"/>
    <m/>
    <n v="100"/>
    <n v="0.33"/>
    <n v="0.67"/>
    <n v="0.34000000000000008"/>
    <n v="0.5"/>
    <n v="34"/>
    <n v="73"/>
    <n v="61"/>
  </r>
  <r>
    <s v="RICHMOND"/>
    <s v="409 - FOUR HUNDRED NINE"/>
    <n v="0"/>
    <n v="0"/>
    <s v="0"/>
    <e v="#DIV/0!"/>
    <e v="#DIV/0!"/>
    <n v="11"/>
    <n v="24"/>
    <n v="1233"/>
    <n v="1118"/>
    <n v="4"/>
    <n v="3"/>
    <n v="2393"/>
    <n v="0.51525282072712075"/>
    <n v="0.467195988299206"/>
    <n v="0"/>
    <x v="1"/>
    <x v="0"/>
    <n v="78"/>
    <n v="271"/>
    <n v="0"/>
    <n v="349"/>
    <n v="0.22349570199999999"/>
    <n v="0.77650429799999998"/>
    <m/>
    <n v="0.51525282072712075"/>
    <m/>
    <m/>
    <m/>
  </r>
  <r>
    <s v="ORANGE"/>
    <s v="201 - TWO WEST"/>
    <n v="0"/>
    <n v="0"/>
    <s v="0"/>
    <e v="#DIV/0!"/>
    <e v="#DIV/0!"/>
    <n v="9"/>
    <n v="10"/>
    <n v="667"/>
    <n v="846"/>
    <n v="1"/>
    <n v="3"/>
    <n v="1536"/>
    <n v="0.43424479166666669"/>
    <n v="0.55078125"/>
    <n v="0"/>
    <x v="2"/>
    <x v="0"/>
    <n v="14"/>
    <n v="89"/>
    <m/>
    <n v="103"/>
    <n v="0.13592233000000001"/>
    <n v="0.86407767000000002"/>
    <m/>
    <n v="0.43424479166666669"/>
    <m/>
    <n v="-33.35"/>
    <n v="0"/>
  </r>
  <r>
    <s v="SPOTSYLVANIA"/>
    <s v="401 - SUMMIT"/>
    <n v="0"/>
    <n v="0"/>
    <s v="0"/>
    <e v="#DIV/0!"/>
    <e v="#DIV/0!"/>
    <n v="0"/>
    <n v="0"/>
    <n v="22"/>
    <n v="31"/>
    <n v="0"/>
    <n v="0"/>
    <n v="53"/>
    <n v="0.41509433962264153"/>
    <n v="0.58490566037735847"/>
    <n v="0"/>
    <x v="2"/>
    <x v="0"/>
    <m/>
    <m/>
    <m/>
    <m/>
    <m/>
    <m/>
    <e v="#DIV/0!"/>
    <n v="0.41509433962264153"/>
    <m/>
    <n v="-1.1000000000000001"/>
    <n v="0"/>
  </r>
  <r>
    <s v="SPOTSYLVANIA"/>
    <s v="303 - RIVERBEND"/>
    <n v="0"/>
    <n v="0"/>
    <s v="0"/>
    <e v="#DIV/0!"/>
    <e v="#DIV/0!"/>
    <n v="0"/>
    <n v="0"/>
    <n v="4"/>
    <n v="9"/>
    <n v="0"/>
    <n v="0"/>
    <n v="13"/>
    <n v="0.30769230769230771"/>
    <n v="0.69230769230769229"/>
    <n v="0"/>
    <x v="3"/>
    <x v="0"/>
    <n v="0"/>
    <n v="0"/>
    <m/>
    <n v="0"/>
    <e v="#DIV/0!"/>
    <e v="#DIV/0!"/>
    <m/>
    <n v="0.30769230769230771"/>
    <m/>
    <n v="-0.2"/>
    <n v="0"/>
  </r>
  <r>
    <s v="GOOCHLAND"/>
    <s v="401 - SHALLOW WELL"/>
    <n v="119"/>
    <n v="97"/>
    <s v="216"/>
    <n v="0.55092592592592593"/>
    <n v="0.44907407407407407"/>
    <m/>
    <m/>
    <m/>
    <m/>
    <m/>
    <m/>
    <m/>
    <m/>
    <m/>
    <m/>
    <x v="0"/>
    <x v="0"/>
    <m/>
    <m/>
    <m/>
    <m/>
    <m/>
    <m/>
    <e v="#DIV/0!"/>
    <m/>
    <m/>
    <m/>
    <m/>
  </r>
  <r>
    <s v="CHESTERFIELD"/>
    <s v="518 - MIDLOTHIAN NORTH"/>
    <n v="251"/>
    <n v="278"/>
    <s v="529"/>
    <n v="0.47448015122873344"/>
    <n v="0.52551984877126656"/>
    <m/>
    <m/>
    <m/>
    <m/>
    <m/>
    <m/>
    <m/>
    <m/>
    <m/>
    <m/>
    <x v="0"/>
    <x v="0"/>
    <m/>
    <m/>
    <m/>
    <m/>
    <m/>
    <m/>
    <e v="#DIV/0!"/>
    <m/>
    <m/>
    <m/>
    <m/>
  </r>
  <r>
    <s v="RICHMOND"/>
    <s v="908 - NINE HUNDRED EIGHT"/>
    <n v="21"/>
    <n v="15"/>
    <s v="36"/>
    <n v="0.58333333333333337"/>
    <n v="0.41666666666666669"/>
    <n v="0"/>
    <n v="3"/>
    <n v="465"/>
    <n v="56"/>
    <n v="1"/>
    <m/>
    <n v="525"/>
    <n v="0.88571428571428568"/>
    <n v="0.10666666666666667"/>
    <n v="0.6428571428571429"/>
    <x v="4"/>
    <x v="1"/>
    <n v="6"/>
    <n v="10"/>
    <n v="0"/>
    <n v="16"/>
    <n v="0.375"/>
    <n v="0.625"/>
    <n v="1.25"/>
    <n v="0.88571428571428568"/>
    <n v="20"/>
    <n v="-2.25"/>
    <n v="15"/>
  </r>
  <r>
    <s v="HENRICO"/>
    <s v="219 - RANDOLPH"/>
    <n v="24"/>
    <n v="4"/>
    <s v="28"/>
    <n v="0.8571428571428571"/>
    <n v="0.14285714285714285"/>
    <n v="1"/>
    <n v="2"/>
    <n v="215"/>
    <n v="32"/>
    <n v="0"/>
    <n v="1"/>
    <n v="251"/>
    <n v="0.85657370517928288"/>
    <n v="0.12749003984063745"/>
    <n v="0.875"/>
    <x v="4"/>
    <x v="1"/>
    <n v="8"/>
    <n v="6"/>
    <m/>
    <n v="14"/>
    <n v="0.571428571"/>
    <n v="0.428571429"/>
    <n v="1"/>
    <n v="0.85657370517928288"/>
    <n v="14"/>
    <n v="13.25"/>
    <n v="4"/>
  </r>
  <r>
    <s v="CHESTERFIELD"/>
    <s v="206 - BELMONT"/>
    <n v="37"/>
    <n v="42"/>
    <s v="79"/>
    <n v="0.46835443037974683"/>
    <n v="0.53164556962025311"/>
    <n v="2"/>
    <n v="4"/>
    <n v="1088"/>
    <n v="232"/>
    <n v="0"/>
    <n v="2"/>
    <n v="1328"/>
    <n v="0.81927710843373491"/>
    <n v="0.1746987951807229"/>
    <n v="0.34051724137931033"/>
    <x v="4"/>
    <x v="1"/>
    <n v="14"/>
    <n v="40"/>
    <m/>
    <n v="54"/>
    <n v="0.25925925900000002"/>
    <n v="0.74074074099999998"/>
    <n v="0.46296296296296302"/>
    <n v="0.81927710843373491"/>
    <n v="25"/>
    <n v="-17.400000000000006"/>
    <n v="42"/>
  </r>
  <r>
    <s v="HENRICO"/>
    <s v="213 - HUNGARY"/>
    <n v="87"/>
    <n v="26"/>
    <s v="113"/>
    <n v="0.76991150442477874"/>
    <n v="0.23008849557522124"/>
    <n v="1"/>
    <n v="9"/>
    <n v="902"/>
    <n v="196"/>
    <n v="0"/>
    <n v="4"/>
    <n v="1112"/>
    <n v="0.8111510791366906"/>
    <n v="0.17625899280575538"/>
    <n v="0.57653061224489799"/>
    <x v="4"/>
    <x v="1"/>
    <n v="33"/>
    <n v="28"/>
    <m/>
    <n v="61"/>
    <n v="0.54098360700000003"/>
    <n v="0.45901639300000002"/>
    <n v="0.85245901639344268"/>
    <n v="0.8111510791366906"/>
    <n v="52"/>
    <n v="41.9"/>
    <n v="26"/>
  </r>
  <r>
    <s v="HENRICO"/>
    <s v="210 - GREENWOOD"/>
    <n v="101"/>
    <n v="21"/>
    <s v="122"/>
    <n v="0.82786885245901642"/>
    <n v="0.1721311475409836"/>
    <n v="2"/>
    <n v="6"/>
    <n v="869"/>
    <n v="211"/>
    <n v="3"/>
    <n v="6"/>
    <n v="1097"/>
    <n v="0.79216043755697352"/>
    <n v="0.19234275296262535"/>
    <n v="0.5781990521327014"/>
    <x v="4"/>
    <x v="1"/>
    <n v="44"/>
    <n v="20"/>
    <m/>
    <n v="64"/>
    <n v="0.6875"/>
    <n v="0.3125"/>
    <n v="0.90625"/>
    <n v="0.79216043755697352"/>
    <n v="58"/>
    <n v="57.55"/>
    <n v="21"/>
  </r>
  <r>
    <s v="CHESTERFIELD"/>
    <s v="515 - DAVIS"/>
    <n v="88"/>
    <n v="52"/>
    <s v="140"/>
    <n v="0.62857142857142856"/>
    <n v="0.37142857142857144"/>
    <n v="4"/>
    <n v="10"/>
    <n v="1496"/>
    <n v="377"/>
    <n v="4"/>
    <n v="5"/>
    <n v="1896"/>
    <n v="0.78902953586497893"/>
    <n v="0.19883966244725737"/>
    <n v="0.3713527851458886"/>
    <x v="4"/>
    <x v="1"/>
    <n v="22"/>
    <n v="50"/>
    <m/>
    <n v="72"/>
    <n v="0.30555555600000001"/>
    <n v="0.69444444400000005"/>
    <n v="0.94444444444444442"/>
    <n v="0.78902953586497893"/>
    <n v="68"/>
    <n v="13.200000000000003"/>
    <n v="52"/>
  </r>
  <r>
    <s v="CHESTERFIELD"/>
    <s v="516 - POCOSHOCK"/>
    <n v="71"/>
    <n v="29"/>
    <s v="100"/>
    <n v="0.71"/>
    <n v="0.28999999999999998"/>
    <n v="0"/>
    <n v="5"/>
    <n v="985"/>
    <n v="286"/>
    <n v="2"/>
    <n v="1"/>
    <n v="1279"/>
    <n v="0.77013291634089132"/>
    <n v="0.22361219702892884"/>
    <n v="0.34965034965034963"/>
    <x v="4"/>
    <x v="1"/>
    <n v="29"/>
    <n v="42"/>
    <m/>
    <n v="71"/>
    <n v="0.408450704"/>
    <n v="0.59154929599999995"/>
    <n v="0.40845070422535201"/>
    <n v="0.77013291634089132"/>
    <n v="29"/>
    <n v="21.75"/>
    <n v="29"/>
  </r>
  <r>
    <s v="HENRICO"/>
    <s v="104 - GLENSIDE"/>
    <n v="65"/>
    <n v="41"/>
    <s v="106"/>
    <n v="0.6132075471698113"/>
    <n v="0.3867924528301887"/>
    <n v="1"/>
    <n v="7"/>
    <n v="1120"/>
    <n v="325"/>
    <n v="5"/>
    <n v="2"/>
    <n v="1460"/>
    <n v="0.76712328767123283"/>
    <n v="0.2226027397260274"/>
    <n v="0.32615384615384613"/>
    <x v="4"/>
    <x v="1"/>
    <n v="23"/>
    <n v="65"/>
    <m/>
    <n v="88"/>
    <n v="0.26136363600000001"/>
    <n v="0.73863636399999999"/>
    <n v="0.20454545454545459"/>
    <n v="0.76712328767123283"/>
    <n v="18"/>
    <n v="9"/>
    <n v="41"/>
  </r>
  <r>
    <s v="RICHMOND"/>
    <s v="412 - FOUR HUNDRED TWELVE"/>
    <n v="51"/>
    <n v="35"/>
    <s v="86"/>
    <n v="0.59302325581395354"/>
    <n v="0.40697674418604651"/>
    <n v="2"/>
    <n v="11"/>
    <n v="629"/>
    <n v="202"/>
    <n v="3"/>
    <m/>
    <n v="847"/>
    <n v="0.74262101534828806"/>
    <n v="0.2384887839433294"/>
    <n v="0.42574257425742573"/>
    <x v="4"/>
    <x v="1"/>
    <n v="16"/>
    <n v="35"/>
    <n v="0"/>
    <n v="51"/>
    <n v="0.31372549"/>
    <n v="0.68627450999999995"/>
    <n v="0.68627450980392157"/>
    <n v="0.74262101534828806"/>
    <n v="35"/>
    <n v="19.549999999999997"/>
    <n v="35"/>
  </r>
  <r>
    <s v="HENRICO"/>
    <s v="207 - CHAMBERLAYNE"/>
    <n v="183"/>
    <n v="110"/>
    <s v="293"/>
    <n v="0.62457337883959041"/>
    <n v="0.37542662116040953"/>
    <n v="2"/>
    <n v="10"/>
    <n v="1307"/>
    <n v="457"/>
    <n v="6"/>
    <n v="3"/>
    <n v="1785"/>
    <n v="0.73221288515406158"/>
    <n v="0.25602240896358541"/>
    <n v="0.64113785557986869"/>
    <x v="4"/>
    <x v="1"/>
    <n v="44"/>
    <n v="125"/>
    <m/>
    <n v="169"/>
    <n v="0.26035502999999999"/>
    <n v="0.73964496999999996"/>
    <n v="0.73372781065088755"/>
    <n v="0.73221288515406158"/>
    <n v="124"/>
    <n v="117.64999999999999"/>
    <n v="110"/>
  </r>
  <r>
    <s v="HENRICO"/>
    <s v="102 - DUMBARTON"/>
    <n v="137"/>
    <n v="80"/>
    <s v="217"/>
    <n v="0.63133640552995396"/>
    <n v="0.3686635944700461"/>
    <n v="6"/>
    <n v="16"/>
    <n v="1683"/>
    <n v="639"/>
    <n v="3"/>
    <n v="11"/>
    <n v="2358"/>
    <n v="0.7137404580152672"/>
    <n v="0.27099236641221375"/>
    <n v="0.33959311424100158"/>
    <x v="4"/>
    <x v="1"/>
    <n v="52"/>
    <n v="79"/>
    <m/>
    <n v="131"/>
    <n v="0.39694656499999997"/>
    <n v="0.60305343499999997"/>
    <n v="0.65648854961832059"/>
    <n v="0.7137404580152672"/>
    <n v="86"/>
    <n v="52.849999999999994"/>
    <n v="80"/>
  </r>
  <r>
    <s v="CHESTERFIELD"/>
    <s v="513 - BEAUFONT"/>
    <n v="51"/>
    <n v="26"/>
    <s v="77"/>
    <n v="0.66233766233766234"/>
    <n v="0.33766233766233766"/>
    <n v="2"/>
    <n v="11"/>
    <n v="762"/>
    <n v="302"/>
    <n v="3"/>
    <n v="6"/>
    <n v="1086"/>
    <n v="0.7016574585635359"/>
    <n v="0.27808471454880296"/>
    <n v="0.25496688741721857"/>
    <x v="4"/>
    <x v="1"/>
    <n v="14"/>
    <n v="50"/>
    <m/>
    <n v="64"/>
    <n v="0.21875"/>
    <n v="0.78125"/>
    <n v="0.203125"/>
    <n v="0.7016574585635359"/>
    <n v="13"/>
    <n v="12.899999999999999"/>
    <n v="26"/>
  </r>
  <r>
    <s v="RICHMOND"/>
    <s v="410 - FOUR HUNDRED TEN"/>
    <n v="107"/>
    <n v="67"/>
    <s v="174"/>
    <n v="0.61494252873563215"/>
    <n v="0.38505747126436779"/>
    <n v="5"/>
    <n v="8"/>
    <n v="1002"/>
    <n v="491"/>
    <n v="3"/>
    <n v="2"/>
    <n v="1511"/>
    <n v="0.66313699536730641"/>
    <n v="0.32495036399735272"/>
    <n v="0.3543788187372709"/>
    <x v="4"/>
    <x v="1"/>
    <n v="43"/>
    <n v="117"/>
    <n v="0"/>
    <n v="160"/>
    <n v="0.26874999999999999"/>
    <n v="0.73124999999999996"/>
    <n v="8.7499999999999911E-2"/>
    <n v="0.66313699536730641"/>
    <n v="14"/>
    <n v="56.9"/>
    <n v="67"/>
  </r>
  <r>
    <s v="HENRICO"/>
    <s v="212 - HOLLYBROOK"/>
    <n v="72"/>
    <n v="26"/>
    <s v="98"/>
    <n v="0.73469387755102045"/>
    <n v="0.26530612244897961"/>
    <n v="3"/>
    <n v="5"/>
    <n v="355"/>
    <n v="182"/>
    <n v="1"/>
    <n v="1"/>
    <n v="547"/>
    <n v="0.64899451553930532"/>
    <n v="0.3327239488117002"/>
    <n v="0.53846153846153844"/>
    <x v="4"/>
    <x v="1"/>
    <n v="17"/>
    <n v="41"/>
    <m/>
    <n v="58"/>
    <n v="0.29310344799999999"/>
    <n v="0.70689655200000001"/>
    <n v="0.68965517241379315"/>
    <n v="0.64899451553930532"/>
    <n v="40"/>
    <n v="54.25"/>
    <n v="26"/>
  </r>
  <r>
    <s v="HENRICO"/>
    <s v="315 - TUCKER"/>
    <n v="84"/>
    <n v="69"/>
    <s v="153"/>
    <n v="0.5490196078431373"/>
    <n v="0.45098039215686275"/>
    <n v="2"/>
    <n v="21"/>
    <n v="1517"/>
    <n v="789"/>
    <n v="6"/>
    <n v="6"/>
    <n v="2341"/>
    <n v="0.64801366937206317"/>
    <n v="0.337035454933789"/>
    <n v="0.19391634980988592"/>
    <x v="4"/>
    <x v="1"/>
    <n v="22"/>
    <n v="79"/>
    <m/>
    <n v="101"/>
    <n v="0.21782178199999999"/>
    <n v="0.78217821799999998"/>
    <n v="0.51485148514851486"/>
    <n v="0.64801366937206317"/>
    <n v="52"/>
    <n v="8.1499999999999915"/>
    <n v="69"/>
  </r>
  <r>
    <s v="HENRICO"/>
    <s v="203 - BELMONT"/>
    <n v="144"/>
    <n v="55"/>
    <s v="199"/>
    <n v="0.72361809045226133"/>
    <n v="0.27638190954773867"/>
    <n v="5"/>
    <n v="20"/>
    <n v="1054"/>
    <n v="570"/>
    <n v="5"/>
    <n v="16"/>
    <n v="1670"/>
    <n v="0.63113772455089823"/>
    <n v="0.3413173652694611"/>
    <n v="0.34912280701754383"/>
    <x v="4"/>
    <x v="1"/>
    <n v="49"/>
    <n v="81"/>
    <m/>
    <n v="130"/>
    <n v="0.376923077"/>
    <n v="0.62307692299999995"/>
    <n v="0.53076923076923066"/>
    <n v="0.63113772455089823"/>
    <n v="69"/>
    <n v="91.3"/>
    <n v="55"/>
  </r>
  <r>
    <s v="HANOVER"/>
    <s v="105 - BERKLEY"/>
    <n v="131"/>
    <n v="49"/>
    <s v="180"/>
    <n v="0.72777777777777775"/>
    <n v="0.2722222222222222"/>
    <n v="1"/>
    <n v="14"/>
    <n v="838"/>
    <n v="499"/>
    <n v="4"/>
    <n v="2"/>
    <n v="1358"/>
    <n v="0.61708394698085423"/>
    <n v="0.36745213549337263"/>
    <n v="0.36072144288577157"/>
    <x v="4"/>
    <x v="1"/>
    <n v="31"/>
    <n v="74"/>
    <n v="0"/>
    <n v="105"/>
    <n v="0.29523809499999998"/>
    <n v="0.70476190500000002"/>
    <n v="0.71428571428571419"/>
    <n v="0.61708394698085423"/>
    <n v="75"/>
    <n v="89.1"/>
    <n v="49"/>
  </r>
  <r>
    <s v="HENRICO"/>
    <s v="214 - LONGDALE"/>
    <n v="67"/>
    <n v="37"/>
    <s v="104"/>
    <n v="0.64423076923076927"/>
    <n v="0.35576923076923078"/>
    <n v="3"/>
    <n v="13"/>
    <n v="688"/>
    <n v="413"/>
    <n v="1"/>
    <n v="3"/>
    <n v="1121"/>
    <n v="0.61373773416592325"/>
    <n v="0.36842105263157893"/>
    <n v="0.25181598062953997"/>
    <x v="4"/>
    <x v="1"/>
    <n v="21"/>
    <n v="48"/>
    <m/>
    <n v="69"/>
    <n v="0.30434782599999999"/>
    <n v="0.69565217400000001"/>
    <n v="0.50724637681159424"/>
    <n v="0.61373773416592325"/>
    <n v="35"/>
    <n v="32.6"/>
    <n v="37"/>
  </r>
  <r>
    <s v="CULPEPER"/>
    <s v="201 - EAST FAIRFAX"/>
    <n v="82"/>
    <n v="107"/>
    <s v="189"/>
    <n v="0.43386243386243384"/>
    <n v="0.56613756613756616"/>
    <n v="4"/>
    <n v="18"/>
    <n v="1172"/>
    <n v="771"/>
    <n v="2"/>
    <n v="5"/>
    <n v="1972"/>
    <n v="0.59432048681541583"/>
    <n v="0.39097363083164299"/>
    <n v="0.24513618677042801"/>
    <x v="1"/>
    <x v="1"/>
    <n v="23"/>
    <n v="125"/>
    <n v="0"/>
    <n v="148"/>
    <n v="0.155405405"/>
    <n v="0.844594595"/>
    <n v="0.27702702702702697"/>
    <n v="0.59432048681541583"/>
    <n v="41"/>
    <n v="23.4"/>
    <n v="107"/>
  </r>
  <r>
    <s v="LOUISA"/>
    <s v="301 - PATRICK HENRY NO 1"/>
    <n v="106"/>
    <n v="63"/>
    <s v="169"/>
    <n v="0.62721893491124259"/>
    <n v="0.37278106508875741"/>
    <n v="8"/>
    <n v="13"/>
    <n v="1025"/>
    <n v="709"/>
    <n v="2"/>
    <n v="4"/>
    <n v="1761"/>
    <n v="0.58205565019875072"/>
    <n v="0.40261215218625779"/>
    <n v="0.23836389280677009"/>
    <x v="1"/>
    <x v="1"/>
    <n v="31"/>
    <n v="91"/>
    <m/>
    <n v="122"/>
    <n v="0.25409836099999999"/>
    <n v="0.74590163899999995"/>
    <n v="0.38524590163934436"/>
    <n v="0.58205565019875072"/>
    <n v="47"/>
    <n v="54.75"/>
    <n v="63"/>
  </r>
  <r>
    <s v="SPOTSYLVANIA"/>
    <s v="402 - PARKSIDE"/>
    <n v="38"/>
    <n v="20"/>
    <s v="58"/>
    <n v="0.65517241379310343"/>
    <n v="0.34482758620689657"/>
    <n v="3"/>
    <n v="7"/>
    <n v="570"/>
    <n v="396"/>
    <n v="2"/>
    <n v="2"/>
    <n v="980"/>
    <n v="0.58163265306122447"/>
    <n v="0.40408163265306124"/>
    <n v="0.14646464646464646"/>
    <x v="1"/>
    <x v="1"/>
    <n v="8"/>
    <n v="38"/>
    <m/>
    <n v="46"/>
    <n v="0.17391304299999999"/>
    <n v="0.82608695700000001"/>
    <n v="0.26086956521739135"/>
    <n v="0.58163265306122447"/>
    <n v="12"/>
    <n v="9.5"/>
    <n v="20"/>
  </r>
  <r>
    <s v="CHESTERFIELD"/>
    <s v="408 - REAMS"/>
    <n v="198"/>
    <n v="156"/>
    <s v="354"/>
    <n v="0.55932203389830504"/>
    <n v="0.44067796610169491"/>
    <n v="3"/>
    <n v="34"/>
    <n v="1650"/>
    <n v="1162"/>
    <n v="7"/>
    <n v="5"/>
    <n v="2861"/>
    <n v="0.57672142607479904"/>
    <n v="0.40615169521146455"/>
    <n v="0.30464716006884679"/>
    <x v="1"/>
    <x v="1"/>
    <n v="70"/>
    <n v="181"/>
    <m/>
    <n v="251"/>
    <n v="0.278884462"/>
    <n v="0.72111553799999994"/>
    <n v="0.41035856573705187"/>
    <n v="0.57672142607479904"/>
    <n v="103"/>
    <n v="115.5"/>
    <n v="156"/>
  </r>
  <r>
    <s v="HENRICO"/>
    <s v="221 - STRATFORD HALL"/>
    <n v="17"/>
    <n v="13"/>
    <s v="30"/>
    <n v="0.56666666666666665"/>
    <n v="0.43333333333333335"/>
    <n v="0"/>
    <n v="10"/>
    <n v="158"/>
    <n v="105"/>
    <n v="3"/>
    <n v="2"/>
    <n v="278"/>
    <n v="0.56834532374100721"/>
    <n v="0.37769784172661869"/>
    <n v="0.2857142857142857"/>
    <x v="1"/>
    <x v="1"/>
    <n v="15"/>
    <n v="17"/>
    <m/>
    <n v="32"/>
    <n v="0.46875"/>
    <n v="0.53125"/>
    <n v="-6.25E-2"/>
    <n v="0.56834532374100721"/>
    <n v="-2"/>
    <n v="9.1"/>
    <n v="13"/>
  </r>
  <r>
    <s v="HENRICO"/>
    <s v="223 - YELLOW TAVERN"/>
    <n v="189"/>
    <n v="123"/>
    <s v="312"/>
    <n v="0.60576923076923073"/>
    <n v="0.39423076923076922"/>
    <n v="4"/>
    <n v="18"/>
    <n v="1337"/>
    <n v="1021"/>
    <n v="2"/>
    <n v="8"/>
    <n v="2390"/>
    <n v="0.55941422594142265"/>
    <n v="0.42719665271966528"/>
    <n v="0.30558276199804113"/>
    <x v="1"/>
    <x v="1"/>
    <n v="48"/>
    <n v="145"/>
    <m/>
    <n v="193"/>
    <n v="0.24870466299999999"/>
    <n v="0.75129533699999995"/>
    <n v="0.61658031088082899"/>
    <n v="0.55941422594142265"/>
    <n v="119"/>
    <n v="122.14999999999999"/>
    <n v="123"/>
  </r>
  <r>
    <s v="GOOCHLAND"/>
    <s v="201 - THREE SQUARE"/>
    <n v="46"/>
    <n v="32"/>
    <s v="78"/>
    <n v="0.58974358974358976"/>
    <n v="0.41025641025641024"/>
    <n v="5"/>
    <n v="1"/>
    <n v="247"/>
    <n v="189"/>
    <n v="2"/>
    <n v="2"/>
    <n v="446"/>
    <n v="0.55381165919282516"/>
    <n v="0.42376681614349776"/>
    <n v="0.41269841269841268"/>
    <x v="1"/>
    <x v="1"/>
    <n v="25"/>
    <n v="26"/>
    <m/>
    <n v="51"/>
    <n v="0.49019607799999998"/>
    <n v="0.50980392200000002"/>
    <n v="0.52941176470588225"/>
    <n v="0.55381165919282516"/>
    <n v="27"/>
    <n v="33.65"/>
    <n v="32"/>
  </r>
  <r>
    <s v="HENRICO"/>
    <s v="204 - BROOKLAND"/>
    <n v="47"/>
    <n v="29"/>
    <s v="76"/>
    <n v="0.61842105263157898"/>
    <n v="0.38157894736842107"/>
    <n v="3"/>
    <n v="3"/>
    <n v="261"/>
    <n v="204"/>
    <n v="1"/>
    <n v="1"/>
    <n v="473"/>
    <n v="0.55179704016913322"/>
    <n v="0.43128964059196617"/>
    <n v="0.37254901960784315"/>
    <x v="1"/>
    <x v="1"/>
    <n v="19"/>
    <n v="42"/>
    <m/>
    <n v="61"/>
    <n v="0.31147541000000001"/>
    <n v="0.68852458999999999"/>
    <n v="0.24590163934426235"/>
    <n v="0.55179704016913322"/>
    <n v="15"/>
    <n v="33.950000000000003"/>
    <n v="29"/>
  </r>
  <r>
    <s v="RICHMOND"/>
    <s v="413 - FOUR HUNDRED THIRTEEN"/>
    <n v="126"/>
    <n v="89"/>
    <s v="215"/>
    <n v="0.586046511627907"/>
    <n v="0.413953488372093"/>
    <n v="0"/>
    <n v="10"/>
    <n v="761"/>
    <n v="624"/>
    <n v="3"/>
    <m/>
    <n v="1398"/>
    <n v="0.54434907010014311"/>
    <n v="0.44635193133047213"/>
    <n v="0.34455128205128205"/>
    <x v="1"/>
    <x v="1"/>
    <n v="44"/>
    <n v="150"/>
    <m/>
    <n v="194"/>
    <n v="0.226804124"/>
    <n v="0.77319587599999995"/>
    <n v="0.10824742268041243"/>
    <n v="0.54434907010014311"/>
    <n v="21"/>
    <n v="87.949999999999989"/>
    <n v="89"/>
  </r>
  <r>
    <s v="RICHMOND"/>
    <s v="309 - THREE HUNDRED NINE"/>
    <n v="72"/>
    <n v="109"/>
    <s v="181"/>
    <n v="0.39779005524861877"/>
    <n v="0.60220994475138123"/>
    <n v="6"/>
    <n v="14"/>
    <n v="516"/>
    <n v="409"/>
    <n v="7"/>
    <n v="1"/>
    <n v="953"/>
    <n v="0.5414480587618048"/>
    <n v="0.42917103882476393"/>
    <n v="0.44254278728606355"/>
    <x v="1"/>
    <x v="1"/>
    <n v="28"/>
    <n v="112"/>
    <n v="0"/>
    <n v="140"/>
    <n v="0.2"/>
    <n v="0.8"/>
    <n v="0.29285714285714293"/>
    <n v="0.5414480587618048"/>
    <n v="41"/>
    <n v="46.2"/>
    <n v="109"/>
  </r>
  <r>
    <s v="HENRICO"/>
    <s v="107 - HILLIARD"/>
    <n v="80"/>
    <n v="71"/>
    <s v="151"/>
    <n v="0.5298013245033113"/>
    <n v="0.47019867549668876"/>
    <n v="3"/>
    <n v="12"/>
    <n v="456"/>
    <n v="371"/>
    <n v="7"/>
    <n v="3"/>
    <n v="852"/>
    <n v="0.53521126760563376"/>
    <n v="0.43544600938967137"/>
    <n v="0.40700808625336926"/>
    <x v="1"/>
    <x v="1"/>
    <n v="23"/>
    <n v="74"/>
    <m/>
    <n v="97"/>
    <n v="0.237113402"/>
    <n v="0.76288659800000003"/>
    <n v="0.55670103092783507"/>
    <n v="0.53521126760563376"/>
    <n v="54"/>
    <n v="57.2"/>
    <n v="71"/>
  </r>
  <r>
    <s v="HENRICO"/>
    <s v="106 - HERMITAGE"/>
    <n v="185"/>
    <n v="91"/>
    <s v="276"/>
    <n v="0.67028985507246375"/>
    <n v="0.32971014492753625"/>
    <n v="7"/>
    <n v="33"/>
    <n v="1190"/>
    <n v="986"/>
    <n v="5"/>
    <n v="3"/>
    <n v="2224"/>
    <n v="0.53507194244604317"/>
    <n v="0.44334532374100721"/>
    <n v="0.27991886409736311"/>
    <x v="1"/>
    <x v="1"/>
    <n v="49"/>
    <n v="152"/>
    <m/>
    <n v="201"/>
    <n v="0.243781095"/>
    <n v="0.756218905"/>
    <n v="0.37313432835820892"/>
    <n v="0.53507194244604317"/>
    <n v="75"/>
    <n v="125.5"/>
    <n v="91"/>
  </r>
  <r>
    <s v="HANOVER"/>
    <s v="101 - ASHLAND"/>
    <n v="205"/>
    <n v="83"/>
    <s v="288"/>
    <n v="0.71180555555555558"/>
    <n v="0.28819444444444442"/>
    <n v="2"/>
    <n v="15"/>
    <n v="765"/>
    <n v="647"/>
    <n v="3"/>
    <n v="4"/>
    <n v="1436"/>
    <n v="0.53272980501392753"/>
    <n v="0.45055710306406688"/>
    <n v="0.44513137557959814"/>
    <x v="1"/>
    <x v="1"/>
    <n v="50"/>
    <n v="128"/>
    <n v="0"/>
    <n v="178"/>
    <n v="0.28089887600000002"/>
    <n v="0.71910112400000004"/>
    <n v="0.6179775280898876"/>
    <n v="0.53272980501392753"/>
    <n v="110"/>
    <n v="166.75"/>
    <n v="83"/>
  </r>
  <r>
    <s v="RICHMOND"/>
    <s v="414 - FOUR HUNDRED FOURTEEN"/>
    <n v="146"/>
    <n v="125"/>
    <s v="271"/>
    <n v="0.53874538745387457"/>
    <n v="0.46125461254612549"/>
    <n v="5"/>
    <n v="17"/>
    <n v="864"/>
    <n v="754"/>
    <n v="2"/>
    <n v="2"/>
    <n v="1644"/>
    <n v="0.52554744525547448"/>
    <n v="0.45863746958637469"/>
    <n v="0.35941644562334218"/>
    <x v="1"/>
    <x v="1"/>
    <n v="51"/>
    <n v="175"/>
    <m/>
    <n v="226"/>
    <n v="0.22566371700000001"/>
    <n v="0.77433628300000001"/>
    <n v="0.19911504424778759"/>
    <n v="0.52554744525547448"/>
    <n v="45"/>
    <n v="102.8"/>
    <n v="125"/>
  </r>
  <r>
    <s v="ORANGE"/>
    <s v="301 - THREE WEST"/>
    <n v="65"/>
    <n v="124"/>
    <s v="189"/>
    <n v="0.3439153439153439"/>
    <n v="0.65608465608465605"/>
    <n v="7"/>
    <n v="23"/>
    <n v="983"/>
    <n v="856"/>
    <n v="3"/>
    <n v="3"/>
    <n v="1875"/>
    <n v="0.52426666666666666"/>
    <n v="0.45653333333333335"/>
    <n v="0.2207943925233645"/>
    <x v="1"/>
    <x v="1"/>
    <n v="15"/>
    <n v="129"/>
    <m/>
    <n v="144"/>
    <n v="0.104166667"/>
    <n v="0.89583333300000001"/>
    <n v="0.3125"/>
    <n v="0.52426666666666666"/>
    <n v="45"/>
    <n v="15.849999999999994"/>
    <n v="124"/>
  </r>
  <r>
    <s v="HENRICO"/>
    <s v="110 - JOHNSON"/>
    <n v="44"/>
    <n v="38"/>
    <s v="82"/>
    <n v="0.53658536585365857"/>
    <n v="0.46341463414634149"/>
    <n v="4"/>
    <n v="11"/>
    <n v="386"/>
    <n v="335"/>
    <n v="1"/>
    <n v="3"/>
    <n v="740"/>
    <n v="0.52162162162162162"/>
    <n v="0.45270270270270269"/>
    <n v="0.24477611940298508"/>
    <x v="1"/>
    <x v="1"/>
    <n v="13"/>
    <n v="43"/>
    <m/>
    <n v="56"/>
    <n v="0.23214285700000001"/>
    <n v="0.76785714299999996"/>
    <n v="0.46428571428571419"/>
    <n v="0.52162162162162162"/>
    <n v="26"/>
    <n v="24.7"/>
    <n v="38"/>
  </r>
  <r>
    <s v="CHESTERFIELD"/>
    <s v="404 - PROVIDENCE"/>
    <n v="226"/>
    <n v="146"/>
    <s v="372"/>
    <n v="0.60752688172043012"/>
    <n v="0.39247311827956988"/>
    <n v="9"/>
    <n v="24"/>
    <n v="1129"/>
    <n v="1001"/>
    <n v="6"/>
    <n v="10"/>
    <n v="2179"/>
    <n v="0.51812758145938509"/>
    <n v="0.45938503900871958"/>
    <n v="0.37162837162837165"/>
    <x v="1"/>
    <x v="1"/>
    <n v="82"/>
    <n v="235"/>
    <m/>
    <n v="317"/>
    <n v="0.25867507899999997"/>
    <n v="0.74132492100000003"/>
    <n v="0.17350157728706628"/>
    <n v="0.51812758145938509"/>
    <n v="55"/>
    <n v="169.55"/>
    <n v="146"/>
  </r>
  <r>
    <s v="HENRICO"/>
    <s v="415 - SKIPWITH"/>
    <n v="97"/>
    <n v="93"/>
    <s v="190"/>
    <n v="0.51052631578947372"/>
    <n v="0.48947368421052634"/>
    <n v="2"/>
    <n v="9"/>
    <n v="578"/>
    <n v="529"/>
    <n v="1"/>
    <n v="1"/>
    <n v="1120"/>
    <n v="0.51607142857142863"/>
    <n v="0.47232142857142856"/>
    <n v="0.35916824196597352"/>
    <x v="1"/>
    <x v="1"/>
    <n v="22"/>
    <n v="92"/>
    <m/>
    <n v="114"/>
    <n v="0.192982456"/>
    <n v="0.80701754400000003"/>
    <n v="0.66666666666666674"/>
    <n v="0.51607142857142863"/>
    <n v="76"/>
    <n v="68.099999999999994"/>
    <n v="93"/>
  </r>
  <r>
    <s v="HENRICO"/>
    <s v="216 - MOODY"/>
    <n v="77"/>
    <n v="51"/>
    <s v="128"/>
    <n v="0.6015625"/>
    <n v="0.3984375"/>
    <n v="2"/>
    <n v="3"/>
    <n v="398"/>
    <n v="368"/>
    <n v="1"/>
    <n v="0"/>
    <n v="772"/>
    <n v="0.51554404145077726"/>
    <n v="0.47668393782383417"/>
    <n v="0.34782608695652173"/>
    <x v="1"/>
    <x v="1"/>
    <n v="26"/>
    <n v="70"/>
    <m/>
    <n v="96"/>
    <n v="0.27083333300000001"/>
    <n v="0.72916666699999999"/>
    <n v="0.33333333333333326"/>
    <n v="0.51554404145077726"/>
    <n v="32"/>
    <n v="57.099999999999994"/>
    <n v="51"/>
  </r>
  <r>
    <s v="HENRICO"/>
    <s v="105 - GREENDALE"/>
    <n v="98"/>
    <n v="92"/>
    <s v="190"/>
    <n v="0.51578947368421058"/>
    <n v="0.48421052631578948"/>
    <n v="3"/>
    <n v="6"/>
    <n v="600"/>
    <n v="549"/>
    <n v="5"/>
    <n v="1"/>
    <n v="1164"/>
    <n v="0.51546391752577314"/>
    <n v="0.47164948453608246"/>
    <n v="0.3460837887067395"/>
    <x v="1"/>
    <x v="1"/>
    <n v="29"/>
    <n v="111"/>
    <m/>
    <n v="140"/>
    <n v="0.20714285700000001"/>
    <n v="0.79285714299999999"/>
    <n v="0.35714285714285721"/>
    <n v="0.51546391752577314"/>
    <n v="50"/>
    <n v="68"/>
    <n v="92"/>
  </r>
  <r>
    <s v="RICHMOND"/>
    <s v="111 - ONE HUNDRED ELEVEN"/>
    <n v="85"/>
    <n v="82"/>
    <s v="167"/>
    <n v="0.50898203592814373"/>
    <n v="0.49101796407185627"/>
    <n v="4"/>
    <n v="14"/>
    <n v="681"/>
    <n v="614"/>
    <n v="4"/>
    <n v="5"/>
    <n v="1322"/>
    <n v="0.51512859304084724"/>
    <n v="0.46444780635400906"/>
    <n v="0.2719869706840391"/>
    <x v="1"/>
    <x v="1"/>
    <n v="30"/>
    <n v="92"/>
    <n v="0"/>
    <n v="122"/>
    <n v="0.24590163900000001"/>
    <n v="0.75409836100000005"/>
    <n v="0.36885245901639352"/>
    <n v="0.51512859304084724"/>
    <n v="45"/>
    <n v="50.949999999999996"/>
    <n v="82"/>
  </r>
  <r>
    <s v="LOUISA"/>
    <s v="402 - YANCEYVILLE"/>
    <n v="50"/>
    <n v="29"/>
    <s v="79"/>
    <n v="0.63291139240506333"/>
    <n v="0.36708860759493672"/>
    <n v="2"/>
    <n v="3"/>
    <n v="249"/>
    <n v="225"/>
    <n v="4"/>
    <n v="1"/>
    <n v="484"/>
    <n v="0.51446280991735538"/>
    <n v="0.46487603305785125"/>
    <n v="0.3511111111111111"/>
    <x v="1"/>
    <x v="1"/>
    <n v="6"/>
    <n v="29"/>
    <m/>
    <n v="35"/>
    <n v="0.171428571"/>
    <n v="0.82857142900000003"/>
    <n v="1.2571428571428571"/>
    <n v="0.51446280991735538"/>
    <n v="44"/>
    <n v="37.549999999999997"/>
    <n v="29"/>
  </r>
  <r>
    <s v="HENRICO"/>
    <s v="411 - PEMBERTON"/>
    <n v="164"/>
    <n v="139"/>
    <s v="303"/>
    <n v="0.54125412541254125"/>
    <n v="0.45874587458745875"/>
    <n v="6"/>
    <n v="17"/>
    <n v="849"/>
    <n v="782"/>
    <n v="2"/>
    <n v="5"/>
    <n v="1661"/>
    <n v="0.51113786875376277"/>
    <n v="0.47080072245635157"/>
    <n v="0.38746803069053709"/>
    <x v="1"/>
    <x v="1"/>
    <n v="46"/>
    <n v="150"/>
    <m/>
    <n v="196"/>
    <n v="0.23469387799999999"/>
    <n v="0.76530612200000003"/>
    <n v="0.54591836734693877"/>
    <n v="0.51113786875376277"/>
    <n v="107"/>
    <n v="121.55"/>
    <n v="139"/>
  </r>
  <r>
    <s v="CHESTERFIELD"/>
    <s v="413 - SHENANDOAH"/>
    <n v="241"/>
    <n v="140"/>
    <s v="381"/>
    <n v="0.63254593175853013"/>
    <n v="0.36745406824146981"/>
    <n v="5"/>
    <n v="17"/>
    <n v="1020"/>
    <n v="945"/>
    <n v="3"/>
    <n v="8"/>
    <n v="1998"/>
    <n v="0.51051051051051055"/>
    <n v="0.47297297297297297"/>
    <n v="0.40317460317460319"/>
    <x v="1"/>
    <x v="1"/>
    <n v="70"/>
    <n v="173"/>
    <m/>
    <n v="243"/>
    <n v="0.28806584400000002"/>
    <n v="0.71193415599999998"/>
    <n v="0.56790123456790131"/>
    <n v="0.51051051051051055"/>
    <n v="138"/>
    <n v="190"/>
    <n v="140"/>
  </r>
  <r>
    <s v="NEW KENT"/>
    <s v="301 - WATKINS"/>
    <n v="65"/>
    <n v="56"/>
    <s v="121"/>
    <n v="0.53719008264462809"/>
    <n v="0.46280991735537191"/>
    <n v="2"/>
    <n v="4"/>
    <n v="408"/>
    <n v="386"/>
    <n v="1"/>
    <n v="1"/>
    <n v="802"/>
    <n v="0.50872817955112215"/>
    <n v="0.48129675810473815"/>
    <n v="0.31347150259067358"/>
    <x v="1"/>
    <x v="1"/>
    <n v="19"/>
    <n v="57"/>
    <n v="0"/>
    <n v="76"/>
    <n v="0.25"/>
    <n v="0.75"/>
    <n v="0.59210526315789469"/>
    <n v="0.50872817955112215"/>
    <n v="45"/>
    <n v="44.599999999999994"/>
    <n v="56"/>
  </r>
  <r>
    <s v="SPOTSYLVANIA"/>
    <s v="703 - FAIRVIEW"/>
    <n v="28"/>
    <n v="33"/>
    <s v="61"/>
    <n v="0.45901639344262296"/>
    <n v="0.54098360655737709"/>
    <n v="2"/>
    <n v="11"/>
    <n v="653"/>
    <n v="611"/>
    <n v="6"/>
    <n v="2"/>
    <n v="1285"/>
    <n v="0.5081712062256809"/>
    <n v="0.47548638132295717"/>
    <n v="9.9836333878887074E-2"/>
    <x v="1"/>
    <x v="1"/>
    <n v="6"/>
    <n v="47"/>
    <m/>
    <n v="53"/>
    <n v="0.11320754700000001"/>
    <n v="0.88679245299999998"/>
    <n v="0.15094339622641506"/>
    <n v="0.5081712062256809"/>
    <n v="8"/>
    <n v="-4.6499999999999986"/>
    <n v="33"/>
  </r>
  <r>
    <s v="SPOTSYLVANIA"/>
    <s v="702 - BRENTS MILL"/>
    <n v="45"/>
    <n v="37"/>
    <s v="82"/>
    <n v="0.54878048780487809"/>
    <n v="0.45121951219512196"/>
    <n v="4"/>
    <n v="15"/>
    <n v="601"/>
    <n v="560"/>
    <n v="1"/>
    <n v="2"/>
    <n v="1183"/>
    <n v="0.50803043110735413"/>
    <n v="0.47337278106508873"/>
    <n v="0.14642857142857144"/>
    <x v="1"/>
    <x v="1"/>
    <n v="14"/>
    <n v="51"/>
    <m/>
    <n v="65"/>
    <n v="0.215384615"/>
    <n v="0.78461538500000005"/>
    <n v="0.2615384615384615"/>
    <n v="0.50803043110735413"/>
    <n v="17"/>
    <n v="14.95"/>
    <n v="37"/>
  </r>
  <r>
    <s v="HENRICO"/>
    <s v="312 - SPRINGFIELD"/>
    <n v="124"/>
    <n v="76"/>
    <s v="200"/>
    <n v="0.62"/>
    <n v="0.38"/>
    <n v="5"/>
    <n v="10"/>
    <n v="716"/>
    <n v="676"/>
    <n v="4"/>
    <n v="6"/>
    <n v="1417"/>
    <n v="0.50529287226534936"/>
    <n v="0.47706422018348627"/>
    <n v="0.29585798816568049"/>
    <x v="1"/>
    <x v="1"/>
    <n v="25"/>
    <n v="78"/>
    <m/>
    <n v="103"/>
    <n v="0.242718447"/>
    <n v="0.757281553"/>
    <n v="0.94174757281553401"/>
    <n v="0.50529287226534936"/>
    <n v="97"/>
    <n v="88.199999999999989"/>
    <n v="76"/>
  </r>
  <r>
    <s v="HENRICO"/>
    <s v="111 - LAKESIDE"/>
    <n v="179"/>
    <n v="111"/>
    <s v="290"/>
    <n v="0.61724137931034484"/>
    <n v="0.38275862068965516"/>
    <n v="9"/>
    <n v="32"/>
    <n v="905"/>
    <n v="837"/>
    <n v="8"/>
    <n v="4"/>
    <n v="1795"/>
    <n v="0.50417827298050144"/>
    <n v="0.46629526462395543"/>
    <n v="0.34647550776583036"/>
    <x v="1"/>
    <x v="1"/>
    <n v="63"/>
    <n v="140"/>
    <m/>
    <n v="203"/>
    <n v="0.31034482800000002"/>
    <n v="0.68965517200000004"/>
    <n v="0.4285714285714286"/>
    <n v="0.50417827298050144"/>
    <n v="87"/>
    <n v="133.75"/>
    <n v="111"/>
  </r>
  <r>
    <s v="CULPEPER"/>
    <s v="304 - WILLOW SHADE"/>
    <n v="24"/>
    <n v="39"/>
    <s v="63"/>
    <n v="0.38095238095238093"/>
    <n v="0.61904761904761907"/>
    <n v="0"/>
    <n v="7"/>
    <n v="243"/>
    <n v="231"/>
    <n v="3"/>
    <n v="1"/>
    <n v="485"/>
    <n v="0.50103092783505154"/>
    <n v="0.47628865979381441"/>
    <n v="0.27272727272727271"/>
    <x v="1"/>
    <x v="1"/>
    <n v="6"/>
    <n v="28"/>
    <m/>
    <n v="34"/>
    <n v="0.17647058800000001"/>
    <n v="0.82352941199999996"/>
    <n v="0.85294117647058831"/>
    <n v="0.50103092783505154"/>
    <n v="29"/>
    <n v="11.85"/>
    <n v="39"/>
  </r>
  <r>
    <s v="RICHMOND"/>
    <s v="112 - ONE HUNDRED TWELVE"/>
    <n v="66"/>
    <n v="78"/>
    <s v="144"/>
    <n v="0.45833333333333331"/>
    <n v="0.54166666666666663"/>
    <n v="1"/>
    <n v="24"/>
    <n v="504"/>
    <n v="470"/>
    <n v="4"/>
    <n v="3"/>
    <n v="1006"/>
    <n v="0.50099403578528823"/>
    <n v="0.4671968190854871"/>
    <n v="0.30638297872340425"/>
    <x v="1"/>
    <x v="1"/>
    <n v="29"/>
    <n v="71"/>
    <n v="0"/>
    <n v="100"/>
    <n v="0.28999999999999998"/>
    <n v="0.71"/>
    <n v="0.43999999999999995"/>
    <n v="0.50099403578528823"/>
    <n v="44"/>
    <n v="40.799999999999997"/>
    <n v="78"/>
  </r>
  <r>
    <s v="HENRICO"/>
    <s v="402 - CRESTVIEW"/>
    <n v="116"/>
    <n v="92"/>
    <s v="208"/>
    <n v="0.55769230769230771"/>
    <n v="0.44230769230769229"/>
    <n v="3"/>
    <n v="28"/>
    <n v="852"/>
    <n v="809"/>
    <n v="9"/>
    <n v="5"/>
    <n v="1706"/>
    <n v="0.49941383352872215"/>
    <n v="0.47420867526377491"/>
    <n v="0.25710754017305315"/>
    <x v="2"/>
    <x v="1"/>
    <n v="44"/>
    <n v="94"/>
    <m/>
    <n v="138"/>
    <n v="0.31884057999999998"/>
    <n v="0.68115941999999996"/>
    <n v="0.50724637681159424"/>
    <n v="0.49941383352872215"/>
    <n v="70"/>
    <n v="73.400000000000006"/>
    <n v="92"/>
  </r>
  <r>
    <s v="HENRICO"/>
    <s v="408 - LAUDERDALE"/>
    <n v="186"/>
    <n v="159"/>
    <s v="345"/>
    <n v="0.53913043478260869"/>
    <n v="0.46086956521739131"/>
    <n v="7"/>
    <n v="14"/>
    <n v="945"/>
    <n v="921"/>
    <n v="4"/>
    <n v="5"/>
    <n v="1896"/>
    <n v="0.49841772151898733"/>
    <n v="0.48575949367088606"/>
    <n v="0.3745928338762215"/>
    <x v="2"/>
    <x v="1"/>
    <n v="59"/>
    <n v="185"/>
    <m/>
    <n v="244"/>
    <n v="0.24180327900000001"/>
    <n v="0.75819672100000002"/>
    <n v="0.41393442622950816"/>
    <n v="0.49841772151898733"/>
    <n v="101"/>
    <n v="138.75"/>
    <n v="159"/>
  </r>
  <r>
    <s v="CULPEPER"/>
    <s v="603 - SOUTH RIDGE"/>
    <n v="49"/>
    <n v="38"/>
    <s v="87"/>
    <n v="0.56321839080459768"/>
    <n v="0.43678160919540232"/>
    <n v="2"/>
    <n v="9"/>
    <n v="297"/>
    <n v="288"/>
    <n v="1"/>
    <n v="1"/>
    <n v="598"/>
    <n v="0.49665551839464883"/>
    <n v="0.48160535117056857"/>
    <n v="0.30208333333333331"/>
    <x v="2"/>
    <x v="1"/>
    <n v="9"/>
    <n v="46"/>
    <n v="0"/>
    <n v="55"/>
    <n v="0.16363636400000001"/>
    <n v="0.83636363599999997"/>
    <n v="0.58181818181818179"/>
    <n v="0.49665551839464883"/>
    <n v="32"/>
    <n v="34.15"/>
    <n v="38"/>
  </r>
  <r>
    <s v="CHESTERFIELD"/>
    <s v="509 - CRANBECK"/>
    <n v="114"/>
    <n v="103"/>
    <s v="217"/>
    <n v="0.52534562211981561"/>
    <n v="0.47465437788018433"/>
    <n v="5"/>
    <n v="16"/>
    <n v="680"/>
    <n v="655"/>
    <n v="4"/>
    <n v="11"/>
    <n v="1371"/>
    <n v="0.49598832968636031"/>
    <n v="0.4777534646243618"/>
    <n v="0.33129770992366414"/>
    <x v="2"/>
    <x v="1"/>
    <n v="47"/>
    <n v="115"/>
    <m/>
    <n v="162"/>
    <n v="0.29012345699999997"/>
    <n v="0.70987654300000003"/>
    <n v="0.33950617283950613"/>
    <n v="0.49598832968636031"/>
    <n v="55"/>
    <n v="80"/>
    <n v="103"/>
  </r>
  <r>
    <s v="SPOTSYLVANIA"/>
    <s v="602 - SMITH STATION"/>
    <n v="88"/>
    <n v="99"/>
    <s v="187"/>
    <n v="0.47058823529411764"/>
    <n v="0.52941176470588236"/>
    <n v="8"/>
    <n v="21"/>
    <n v="1553"/>
    <n v="1541"/>
    <n v="5"/>
    <n v="4"/>
    <n v="3132"/>
    <n v="0.49584929757343549"/>
    <n v="0.49201787994891444"/>
    <n v="0.12134977287475665"/>
    <x v="2"/>
    <x v="1"/>
    <n v="20"/>
    <n v="166"/>
    <m/>
    <n v="186"/>
    <n v="0.107526882"/>
    <n v="0.89247311799999995"/>
    <n v="5.3763440860215006E-3"/>
    <n v="0.49584929757343549"/>
    <n v="1"/>
    <n v="10.349999999999994"/>
    <n v="99"/>
  </r>
  <r>
    <s v="SPOTSYLVANIA"/>
    <s v="603 - PIEDMONT"/>
    <n v="38"/>
    <n v="65"/>
    <s v="103"/>
    <n v="0.36893203883495146"/>
    <n v="0.6310679611650486"/>
    <n v="7"/>
    <n v="16"/>
    <n v="785"/>
    <n v="766"/>
    <n v="5"/>
    <n v="7"/>
    <n v="1586"/>
    <n v="0.49495586380832285"/>
    <n v="0.48297604035308955"/>
    <n v="0.13446475195822455"/>
    <x v="2"/>
    <x v="1"/>
    <n v="20"/>
    <n v="72"/>
    <m/>
    <n v="92"/>
    <n v="0.21739130400000001"/>
    <n v="0.78260869600000005"/>
    <n v="0.11956521739130443"/>
    <n v="0.49495586380832285"/>
    <n v="11"/>
    <n v="-1.25"/>
    <n v="65"/>
  </r>
  <r>
    <s v="HENRICO"/>
    <s v="116 - SUMMIT COURT"/>
    <n v="87"/>
    <n v="65"/>
    <s v="152"/>
    <n v="0.57236842105263153"/>
    <n v="0.42763157894736842"/>
    <n v="6"/>
    <n v="19"/>
    <n v="481"/>
    <n v="459"/>
    <n v="6"/>
    <n v="5"/>
    <n v="976"/>
    <n v="0.49282786885245899"/>
    <n v="0.47028688524590162"/>
    <n v="0.33115468409586057"/>
    <x v="2"/>
    <x v="1"/>
    <n v="31"/>
    <n v="59"/>
    <m/>
    <n v="90"/>
    <n v="0.34444444400000002"/>
    <n v="0.65555555600000004"/>
    <n v="0.68888888888888888"/>
    <n v="0.49282786885245899"/>
    <n v="62"/>
    <n v="62.95"/>
    <n v="65"/>
  </r>
  <r>
    <s v="CHESTERFIELD"/>
    <s v="409 - MANCHESTER"/>
    <n v="135"/>
    <n v="78"/>
    <s v="213"/>
    <n v="0.63380281690140849"/>
    <n v="0.36619718309859156"/>
    <n v="3"/>
    <n v="19"/>
    <n v="567"/>
    <n v="566"/>
    <n v="0"/>
    <n v="5"/>
    <n v="1160"/>
    <n v="0.48879310344827587"/>
    <n v="0.4879310344827586"/>
    <n v="0.37632508833922262"/>
    <x v="2"/>
    <x v="1"/>
    <n v="46"/>
    <n v="116"/>
    <m/>
    <n v="162"/>
    <n v="0.28395061700000002"/>
    <n v="0.71604938299999998"/>
    <n v="0.31481481481481488"/>
    <n v="0.48879310344827587"/>
    <n v="51"/>
    <n v="106.65"/>
    <n v="78"/>
  </r>
  <r>
    <s v="HENRICO"/>
    <s v="412 - PINCHBECK"/>
    <n v="229"/>
    <n v="246"/>
    <s v="475"/>
    <n v="0.48210526315789476"/>
    <n v="0.5178947368421053"/>
    <n v="3"/>
    <n v="32"/>
    <n v="1079"/>
    <n v="1084"/>
    <n v="7"/>
    <n v="3"/>
    <n v="2208"/>
    <n v="0.48867753623188404"/>
    <n v="0.49094202898550726"/>
    <n v="0.43819188191881919"/>
    <x v="2"/>
    <x v="1"/>
    <n v="41"/>
    <n v="260"/>
    <m/>
    <n v="301"/>
    <n v="0.136212625"/>
    <n v="0.86378737500000002"/>
    <n v="0.57807308970099669"/>
    <n v="0.48867753623188404"/>
    <n v="174"/>
    <n v="175.05"/>
    <n v="246"/>
  </r>
  <r>
    <s v="HENRICO"/>
    <s v="217 - MOUNTAIN"/>
    <n v="56"/>
    <n v="24"/>
    <s v="80"/>
    <n v="0.7"/>
    <n v="0.3"/>
    <n v="3"/>
    <n v="3"/>
    <n v="208"/>
    <n v="210"/>
    <n v="1"/>
    <n v="4"/>
    <n v="429"/>
    <n v="0.48484848484848486"/>
    <n v="0.48951048951048953"/>
    <n v="0.38095238095238093"/>
    <x v="2"/>
    <x v="1"/>
    <n v="23"/>
    <n v="30"/>
    <m/>
    <n v="53"/>
    <n v="0.43396226399999999"/>
    <n v="0.56603773599999996"/>
    <n v="0.50943396226415105"/>
    <n v="0.48484848484848486"/>
    <n v="27"/>
    <n v="45.6"/>
    <n v="24"/>
  </r>
  <r>
    <s v="CULPEPER"/>
    <s v="101 - WEST FAIRFAX"/>
    <n v="150"/>
    <n v="159"/>
    <s v="309"/>
    <n v="0.4854368932038835"/>
    <n v="0.5145631067961165"/>
    <n v="9"/>
    <n v="23"/>
    <n v="1101"/>
    <n v="1156"/>
    <n v="4"/>
    <n v="2"/>
    <n v="2295"/>
    <n v="0.47973856209150328"/>
    <n v="0.50370370370370365"/>
    <n v="0.26730103806228372"/>
    <x v="2"/>
    <x v="1"/>
    <n v="50"/>
    <n v="193"/>
    <n v="0"/>
    <n v="243"/>
    <n v="0.205761317"/>
    <n v="0.794238683"/>
    <n v="0.27160493827160503"/>
    <n v="0.47973856209150328"/>
    <n v="66"/>
    <n v="94.949999999999989"/>
    <n v="159"/>
  </r>
  <r>
    <s v="LOUISA"/>
    <s v="202 - LOUISA #2"/>
    <n v="84"/>
    <n v="44"/>
    <s v="128"/>
    <n v="0.65625"/>
    <n v="0.34375"/>
    <n v="8"/>
    <n v="8"/>
    <n v="464"/>
    <n v="485"/>
    <n v="4"/>
    <n v="1"/>
    <n v="970"/>
    <n v="0.47835051546391755"/>
    <n v="0.5"/>
    <n v="0.26391752577319588"/>
    <x v="2"/>
    <x v="1"/>
    <n v="16"/>
    <n v="86"/>
    <m/>
    <n v="102"/>
    <n v="0.156862745"/>
    <n v="0.84313725500000003"/>
    <n v="0.25490196078431371"/>
    <n v="0.47835051546391755"/>
    <n v="26"/>
    <n v="60.8"/>
    <n v="44"/>
  </r>
  <r>
    <s v="SPOTSYLVANIA"/>
    <s v="601 - SALEM"/>
    <n v="80"/>
    <n v="81"/>
    <s v="161"/>
    <n v="0.49689440993788819"/>
    <n v="0.50310559006211175"/>
    <n v="10"/>
    <n v="21"/>
    <n v="1140"/>
    <n v="1206"/>
    <n v="10"/>
    <n v="5"/>
    <n v="2392"/>
    <n v="0.47658862876254182"/>
    <n v="0.50418060200668902"/>
    <n v="0.13349917081260365"/>
    <x v="2"/>
    <x v="1"/>
    <n v="17"/>
    <n v="135"/>
    <m/>
    <n v="152"/>
    <n v="0.111842105"/>
    <n v="0.88815789499999998"/>
    <n v="5.921052631578938E-2"/>
    <n v="0.47658862876254182"/>
    <n v="9"/>
    <n v="23"/>
    <n v="81"/>
  </r>
  <r>
    <s v="RICHMOND"/>
    <s v="105 - ONE HUNDRED FIVE"/>
    <n v="89"/>
    <n v="116"/>
    <s v="205"/>
    <n v="0.43414634146341463"/>
    <n v="0.56585365853658531"/>
    <n v="4"/>
    <n v="19"/>
    <n v="639"/>
    <n v="679"/>
    <n v="1"/>
    <n v="1"/>
    <n v="1343"/>
    <n v="0.47580044676098288"/>
    <n v="0.50558451228592705"/>
    <n v="0.30191458026509571"/>
    <x v="2"/>
    <x v="1"/>
    <n v="33"/>
    <n v="100"/>
    <n v="0"/>
    <n v="133"/>
    <n v="0.24812030099999999"/>
    <n v="0.75187969899999996"/>
    <n v="0.54135338345864659"/>
    <n v="0.47580044676098288"/>
    <n v="72"/>
    <n v="57.05"/>
    <n v="116"/>
  </r>
  <r>
    <s v="ORANGE"/>
    <s v="102 - ONE EAST"/>
    <n v="66"/>
    <n v="82"/>
    <s v="148"/>
    <n v="0.44594594594594594"/>
    <n v="0.55405405405405406"/>
    <n v="10"/>
    <n v="8"/>
    <n v="706"/>
    <n v="755"/>
    <n v="2"/>
    <n v="4"/>
    <n v="1485"/>
    <n v="0.47542087542087541"/>
    <n v="0.50841750841750843"/>
    <n v="0.19602649006622516"/>
    <x v="2"/>
    <x v="1"/>
    <n v="27"/>
    <n v="134"/>
    <m/>
    <n v="161"/>
    <n v="0.16770186300000001"/>
    <n v="0.83229813699999999"/>
    <n v="-8.0745341614906874E-2"/>
    <n v="0.47542087542087541"/>
    <n v="-13"/>
    <n v="30.699999999999996"/>
    <n v="82"/>
  </r>
  <r>
    <s v="SPOTSYLVANIA"/>
    <s v="204 - CHANCELLOR"/>
    <n v="72"/>
    <n v="73"/>
    <s v="145"/>
    <n v="0.49655172413793103"/>
    <n v="0.50344827586206897"/>
    <n v="5"/>
    <n v="24"/>
    <n v="1177"/>
    <n v="1262"/>
    <n v="5"/>
    <n v="8"/>
    <n v="2481"/>
    <n v="0.47440548166062074"/>
    <n v="0.50866586054010476"/>
    <n v="0.11489698890649762"/>
    <x v="2"/>
    <x v="1"/>
    <n v="21"/>
    <n v="119"/>
    <m/>
    <n v="140"/>
    <n v="0.15"/>
    <n v="0.85"/>
    <n v="3.5714285714285809E-2"/>
    <n v="0.47440548166062074"/>
    <n v="5"/>
    <n v="13.149999999999999"/>
    <n v="73"/>
  </r>
  <r>
    <s v="CHESTERFIELD"/>
    <s v="506 - GREENFIELD"/>
    <n v="244"/>
    <n v="205"/>
    <s v="449"/>
    <n v="0.54342984409799555"/>
    <n v="0.45657015590200445"/>
    <n v="7"/>
    <n v="37"/>
    <n v="1118"/>
    <n v="1190"/>
    <n v="3"/>
    <n v="10"/>
    <n v="2365"/>
    <n v="0.47272727272727272"/>
    <n v="0.5031712473572939"/>
    <n v="0.37731092436974789"/>
    <x v="2"/>
    <x v="1"/>
    <n v="74"/>
    <n v="242"/>
    <m/>
    <n v="316"/>
    <n v="0.23417721499999999"/>
    <n v="0.76582278500000001"/>
    <n v="0.42088607594936711"/>
    <n v="0.47272727272727272"/>
    <n v="133"/>
    <n v="188.1"/>
    <n v="205"/>
  </r>
  <r>
    <s v="HENRICO"/>
    <s v="112 - LONGAN"/>
    <n v="192"/>
    <n v="199"/>
    <s v="391"/>
    <n v="0.49104859335038364"/>
    <n v="0.50895140664961636"/>
    <n v="5"/>
    <n v="29"/>
    <n v="999"/>
    <n v="1083"/>
    <n v="1"/>
    <n v="4"/>
    <n v="2121"/>
    <n v="0.471004243281471"/>
    <n v="0.51060820367751059"/>
    <n v="0.36103416435826408"/>
    <x v="2"/>
    <x v="1"/>
    <n v="61"/>
    <n v="234"/>
    <m/>
    <n v="295"/>
    <n v="0.206779661"/>
    <n v="0.793220339"/>
    <n v="0.3254237288135593"/>
    <n v="0.471004243281471"/>
    <n v="96"/>
    <n v="142.05000000000001"/>
    <n v="199"/>
  </r>
  <r>
    <s v="LOUISA"/>
    <s v="302 - PATRICK HENRY #2"/>
    <n v="27"/>
    <n v="23"/>
    <s v="50"/>
    <n v="0.54"/>
    <n v="0.46"/>
    <n v="5"/>
    <n v="4"/>
    <n v="210"/>
    <n v="223"/>
    <n v="4"/>
    <n v="3"/>
    <n v="449"/>
    <n v="0.46770601336302897"/>
    <n v="0.49665924276169265"/>
    <n v="0.22421524663677131"/>
    <x v="2"/>
    <x v="1"/>
    <n v="27"/>
    <n v="53"/>
    <m/>
    <n v="80"/>
    <n v="0.33750000000000002"/>
    <n v="0.66249999999999998"/>
    <n v="-0.375"/>
    <n v="0.46770601336302897"/>
    <n v="-30"/>
    <n v="16.5"/>
    <n v="23"/>
  </r>
  <r>
    <s v="HENRICO"/>
    <s v="117 - WESTWOOD"/>
    <n v="120"/>
    <n v="127"/>
    <s v="247"/>
    <n v="0.48582995951417002"/>
    <n v="0.51417004048582993"/>
    <n v="5"/>
    <n v="24"/>
    <n v="620"/>
    <n v="667"/>
    <n v="9"/>
    <n v="1"/>
    <n v="1326"/>
    <n v="0.46757164404223228"/>
    <n v="0.50301659125188536"/>
    <n v="0.37031484257871067"/>
    <x v="2"/>
    <x v="1"/>
    <n v="38"/>
    <n v="120"/>
    <m/>
    <n v="158"/>
    <n v="0.24050632899999999"/>
    <n v="0.75949367099999998"/>
    <n v="0.56329113924050622"/>
    <n v="0.46757164404223228"/>
    <n v="89"/>
    <n v="89"/>
    <n v="127"/>
  </r>
  <r>
    <s v="RICHMOND"/>
    <s v="101 - ONE HUNDRED ONE"/>
    <n v="111"/>
    <n v="188"/>
    <s v="299"/>
    <n v="0.37123745819397991"/>
    <n v="0.62876254180602009"/>
    <n v="3"/>
    <n v="12"/>
    <n v="929"/>
    <n v="1049"/>
    <n v="3"/>
    <n v="3"/>
    <n v="1999"/>
    <n v="0.46473236618309155"/>
    <n v="0.52476238119059526"/>
    <n v="0.28503336510962823"/>
    <x v="2"/>
    <x v="1"/>
    <n v="31"/>
    <n v="183"/>
    <n v="0"/>
    <n v="214"/>
    <n v="0.144859813"/>
    <n v="0.85514018700000005"/>
    <n v="0.39719626168224309"/>
    <n v="0.46473236618309155"/>
    <n v="85"/>
    <n v="64.55"/>
    <n v="188"/>
  </r>
  <r>
    <s v="HENRICO"/>
    <s v="418 - WELBORNE"/>
    <n v="76"/>
    <n v="107"/>
    <s v="183"/>
    <n v="0.41530054644808745"/>
    <n v="0.58469945355191255"/>
    <n v="2"/>
    <n v="13"/>
    <n v="576"/>
    <n v="648"/>
    <n v="2"/>
    <n v="3"/>
    <n v="1244"/>
    <n v="0.46302250803858519"/>
    <n v="0.52090032154340837"/>
    <n v="0.28240740740740738"/>
    <x v="2"/>
    <x v="1"/>
    <n v="28"/>
    <n v="113"/>
    <m/>
    <n v="141"/>
    <n v="0.19858155999999999"/>
    <n v="0.80141843999999995"/>
    <n v="0.2978723404255319"/>
    <n v="0.46302250803858519"/>
    <n v="42"/>
    <n v="47.2"/>
    <n v="107"/>
  </r>
  <r>
    <s v="LOUISA"/>
    <s v="102 - MECHANICSVILLE"/>
    <n v="65"/>
    <n v="77"/>
    <s v="142"/>
    <n v="0.45774647887323944"/>
    <n v="0.54225352112676062"/>
    <n v="8"/>
    <n v="6"/>
    <n v="393"/>
    <n v="465"/>
    <n v="0"/>
    <n v="3"/>
    <n v="875"/>
    <n v="0.44914285714285712"/>
    <n v="0.53142857142857147"/>
    <n v="0.30537634408602149"/>
    <x v="2"/>
    <x v="1"/>
    <n v="8"/>
    <n v="32"/>
    <m/>
    <n v="40"/>
    <n v="0.2"/>
    <n v="0.8"/>
    <n v="2.5499999999999998"/>
    <n v="0.44914285714285712"/>
    <n v="102"/>
    <n v="45.349999999999994"/>
    <n v="77"/>
  </r>
  <r>
    <s v="HENRICO"/>
    <s v="303 - INNSBROOK"/>
    <n v="211"/>
    <n v="152"/>
    <s v="363"/>
    <n v="0.58126721763085398"/>
    <n v="0.41873278236914602"/>
    <n v="4"/>
    <n v="15"/>
    <n v="829"/>
    <n v="992"/>
    <n v="0"/>
    <n v="6"/>
    <n v="1846"/>
    <n v="0.44907908992416035"/>
    <n v="0.53737811484290354"/>
    <n v="0.36592741935483869"/>
    <x v="2"/>
    <x v="1"/>
    <n v="64"/>
    <n v="146"/>
    <m/>
    <n v="210"/>
    <n v="0.304761905"/>
    <n v="0.695238095"/>
    <n v="0.72857142857142865"/>
    <n v="0.44907908992416035"/>
    <n v="153"/>
    <n v="169.55"/>
    <n v="152"/>
  </r>
  <r>
    <s v="SPOTSYLVANIA"/>
    <s v="403 - LEE HILL"/>
    <n v="92"/>
    <n v="146"/>
    <s v="238"/>
    <n v="0.38655462184873951"/>
    <n v="0.61344537815126055"/>
    <n v="6"/>
    <n v="23"/>
    <n v="1016"/>
    <n v="1211"/>
    <n v="3"/>
    <n v="4"/>
    <n v="2263"/>
    <n v="0.4489615554573575"/>
    <n v="0.53513035793194874"/>
    <n v="0.19653179190751446"/>
    <x v="2"/>
    <x v="1"/>
    <n v="38"/>
    <n v="208"/>
    <m/>
    <n v="246"/>
    <n v="0.15447154499999999"/>
    <n v="0.84552845499999996"/>
    <n v="-3.2520325203251987E-2"/>
    <n v="0.4489615554573575"/>
    <n v="-8"/>
    <n v="41.199999999999996"/>
    <n v="146"/>
  </r>
  <r>
    <s v="GOOCHLAND"/>
    <s v="101 - FIFE"/>
    <n v="98"/>
    <n v="50"/>
    <s v="148"/>
    <n v="0.66216216216216217"/>
    <n v="0.33783783783783783"/>
    <n v="5"/>
    <n v="10"/>
    <n v="408"/>
    <n v="481"/>
    <n v="3"/>
    <n v="2"/>
    <n v="909"/>
    <n v="0.44884488448844884"/>
    <n v="0.52915291529152919"/>
    <n v="0.30769230769230771"/>
    <x v="2"/>
    <x v="1"/>
    <n v="31"/>
    <n v="79"/>
    <m/>
    <n v="110"/>
    <n v="0.28181818199999997"/>
    <n v="0.71818181800000003"/>
    <n v="0.34545454545454546"/>
    <n v="0.44884488448844884"/>
    <n v="38"/>
    <n v="77.599999999999994"/>
    <n v="50"/>
  </r>
  <r>
    <s v="GOOCHLAND"/>
    <s v="202 - SANDY HOOK"/>
    <n v="193"/>
    <n v="135"/>
    <s v="328"/>
    <n v="0.58841463414634143"/>
    <n v="0.41158536585365851"/>
    <n v="11"/>
    <n v="16"/>
    <n v="826"/>
    <n v="979"/>
    <n v="6"/>
    <n v="4"/>
    <n v="1842"/>
    <n v="0.44842562432138977"/>
    <n v="0.53148751357220414"/>
    <n v="0.33503575076608783"/>
    <x v="2"/>
    <x v="1"/>
    <n v="55"/>
    <n v="172"/>
    <m/>
    <n v="227"/>
    <n v="0.242290749"/>
    <n v="0.75770925099999997"/>
    <n v="0.44493392070484572"/>
    <n v="0.44842562432138977"/>
    <n v="101"/>
    <n v="151.69999999999999"/>
    <n v="135"/>
  </r>
  <r>
    <s v="ORANGE"/>
    <s v="302 - THREE EAST"/>
    <n v="24"/>
    <n v="41"/>
    <s v="65"/>
    <n v="0.36923076923076925"/>
    <n v="0.63076923076923075"/>
    <n v="1"/>
    <n v="5"/>
    <n v="251"/>
    <n v="304"/>
    <n v="1"/>
    <n v="0"/>
    <n v="562"/>
    <n v="0.44661921708185054"/>
    <n v="0.54092526690391463"/>
    <n v="0.21381578947368421"/>
    <x v="2"/>
    <x v="1"/>
    <n v="3"/>
    <n v="43"/>
    <m/>
    <n v="46"/>
    <n v="6.5217391E-2"/>
    <n v="0.93478260899999999"/>
    <n v="0.41304347826086962"/>
    <n v="0.44661921708185054"/>
    <n v="19"/>
    <n v="11.45"/>
    <n v="41"/>
  </r>
  <r>
    <s v="CHESTERFIELD"/>
    <s v="402 - GENITO"/>
    <n v="207"/>
    <n v="182"/>
    <s v="389"/>
    <n v="0.53213367609254503"/>
    <n v="0.46786632390745503"/>
    <n v="11"/>
    <n v="26"/>
    <n v="1597"/>
    <n v="1919"/>
    <n v="13"/>
    <n v="11"/>
    <n v="3577"/>
    <n v="0.44646351691361474"/>
    <n v="0.53648308638523901"/>
    <n v="0.20270974465867639"/>
    <x v="2"/>
    <x v="1"/>
    <n v="75"/>
    <n v="230"/>
    <m/>
    <n v="305"/>
    <n v="0.24590163900000001"/>
    <n v="0.75409836100000005"/>
    <n v="0.27540983606557368"/>
    <n v="0.44646351691361474"/>
    <n v="84"/>
    <n v="127.14999999999999"/>
    <n v="182"/>
  </r>
  <r>
    <s v="SPOTSYLVANIA"/>
    <s v="103 - TRAVELERS REST"/>
    <n v="68"/>
    <n v="93"/>
    <s v="161"/>
    <n v="0.42236024844720499"/>
    <n v="0.57763975155279501"/>
    <n v="9"/>
    <n v="29"/>
    <n v="927"/>
    <n v="1109"/>
    <n v="5"/>
    <n v="6"/>
    <n v="2085"/>
    <n v="0.44460431654676258"/>
    <n v="0.53189448441247"/>
    <n v="0.14517583408476104"/>
    <x v="2"/>
    <x v="1"/>
    <n v="21"/>
    <n v="140"/>
    <m/>
    <n v="161"/>
    <n v="0.130434783"/>
    <n v="0.869565217"/>
    <n v="0"/>
    <n v="0.44460431654676258"/>
    <n v="0"/>
    <n v="21.65"/>
    <n v="93"/>
  </r>
  <r>
    <s v="LOUISA"/>
    <s v="501 - FREDERICKS HALL"/>
    <n v="42"/>
    <n v="32"/>
    <s v="74"/>
    <n v="0.56756756756756754"/>
    <n v="0.43243243243243246"/>
    <n v="2"/>
    <n v="6"/>
    <n v="484"/>
    <n v="595"/>
    <n v="5"/>
    <n v="1"/>
    <n v="1093"/>
    <n v="0.44281793229643185"/>
    <n v="0.54437328453796885"/>
    <n v="0.12436974789915967"/>
    <x v="2"/>
    <x v="1"/>
    <n v="10"/>
    <n v="35"/>
    <m/>
    <n v="45"/>
    <n v="0.222222222"/>
    <n v="0.77777777800000003"/>
    <n v="0.64444444444444438"/>
    <n v="0.44281793229643185"/>
    <n v="29"/>
    <n v="17.799999999999997"/>
    <n v="32"/>
  </r>
  <r>
    <s v="HENRICO"/>
    <s v="401 - BYRD"/>
    <n v="218"/>
    <n v="189"/>
    <s v="407"/>
    <n v="0.53562653562653562"/>
    <n v="0.46437346437346438"/>
    <n v="7"/>
    <n v="21"/>
    <n v="931"/>
    <n v="1140"/>
    <n v="5"/>
    <n v="1"/>
    <n v="2105"/>
    <n v="0.44228028503562944"/>
    <n v="0.54156769596199528"/>
    <n v="0.35701754385964912"/>
    <x v="2"/>
    <x v="1"/>
    <n v="60"/>
    <n v="235"/>
    <m/>
    <n v="295"/>
    <n v="0.20338983099999999"/>
    <n v="0.79661016900000003"/>
    <n v="0.37966101694915255"/>
    <n v="0.44228028503562944"/>
    <n v="112"/>
    <n v="171.45"/>
    <n v="189"/>
  </r>
  <r>
    <s v="HENRICO"/>
    <s v="314 - THREE CHOPT"/>
    <n v="216"/>
    <n v="189"/>
    <s v="405"/>
    <n v="0.53333333333333333"/>
    <n v="0.46666666666666667"/>
    <n v="6"/>
    <n v="24"/>
    <n v="919"/>
    <n v="1127"/>
    <n v="3"/>
    <n v="4"/>
    <n v="2083"/>
    <n v="0.44119059049447912"/>
    <n v="0.54104656745079216"/>
    <n v="0.35936113575865131"/>
    <x v="2"/>
    <x v="1"/>
    <n v="68"/>
    <n v="234"/>
    <m/>
    <n v="302"/>
    <n v="0.22516556300000001"/>
    <n v="0.77483443699999999"/>
    <n v="0.3410596026490067"/>
    <n v="0.44119059049447912"/>
    <n v="103"/>
    <n v="170.05"/>
    <n v="189"/>
  </r>
  <r>
    <s v="CHESTERFIELD"/>
    <s v="410 - WAGSTAFF"/>
    <n v="143"/>
    <n v="110"/>
    <s v="253"/>
    <n v="0.56521739130434778"/>
    <n v="0.43478260869565216"/>
    <n v="2"/>
    <n v="15"/>
    <n v="583"/>
    <n v="717"/>
    <n v="5"/>
    <n v="1"/>
    <n v="1323"/>
    <n v="0.44066515495086922"/>
    <n v="0.54195011337868482"/>
    <n v="0.35285913528591351"/>
    <x v="2"/>
    <x v="1"/>
    <n v="33"/>
    <n v="142"/>
    <m/>
    <n v="175"/>
    <n v="0.18857142900000001"/>
    <n v="0.81142857099999999"/>
    <n v="0.44571428571428573"/>
    <n v="0.44066515495086922"/>
    <n v="78"/>
    <n v="113.85"/>
    <n v="110"/>
  </r>
  <r>
    <s v="CHESTERFIELD"/>
    <s v="508 - BELGRADE"/>
    <n v="221"/>
    <n v="210"/>
    <s v="431"/>
    <n v="0.51276102088167053"/>
    <n v="0.48723897911832947"/>
    <n v="6"/>
    <n v="22"/>
    <n v="1062"/>
    <n v="1312"/>
    <n v="3"/>
    <n v="7"/>
    <n v="2412"/>
    <n v="0.44029850746268656"/>
    <n v="0.54394693200663347"/>
    <n v="0.3285060975609756"/>
    <x v="2"/>
    <x v="1"/>
    <n v="65"/>
    <n v="259"/>
    <m/>
    <n v="324"/>
    <n v="0.20061728400000001"/>
    <n v="0.79938271599999999"/>
    <n v="0.33024691358024683"/>
    <n v="0.44029850746268656"/>
    <n v="107"/>
    <n v="167.9"/>
    <n v="210"/>
  </r>
  <r>
    <s v="CHESTERFIELD"/>
    <s v="501 - HUGUENOT"/>
    <n v="238"/>
    <n v="148"/>
    <s v="386"/>
    <n v="0.61658031088082899"/>
    <n v="0.38341968911917096"/>
    <n v="2"/>
    <n v="17"/>
    <n v="758"/>
    <n v="937"/>
    <n v="7"/>
    <n v="1"/>
    <n v="1722"/>
    <n v="0.44018583042973286"/>
    <n v="0.5441347270615563"/>
    <n v="0.41195304162219848"/>
    <x v="2"/>
    <x v="1"/>
    <n v="87"/>
    <n v="205"/>
    <m/>
    <n v="292"/>
    <n v="0.29794520499999999"/>
    <n v="0.70205479500000001"/>
    <n v="0.32191780821917804"/>
    <n v="0.44018583042973286"/>
    <n v="94"/>
    <n v="200.1"/>
    <n v="148"/>
  </r>
  <r>
    <s v="LOUISA"/>
    <s v="201 - LOUISA #1"/>
    <n v="67"/>
    <n v="86"/>
    <s v="153"/>
    <n v="0.43790849673202614"/>
    <n v="0.56209150326797386"/>
    <n v="9"/>
    <n v="4"/>
    <n v="408"/>
    <n v="499"/>
    <n v="3"/>
    <n v="4"/>
    <n v="927"/>
    <n v="0.44012944983818769"/>
    <n v="0.53829557713052856"/>
    <n v="0.30661322645290578"/>
    <x v="2"/>
    <x v="1"/>
    <n v="21"/>
    <n v="133"/>
    <m/>
    <n v="154"/>
    <n v="0.13636363600000001"/>
    <n v="0.86363636399999999"/>
    <n v="-6.4935064935064402E-3"/>
    <n v="0.44012944983818769"/>
    <n v="-1"/>
    <n v="46.599999999999994"/>
    <n v="86"/>
  </r>
  <r>
    <s v="HENRICO"/>
    <s v="108 - HUNGARY CREEK"/>
    <n v="323"/>
    <n v="270"/>
    <s v="593"/>
    <n v="0.54468802698145025"/>
    <n v="0.45531197301854975"/>
    <n v="2"/>
    <n v="21"/>
    <n v="1257"/>
    <n v="1563"/>
    <n v="7"/>
    <n v="7"/>
    <n v="2857"/>
    <n v="0.43997199859992997"/>
    <n v="0.54707735386769341"/>
    <n v="0.37939859245041585"/>
    <x v="2"/>
    <x v="1"/>
    <n v="71"/>
    <n v="321"/>
    <m/>
    <n v="392"/>
    <n v="0.18112244899999999"/>
    <n v="0.81887755100000004"/>
    <n v="0.51275510204081631"/>
    <n v="0.43997199859992997"/>
    <n v="201"/>
    <n v="260.14999999999998"/>
    <n v="270"/>
  </r>
  <r>
    <s v="SPOTSYLVANIA"/>
    <s v="104 - MASSAPONAX"/>
    <n v="69"/>
    <n v="71"/>
    <s v="140"/>
    <n v="0.49285714285714288"/>
    <n v="0.50714285714285712"/>
    <n v="2"/>
    <n v="21"/>
    <n v="889"/>
    <n v="1095"/>
    <n v="7"/>
    <n v="7"/>
    <n v="2021"/>
    <n v="0.43988124690747155"/>
    <n v="0.54181098466105893"/>
    <n v="0.12785388127853881"/>
    <x v="2"/>
    <x v="1"/>
    <n v="20"/>
    <n v="115"/>
    <m/>
    <n v="135"/>
    <n v="0.14814814800000001"/>
    <n v="0.85185185200000002"/>
    <n v="3.7037037037036979E-2"/>
    <n v="0.43988124690747155"/>
    <n v="5"/>
    <n v="24.549999999999997"/>
    <n v="71"/>
  </r>
  <r>
    <s v="HENRICO"/>
    <s v="113 - MAUDE TREVVETT"/>
    <n v="100"/>
    <n v="81"/>
    <s v="181"/>
    <n v="0.5524861878453039"/>
    <n v="0.44751381215469616"/>
    <n v="1"/>
    <n v="8"/>
    <n v="360"/>
    <n v="452"/>
    <n v="0"/>
    <n v="0"/>
    <n v="821"/>
    <n v="0.43848964677222901"/>
    <n v="0.55054811205846532"/>
    <n v="0.40044247787610621"/>
    <x v="2"/>
    <x v="1"/>
    <n v="24"/>
    <n v="112"/>
    <m/>
    <n v="136"/>
    <n v="0.17647058800000001"/>
    <n v="0.82352941199999996"/>
    <n v="0.33088235294117641"/>
    <n v="0.43848964677222901"/>
    <n v="45"/>
    <n v="82"/>
    <n v="81"/>
  </r>
  <r>
    <s v="HENRICO"/>
    <s v="101 - COALPIT"/>
    <n v="256"/>
    <n v="123"/>
    <s v="379"/>
    <n v="0.67546174142480209"/>
    <n v="0.32453825857519791"/>
    <n v="3"/>
    <n v="26"/>
    <n v="1139"/>
    <n v="1444"/>
    <n v="6"/>
    <n v="5"/>
    <n v="2623"/>
    <n v="0.43423560808234846"/>
    <n v="0.55051467784979036"/>
    <n v="0.26246537396121883"/>
    <x v="2"/>
    <x v="1"/>
    <n v="65"/>
    <n v="133"/>
    <m/>
    <n v="198"/>
    <n v="0.32828282800000003"/>
    <n v="0.67171717200000003"/>
    <n v="0.91414141414141414"/>
    <n v="0.43423560808234846"/>
    <n v="181"/>
    <n v="199.05"/>
    <n v="123"/>
  </r>
  <r>
    <s v="SPOTSYLVANIA"/>
    <s v="704 - GAYLE"/>
    <n v="113"/>
    <n v="139"/>
    <s v="252"/>
    <n v="0.44841269841269843"/>
    <n v="0.55158730158730163"/>
    <n v="6"/>
    <n v="12"/>
    <n v="1027"/>
    <n v="1321"/>
    <n v="6"/>
    <n v="4"/>
    <n v="2376"/>
    <n v="0.43223905723905726"/>
    <n v="0.55597643097643101"/>
    <n v="0.19076457229371688"/>
    <x v="2"/>
    <x v="1"/>
    <n v="25"/>
    <n v="136"/>
    <m/>
    <n v="161"/>
    <n v="0.15527950300000001"/>
    <n v="0.84472049699999996"/>
    <n v="0.56521739130434789"/>
    <n v="0.43223905723905726"/>
    <n v="91"/>
    <n v="61.65"/>
    <n v="139"/>
  </r>
  <r>
    <s v="HENRICO"/>
    <s v="114 - MONUMENT HILLS"/>
    <n v="102"/>
    <n v="71"/>
    <s v="173"/>
    <n v="0.58959537572254339"/>
    <n v="0.41040462427745666"/>
    <n v="6"/>
    <n v="3"/>
    <n v="345"/>
    <n v="442"/>
    <n v="2"/>
    <n v="2"/>
    <n v="800"/>
    <n v="0.43125000000000002"/>
    <n v="0.55249999999999999"/>
    <n v="0.39140271493212669"/>
    <x v="2"/>
    <x v="1"/>
    <n v="28"/>
    <n v="91"/>
    <m/>
    <n v="119"/>
    <n v="0.235294118"/>
    <n v="0.764705882"/>
    <n v="0.45378151260504196"/>
    <n v="0.43125000000000002"/>
    <n v="54"/>
    <n v="84.75"/>
    <n v="71"/>
  </r>
  <r>
    <s v="HENRICO"/>
    <s v="406 - GODWIN"/>
    <n v="208"/>
    <n v="224"/>
    <s v="432"/>
    <n v="0.48148148148148145"/>
    <n v="0.51851851851851849"/>
    <n v="3"/>
    <n v="14"/>
    <n v="762"/>
    <n v="982"/>
    <n v="5"/>
    <n v="5"/>
    <n v="1771"/>
    <n v="0.43026538678712589"/>
    <n v="0.55448898927159795"/>
    <n v="0.43991853360488797"/>
    <x v="2"/>
    <x v="1"/>
    <n v="57"/>
    <n v="256"/>
    <m/>
    <n v="313"/>
    <n v="0.182108626"/>
    <n v="0.817891374"/>
    <n v="0.38019169329073477"/>
    <n v="0.43026538678712589"/>
    <n v="119"/>
    <n v="169.9"/>
    <n v="224"/>
  </r>
  <r>
    <s v="CHESTERFIELD"/>
    <s v="416 - EVERGREEN WEST"/>
    <n v="61"/>
    <n v="45"/>
    <s v="106"/>
    <n v="0.57547169811320753"/>
    <n v="0.42452830188679247"/>
    <n v="2"/>
    <n v="8"/>
    <n v="408"/>
    <n v="530"/>
    <n v="0"/>
    <n v="1"/>
    <n v="949"/>
    <n v="0.42992623814541625"/>
    <n v="0.55848261327713378"/>
    <n v="0.2"/>
    <x v="2"/>
    <x v="1"/>
    <n v="12"/>
    <n v="44"/>
    <m/>
    <n v="56"/>
    <n v="0.21428571399999999"/>
    <n v="0.78571428600000004"/>
    <n v="0.89285714285714279"/>
    <n v="0.42992623814541625"/>
    <n v="50"/>
    <n v="40.599999999999994"/>
    <n v="45"/>
  </r>
  <r>
    <s v="CHESTERFIELD"/>
    <s v="405 - LA PRADE"/>
    <n v="251"/>
    <n v="247"/>
    <s v="498"/>
    <n v="0.50401606425702816"/>
    <n v="0.49598393574297189"/>
    <n v="3"/>
    <n v="22"/>
    <n v="979"/>
    <n v="1271"/>
    <n v="4"/>
    <n v="6"/>
    <n v="2285"/>
    <n v="0.42844638949671771"/>
    <n v="0.55623632385120347"/>
    <n v="0.39181746656176242"/>
    <x v="2"/>
    <x v="1"/>
    <n v="85"/>
    <n v="318"/>
    <m/>
    <n v="403"/>
    <n v="0.21091811399999999"/>
    <n v="0.78908188599999995"/>
    <n v="0.23573200992555821"/>
    <n v="0.42844638949671771"/>
    <n v="95"/>
    <n v="202.05"/>
    <n v="247"/>
  </r>
  <r>
    <s v="ORANGE"/>
    <s v="402 - FOUR EAST"/>
    <n v="72"/>
    <n v="89"/>
    <s v="161"/>
    <n v="0.44720496894409939"/>
    <n v="0.55279503105590067"/>
    <n v="6"/>
    <n v="13"/>
    <n v="609"/>
    <n v="793"/>
    <n v="3"/>
    <n v="3"/>
    <n v="1427"/>
    <n v="0.42676944639103015"/>
    <n v="0.55571128241065171"/>
    <n v="0.20302648171500631"/>
    <x v="2"/>
    <x v="1"/>
    <n v="21"/>
    <n v="110"/>
    <m/>
    <n v="131"/>
    <n v="0.16030534399999999"/>
    <n v="0.83969465600000004"/>
    <n v="0.2290076335877862"/>
    <n v="0.42676944639103015"/>
    <n v="30"/>
    <n v="41.55"/>
    <n v="89"/>
  </r>
  <r>
    <s v="HENRICO"/>
    <s v="307 - RIDGE"/>
    <n v="174"/>
    <n v="101"/>
    <s v="275"/>
    <n v="0.63272727272727269"/>
    <n v="0.36727272727272725"/>
    <n v="3"/>
    <n v="19"/>
    <n v="492"/>
    <n v="637"/>
    <n v="3"/>
    <n v="2"/>
    <n v="1156"/>
    <n v="0.42560553633217996"/>
    <n v="0.55103806228373697"/>
    <n v="0.43171114599686028"/>
    <x v="2"/>
    <x v="1"/>
    <n v="48"/>
    <n v="164"/>
    <m/>
    <n v="212"/>
    <n v="0.22641509400000001"/>
    <n v="0.77358490599999996"/>
    <n v="0.29716981132075482"/>
    <n v="0.42560553633217996"/>
    <n v="63"/>
    <n v="149.4"/>
    <n v="101"/>
  </r>
  <r>
    <s v="LOUISA"/>
    <s v="419 - WEST END"/>
    <n v="213"/>
    <n v="179"/>
    <s v="392"/>
    <n v="0.54336734693877553"/>
    <n v="0.45663265306122447"/>
    <n v="6"/>
    <n v="18"/>
    <n v="824"/>
    <n v="1096"/>
    <n v="1"/>
    <n v="2"/>
    <n v="1947"/>
    <n v="0.42321520287621983"/>
    <n v="0.56291730868002054"/>
    <n v="0.35766423357664234"/>
    <x v="2"/>
    <x v="1"/>
    <n v="35"/>
    <n v="126"/>
    <m/>
    <n v="161"/>
    <n v="0.21739130400000001"/>
    <n v="0.78260869600000005"/>
    <n v="1.4347826086956523"/>
    <n v="0.42321520287621983"/>
    <n v="231"/>
    <n v="171.8"/>
    <n v="179"/>
  </r>
  <r>
    <s v="RICHMOND"/>
    <s v="102 - ONE HUNDRED TWO"/>
    <n v="82"/>
    <n v="103"/>
    <s v="185"/>
    <n v="0.44324324324324327"/>
    <n v="0.55675675675675673"/>
    <n v="0"/>
    <n v="14"/>
    <n v="415"/>
    <n v="553"/>
    <n v="1"/>
    <n v="1"/>
    <n v="984"/>
    <n v="0.4217479674796748"/>
    <n v="0.56199186991869921"/>
    <n v="0.3345388788426763"/>
    <x v="2"/>
    <x v="1"/>
    <n v="26"/>
    <n v="117"/>
    <m/>
    <n v="143"/>
    <n v="0.18181818199999999"/>
    <n v="0.81818181800000001"/>
    <n v="0.29370629370629375"/>
    <n v="0.4217479674796748"/>
    <n v="42"/>
    <n v="61.25"/>
    <n v="103"/>
  </r>
  <r>
    <s v="HENRICO"/>
    <s v="306 - POCAHONTAS"/>
    <n v="133"/>
    <n v="147"/>
    <s v="280"/>
    <n v="0.47499999999999998"/>
    <n v="0.52500000000000002"/>
    <n v="0"/>
    <n v="12"/>
    <n v="716"/>
    <n v="981"/>
    <n v="3"/>
    <n v="2"/>
    <n v="1714"/>
    <n v="0.4177362893815636"/>
    <n v="0.57234539089848313"/>
    <n v="0.2854230377166157"/>
    <x v="2"/>
    <x v="1"/>
    <n v="34"/>
    <n v="183"/>
    <m/>
    <n v="217"/>
    <n v="0.156682028"/>
    <n v="0.84331797200000003"/>
    <n v="0.29032258064516125"/>
    <n v="0.4177362893815636"/>
    <n v="63"/>
    <n v="97.199999999999989"/>
    <n v="147"/>
  </r>
  <r>
    <s v="CHESTERFIELD"/>
    <s v="505 - BON AIR"/>
    <n v="318"/>
    <n v="244"/>
    <s v="562"/>
    <n v="0.5658362989323843"/>
    <n v="0.43416370106761565"/>
    <n v="4"/>
    <n v="25"/>
    <n v="993"/>
    <n v="1354"/>
    <n v="6"/>
    <n v="2"/>
    <n v="2384"/>
    <n v="0.41652684563758391"/>
    <n v="0.56795302013422821"/>
    <n v="0.41506646971935007"/>
    <x v="2"/>
    <x v="1"/>
    <n v="93"/>
    <n v="322"/>
    <n v="1"/>
    <n v="416"/>
    <n v="0.223557692"/>
    <n v="0.77403846200000004"/>
    <n v="0.35096153846153855"/>
    <n v="0.41652684563758391"/>
    <n v="146"/>
    <n v="268.35000000000002"/>
    <n v="244"/>
  </r>
  <r>
    <s v="HENRICO"/>
    <s v="404 - FREEMAN"/>
    <n v="138"/>
    <n v="113"/>
    <s v="251"/>
    <n v="0.54980079681274896"/>
    <n v="0.45019920318725098"/>
    <n v="5"/>
    <n v="10"/>
    <n v="541"/>
    <n v="738"/>
    <n v="3"/>
    <n v="2"/>
    <n v="1299"/>
    <n v="0.41647421093148573"/>
    <n v="0.56812933025404155"/>
    <n v="0.34010840108401086"/>
    <x v="2"/>
    <x v="1"/>
    <n v="31"/>
    <n v="135"/>
    <m/>
    <n v="166"/>
    <n v="0.186746988"/>
    <n v="0.813253012"/>
    <n v="0.51204819277108427"/>
    <n v="0.41647421093148573"/>
    <n v="85"/>
    <n v="110.95"/>
    <n v="113"/>
  </r>
  <r>
    <s v="LOUISA"/>
    <s v="101 - ZION"/>
    <n v="83"/>
    <n v="91"/>
    <s v="174"/>
    <n v="0.47701149425287354"/>
    <n v="0.52298850574712641"/>
    <n v="5"/>
    <n v="12"/>
    <n v="624"/>
    <n v="862"/>
    <n v="0"/>
    <n v="2"/>
    <n v="1505"/>
    <n v="0.41461794019933557"/>
    <n v="0.57275747508305652"/>
    <n v="0.20185614849187936"/>
    <x v="2"/>
    <x v="1"/>
    <n v="55"/>
    <n v="208"/>
    <m/>
    <n v="263"/>
    <n v="0.20912547500000001"/>
    <n v="0.79087452499999999"/>
    <n v="-0.33840304182509506"/>
    <n v="0.41461794019933557"/>
    <n v="-89"/>
    <n v="51.8"/>
    <n v="91"/>
  </r>
  <r>
    <s v="HENRICO"/>
    <s v="115 - STAPLES MILL"/>
    <n v="412"/>
    <n v="254"/>
    <s v="666"/>
    <n v="0.61861861861861867"/>
    <n v="0.38138138138138139"/>
    <n v="8"/>
    <n v="29"/>
    <n v="1231"/>
    <n v="1685"/>
    <n v="6"/>
    <n v="13"/>
    <n v="2972"/>
    <n v="0.41419919246298786"/>
    <n v="0.5669582772543742"/>
    <n v="0.39525222551928785"/>
    <x v="2"/>
    <x v="1"/>
    <n v="122"/>
    <n v="390"/>
    <m/>
    <n v="512"/>
    <n v="0.23828125"/>
    <n v="0.76171875"/>
    <n v="0.30078125"/>
    <n v="0.41419919246298786"/>
    <n v="154"/>
    <n v="350.45"/>
    <n v="254"/>
  </r>
  <r>
    <s v="HENRICO"/>
    <s v="218 - OAKVIEW"/>
    <n v="9"/>
    <n v="13"/>
    <s v="22"/>
    <n v="0.40909090909090912"/>
    <n v="0.59090909090909094"/>
    <n v="0"/>
    <n v="0"/>
    <n v="48"/>
    <n v="68"/>
    <n v="0"/>
    <n v="0"/>
    <n v="116"/>
    <n v="0.41379310344827586"/>
    <n v="0.58620689655172409"/>
    <n v="0.3235294117647059"/>
    <x v="2"/>
    <x v="1"/>
    <n v="4"/>
    <n v="14"/>
    <m/>
    <n v="18"/>
    <n v="0.222222222"/>
    <n v="0.77777777800000003"/>
    <n v="0.22222222222222232"/>
    <n v="0.41379310344827586"/>
    <n v="4"/>
    <n v="6.6"/>
    <n v="13"/>
  </r>
  <r>
    <s v="SPOTSYLVANIA"/>
    <s v="504 - COURTHOUSE"/>
    <n v="101"/>
    <n v="106"/>
    <s v="207"/>
    <n v="0.48792270531400966"/>
    <n v="0.51207729468599039"/>
    <n v="5"/>
    <n v="9"/>
    <n v="803"/>
    <n v="1131"/>
    <n v="2"/>
    <n v="1"/>
    <n v="1951"/>
    <n v="0.41158380317785753"/>
    <n v="0.57970271655561245"/>
    <n v="0.1830238726790451"/>
    <x v="2"/>
    <x v="1"/>
    <n v="14"/>
    <n v="159"/>
    <m/>
    <n v="173"/>
    <n v="8.0924855000000004E-2"/>
    <n v="0.91907514499999998"/>
    <n v="0.19653179190751446"/>
    <n v="0.41158380317785753"/>
    <n v="34"/>
    <n v="60.849999999999994"/>
    <n v="106"/>
  </r>
  <r>
    <s v="HANOVER"/>
    <s v="603 - MECHANICSVILLE"/>
    <n v="137"/>
    <n v="63"/>
    <s v="200"/>
    <n v="0.68500000000000005"/>
    <n v="0.315"/>
    <n v="3"/>
    <n v="25"/>
    <n v="635"/>
    <n v="868"/>
    <n v="12"/>
    <n v="3"/>
    <n v="1546"/>
    <n v="0.41073738680465716"/>
    <n v="0.56144890038809836"/>
    <n v="0.2304147465437788"/>
    <x v="2"/>
    <x v="1"/>
    <n v="45"/>
    <n v="118"/>
    <n v="0"/>
    <n v="163"/>
    <n v="0.27607362000000002"/>
    <n v="0.72392637999999998"/>
    <n v="0.22699386503067487"/>
    <n v="0.41073738680465716"/>
    <n v="37"/>
    <n v="105.25"/>
    <n v="63"/>
  </r>
  <r>
    <s v="CHESTERFIELD"/>
    <s v="411 - SWIFT CREEK"/>
    <n v="241"/>
    <n v="242"/>
    <s v="483"/>
    <n v="0.49896480331262938"/>
    <n v="0.50103519668737062"/>
    <n v="7"/>
    <n v="29"/>
    <n v="921"/>
    <n v="1276"/>
    <n v="8"/>
    <n v="10"/>
    <n v="2251"/>
    <n v="0.40915148822745445"/>
    <n v="0.56685917370057748"/>
    <n v="0.37852664576802508"/>
    <x v="2"/>
    <x v="1"/>
    <n v="67"/>
    <n v="265"/>
    <m/>
    <n v="332"/>
    <n v="0.201807229"/>
    <n v="0.79819277099999997"/>
    <n v="0.45481927710843384"/>
    <n v="0.40915148822745445"/>
    <n v="151"/>
    <n v="194.95"/>
    <n v="242"/>
  </r>
  <r>
    <s v="CHESTERFIELD"/>
    <s v="502 - CRESTWOOD"/>
    <n v="170"/>
    <n v="111"/>
    <s v="281"/>
    <n v="0.604982206405694"/>
    <n v="0.39501779359430605"/>
    <n v="5"/>
    <n v="12"/>
    <n v="518"/>
    <n v="733"/>
    <n v="1"/>
    <n v="6"/>
    <n v="1275"/>
    <n v="0.40627450980392155"/>
    <n v="0.57490196078431377"/>
    <n v="0.38335607094133695"/>
    <x v="2"/>
    <x v="1"/>
    <n v="59"/>
    <n v="181"/>
    <m/>
    <n v="240"/>
    <n v="0.24583333299999999"/>
    <n v="0.75416666700000001"/>
    <n v="0.17083333333333339"/>
    <n v="0.40627450980392155"/>
    <n v="41"/>
    <n v="144.1"/>
    <n v="111"/>
  </r>
  <r>
    <s v="HENRICO"/>
    <s v="413 - RIDGEFIELD"/>
    <n v="237"/>
    <n v="206"/>
    <s v="443"/>
    <n v="0.53498871331828446"/>
    <n v="0.4650112866817156"/>
    <n v="6"/>
    <n v="16"/>
    <n v="930"/>
    <n v="1335"/>
    <n v="10"/>
    <n v="2"/>
    <n v="2299"/>
    <n v="0.40452370595911263"/>
    <n v="0.58068725532840371"/>
    <n v="0.33183520599250937"/>
    <x v="2"/>
    <x v="1"/>
    <n v="56"/>
    <n v="213"/>
    <m/>
    <n v="269"/>
    <n v="0.20817843899999999"/>
    <n v="0.79182156100000001"/>
    <n v="0.64684014869888484"/>
    <n v="0.40452370595911263"/>
    <n v="174"/>
    <n v="190.5"/>
    <n v="206"/>
  </r>
  <r>
    <s v="CHESTERFIELD"/>
    <s v="407 - MONACAN"/>
    <n v="130"/>
    <n v="91"/>
    <s v="221"/>
    <n v="0.58823529411764708"/>
    <n v="0.41176470588235292"/>
    <n v="2"/>
    <n v="12"/>
    <n v="513"/>
    <n v="737"/>
    <n v="3"/>
    <n v="3"/>
    <n v="1270"/>
    <n v="0.40393700787401576"/>
    <n v="0.58031496062992127"/>
    <n v="0.29986431478968795"/>
    <x v="2"/>
    <x v="1"/>
    <n v="40"/>
    <n v="111"/>
    <m/>
    <n v="151"/>
    <n v="0.26490066200000001"/>
    <n v="0.73509933800000005"/>
    <n v="0.46357615894039728"/>
    <n v="0.40393700787401576"/>
    <n v="70"/>
    <n v="104.35"/>
    <n v="91"/>
  </r>
  <r>
    <s v="CULPEPER"/>
    <s v="303 - CARDOVA"/>
    <n v="75"/>
    <n v="80"/>
    <s v="155"/>
    <n v="0.4838709677419355"/>
    <n v="0.5161290322580645"/>
    <n v="1"/>
    <n v="8"/>
    <n v="367"/>
    <n v="532"/>
    <n v="0"/>
    <n v="3"/>
    <n v="911"/>
    <n v="0.40285400658616904"/>
    <n v="0.58397365532381995"/>
    <n v="0.29135338345864664"/>
    <x v="2"/>
    <x v="1"/>
    <n v="8"/>
    <n v="95"/>
    <n v="0"/>
    <n v="103"/>
    <n v="7.7669902999999998E-2"/>
    <n v="0.92233009700000002"/>
    <n v="0.50485436893203883"/>
    <n v="0.40285400658616904"/>
    <n v="52"/>
    <n v="56.65"/>
    <n v="80"/>
  </r>
  <r>
    <s v="HANOVER"/>
    <s v="209 - WEST HANOVER"/>
    <n v="58"/>
    <n v="27"/>
    <s v="85"/>
    <n v="0.68235294117647061"/>
    <n v="0.31764705882352939"/>
    <n v="1"/>
    <n v="1"/>
    <n v="170"/>
    <n v="251"/>
    <n v="0"/>
    <n v="0"/>
    <n v="423"/>
    <n v="0.40189125295508277"/>
    <n v="0.59338061465721037"/>
    <n v="0.3386454183266932"/>
    <x v="2"/>
    <x v="1"/>
    <n v="22"/>
    <n v="39"/>
    <n v="0"/>
    <n v="61"/>
    <n v="0.360655738"/>
    <n v="0.63934426200000005"/>
    <n v="0.39344262295081966"/>
    <n v="0.40189125295508277"/>
    <n v="24"/>
    <n v="49.5"/>
    <n v="27"/>
  </r>
  <r>
    <s v="CULPEPER"/>
    <s v="601 - MITCHELLS"/>
    <n v="14"/>
    <n v="23"/>
    <s v="37"/>
    <n v="0.3783783783783784"/>
    <n v="0.6216216216216216"/>
    <n v="1"/>
    <n v="4"/>
    <n v="111"/>
    <n v="159"/>
    <n v="3"/>
    <n v="0"/>
    <n v="278"/>
    <n v="0.39928057553956836"/>
    <n v="0.57194244604316546"/>
    <n v="0.23270440251572327"/>
    <x v="3"/>
    <x v="1"/>
    <n v="4"/>
    <n v="40"/>
    <n v="0"/>
    <n v="44"/>
    <n v="9.0909090999999997E-2"/>
    <n v="0.909090909"/>
    <n v="-0.15909090909090906"/>
    <n v="0.39928057553956836"/>
    <n v="-7"/>
    <n v="8.4499999999999993"/>
    <n v="23"/>
  </r>
  <r>
    <s v="SPOTSYLVANIA"/>
    <s v="201 - WILDERNESS SCHOOL"/>
    <n v="91"/>
    <n v="79"/>
    <s v="170"/>
    <n v="0.53529411764705881"/>
    <n v="0.46470588235294119"/>
    <n v="2"/>
    <n v="17"/>
    <n v="797"/>
    <n v="1169"/>
    <n v="11"/>
    <n v="4"/>
    <n v="2000"/>
    <n v="0.39850000000000002"/>
    <n v="0.58450000000000002"/>
    <n v="0.14542343883661249"/>
    <x v="3"/>
    <x v="1"/>
    <n v="12"/>
    <n v="127"/>
    <m/>
    <n v="139"/>
    <n v="8.6330934999999998E-2"/>
    <n v="0.913669065"/>
    <n v="0.2230215827338129"/>
    <n v="0.39850000000000002"/>
    <n v="31"/>
    <n v="51.15"/>
    <n v="79"/>
  </r>
  <r>
    <s v="ORANGE"/>
    <s v="101 - ONE WEST"/>
    <n v="103"/>
    <n v="88"/>
    <s v="191"/>
    <n v="0.53926701570680624"/>
    <n v="0.4607329842931937"/>
    <n v="8"/>
    <n v="10"/>
    <n v="608"/>
    <n v="900"/>
    <n v="1"/>
    <m/>
    <n v="1527"/>
    <n v="0.39816633922724298"/>
    <n v="0.58939096267190572"/>
    <n v="0.21222222222222223"/>
    <x v="3"/>
    <x v="1"/>
    <n v="20"/>
    <n v="159"/>
    <m/>
    <n v="179"/>
    <n v="0.111731844"/>
    <n v="0.88826815599999998"/>
    <n v="6.7039106145251326E-2"/>
    <n v="0.39816633922724298"/>
    <n v="12"/>
    <n v="72.599999999999994"/>
    <n v="88"/>
  </r>
  <r>
    <s v="HENRICO"/>
    <s v="414 - ROLLINGWOOD"/>
    <n v="161"/>
    <n v="158"/>
    <s v="319"/>
    <n v="0.50470219435736674"/>
    <n v="0.4952978056426332"/>
    <n v="5"/>
    <n v="14"/>
    <n v="549"/>
    <n v="811"/>
    <n v="1"/>
    <n v="0"/>
    <n v="1380"/>
    <n v="0.39782608695652172"/>
    <n v="0.58768115942028987"/>
    <n v="0.39334155363748458"/>
    <x v="3"/>
    <x v="1"/>
    <n v="55"/>
    <n v="164"/>
    <m/>
    <n v="219"/>
    <n v="0.25114155300000002"/>
    <n v="0.74885844700000004"/>
    <n v="0.45662100456621002"/>
    <n v="0.39782608695652172"/>
    <n v="100"/>
    <n v="133.55000000000001"/>
    <n v="158"/>
  </r>
  <r>
    <s v="HENRICO"/>
    <s v="304 - JACKSON DAVIS"/>
    <n v="135"/>
    <n v="134"/>
    <s v="269"/>
    <n v="0.5018587360594795"/>
    <n v="0.49814126394052044"/>
    <n v="5"/>
    <n v="7"/>
    <n v="461"/>
    <n v="680"/>
    <n v="2"/>
    <n v="4"/>
    <n v="1159"/>
    <n v="0.39775668679896464"/>
    <n v="0.58671268334771354"/>
    <n v="0.39558823529411763"/>
    <x v="3"/>
    <x v="1"/>
    <n v="53"/>
    <n v="183"/>
    <m/>
    <n v="236"/>
    <n v="0.22457627099999999"/>
    <n v="0.77542372900000001"/>
    <n v="0.13983050847457634"/>
    <n v="0.39775668679896464"/>
    <n v="33"/>
    <n v="111.95"/>
    <n v="134"/>
  </r>
  <r>
    <s v="CHESTERFIELD"/>
    <s v="415 - EVERGREEN"/>
    <n v="178"/>
    <n v="174"/>
    <s v="352"/>
    <n v="0.50568181818181823"/>
    <n v="0.49431818181818182"/>
    <n v="7"/>
    <n v="22"/>
    <n v="961"/>
    <n v="1415"/>
    <n v="5"/>
    <n v="7"/>
    <n v="2417"/>
    <n v="0.39760033098882913"/>
    <n v="0.58543649151841126"/>
    <n v="0.24876325088339224"/>
    <x v="3"/>
    <x v="1"/>
    <n v="42"/>
    <n v="184"/>
    <m/>
    <n v="226"/>
    <n v="0.18584070799999999"/>
    <n v="0.81415929200000003"/>
    <n v="0.55752212389380529"/>
    <n v="0.39760033098882913"/>
    <n v="126"/>
    <n v="129.94999999999999"/>
    <n v="174"/>
  </r>
  <r>
    <s v="HENRICO"/>
    <s v="409 - MAYBEURY"/>
    <n v="221"/>
    <n v="259"/>
    <s v="480"/>
    <n v="0.46041666666666664"/>
    <n v="0.5395833333333333"/>
    <n v="2"/>
    <n v="20"/>
    <n v="772"/>
    <n v="1141"/>
    <n v="4"/>
    <n v="3"/>
    <n v="1942"/>
    <n v="0.39752832131822863"/>
    <n v="0.58753861997940271"/>
    <n v="0.42068361086765993"/>
    <x v="3"/>
    <x v="1"/>
    <n v="76"/>
    <n v="262"/>
    <m/>
    <n v="338"/>
    <n v="0.22485207099999999"/>
    <n v="0.77514792899999996"/>
    <n v="0.4201183431952662"/>
    <n v="0.39752832131822863"/>
    <n v="142"/>
    <n v="182.4"/>
    <n v="259"/>
  </r>
  <r>
    <s v="HENRICO"/>
    <s v="301 - CAUSEWAY"/>
    <n v="126"/>
    <n v="115"/>
    <s v="241"/>
    <n v="0.52282157676348551"/>
    <n v="0.47717842323651455"/>
    <n v="2"/>
    <n v="9"/>
    <n v="532"/>
    <n v="803"/>
    <n v="2"/>
    <n v="1"/>
    <n v="1349"/>
    <n v="0.39436619718309857"/>
    <n v="0.59525574499629352"/>
    <n v="0.30012453300124531"/>
    <x v="3"/>
    <x v="1"/>
    <n v="38"/>
    <n v="130"/>
    <m/>
    <n v="168"/>
    <n v="0.226190476"/>
    <n v="0.77380952400000003"/>
    <n v="0.43452380952380953"/>
    <n v="0.39436619718309857"/>
    <n v="73"/>
    <n v="99.4"/>
    <n v="115"/>
  </r>
  <r>
    <s v="CULPEPER"/>
    <s v="602 - PEARL SAMPLE"/>
    <n v="135"/>
    <n v="160"/>
    <s v="295"/>
    <n v="0.4576271186440678"/>
    <n v="0.5423728813559322"/>
    <n v="3"/>
    <n v="12"/>
    <n v="612"/>
    <n v="917"/>
    <n v="5"/>
    <n v="3"/>
    <n v="1552"/>
    <n v="0.39432989690721648"/>
    <n v="0.59085051546391754"/>
    <n v="0.321701199563795"/>
    <x v="3"/>
    <x v="1"/>
    <n v="29"/>
    <n v="187"/>
    <n v="0"/>
    <n v="216"/>
    <n v="0.13425925899999999"/>
    <n v="0.86574074099999998"/>
    <n v="0.3657407407407407"/>
    <n v="0.39432989690721648"/>
    <n v="79"/>
    <n v="104.4"/>
    <n v="160"/>
  </r>
  <r>
    <s v="LOUISA"/>
    <s v="502 - CUCKOO"/>
    <n v="85"/>
    <n v="51"/>
    <s v="136"/>
    <n v="0.625"/>
    <n v="0.375"/>
    <n v="5"/>
    <n v="9"/>
    <n v="326"/>
    <n v="484"/>
    <n v="3"/>
    <n v="2"/>
    <n v="829"/>
    <n v="0.39324487334137515"/>
    <n v="0.58383594692400487"/>
    <n v="0.28099173553719009"/>
    <x v="3"/>
    <x v="1"/>
    <n v="27"/>
    <n v="107"/>
    <m/>
    <n v="134"/>
    <n v="0.201492537"/>
    <n v="0.79850746299999997"/>
    <n v="1.4925373134328401E-2"/>
    <n v="0.39324487334137515"/>
    <n v="2"/>
    <n v="68.7"/>
    <n v="51"/>
  </r>
  <r>
    <s v="HENRICO"/>
    <s v="416 - SPOTTSWOOD"/>
    <n v="100"/>
    <n v="89"/>
    <s v="189"/>
    <n v="0.52910052910052907"/>
    <n v="0.47089947089947087"/>
    <n v="7"/>
    <n v="12"/>
    <n v="322"/>
    <n v="477"/>
    <n v="1"/>
    <n v="1"/>
    <n v="820"/>
    <n v="0.39268292682926831"/>
    <n v="0.58170731707317069"/>
    <n v="0.39622641509433965"/>
    <x v="3"/>
    <x v="1"/>
    <n v="31"/>
    <n v="99"/>
    <m/>
    <n v="130"/>
    <n v="0.238461538"/>
    <n v="0.76153846199999997"/>
    <n v="0.45384615384615379"/>
    <n v="0.39268292682926831"/>
    <n v="59"/>
    <n v="83.9"/>
    <n v="89"/>
  </r>
  <r>
    <s v="HENRICO"/>
    <s v="103 - GLEN ALLEN"/>
    <n v="313"/>
    <n v="188"/>
    <s v="501"/>
    <n v="0.62475049900199597"/>
    <n v="0.37524950099800397"/>
    <n v="9"/>
    <n v="17"/>
    <n v="1034"/>
    <n v="1568"/>
    <n v="3"/>
    <n v="3"/>
    <n v="2634"/>
    <n v="0.39255884586180712"/>
    <n v="0.595292331055429"/>
    <n v="0.31951530612244899"/>
    <x v="3"/>
    <x v="1"/>
    <n v="72"/>
    <n v="263"/>
    <m/>
    <n v="335"/>
    <n v="0.214925373"/>
    <n v="0.78507462699999997"/>
    <n v="0.4955223880597015"/>
    <n v="0.39255884586180712"/>
    <n v="166"/>
    <n v="261.3"/>
    <n v="188"/>
  </r>
  <r>
    <s v="CHESTERFIELD"/>
    <s v="403 - BRANDERMILL"/>
    <n v="248"/>
    <n v="161"/>
    <s v="409"/>
    <n v="0.60635696821515894"/>
    <n v="0.39364303178484106"/>
    <n v="7"/>
    <n v="38"/>
    <n v="980"/>
    <n v="1461"/>
    <n v="8"/>
    <n v="3"/>
    <n v="2497"/>
    <n v="0.39247096515818986"/>
    <n v="0.58510212254705651"/>
    <n v="0.27994524298425738"/>
    <x v="3"/>
    <x v="1"/>
    <n v="121"/>
    <n v="235"/>
    <m/>
    <n v="356"/>
    <n v="0.33988763999999999"/>
    <n v="0.66011235999999995"/>
    <n v="0.148876404494382"/>
    <n v="0.39247096515818986"/>
    <n v="53"/>
    <n v="199"/>
    <n v="161"/>
  </r>
  <r>
    <s v="CHESTERFIELD"/>
    <s v="401 - HARBOUR POINTE"/>
    <n v="128"/>
    <n v="135"/>
    <s v="263"/>
    <n v="0.48669201520912547"/>
    <n v="0.51330798479087447"/>
    <n v="1"/>
    <n v="17"/>
    <n v="593"/>
    <n v="895"/>
    <n v="0"/>
    <n v="5"/>
    <n v="1511"/>
    <n v="0.39245532759761748"/>
    <n v="0.59232296492389147"/>
    <n v="0.29385474860335198"/>
    <x v="3"/>
    <x v="1"/>
    <n v="36"/>
    <n v="167"/>
    <m/>
    <n v="203"/>
    <n v="0.17733990099999999"/>
    <n v="0.82266009900000003"/>
    <n v="0.29556650246305427"/>
    <n v="0.39245532759761748"/>
    <n v="60"/>
    <n v="98.35"/>
    <n v="135"/>
  </r>
  <r>
    <s v="ORANGE"/>
    <s v="501 - FIVE SOUTH"/>
    <n v="81"/>
    <n v="239"/>
    <s v="320"/>
    <n v="0.25312499999999999"/>
    <n v="0.74687499999999996"/>
    <n v="6"/>
    <n v="9"/>
    <n v="689"/>
    <n v="1055"/>
    <n v="5"/>
    <n v="1"/>
    <n v="1765"/>
    <n v="0.39036827195467422"/>
    <n v="0.59773371104815864"/>
    <n v="0.30331753554502372"/>
    <x v="3"/>
    <x v="1"/>
    <n v="36"/>
    <n v="252"/>
    <m/>
    <n v="288"/>
    <n v="0.125"/>
    <n v="0.875"/>
    <n v="0.11111111111111116"/>
    <n v="0.39036827195467422"/>
    <n v="32"/>
    <n v="46.55"/>
    <n v="239"/>
  </r>
  <r>
    <s v="SPOTSYLVANIA"/>
    <s v="202 - WILDERNESS FIRE"/>
    <n v="98"/>
    <n v="93"/>
    <s v="191"/>
    <n v="0.51308900523560208"/>
    <n v="0.48691099476439792"/>
    <n v="12"/>
    <n v="29"/>
    <n v="690"/>
    <n v="1037"/>
    <n v="3"/>
    <n v="4"/>
    <n v="1775"/>
    <n v="0.38873239436619716"/>
    <n v="0.58422535211267601"/>
    <n v="0.18418514946962392"/>
    <x v="3"/>
    <x v="1"/>
    <n v="24"/>
    <n v="115"/>
    <m/>
    <n v="139"/>
    <n v="0.17266187099999999"/>
    <n v="0.82733812900000003"/>
    <n v="0.37410071942446033"/>
    <n v="0.38873239436619716"/>
    <n v="52"/>
    <n v="63.5"/>
    <n v="93"/>
  </r>
  <r>
    <s v="SPOTSYLVANIA"/>
    <s v="102 - BLAYDES CORNER"/>
    <n v="63"/>
    <n v="81"/>
    <s v="144"/>
    <n v="0.4375"/>
    <n v="0.5625"/>
    <n v="7"/>
    <n v="17"/>
    <n v="622"/>
    <n v="955"/>
    <n v="5"/>
    <n v="6"/>
    <n v="1612"/>
    <n v="0.38585607940446648"/>
    <n v="0.59243176178660051"/>
    <n v="0.15078534031413612"/>
    <x v="3"/>
    <x v="1"/>
    <n v="18"/>
    <n v="90"/>
    <m/>
    <n v="108"/>
    <n v="0.16666666699999999"/>
    <n v="0.83333333300000001"/>
    <n v="0.33333333333333326"/>
    <n v="0.38585607940446648"/>
    <n v="36"/>
    <n v="31.9"/>
    <n v="81"/>
  </r>
  <r>
    <s v="HANOVER"/>
    <s v="202 - BLUNTS"/>
    <n v="154"/>
    <n v="68"/>
    <s v="222"/>
    <n v="0.69369369369369371"/>
    <n v="0.30630630630630629"/>
    <n v="5"/>
    <n v="7"/>
    <n v="389"/>
    <n v="603"/>
    <n v="1"/>
    <n v="6"/>
    <n v="1011"/>
    <n v="0.3847675568743818"/>
    <n v="0.59643916913946593"/>
    <n v="0.36815920398009949"/>
    <x v="3"/>
    <x v="1"/>
    <n v="41"/>
    <n v="114"/>
    <n v="0"/>
    <n v="155"/>
    <n v="0.26451612899999999"/>
    <n v="0.73548387100000001"/>
    <n v="0.43225806451612914"/>
    <n v="0.3847675568743818"/>
    <n v="67"/>
    <n v="134.55000000000001"/>
    <n v="68"/>
  </r>
  <r>
    <s v="LOUISA"/>
    <s v="702 - SOUTH ANNA"/>
    <n v="78"/>
    <n v="56"/>
    <s v="134"/>
    <n v="0.58208955223880599"/>
    <n v="0.41791044776119401"/>
    <n v="4"/>
    <n v="9"/>
    <n v="372"/>
    <n v="576"/>
    <n v="6"/>
    <n v="0"/>
    <n v="967"/>
    <n v="0.38469493278179939"/>
    <n v="0.59565667011375389"/>
    <n v="0.2326388888888889"/>
    <x v="3"/>
    <x v="1"/>
    <n v="26"/>
    <n v="67"/>
    <m/>
    <n v="93"/>
    <n v="0.27956989199999999"/>
    <n v="0.72043010799999996"/>
    <n v="0.44086021505376349"/>
    <n v="0.38469493278179939"/>
    <n v="41"/>
    <n v="59.4"/>
    <n v="56"/>
  </r>
  <r>
    <s v="HENRICO"/>
    <s v="309 - SADLER"/>
    <n v="140"/>
    <n v="139"/>
    <s v="279"/>
    <n v="0.50179211469534046"/>
    <n v="0.49820788530465948"/>
    <n v="1"/>
    <n v="17"/>
    <n v="721"/>
    <n v="1129"/>
    <n v="5"/>
    <n v="2"/>
    <n v="1875"/>
    <n v="0.38453333333333334"/>
    <n v="0.6021333333333333"/>
    <n v="0.2471213463241807"/>
    <x v="3"/>
    <x v="1"/>
    <n v="28"/>
    <n v="125"/>
    <m/>
    <n v="153"/>
    <n v="0.183006536"/>
    <n v="0.81699346399999995"/>
    <n v="0.82352941176470584"/>
    <n v="0.38453333333333334"/>
    <n v="126"/>
    <n v="103.94999999999999"/>
    <n v="139"/>
  </r>
  <r>
    <s v="LOUISA"/>
    <s v="401 - MINERAL"/>
    <n v="128"/>
    <n v="145"/>
    <s v="273"/>
    <n v="0.46886446886446886"/>
    <n v="0.53113553113553114"/>
    <n v="13"/>
    <n v="11"/>
    <n v="581"/>
    <n v="901"/>
    <n v="1"/>
    <n v="5"/>
    <n v="1512"/>
    <n v="0.38425925925925924"/>
    <n v="0.59589947089947093"/>
    <n v="0.30299667036625971"/>
    <x v="3"/>
    <x v="1"/>
    <n v="27"/>
    <n v="69"/>
    <m/>
    <n v="96"/>
    <n v="0.28125"/>
    <n v="0.71875"/>
    <n v="1.84375"/>
    <n v="0.38425925925925924"/>
    <n v="177"/>
    <n v="98.95"/>
    <n v="145"/>
  </r>
  <r>
    <s v="HENRICO"/>
    <s v="311 - SHORT PUMP"/>
    <n v="330"/>
    <n v="165"/>
    <s v="495"/>
    <n v="0.66666666666666663"/>
    <n v="0.33333333333333331"/>
    <n v="2"/>
    <n v="10"/>
    <n v="896"/>
    <n v="1427"/>
    <n v="3"/>
    <n v="1"/>
    <n v="2339"/>
    <n v="0.38306968790081231"/>
    <n v="0.61008978195810171"/>
    <n v="0.34688156972669937"/>
    <x v="3"/>
    <x v="1"/>
    <n v="44"/>
    <n v="199"/>
    <m/>
    <n v="243"/>
    <n v="0.181069959"/>
    <n v="0.818930041"/>
    <n v="1.0370370370370372"/>
    <n v="0.38306968790081231"/>
    <n v="252"/>
    <n v="285.2"/>
    <n v="165"/>
  </r>
  <r>
    <s v="HENRICO"/>
    <s v="313 - STONEY RUN"/>
    <n v="259"/>
    <n v="251"/>
    <s v="510"/>
    <n v="0.50784313725490193"/>
    <n v="0.49215686274509801"/>
    <n v="12"/>
    <n v="20"/>
    <n v="1124"/>
    <n v="1795"/>
    <n v="2"/>
    <n v="1"/>
    <n v="2954"/>
    <n v="0.38050101557210564"/>
    <n v="0.60765064319566686"/>
    <n v="0.28412256267409469"/>
    <x v="3"/>
    <x v="1"/>
    <n v="94"/>
    <n v="303"/>
    <m/>
    <n v="397"/>
    <n v="0.236775819"/>
    <n v="0.763224181"/>
    <n v="0.2846347607052897"/>
    <n v="0.38050101557210564"/>
    <n v="113"/>
    <n v="202.8"/>
    <n v="251"/>
  </r>
  <r>
    <s v="HANOVER"/>
    <s v="104 - SLIDING HILL"/>
    <n v="246"/>
    <n v="100"/>
    <s v="346"/>
    <n v="0.71098265895953761"/>
    <n v="0.28901734104046245"/>
    <n v="4"/>
    <n v="14"/>
    <n v="596"/>
    <n v="945"/>
    <n v="5"/>
    <n v="4"/>
    <n v="1568"/>
    <n v="0.38010204081632654"/>
    <n v="0.6026785714285714"/>
    <n v="0.36613756613756615"/>
    <x v="3"/>
    <x v="1"/>
    <n v="48"/>
    <n v="147"/>
    <n v="0"/>
    <n v="195"/>
    <n v="0.24615384600000001"/>
    <n v="0.75384615399999999"/>
    <n v="0.77435897435897427"/>
    <n v="0.38010204081632654"/>
    <n v="151"/>
    <n v="216.2"/>
    <n v="100"/>
  </r>
  <r>
    <s v="HENRICO"/>
    <s v="407 - LAKEWOOD"/>
    <n v="196"/>
    <n v="212"/>
    <s v="408"/>
    <n v="0.48039215686274511"/>
    <n v="0.51960784313725494"/>
    <n v="6"/>
    <n v="14"/>
    <n v="609"/>
    <n v="967"/>
    <n v="8"/>
    <n v="3"/>
    <n v="1607"/>
    <n v="0.37896701929060361"/>
    <n v="0.60174237710018663"/>
    <n v="0.421923474663909"/>
    <x v="3"/>
    <x v="1"/>
    <n v="46"/>
    <n v="251"/>
    <m/>
    <n v="297"/>
    <n v="0.15488215499999999"/>
    <n v="0.84511784499999998"/>
    <n v="0.3737373737373737"/>
    <n v="0.37896701929060361"/>
    <n v="111"/>
    <n v="165.55"/>
    <n v="212"/>
  </r>
  <r>
    <s v="GOOCHLAND"/>
    <s v="102 - HADENSVILLE"/>
    <n v="146"/>
    <n v="74"/>
    <s v="220"/>
    <n v="0.66363636363636369"/>
    <n v="0.33636363636363636"/>
    <n v="8"/>
    <n v="4"/>
    <n v="542"/>
    <n v="871"/>
    <n v="2"/>
    <n v="5"/>
    <n v="1432"/>
    <n v="0.37849162011173182"/>
    <n v="0.60824022346368711"/>
    <n v="0.2525832376578645"/>
    <x v="3"/>
    <x v="1"/>
    <n v="47"/>
    <n v="101"/>
    <m/>
    <n v="148"/>
    <n v="0.31756756800000002"/>
    <n v="0.68243243200000003"/>
    <n v="0.4864864864864864"/>
    <n v="0.37849162011173182"/>
    <n v="72"/>
    <n v="118.9"/>
    <n v="74"/>
  </r>
  <r>
    <s v="CULPEPER"/>
    <s v="401 - ELDORADO"/>
    <n v="99"/>
    <n v="118"/>
    <s v="217"/>
    <n v="0.45622119815668205"/>
    <n v="0.54377880184331795"/>
    <n v="5"/>
    <n v="10"/>
    <n v="458"/>
    <n v="738"/>
    <n v="1"/>
    <n v="1"/>
    <n v="1213"/>
    <n v="0.37757625721352017"/>
    <n v="0.60840890354492994"/>
    <n v="0.29403794037940378"/>
    <x v="3"/>
    <x v="1"/>
    <n v="21"/>
    <n v="119"/>
    <n v="0"/>
    <n v="140"/>
    <n v="0.15"/>
    <n v="0.85"/>
    <n v="0.55000000000000004"/>
    <n v="0.37757625721352017"/>
    <n v="77"/>
    <n v="76.099999999999994"/>
    <n v="118"/>
  </r>
  <r>
    <s v="ORANGE"/>
    <s v="202 - TWO EAST"/>
    <n v="107"/>
    <n v="60"/>
    <s v="167"/>
    <n v="0.64071856287425155"/>
    <n v="0.3592814371257485"/>
    <n v="9"/>
    <n v="8"/>
    <n v="494"/>
    <n v="795"/>
    <n v="3"/>
    <n v="1"/>
    <n v="1310"/>
    <n v="0.37709923664122136"/>
    <n v="0.60687022900763354"/>
    <n v="0.21006289308176102"/>
    <x v="3"/>
    <x v="1"/>
    <n v="21"/>
    <n v="82"/>
    <m/>
    <n v="103"/>
    <n v="0.203883495"/>
    <n v="0.79611650499999997"/>
    <n v="0.62135922330097082"/>
    <n v="0.37709923664122136"/>
    <n v="64"/>
    <n v="82.3"/>
    <n v="60"/>
  </r>
  <r>
    <s v="CULPEPER"/>
    <s v="703 - LIGNUM"/>
    <n v="63"/>
    <n v="66"/>
    <s v="129"/>
    <n v="0.48837209302325579"/>
    <n v="0.51162790697674421"/>
    <n v="4"/>
    <n v="4"/>
    <n v="319"/>
    <n v="522"/>
    <n v="1"/>
    <n v="1"/>
    <n v="851"/>
    <n v="0.37485311398354876"/>
    <n v="0.61339600470035249"/>
    <n v="0.2471264367816092"/>
    <x v="3"/>
    <x v="1"/>
    <n v="13"/>
    <n v="77"/>
    <n v="0"/>
    <n v="90"/>
    <n v="0.14444444400000001"/>
    <n v="0.85555555599999999"/>
    <n v="0.43333333333333335"/>
    <n v="0.37485311398354876"/>
    <n v="39"/>
    <n v="47.05"/>
    <n v="66"/>
  </r>
  <r>
    <s v="GOOCHLAND"/>
    <s v="301 - GOOCHLAND COURT HOUSE 1"/>
    <n v="160"/>
    <n v="106"/>
    <s v="266"/>
    <n v="0.60150375939849621"/>
    <n v="0.39849624060150374"/>
    <n v="2"/>
    <n v="8"/>
    <n v="440"/>
    <n v="718"/>
    <n v="5"/>
    <n v="2"/>
    <n v="1175"/>
    <n v="0.37446808510638296"/>
    <n v="0.61106382978723406"/>
    <n v="0.37047353760445684"/>
    <x v="3"/>
    <x v="1"/>
    <n v="44"/>
    <n v="138"/>
    <m/>
    <n v="182"/>
    <n v="0.24175824200000001"/>
    <n v="0.75824175800000004"/>
    <n v="0.46153846153846145"/>
    <n v="0.37446808510638296"/>
    <n v="84"/>
    <n v="138"/>
    <n v="106"/>
  </r>
  <r>
    <s v="HENRICO"/>
    <s v="302 - CEDARFIELD"/>
    <n v="212"/>
    <n v="339"/>
    <s v="551"/>
    <n v="0.38475499092558985"/>
    <n v="0.61524500907441015"/>
    <n v="3"/>
    <n v="12"/>
    <n v="684"/>
    <n v="1160"/>
    <n v="1"/>
    <n v="2"/>
    <n v="1862"/>
    <n v="0.36734693877551022"/>
    <n v="0.62298603651987106"/>
    <n v="0.47499999999999998"/>
    <x v="3"/>
    <x v="1"/>
    <n v="67"/>
    <n v="400"/>
    <m/>
    <n v="467"/>
    <n v="0.14346895100000001"/>
    <n v="0.85653104899999999"/>
    <n v="0.17987152034261245"/>
    <n v="0.36734693877551022"/>
    <n v="84"/>
    <n v="177.8"/>
    <n v="339"/>
  </r>
  <r>
    <s v="CHESTERFIELD"/>
    <s v="310 - TOMAHAWK"/>
    <n v="296"/>
    <n v="210"/>
    <s v="506"/>
    <n v="0.58498023715415015"/>
    <n v="0.41501976284584979"/>
    <n v="4"/>
    <n v="26"/>
    <n v="873"/>
    <n v="1462"/>
    <n v="5"/>
    <n v="7"/>
    <n v="2377"/>
    <n v="0.36726966764829616"/>
    <n v="0.61506100126209506"/>
    <n v="0.34610123119015046"/>
    <x v="3"/>
    <x v="1"/>
    <n v="72"/>
    <n v="289"/>
    <m/>
    <n v="361"/>
    <n v="0.19944598299999999"/>
    <n v="0.80055401699999995"/>
    <n v="0.40166204986149578"/>
    <n v="0.36726966764829616"/>
    <n v="145"/>
    <n v="252.35"/>
    <n v="210"/>
  </r>
  <r>
    <s v="NEW KENT"/>
    <s v="302 - CUMBERLAND"/>
    <n v="87"/>
    <n v="51"/>
    <s v="138"/>
    <n v="0.63043478260869568"/>
    <n v="0.36956521739130432"/>
    <n v="3"/>
    <n v="8"/>
    <n v="396"/>
    <n v="656"/>
    <n v="4"/>
    <n v="13"/>
    <n v="1080"/>
    <n v="0.36666666666666664"/>
    <n v="0.6074074074074074"/>
    <n v="0.21036585365853658"/>
    <x v="3"/>
    <x v="1"/>
    <n v="18"/>
    <n v="84"/>
    <n v="0"/>
    <n v="102"/>
    <n v="0.17647058800000001"/>
    <n v="0.82352941199999996"/>
    <n v="0.35294117647058831"/>
    <n v="0.36666666666666664"/>
    <n v="36"/>
    <n v="67.2"/>
    <n v="51"/>
  </r>
  <r>
    <s v="SPOTSYLVANIA"/>
    <s v="501 - BELMONT"/>
    <n v="114"/>
    <n v="96"/>
    <s v="210"/>
    <n v="0.54285714285714282"/>
    <n v="0.45714285714285713"/>
    <n v="12"/>
    <n v="13"/>
    <n v="488"/>
    <n v="813"/>
    <n v="3"/>
    <n v="2"/>
    <n v="1331"/>
    <n v="0.36664162283996993"/>
    <n v="0.61081893313298274"/>
    <n v="0.25830258302583026"/>
    <x v="3"/>
    <x v="1"/>
    <n v="27"/>
    <n v="129"/>
    <m/>
    <n v="156"/>
    <n v="0.17307692299999999"/>
    <n v="0.82692307700000001"/>
    <n v="0.34615384615384626"/>
    <n v="0.36664162283996993"/>
    <n v="54"/>
    <n v="89.6"/>
    <n v="96"/>
  </r>
  <r>
    <s v="SPOTSYLVANIA"/>
    <s v="502 - BROKENBURG"/>
    <n v="59"/>
    <n v="77"/>
    <s v="136"/>
    <n v="0.43382352941176472"/>
    <n v="0.56617647058823528"/>
    <n v="3"/>
    <n v="6"/>
    <n v="433"/>
    <n v="736"/>
    <n v="4"/>
    <n v="0"/>
    <n v="1182"/>
    <n v="0.36632825719120138"/>
    <n v="0.62267343485617599"/>
    <n v="0.18478260869565216"/>
    <x v="3"/>
    <x v="1"/>
    <n v="16"/>
    <n v="74"/>
    <m/>
    <n v="90"/>
    <n v="0.177777778"/>
    <n v="0.82222222199999995"/>
    <n v="0.51111111111111107"/>
    <n v="0.36632825719120138"/>
    <n v="46"/>
    <n v="37.349999999999994"/>
    <n v="77"/>
  </r>
  <r>
    <s v="CULPEPER"/>
    <s v="402 - BROWNS STORE"/>
    <n v="175"/>
    <n v="194"/>
    <s v="369"/>
    <n v="0.4742547425474255"/>
    <n v="0.5257452574525745"/>
    <n v="3"/>
    <n v="17"/>
    <n v="668"/>
    <n v="1138"/>
    <n v="1"/>
    <n v="0"/>
    <n v="1827"/>
    <n v="0.36562671045429668"/>
    <n v="0.62287903667214017"/>
    <n v="0.3242530755711775"/>
    <x v="3"/>
    <x v="1"/>
    <n v="42"/>
    <n v="256"/>
    <n v="0"/>
    <n v="298"/>
    <n v="0.140939597"/>
    <n v="0.85906040299999997"/>
    <n v="0.23825503355704702"/>
    <n v="0.36562671045429668"/>
    <n v="71"/>
    <n v="141.6"/>
    <n v="194"/>
  </r>
  <r>
    <s v="HANOVER"/>
    <s v="702 - MONTPELIER"/>
    <n v="260"/>
    <n v="101"/>
    <s v="361"/>
    <n v="0.72022160664819945"/>
    <n v="0.27977839335180055"/>
    <n v="0"/>
    <n v="14"/>
    <n v="593"/>
    <n v="1013"/>
    <n v="2"/>
    <n v="1"/>
    <n v="1623"/>
    <n v="0.36537276648182376"/>
    <n v="0.62415280345040047"/>
    <n v="0.35636722606120436"/>
    <x v="3"/>
    <x v="1"/>
    <n v="78"/>
    <n v="185"/>
    <n v="0"/>
    <n v="263"/>
    <n v="0.29657794700000001"/>
    <n v="0.70342205300000005"/>
    <n v="0.37262357414448677"/>
    <n v="0.36537276648182376"/>
    <n v="98"/>
    <n v="230.35"/>
    <n v="101"/>
  </r>
  <r>
    <s v="HANOVER"/>
    <s v="206 - COURTHOUSE"/>
    <n v="147"/>
    <n v="78"/>
    <s v="225"/>
    <n v="0.65333333333333332"/>
    <n v="0.34666666666666668"/>
    <n v="0"/>
    <n v="4"/>
    <n v="306"/>
    <n v="526"/>
    <n v="3"/>
    <n v="1"/>
    <n v="840"/>
    <n v="0.36428571428571427"/>
    <n v="0.62619047619047619"/>
    <n v="0.42775665399239543"/>
    <x v="3"/>
    <x v="1"/>
    <n v="24"/>
    <n v="110"/>
    <n v="0"/>
    <n v="134"/>
    <n v="0.17910447800000001"/>
    <n v="0.82089552200000004"/>
    <n v="0.67910447761194037"/>
    <n v="0.36428571428571427"/>
    <n v="91"/>
    <n v="131.69999999999999"/>
    <n v="78"/>
  </r>
  <r>
    <s v="HENRICO"/>
    <s v="405 - GAYTON"/>
    <n v="347"/>
    <n v="372"/>
    <s v="719"/>
    <n v="0.48261474269819193"/>
    <n v="0.51738525730180807"/>
    <n v="2"/>
    <n v="10"/>
    <n v="880"/>
    <n v="1521"/>
    <n v="5"/>
    <n v="1"/>
    <n v="2419"/>
    <n v="0.36378668871434477"/>
    <n v="0.62877221992558907"/>
    <n v="0.47271531886916501"/>
    <x v="3"/>
    <x v="1"/>
    <n v="74"/>
    <n v="399"/>
    <m/>
    <n v="473"/>
    <n v="0.15644820300000001"/>
    <n v="0.84355179700000005"/>
    <n v="0.5200845665961944"/>
    <n v="0.36378668871434477"/>
    <n v="246"/>
    <n v="303"/>
    <n v="372"/>
  </r>
  <r>
    <s v="ORANGE"/>
    <s v="502 - FIVE NORTH"/>
    <n v="83"/>
    <n v="347"/>
    <s v="430"/>
    <n v="0.19302325581395349"/>
    <n v="0.80697674418604648"/>
    <n v="5"/>
    <n v="8"/>
    <n v="687"/>
    <n v="1199"/>
    <n v="8"/>
    <n v="1"/>
    <n v="1908"/>
    <n v="0.36006289308176098"/>
    <n v="0.62840670859538783"/>
    <n v="0.35863219349457881"/>
    <x v="3"/>
    <x v="1"/>
    <n v="39"/>
    <n v="356"/>
    <m/>
    <n v="395"/>
    <n v="9.8734177000000006E-2"/>
    <n v="0.90126582300000002"/>
    <n v="8.8607594936708889E-2"/>
    <n v="0.36006289308176098"/>
    <n v="35"/>
    <n v="48.65"/>
    <n v="347"/>
  </r>
  <r>
    <s v="HANOVER"/>
    <s v="406 - BEAVERDAM CREEK"/>
    <n v="52"/>
    <n v="17"/>
    <s v="69"/>
    <n v="0.75362318840579712"/>
    <n v="0.24637681159420291"/>
    <n v="1"/>
    <n v="4"/>
    <n v="170"/>
    <n v="299"/>
    <n v="0"/>
    <n v="1"/>
    <n v="475"/>
    <n v="0.35789473684210527"/>
    <n v="0.6294736842105263"/>
    <n v="0.23076923076923078"/>
    <x v="3"/>
    <x v="1"/>
    <n v="10"/>
    <n v="37"/>
    <n v="0"/>
    <n v="47"/>
    <n v="0.21276595700000001"/>
    <n v="0.78723404299999999"/>
    <n v="0.46808510638297873"/>
    <n v="0.35789473684210527"/>
    <n v="22"/>
    <n v="43.5"/>
    <n v="17"/>
  </r>
  <r>
    <s v="SPOTSYLVANIA"/>
    <s v="101 - PARTLOW"/>
    <n v="66"/>
    <n v="131"/>
    <s v="197"/>
    <n v="0.3350253807106599"/>
    <n v="0.6649746192893401"/>
    <n v="5"/>
    <n v="20"/>
    <n v="525"/>
    <n v="921"/>
    <n v="2"/>
    <n v="5"/>
    <n v="1478"/>
    <n v="0.35520974289580515"/>
    <n v="0.62313937753721249"/>
    <n v="0.21389793702497287"/>
    <x v="3"/>
    <x v="1"/>
    <n v="23"/>
    <n v="131"/>
    <m/>
    <n v="154"/>
    <n v="0.149350649"/>
    <n v="0.85064935100000005"/>
    <n v="0.27922077922077926"/>
    <n v="0.35520974289580515"/>
    <n v="43"/>
    <n v="39.75"/>
    <n v="131"/>
  </r>
  <r>
    <s v="CHESTERFIELD"/>
    <s v="313 - WOOLRIDGE"/>
    <n v="252"/>
    <n v="166"/>
    <s v="418"/>
    <n v="0.60287081339712922"/>
    <n v="0.39712918660287083"/>
    <n v="3"/>
    <n v="19"/>
    <n v="1021"/>
    <n v="1824"/>
    <n v="8"/>
    <n v="8"/>
    <n v="2883"/>
    <n v="0.3541449878598682"/>
    <n v="0.63267429760665972"/>
    <n v="0.22916666666666666"/>
    <x v="3"/>
    <x v="1"/>
    <n v="69"/>
    <n v="285"/>
    <m/>
    <n v="354"/>
    <n v="0.19491525400000001"/>
    <n v="0.80508474600000002"/>
    <n v="0.18079096045197751"/>
    <n v="0.3541449878598682"/>
    <n v="64"/>
    <n v="200.95"/>
    <n v="166"/>
  </r>
  <r>
    <s v="NEW KENT"/>
    <s v="501 - ELTHAM"/>
    <n v="45"/>
    <n v="51"/>
    <s v="96"/>
    <n v="0.46875"/>
    <n v="0.53125"/>
    <n v="4"/>
    <n v="11"/>
    <n v="291"/>
    <n v="521"/>
    <n v="6"/>
    <n v="7"/>
    <n v="840"/>
    <n v="0.34642857142857142"/>
    <n v="0.62023809523809526"/>
    <n v="0.18426103646833014"/>
    <x v="3"/>
    <x v="1"/>
    <n v="13"/>
    <n v="76"/>
    <n v="0"/>
    <n v="89"/>
    <n v="0.14606741600000001"/>
    <n v="0.85393258400000005"/>
    <n v="7.8651685393258397E-2"/>
    <n v="0.34642857142857142"/>
    <n v="7"/>
    <n v="30.45"/>
    <n v="51"/>
  </r>
  <r>
    <s v="RICHMOND"/>
    <s v="104 - ONE HUNDRED FOUR"/>
    <n v="101"/>
    <n v="174"/>
    <s v="275"/>
    <n v="0.36727272727272725"/>
    <n v="0.63272727272727269"/>
    <n v="4"/>
    <n v="11"/>
    <n v="520"/>
    <n v="968"/>
    <n v="3"/>
    <n v="2"/>
    <n v="1508"/>
    <n v="0.34482758620689657"/>
    <n v="0.64190981432360739"/>
    <n v="0.28409090909090912"/>
    <x v="3"/>
    <x v="1"/>
    <n v="28"/>
    <n v="177"/>
    <m/>
    <n v="205"/>
    <n v="0.13658536600000001"/>
    <n v="0.86341463399999996"/>
    <n v="0.34146341463414642"/>
    <n v="0.34482758620689657"/>
    <n v="70"/>
    <n v="75"/>
    <n v="174"/>
  </r>
  <r>
    <s v="ORANGE"/>
    <s v="401 - FOUR WEST"/>
    <n v="91"/>
    <n v="100"/>
    <s v="191"/>
    <n v="0.47643979057591623"/>
    <n v="0.52356020942408377"/>
    <n v="11"/>
    <n v="7"/>
    <n v="502"/>
    <n v="935"/>
    <n v="1"/>
    <n v="4"/>
    <n v="1460"/>
    <n v="0.34383561643835614"/>
    <n v="0.6404109589041096"/>
    <n v="0.20427807486631017"/>
    <x v="3"/>
    <x v="1"/>
    <n v="31"/>
    <n v="114"/>
    <m/>
    <n v="145"/>
    <n v="0.21379310300000001"/>
    <n v="0.78620689700000002"/>
    <n v="0.3172413793103448"/>
    <n v="0.34383561643835614"/>
    <n v="46"/>
    <n v="65.900000000000006"/>
    <n v="100"/>
  </r>
  <r>
    <s v="LOUISA"/>
    <s v="701 - SHELTONS MILL"/>
    <n v="131"/>
    <n v="83"/>
    <s v="214"/>
    <n v="0.61214953271028039"/>
    <n v="0.38785046728971961"/>
    <n v="6"/>
    <n v="7"/>
    <n v="427"/>
    <n v="800"/>
    <n v="1"/>
    <n v="1"/>
    <n v="1242"/>
    <n v="0.3438003220611916"/>
    <n v="0.64412238325281801"/>
    <n v="0.26750000000000002"/>
    <x v="3"/>
    <x v="1"/>
    <n v="43"/>
    <n v="92"/>
    <m/>
    <n v="135"/>
    <n v="0.318518519"/>
    <n v="0.68148148099999994"/>
    <n v="0.58518518518518525"/>
    <n v="0.3438003220611916"/>
    <n v="79"/>
    <n v="109.65"/>
    <n v="83"/>
  </r>
  <r>
    <s v="CHESTERFIELD"/>
    <s v="514 - WATKINS"/>
    <n v="275"/>
    <n v="237"/>
    <s v="512"/>
    <n v="0.537109375"/>
    <n v="0.462890625"/>
    <n v="8"/>
    <n v="19"/>
    <n v="940"/>
    <n v="1773"/>
    <n v="1"/>
    <n v="2"/>
    <n v="2743"/>
    <n v="0.34269048487057968"/>
    <n v="0.6463725847612104"/>
    <n v="0.28877608573040048"/>
    <x v="3"/>
    <x v="1"/>
    <n v="61"/>
    <n v="296"/>
    <n v="2"/>
    <n v="359"/>
    <n v="0.169916435"/>
    <n v="0.82451253499999999"/>
    <n v="0.42618384401114207"/>
    <n v="0.34269048487057968"/>
    <n v="153"/>
    <n v="228"/>
    <n v="237"/>
  </r>
  <r>
    <s v="CHESTERFIELD"/>
    <s v="417 - EDGEWATER"/>
    <n v="77"/>
    <n v="63"/>
    <s v="140"/>
    <n v="0.55000000000000004"/>
    <n v="0.45"/>
    <n v="0"/>
    <n v="10"/>
    <n v="270"/>
    <n v="514"/>
    <n v="2"/>
    <n v="1"/>
    <n v="797"/>
    <n v="0.33877038895859474"/>
    <n v="0.64491844416562105"/>
    <n v="0.2723735408560311"/>
    <x v="3"/>
    <x v="1"/>
    <n v="10"/>
    <n v="78"/>
    <m/>
    <n v="88"/>
    <n v="0.113636364"/>
    <n v="0.88636363600000001"/>
    <n v="0.59090909090909083"/>
    <n v="0.33877038895859474"/>
    <n v="52"/>
    <n v="63.5"/>
    <n v="63"/>
  </r>
  <r>
    <s v="CULPEPER"/>
    <s v="501 - JEFFERSONTON"/>
    <n v="131"/>
    <n v="111"/>
    <s v="242"/>
    <n v="0.54132231404958675"/>
    <n v="0.45867768595041325"/>
    <n v="4"/>
    <n v="21"/>
    <n v="563"/>
    <n v="1073"/>
    <n v="8"/>
    <n v="1"/>
    <n v="1670"/>
    <n v="0.33712574850299404"/>
    <n v="0.64251497005988023"/>
    <n v="0.2255358807082945"/>
    <x v="3"/>
    <x v="1"/>
    <n v="29"/>
    <n v="194"/>
    <n v="0"/>
    <n v="223"/>
    <n v="0.13004484299999999"/>
    <n v="0.86995515700000003"/>
    <n v="8.5201793721973118E-2"/>
    <n v="0.33712574850299404"/>
    <n v="19"/>
    <n v="102.85"/>
    <n v="111"/>
  </r>
  <r>
    <s v="HANOVER"/>
    <s v="704 - ELMONT"/>
    <n v="288"/>
    <n v="149"/>
    <s v="437"/>
    <n v="0.65903890160183065"/>
    <n v="0.34096109839816935"/>
    <n v="7"/>
    <n v="19"/>
    <n v="654"/>
    <n v="1261"/>
    <n v="4"/>
    <n v="8"/>
    <n v="1953"/>
    <n v="0.3348694316436252"/>
    <n v="0.64567332309267789"/>
    <n v="0.3465503568596352"/>
    <x v="3"/>
    <x v="1"/>
    <n v="66"/>
    <n v="232"/>
    <n v="0"/>
    <n v="298"/>
    <n v="0.22147650999999999"/>
    <n v="0.77852348999999998"/>
    <n v="0.46644295302013417"/>
    <n v="0.3348694316436252"/>
    <n v="139"/>
    <n v="255.3"/>
    <n v="149"/>
  </r>
  <r>
    <s v="HENRICO"/>
    <s v="109 - HUNTON"/>
    <n v="78"/>
    <n v="66"/>
    <s v="144"/>
    <n v="0.54166666666666663"/>
    <n v="0.45833333333333331"/>
    <n v="5"/>
    <n v="5"/>
    <n v="244"/>
    <n v="471"/>
    <n v="0"/>
    <n v="4"/>
    <n v="729"/>
    <n v="0.33470507544581618"/>
    <n v="0.64609053497942381"/>
    <n v="0.30573248407643311"/>
    <x v="3"/>
    <x v="1"/>
    <n v="22"/>
    <n v="95"/>
    <m/>
    <n v="117"/>
    <n v="0.18803418799999999"/>
    <n v="0.81196581199999995"/>
    <n v="0.23076923076923084"/>
    <n v="0.33470507544581618"/>
    <n v="27"/>
    <n v="65.8"/>
    <n v="66"/>
  </r>
  <r>
    <s v="CULPEPER"/>
    <s v="302 - EGGBORNSVILLE"/>
    <n v="71"/>
    <n v="55"/>
    <s v="126"/>
    <n v="0.56349206349206349"/>
    <n v="0.43650793650793651"/>
    <n v="3"/>
    <n v="8"/>
    <n v="379"/>
    <n v="744"/>
    <n v="2"/>
    <n v="3"/>
    <n v="1139"/>
    <n v="0.33274802458296754"/>
    <n v="0.65320456540825289"/>
    <n v="0.16935483870967741"/>
    <x v="3"/>
    <x v="1"/>
    <n v="12"/>
    <n v="77"/>
    <n v="0"/>
    <n v="89"/>
    <n v="0.13483146100000001"/>
    <n v="0.86516853900000001"/>
    <n v="0.41573033707865159"/>
    <n v="0.33274802458296754"/>
    <n v="37"/>
    <n v="52.05"/>
    <n v="55"/>
  </r>
  <r>
    <s v="CULPEPER"/>
    <s v="702 - BRANDY STATION"/>
    <n v="148"/>
    <n v="111"/>
    <s v="259"/>
    <n v="0.5714285714285714"/>
    <n v="0.42857142857142855"/>
    <n v="18"/>
    <n v="18"/>
    <n v="511"/>
    <n v="985"/>
    <n v="3"/>
    <n v="1"/>
    <n v="1536"/>
    <n v="0.33268229166666669"/>
    <n v="0.64127604166666663"/>
    <n v="0.26294416243654822"/>
    <x v="3"/>
    <x v="1"/>
    <n v="21"/>
    <n v="188"/>
    <n v="0"/>
    <n v="209"/>
    <n v="0.100478469"/>
    <n v="0.89952153099999999"/>
    <n v="0.23923444976076547"/>
    <n v="0.33268229166666669"/>
    <n v="50"/>
    <n v="122.45"/>
    <n v="111"/>
  </r>
  <r>
    <s v="CULPEPER"/>
    <s v="704 - RICHARDSVILLE"/>
    <n v="35"/>
    <n v="43"/>
    <s v="78"/>
    <n v="0.44871794871794873"/>
    <n v="0.55128205128205132"/>
    <n v="8"/>
    <n v="4"/>
    <n v="131"/>
    <n v="250"/>
    <n v="1"/>
    <n v="0"/>
    <n v="394"/>
    <n v="0.33248730964467005"/>
    <n v="0.63451776649746194"/>
    <n v="0.312"/>
    <x v="3"/>
    <x v="1"/>
    <n v="12"/>
    <n v="46"/>
    <n v="0"/>
    <n v="58"/>
    <n v="0.20689655200000001"/>
    <n v="0.79310344799999999"/>
    <n v="0.34482758620689657"/>
    <n v="0.33248730964467005"/>
    <n v="20"/>
    <n v="28.45"/>
    <n v="43"/>
  </r>
  <r>
    <s v="CHESTERFIELD"/>
    <s v="510 - SYCAMORE"/>
    <n v="263"/>
    <n v="208"/>
    <s v="471"/>
    <n v="0.55838641188959659"/>
    <n v="0.44161358811040341"/>
    <n v="5"/>
    <n v="24"/>
    <n v="807"/>
    <n v="1588"/>
    <n v="5"/>
    <n v="4"/>
    <n v="2433"/>
    <n v="0.33168927250308261"/>
    <n v="0.65269214960953559"/>
    <n v="0.29659949622166248"/>
    <x v="3"/>
    <x v="1"/>
    <n v="61"/>
    <n v="246"/>
    <m/>
    <n v="307"/>
    <n v="0.198697068"/>
    <n v="0.80130293200000002"/>
    <n v="0.53420195439739415"/>
    <n v="0.33168927250308261"/>
    <n v="164"/>
    <n v="222.65"/>
    <n v="208"/>
  </r>
  <r>
    <s v="CHESTERFIELD"/>
    <s v="406 - SMOKETREE"/>
    <n v="276"/>
    <n v="239"/>
    <s v="515"/>
    <n v="0.53592233009708734"/>
    <n v="0.4640776699029126"/>
    <n v="4"/>
    <n v="19"/>
    <n v="658"/>
    <n v="1311"/>
    <n v="1"/>
    <n v="1"/>
    <n v="1994"/>
    <n v="0.32998996990972917"/>
    <n v="0.65747241725175531"/>
    <n v="0.39282990083905417"/>
    <x v="3"/>
    <x v="1"/>
    <n v="81"/>
    <n v="302"/>
    <m/>
    <n v="383"/>
    <n v="0.21148825099999999"/>
    <n v="0.78851174899999998"/>
    <n v="0.34464751958224538"/>
    <n v="0.32998996990972917"/>
    <n v="132"/>
    <n v="243.1"/>
    <n v="239"/>
  </r>
  <r>
    <s v="HANOVER"/>
    <s v="107 - CHICKAHOMINY"/>
    <n v="190"/>
    <n v="85"/>
    <s v="275"/>
    <n v="0.69090909090909092"/>
    <n v="0.30909090909090908"/>
    <n v="4"/>
    <n v="12"/>
    <n v="422"/>
    <n v="838"/>
    <n v="2"/>
    <n v="2"/>
    <n v="1280"/>
    <n v="0.32968750000000002"/>
    <n v="0.65468749999999998"/>
    <n v="0.32816229116945106"/>
    <x v="3"/>
    <x v="1"/>
    <n v="46"/>
    <n v="148"/>
    <n v="0"/>
    <n v="194"/>
    <n v="0.237113402"/>
    <n v="0.76288659800000003"/>
    <n v="0.41752577319587636"/>
    <n v="0.32968750000000002"/>
    <n v="81"/>
    <n v="168.9"/>
    <n v="85"/>
  </r>
  <r>
    <s v="SPOTSYLVANIA"/>
    <s v="503 - POST OAK"/>
    <n v="54"/>
    <n v="78"/>
    <s v="132"/>
    <n v="0.40909090909090912"/>
    <n v="0.59090909090909094"/>
    <n v="5"/>
    <n v="8"/>
    <n v="448"/>
    <n v="895"/>
    <n v="1"/>
    <n v="2"/>
    <n v="1359"/>
    <n v="0.329654157468727"/>
    <n v="0.6585724797645327"/>
    <n v="0.14748603351955308"/>
    <x v="3"/>
    <x v="1"/>
    <n v="8"/>
    <n v="107"/>
    <m/>
    <n v="115"/>
    <n v="6.9565216999999999E-2"/>
    <n v="0.93043478300000004"/>
    <n v="0.14782608695652177"/>
    <n v="0.329654157468727"/>
    <n v="17"/>
    <n v="31.599999999999998"/>
    <n v="78"/>
  </r>
  <r>
    <s v="HENRICO"/>
    <s v="205 - CANTERBURY"/>
    <n v="118"/>
    <n v="246"/>
    <s v="364"/>
    <n v="0.32417582417582419"/>
    <n v="0.67582417582417587"/>
    <n v="1"/>
    <n v="4"/>
    <n v="220"/>
    <n v="445"/>
    <n v="0"/>
    <n v="0"/>
    <n v="670"/>
    <n v="0.32835820895522388"/>
    <n v="0.66417910447761197"/>
    <n v="0.81797752808988766"/>
    <x v="3"/>
    <x v="1"/>
    <n v="22"/>
    <n v="265"/>
    <m/>
    <n v="287"/>
    <n v="7.6655052000000001E-2"/>
    <n v="0.923344948"/>
    <n v="0.26829268292682928"/>
    <n v="0.32835820895522388"/>
    <n v="77"/>
    <n v="107"/>
    <n v="246"/>
  </r>
  <r>
    <s v="LOUISA"/>
    <s v="602 - LOCUST CREEK"/>
    <n v="137"/>
    <n v="79"/>
    <s v="216"/>
    <n v="0.6342592592592593"/>
    <n v="0.36574074074074076"/>
    <n v="6"/>
    <n v="9"/>
    <n v="379"/>
    <n v="758"/>
    <n v="2"/>
    <n v="2"/>
    <n v="1156"/>
    <n v="0.32785467128027684"/>
    <n v="0.65570934256055369"/>
    <n v="0.28496042216358841"/>
    <x v="3"/>
    <x v="1"/>
    <n v="30"/>
    <n v="88"/>
    <m/>
    <n v="118"/>
    <n v="0.25423728800000001"/>
    <n v="0.74576271199999999"/>
    <n v="0.83050847457627119"/>
    <n v="0.32785467128027684"/>
    <n v="98"/>
    <n v="118.05"/>
    <n v="79"/>
  </r>
  <r>
    <s v="HANOVER"/>
    <s v="503 - NEWMAN"/>
    <n v="211"/>
    <n v="89"/>
    <s v="300"/>
    <n v="0.70333333333333337"/>
    <n v="0.29666666666666669"/>
    <n v="1"/>
    <n v="16"/>
    <n v="518"/>
    <n v="1047"/>
    <n v="1"/>
    <n v="2"/>
    <n v="1585"/>
    <n v="0.32681388012618295"/>
    <n v="0.66056782334384856"/>
    <n v="0.28653295128939826"/>
    <x v="3"/>
    <x v="1"/>
    <n v="33"/>
    <n v="126"/>
    <n v="0"/>
    <n v="159"/>
    <n v="0.20754717"/>
    <n v="0.79245283"/>
    <n v="0.8867924528301887"/>
    <n v="0.32681388012618295"/>
    <n v="141"/>
    <n v="185.1"/>
    <n v="89"/>
  </r>
  <r>
    <s v="HANOVER"/>
    <s v="106 - KERSEY CREEK"/>
    <n v="141"/>
    <n v="55"/>
    <s v="196"/>
    <n v="0.71938775510204078"/>
    <n v="0.28061224489795916"/>
    <n v="2"/>
    <n v="16"/>
    <n v="320"/>
    <n v="639"/>
    <n v="1"/>
    <n v="3"/>
    <n v="981"/>
    <n v="0.32619775739041795"/>
    <n v="0.65137614678899081"/>
    <n v="0.30672926447574334"/>
    <x v="3"/>
    <x v="1"/>
    <n v="23"/>
    <n v="134"/>
    <n v="0"/>
    <n v="157"/>
    <n v="0.146496815"/>
    <n v="0.853503185"/>
    <n v="0.24840764331210186"/>
    <n v="0.32619775739041795"/>
    <n v="39"/>
    <n v="125"/>
    <n v="55"/>
  </r>
  <r>
    <s v="HENRICO"/>
    <s v="305 - NUCKOLS FARM"/>
    <n v="289"/>
    <n v="208"/>
    <s v="497"/>
    <n v="0.58148893360160969"/>
    <n v="0.41851106639839036"/>
    <n v="5"/>
    <n v="16"/>
    <n v="762"/>
    <n v="1554"/>
    <n v="3"/>
    <n v="3"/>
    <n v="2343"/>
    <n v="0.32522407170294493"/>
    <n v="0.66325224071702948"/>
    <n v="0.31981981981981983"/>
    <x v="3"/>
    <x v="1"/>
    <n v="43"/>
    <n v="284"/>
    <m/>
    <n v="327"/>
    <n v="0.13149847100000001"/>
    <n v="0.86850152899999999"/>
    <n v="0.51987767584097866"/>
    <n v="0.32522407170294493"/>
    <n v="170"/>
    <n v="250.9"/>
    <n v="208"/>
  </r>
  <r>
    <s v="HANOVER"/>
    <s v="304 - ATLEE"/>
    <n v="459"/>
    <n v="201"/>
    <s v="660"/>
    <n v="0.69545454545454544"/>
    <n v="0.30454545454545456"/>
    <n v="7"/>
    <n v="30"/>
    <n v="934"/>
    <n v="1903"/>
    <n v="7"/>
    <n v="3"/>
    <n v="2884"/>
    <n v="0.32385575589459087"/>
    <n v="0.65984743411927882"/>
    <n v="0.34682080924855491"/>
    <x v="3"/>
    <x v="1"/>
    <n v="92"/>
    <n v="321"/>
    <n v="0"/>
    <n v="413"/>
    <n v="0.222760291"/>
    <n v="0.77723970899999995"/>
    <n v="0.59806295399515741"/>
    <n v="0.32385575589459087"/>
    <n v="247"/>
    <n v="412.3"/>
    <n v="201"/>
  </r>
  <r>
    <s v="SPOTSYLVANIA"/>
    <s v="505 - BROCK"/>
    <n v="123"/>
    <n v="189"/>
    <s v="312"/>
    <n v="0.39423076923076922"/>
    <n v="0.60576923076923073"/>
    <n v="4"/>
    <n v="16"/>
    <n v="605"/>
    <n v="1242"/>
    <n v="3"/>
    <n v="4"/>
    <n v="1874"/>
    <n v="0.32283884738527213"/>
    <n v="0.66275346851654215"/>
    <n v="0.25120772946859904"/>
    <x v="3"/>
    <x v="1"/>
    <n v="18"/>
    <n v="201"/>
    <m/>
    <n v="219"/>
    <n v="8.2191781000000005E-2"/>
    <n v="0.91780821899999998"/>
    <n v="0.42465753424657526"/>
    <n v="0.32283884738527213"/>
    <n v="93"/>
    <n v="92.75"/>
    <n v="189"/>
  </r>
  <r>
    <s v="GOOCHLAND"/>
    <s v="302 - GOOCHLAND COURT HOUSE 2"/>
    <n v="56"/>
    <n v="45"/>
    <s v="101"/>
    <n v="0.5544554455445545"/>
    <n v="0.44554455445544555"/>
    <n v="0"/>
    <n v="6"/>
    <n v="168"/>
    <n v="344"/>
    <n v="1"/>
    <n v="4"/>
    <n v="523"/>
    <n v="0.32122370936902483"/>
    <n v="0.65774378585086046"/>
    <n v="0.29360465116279072"/>
    <x v="3"/>
    <x v="1"/>
    <n v="23"/>
    <n v="55"/>
    <m/>
    <n v="78"/>
    <n v="0.29487179499999999"/>
    <n v="0.70512820499999995"/>
    <n v="0.29487179487179493"/>
    <n v="0.32122370936902483"/>
    <n v="23"/>
    <n v="47.6"/>
    <n v="45"/>
  </r>
  <r>
    <s v="HANOVER"/>
    <s v="405 - PEBBLE CREEK"/>
    <n v="172"/>
    <n v="63"/>
    <s v="235"/>
    <n v="0.73191489361702122"/>
    <n v="0.26808510638297872"/>
    <n v="2"/>
    <n v="7"/>
    <n v="375"/>
    <n v="785"/>
    <n v="3"/>
    <n v="3"/>
    <n v="1175"/>
    <n v="0.31914893617021278"/>
    <n v="0.66808510638297869"/>
    <n v="0.29936305732484075"/>
    <x v="3"/>
    <x v="1"/>
    <n v="32"/>
    <n v="134"/>
    <n v="0"/>
    <n v="166"/>
    <n v="0.19277108400000001"/>
    <n v="0.80722891600000002"/>
    <n v="0.4156626506024097"/>
    <n v="0.31914893617021278"/>
    <n v="69"/>
    <n v="153.25"/>
    <n v="63"/>
  </r>
  <r>
    <s v="CULPEPER"/>
    <s v="502 - RIXEYVILLE"/>
    <n v="105"/>
    <n v="147"/>
    <s v="252"/>
    <n v="0.41666666666666669"/>
    <n v="0.58333333333333337"/>
    <n v="3"/>
    <n v="16"/>
    <n v="473"/>
    <n v="993"/>
    <n v="3"/>
    <n v="1"/>
    <n v="1489"/>
    <n v="0.31766286098052382"/>
    <n v="0.66689053055742109"/>
    <n v="0.25377643504531722"/>
    <x v="3"/>
    <x v="1"/>
    <n v="23"/>
    <n v="183"/>
    <n v="0"/>
    <n v="206"/>
    <n v="0.11165048499999999"/>
    <n v="0.88834951500000003"/>
    <n v="0.22330097087378631"/>
    <n v="0.31766286098052382"/>
    <n v="46"/>
    <n v="81.349999999999994"/>
    <n v="147"/>
  </r>
  <r>
    <s v="CHESTERFIELD"/>
    <s v="503 - MIDLOTHIAN"/>
    <n v="224"/>
    <n v="173"/>
    <s v="397"/>
    <n v="0.5642317380352645"/>
    <n v="0.4357682619647355"/>
    <n v="7"/>
    <n v="29"/>
    <n v="1306"/>
    <n v="2798"/>
    <n v="5"/>
    <n v="5"/>
    <n v="4150"/>
    <n v="0.31469879518072291"/>
    <n v="0.67421686746987952"/>
    <n v="0.14188706218727662"/>
    <x v="3"/>
    <x v="1"/>
    <n v="106"/>
    <n v="517"/>
    <m/>
    <n v="623"/>
    <n v="0.170144462"/>
    <n v="0.829855538"/>
    <n v="-0.362760834670947"/>
    <n v="0.31469879518072291"/>
    <n v="-226"/>
    <n v="158.69999999999999"/>
    <n v="173"/>
  </r>
  <r>
    <s v="HANOVER"/>
    <s v="305 - COOL SPRING"/>
    <n v="222"/>
    <n v="114"/>
    <s v="336"/>
    <n v="0.6607142857142857"/>
    <n v="0.3392857142857143"/>
    <n v="0"/>
    <n v="20"/>
    <n v="586"/>
    <n v="1254"/>
    <n v="3"/>
    <n v="7"/>
    <n v="1870"/>
    <n v="0.31336898395721924"/>
    <n v="0.6705882352941176"/>
    <n v="0.26794258373205743"/>
    <x v="3"/>
    <x v="1"/>
    <n v="45"/>
    <n v="171"/>
    <n v="0"/>
    <n v="216"/>
    <n v="0.20833333300000001"/>
    <n v="0.79166666699999999"/>
    <n v="0.55555555555555558"/>
    <n v="0.31336898395721924"/>
    <n v="120"/>
    <n v="192.7"/>
    <n v="114"/>
  </r>
  <r>
    <s v="NEW KENT"/>
    <s v="201 - QUINTON"/>
    <n v="195"/>
    <n v="122"/>
    <s v="317"/>
    <n v="0.6151419558359621"/>
    <n v="0.38485804416403785"/>
    <n v="5"/>
    <n v="10"/>
    <n v="406"/>
    <n v="867"/>
    <n v="3"/>
    <n v="5"/>
    <n v="1296"/>
    <n v="0.31327160493827161"/>
    <n v="0.66898148148148151"/>
    <n v="0.36562860438292966"/>
    <x v="3"/>
    <x v="1"/>
    <n v="40"/>
    <n v="163"/>
    <n v="0"/>
    <n v="203"/>
    <n v="0.19704433499999999"/>
    <n v="0.80295566500000004"/>
    <n v="0.56157635467980294"/>
    <n v="0.31327160493827161"/>
    <n v="114"/>
    <n v="174.7"/>
    <n v="122"/>
  </r>
  <r>
    <s v="NEW KENT"/>
    <s v="401 - PROVIDENCE FORGE"/>
    <n v="191"/>
    <n v="132"/>
    <s v="323"/>
    <n v="0.59133126934984526"/>
    <n v="0.4086687306501548"/>
    <n v="2"/>
    <n v="6"/>
    <n v="442"/>
    <n v="972"/>
    <n v="1"/>
    <n v="0"/>
    <n v="1423"/>
    <n v="0.3106113843991567"/>
    <n v="0.68306394940267046"/>
    <n v="0.33230452674897121"/>
    <x v="3"/>
    <x v="1"/>
    <n v="40"/>
    <n v="174"/>
    <n v="0"/>
    <n v="214"/>
    <n v="0.186915888"/>
    <n v="0.81308411199999997"/>
    <n v="0.50934579439252325"/>
    <n v="0.3106113843991567"/>
    <n v="109"/>
    <n v="168.9"/>
    <n v="132"/>
  </r>
  <r>
    <s v="NEW KENT"/>
    <s v="403 - MOUNTCASTLE"/>
    <n v="77"/>
    <n v="36"/>
    <s v="113"/>
    <n v="0.68141592920353977"/>
    <n v="0.31858407079646017"/>
    <n v="5"/>
    <n v="6"/>
    <n v="200"/>
    <n v="424"/>
    <n v="1"/>
    <n v="10"/>
    <n v="646"/>
    <n v="0.30959752321981426"/>
    <n v="0.65634674922600622"/>
    <n v="0.26650943396226418"/>
    <x v="3"/>
    <x v="1"/>
    <n v="24"/>
    <n v="68"/>
    <n v="0"/>
    <n v="92"/>
    <n v="0.26086956500000003"/>
    <n v="0.73913043499999997"/>
    <n v="0.22826086956521729"/>
    <n v="0.30959752321981426"/>
    <n v="21"/>
    <n v="67"/>
    <n v="36"/>
  </r>
  <r>
    <s v="HANOVER"/>
    <s v="208 - OAK KNOLL"/>
    <n v="214"/>
    <n v="86"/>
    <s v="300"/>
    <n v="0.71333333333333337"/>
    <n v="0.28666666666666668"/>
    <n v="6"/>
    <n v="11"/>
    <n v="404"/>
    <n v="875"/>
    <n v="5"/>
    <n v="4"/>
    <n v="1305"/>
    <n v="0.3095785440613027"/>
    <n v="0.67049808429118773"/>
    <n v="0.34285714285714286"/>
    <x v="3"/>
    <x v="1"/>
    <n v="66"/>
    <n v="172"/>
    <n v="0"/>
    <n v="238"/>
    <n v="0.27731092400000001"/>
    <n v="0.72268907599999999"/>
    <n v="0.26050420168067223"/>
    <n v="0.3095785440613027"/>
    <n v="62"/>
    <n v="193.8"/>
    <n v="86"/>
  </r>
  <r>
    <s v="HANOVER"/>
    <s v="705 - SOUTH ANNA"/>
    <n v="178"/>
    <n v="78"/>
    <s v="256"/>
    <n v="0.6953125"/>
    <n v="0.3046875"/>
    <n v="2"/>
    <n v="7"/>
    <n v="296"/>
    <n v="642"/>
    <n v="1"/>
    <n v="9"/>
    <n v="957"/>
    <n v="0.30929989550679204"/>
    <n v="0.67084639498432597"/>
    <n v="0.39875389408099687"/>
    <x v="3"/>
    <x v="1"/>
    <n v="59"/>
    <n v="124"/>
    <n v="0"/>
    <n v="183"/>
    <n v="0.32240437199999999"/>
    <n v="0.67759562799999995"/>
    <n v="0.39890710382513661"/>
    <n v="0.30929989550679204"/>
    <n v="73"/>
    <n v="163.19999999999999"/>
    <n v="78"/>
  </r>
  <r>
    <s v="HENRICO"/>
    <s v="310 - SHADY GROVE"/>
    <n v="280"/>
    <n v="302"/>
    <s v="582"/>
    <n v="0.48109965635738833"/>
    <n v="0.51890034364261173"/>
    <n v="5"/>
    <n v="13"/>
    <n v="728"/>
    <n v="1610"/>
    <n v="2"/>
    <n v="0"/>
    <n v="2358"/>
    <n v="0.30873621713316368"/>
    <n v="0.68278201865988131"/>
    <n v="0.36149068322981365"/>
    <x v="3"/>
    <x v="1"/>
    <n v="66"/>
    <n v="314"/>
    <m/>
    <n v="380"/>
    <n v="0.17368421100000001"/>
    <n v="0.82631578900000002"/>
    <n v="0.53157894736842115"/>
    <n v="0.30873621713316368"/>
    <n v="202"/>
    <n v="243.6"/>
    <n v="302"/>
  </r>
  <r>
    <s v="GOOCHLAND"/>
    <s v="402 - CENTERVILLE"/>
    <n v="220"/>
    <n v="207"/>
    <s v="427"/>
    <n v="0.51522248243559721"/>
    <n v="0.48477751756440279"/>
    <n v="6"/>
    <n v="17"/>
    <n v="817"/>
    <n v="1799"/>
    <n v="5"/>
    <n v="3"/>
    <n v="2647"/>
    <n v="0.30865130336229696"/>
    <n v="0.67963732527389498"/>
    <n v="0.23735408560311283"/>
    <x v="3"/>
    <x v="1"/>
    <n v="85"/>
    <n v="377"/>
    <m/>
    <n v="462"/>
    <n v="0.18398268400000001"/>
    <n v="0.81601731600000005"/>
    <n v="-7.5757575757575801E-2"/>
    <n v="0.30865130336229696"/>
    <n v="-35"/>
    <n v="179.15"/>
    <n v="207"/>
  </r>
  <r>
    <s v="HENRICO"/>
    <s v="308 - RIVERS EDGE"/>
    <n v="261"/>
    <n v="316"/>
    <s v="577"/>
    <n v="0.45233968804159447"/>
    <n v="0.54766031195840559"/>
    <n v="1"/>
    <n v="13"/>
    <n v="590"/>
    <n v="1306"/>
    <n v="4"/>
    <n v="3"/>
    <n v="1917"/>
    <n v="0.30777256129368807"/>
    <n v="0.68127282211789253"/>
    <n v="0.44180704441041346"/>
    <x v="3"/>
    <x v="1"/>
    <n v="47"/>
    <n v="322"/>
    <m/>
    <n v="369"/>
    <n v="0.12737127400000001"/>
    <n v="0.87262872599999997"/>
    <n v="0.56368563685636852"/>
    <n v="0.30777256129368807"/>
    <n v="208"/>
    <n v="231.5"/>
    <n v="316"/>
  </r>
  <r>
    <s v="CHESTERFIELD"/>
    <s v="511 - BLACK HEATH"/>
    <n v="210"/>
    <n v="202"/>
    <s v="412"/>
    <n v="0.50970873786407767"/>
    <n v="0.49029126213592233"/>
    <n v="4"/>
    <n v="14"/>
    <n v="496"/>
    <n v="1109"/>
    <n v="2"/>
    <n v="2"/>
    <n v="1627"/>
    <n v="0.30485556238475719"/>
    <n v="0.68162261831591886"/>
    <n v="0.37150586113615869"/>
    <x v="3"/>
    <x v="1"/>
    <n v="45"/>
    <n v="277"/>
    <m/>
    <n v="322"/>
    <n v="0.139751553"/>
    <n v="0.86024844700000003"/>
    <n v="0.27950310559006208"/>
    <n v="0.30485556238475719"/>
    <n v="90"/>
    <n v="185.2"/>
    <n v="202"/>
  </r>
  <r>
    <s v="NEW KENT"/>
    <s v="102 - TUNSTALL"/>
    <n v="85"/>
    <n v="38"/>
    <s v="123"/>
    <n v="0.69105691056910568"/>
    <n v="0.30894308943089432"/>
    <n v="2"/>
    <n v="5"/>
    <n v="170"/>
    <n v="394"/>
    <n v="1"/>
    <n v="1"/>
    <n v="573"/>
    <n v="0.29668411867364747"/>
    <n v="0.68760907504363"/>
    <n v="0.31218274111675126"/>
    <x v="5"/>
    <x v="1"/>
    <n v="8"/>
    <n v="79"/>
    <n v="0"/>
    <n v="87"/>
    <n v="9.1954022999999996E-2"/>
    <n v="0.908045977"/>
    <n v="0.4137931034482758"/>
    <n v="0.29668411867364747"/>
    <n v="36"/>
    <n v="76.5"/>
    <n v="38"/>
  </r>
  <r>
    <s v="HANOVER"/>
    <s v="703 - ROCKVILLE"/>
    <n v="278"/>
    <n v="180"/>
    <s v="458"/>
    <n v="0.60698689956331875"/>
    <n v="0.3930131004366812"/>
    <n v="8"/>
    <n v="8"/>
    <n v="505"/>
    <n v="1192"/>
    <n v="7"/>
    <n v="4"/>
    <n v="1724"/>
    <n v="0.29292343387470998"/>
    <n v="0.691415313225058"/>
    <n v="0.38422818791946306"/>
    <x v="5"/>
    <x v="1"/>
    <n v="75"/>
    <n v="263"/>
    <n v="0"/>
    <n v="338"/>
    <n v="0.221893491"/>
    <n v="0.778106509"/>
    <n v="0.3550295857988166"/>
    <n v="0.29292343387470998"/>
    <n v="120"/>
    <n v="252.75"/>
    <n v="180"/>
  </r>
  <r>
    <s v="CHESTERFIELD"/>
    <s v="504 - ROBIOUS"/>
    <n v="382"/>
    <n v="346"/>
    <s v="728"/>
    <n v="0.52472527472527475"/>
    <n v="0.47527472527472525"/>
    <n v="3"/>
    <n v="22"/>
    <n v="896"/>
    <n v="2140"/>
    <n v="4"/>
    <n v="7"/>
    <n v="3072"/>
    <n v="0.29166666666666669"/>
    <n v="0.69661458333333337"/>
    <n v="0.34018691588785049"/>
    <x v="5"/>
    <x v="1"/>
    <n v="65"/>
    <n v="404"/>
    <m/>
    <n v="469"/>
    <n v="0.13859275099999999"/>
    <n v="0.86140724899999999"/>
    <n v="0.55223880597014929"/>
    <n v="0.29166666666666669"/>
    <n v="259"/>
    <n v="337.2"/>
    <n v="346"/>
  </r>
  <r>
    <s v="LOUISA"/>
    <s v="601 - BUMPASS"/>
    <n v="115"/>
    <n v="96"/>
    <s v="211"/>
    <n v="0.54502369668246442"/>
    <n v="0.45497630331753552"/>
    <n v="6"/>
    <n v="3"/>
    <n v="258"/>
    <n v="612"/>
    <n v="5"/>
    <n v="3"/>
    <n v="887"/>
    <n v="0.29086809470124014"/>
    <n v="0.68996617812852312"/>
    <n v="0.34477124183006536"/>
    <x v="5"/>
    <x v="1"/>
    <n v="42"/>
    <n v="108"/>
    <m/>
    <n v="150"/>
    <n v="0.28000000000000003"/>
    <n v="0.72"/>
    <n v="0.40666666666666673"/>
    <n v="0.29086809470124014"/>
    <n v="61"/>
    <n v="102.1"/>
    <n v="96"/>
  </r>
  <r>
    <s v="NEW KENT"/>
    <s v="502 - CHICKAHOMINY RIVER"/>
    <n v="161"/>
    <n v="73"/>
    <s v="234"/>
    <n v="0.68803418803418803"/>
    <n v="0.31196581196581197"/>
    <n v="6"/>
    <n v="14"/>
    <n v="332"/>
    <n v="786"/>
    <n v="2"/>
    <n v="5"/>
    <n v="1145"/>
    <n v="0.28995633187772923"/>
    <n v="0.68646288209606987"/>
    <n v="0.29770992366412213"/>
    <x v="5"/>
    <x v="1"/>
    <n v="33"/>
    <n v="143"/>
    <n v="0"/>
    <n v="176"/>
    <n v="0.1875"/>
    <n v="0.8125"/>
    <n v="0.32954545454545459"/>
    <n v="0.28995633187772923"/>
    <n v="58"/>
    <n v="144.4"/>
    <n v="73"/>
  </r>
  <r>
    <s v="HANOVER"/>
    <s v="602 - LEE DAVIS"/>
    <n v="301"/>
    <n v="174"/>
    <s v="475"/>
    <n v="0.63368421052631574"/>
    <n v="0.36631578947368421"/>
    <n v="6"/>
    <n v="13"/>
    <n v="577"/>
    <n v="1389"/>
    <n v="6"/>
    <n v="1"/>
    <n v="1992"/>
    <n v="0.2896586345381526"/>
    <n v="0.69728915662650603"/>
    <n v="0.34197264218862489"/>
    <x v="5"/>
    <x v="1"/>
    <n v="61"/>
    <n v="245"/>
    <n v="0"/>
    <n v="306"/>
    <n v="0.199346405"/>
    <n v="0.800653595"/>
    <n v="0.55228758169934644"/>
    <n v="0.2896586345381526"/>
    <n v="169"/>
    <n v="272.14999999999998"/>
    <n v="174"/>
  </r>
  <r>
    <s v="HANOVER"/>
    <s v="507 - LAUREL MEADOW"/>
    <n v="208"/>
    <n v="96"/>
    <s v="304"/>
    <n v="0.68421052631578949"/>
    <n v="0.31578947368421051"/>
    <n v="3"/>
    <n v="12"/>
    <n v="478"/>
    <n v="1163"/>
    <n v="3"/>
    <n v="4"/>
    <n v="1663"/>
    <n v="0.28743235117257965"/>
    <n v="0.69933854479855684"/>
    <n v="0.26139294926913154"/>
    <x v="5"/>
    <x v="1"/>
    <n v="57"/>
    <n v="158"/>
    <n v="0"/>
    <n v="215"/>
    <n v="0.26511627900000001"/>
    <n v="0.73488372099999999"/>
    <n v="0.413953488372093"/>
    <n v="0.28743235117257965"/>
    <n v="89"/>
    <n v="184.1"/>
    <n v="96"/>
  </r>
  <r>
    <s v="HENRICO"/>
    <s v="403 - DERBYSHIRE"/>
    <n v="235"/>
    <n v="215"/>
    <s v="450"/>
    <n v="0.52222222222222225"/>
    <n v="0.4777777777777778"/>
    <n v="9"/>
    <n v="8"/>
    <n v="410"/>
    <n v="1000"/>
    <n v="0"/>
    <n v="0"/>
    <n v="1427"/>
    <n v="0.28731604765241764"/>
    <n v="0.70077084793272604"/>
    <n v="0.45"/>
    <x v="5"/>
    <x v="1"/>
    <n v="65"/>
    <n v="292"/>
    <m/>
    <n v="357"/>
    <n v="0.18207282899999999"/>
    <n v="0.81792717100000001"/>
    <n v="0.26050420168067223"/>
    <n v="0.28731604765241764"/>
    <n v="93"/>
    <n v="214.5"/>
    <n v="215"/>
  </r>
  <r>
    <s v="HANOVER"/>
    <s v="201 - BEAVERDAM"/>
    <n v="429"/>
    <n v="134"/>
    <s v="563"/>
    <n v="0.7619893428063943"/>
    <n v="0.23801065719360567"/>
    <n v="9"/>
    <n v="14"/>
    <n v="606"/>
    <n v="1492"/>
    <n v="3"/>
    <n v="2"/>
    <n v="2126"/>
    <n v="0.2850423330197554"/>
    <n v="0.70178739416745062"/>
    <n v="0.37734584450402142"/>
    <x v="5"/>
    <x v="1"/>
    <n v="157"/>
    <n v="236"/>
    <n v="0"/>
    <n v="393"/>
    <n v="0.39949109399999999"/>
    <n v="0.60050890599999995"/>
    <n v="0.43256997455470736"/>
    <n v="0.2850423330197554"/>
    <n v="170"/>
    <n v="398.7"/>
    <n v="134"/>
  </r>
  <r>
    <s v="HANOVER"/>
    <s v="303 - SHADY GROVE"/>
    <n v="262"/>
    <n v="190"/>
    <s v="452"/>
    <n v="0.57964601769911506"/>
    <n v="0.42035398230088494"/>
    <n v="2"/>
    <n v="11"/>
    <n v="455"/>
    <n v="1125"/>
    <n v="3"/>
    <n v="4"/>
    <n v="1600"/>
    <n v="0.28437499999999999"/>
    <n v="0.703125"/>
    <n v="0.40177777777777779"/>
    <x v="5"/>
    <x v="1"/>
    <n v="69"/>
    <n v="242"/>
    <n v="0"/>
    <n v="311"/>
    <n v="0.221864952"/>
    <n v="0.778135048"/>
    <n v="0.45337620578778126"/>
    <n v="0.28437499999999999"/>
    <n v="141"/>
    <n v="239.25"/>
    <n v="190"/>
  </r>
  <r>
    <s v="HANOVER"/>
    <s v="403 - COLD HARBOR"/>
    <n v="297"/>
    <n v="166"/>
    <s v="463"/>
    <n v="0.64146868250539957"/>
    <n v="0.35853131749460043"/>
    <n v="8"/>
    <n v="28"/>
    <n v="679"/>
    <n v="1666"/>
    <n v="8"/>
    <n v="7"/>
    <n v="2396"/>
    <n v="0.28338898163606008"/>
    <n v="0.69532554257095158"/>
    <n v="0.27791116446578634"/>
    <x v="5"/>
    <x v="1"/>
    <n v="70"/>
    <n v="249"/>
    <n v="0"/>
    <n v="319"/>
    <n v="0.21943573699999999"/>
    <n v="0.78056426300000004"/>
    <n v="0.45141065830720994"/>
    <n v="0.28338898163606008"/>
    <n v="144"/>
    <n v="263.05"/>
    <n v="166"/>
  </r>
  <r>
    <s v="HANOVER"/>
    <s v="701 - FARRINGTON"/>
    <n v="313"/>
    <n v="139"/>
    <s v="452"/>
    <n v="0.69247787610619471"/>
    <n v="0.30752212389380529"/>
    <n v="10"/>
    <n v="16"/>
    <n v="484"/>
    <n v="1208"/>
    <n v="1"/>
    <n v="5"/>
    <n v="1724"/>
    <n v="0.28074245939675174"/>
    <n v="0.70069605568445481"/>
    <n v="0.3741721854304636"/>
    <x v="5"/>
    <x v="1"/>
    <n v="87"/>
    <n v="234"/>
    <n v="0"/>
    <n v="321"/>
    <n v="0.271028037"/>
    <n v="0.728971963"/>
    <n v="0.40809968847352018"/>
    <n v="0.28074245939675174"/>
    <n v="131"/>
    <n v="288.8"/>
    <n v="139"/>
  </r>
  <r>
    <s v="CHESTERFIELD"/>
    <s v="507 - SALISBURY"/>
    <n v="444"/>
    <n v="363"/>
    <s v="807"/>
    <n v="0.55018587360594795"/>
    <n v="0.44981412639405205"/>
    <n v="2"/>
    <n v="17"/>
    <n v="825"/>
    <n v="2128"/>
    <n v="4"/>
    <n v="6"/>
    <n v="2982"/>
    <n v="0.27665995975855129"/>
    <n v="0.71361502347417838"/>
    <n v="0.37922932330827069"/>
    <x v="5"/>
    <x v="1"/>
    <n v="106"/>
    <n v="549"/>
    <m/>
    <n v="655"/>
    <n v="0.161832061"/>
    <n v="0.83816793899999997"/>
    <n v="0.23206106870229015"/>
    <n v="0.27665995975855129"/>
    <n v="152"/>
    <n v="402.75"/>
    <n v="363"/>
  </r>
  <r>
    <s v="HANOVER"/>
    <s v="604 - HANOVER GROVE"/>
    <n v="189"/>
    <n v="130"/>
    <s v="319"/>
    <n v="0.59247648902821315"/>
    <n v="0.40752351097178685"/>
    <n v="1"/>
    <n v="6"/>
    <n v="342"/>
    <n v="885"/>
    <n v="2"/>
    <n v="3"/>
    <n v="1239"/>
    <n v="0.27602905569007263"/>
    <n v="0.7142857142857143"/>
    <n v="0.36045197740112994"/>
    <x v="5"/>
    <x v="1"/>
    <n v="42"/>
    <n v="173"/>
    <n v="0"/>
    <n v="215"/>
    <n v="0.195348837"/>
    <n v="0.80465116299999995"/>
    <n v="0.48372093023255824"/>
    <n v="0.27602905569007263"/>
    <n v="104"/>
    <n v="171.9"/>
    <n v="130"/>
  </r>
  <r>
    <s v="SPOTSYLVANIA"/>
    <s v="203 - NI RIVER / ELYS FORD"/>
    <n v="99"/>
    <n v="103"/>
    <s v="202"/>
    <n v="0.49009900990099009"/>
    <n v="0.50990099009900991"/>
    <n v="4"/>
    <n v="14"/>
    <n v="424"/>
    <n v="1091"/>
    <n v="2"/>
    <n v="5"/>
    <n v="1540"/>
    <n v="0.27532467532467531"/>
    <n v="0.70844155844155843"/>
    <n v="0.18515123739688361"/>
    <x v="5"/>
    <x v="1"/>
    <n v="17"/>
    <n v="182"/>
    <m/>
    <n v="199"/>
    <n v="8.5427136000000001E-2"/>
    <n v="0.91457286400000004"/>
    <n v="1.5075376884422065E-2"/>
    <n v="0.27532467532467531"/>
    <n v="3"/>
    <n v="77.8"/>
    <n v="103"/>
  </r>
  <r>
    <s v="HANOVER"/>
    <s v="301 - CLAY"/>
    <n v="295"/>
    <n v="171"/>
    <s v="466"/>
    <n v="0.63304721030042921"/>
    <n v="0.36695278969957079"/>
    <n v="4"/>
    <n v="12"/>
    <n v="519"/>
    <n v="1339"/>
    <n v="4"/>
    <n v="8"/>
    <n v="1886"/>
    <n v="0.27518557794273596"/>
    <n v="0.70996818663838812"/>
    <n v="0.34802091112770722"/>
    <x v="5"/>
    <x v="1"/>
    <n v="44"/>
    <n v="254"/>
    <n v="0"/>
    <n v="298"/>
    <n v="0.147651007"/>
    <n v="0.852348993"/>
    <n v="0.56375838926174504"/>
    <n v="0.27518557794273596"/>
    <n v="168"/>
    <n v="269.05"/>
    <n v="171"/>
  </r>
  <r>
    <s v="GOOCHLAND"/>
    <s v="501 - MANAKIN"/>
    <n v="273"/>
    <n v="258"/>
    <s v="531"/>
    <n v="0.51412429378531077"/>
    <n v="0.48587570621468928"/>
    <n v="2"/>
    <n v="7"/>
    <n v="511"/>
    <n v="1337"/>
    <n v="2"/>
    <n v="1"/>
    <n v="1860"/>
    <n v="0.27473118279569891"/>
    <n v="0.71881720430107532"/>
    <n v="0.39715781600598354"/>
    <x v="5"/>
    <x v="1"/>
    <n v="54"/>
    <n v="329"/>
    <m/>
    <n v="383"/>
    <n v="0.140992167"/>
    <n v="0.85900783300000005"/>
    <n v="0.38642297650130542"/>
    <n v="0.27473118279569891"/>
    <n v="148"/>
    <n v="247.45"/>
    <n v="258"/>
  </r>
  <r>
    <s v="NEW KENT"/>
    <s v="202 - KENTWOOD"/>
    <n v="123"/>
    <n v="84"/>
    <s v="207"/>
    <n v="0.59420289855072461"/>
    <n v="0.40579710144927539"/>
    <n v="1"/>
    <n v="6"/>
    <n v="252"/>
    <n v="656"/>
    <n v="2"/>
    <n v="2"/>
    <n v="919"/>
    <n v="0.27421109902067464"/>
    <n v="0.71381936887921649"/>
    <n v="0.31554878048780488"/>
    <x v="5"/>
    <x v="1"/>
    <n v="29"/>
    <n v="127"/>
    <n v="0"/>
    <n v="156"/>
    <n v="0.185897436"/>
    <n v="0.81410256400000003"/>
    <n v="0.32692307692307687"/>
    <n v="0.27421109902067464"/>
    <n v="51"/>
    <n v="110.4"/>
    <n v="84"/>
  </r>
  <r>
    <s v="HANOVER"/>
    <s v="203 - WILMINGTON PARISH"/>
    <n v="301"/>
    <n v="143"/>
    <s v="444"/>
    <n v="0.67792792792792789"/>
    <n v="0.32207207207207206"/>
    <n v="4"/>
    <n v="8"/>
    <n v="399"/>
    <n v="1063"/>
    <n v="0"/>
    <n v="5"/>
    <n v="1479"/>
    <n v="0.26977687626774849"/>
    <n v="0.71872887085868831"/>
    <n v="0.41768579492003766"/>
    <x v="5"/>
    <x v="1"/>
    <n v="70"/>
    <n v="226"/>
    <n v="0"/>
    <n v="296"/>
    <n v="0.236486486"/>
    <n v="0.763513514"/>
    <n v="0.5"/>
    <n v="0.26977687626774849"/>
    <n v="148"/>
    <n v="281.05"/>
    <n v="143"/>
  </r>
  <r>
    <s v="CHESTERFIELD"/>
    <s v="309 - SKINQUARTER"/>
    <n v="192"/>
    <n v="175"/>
    <s v="367"/>
    <n v="0.52316076294277924"/>
    <n v="0.4768392370572207"/>
    <n v="11"/>
    <n v="30"/>
    <n v="681"/>
    <n v="1845"/>
    <n v="2"/>
    <n v="1"/>
    <n v="2570"/>
    <n v="0.26498054474708171"/>
    <n v="0.71789883268482491"/>
    <n v="0.19891598915989159"/>
    <x v="5"/>
    <x v="1"/>
    <n v="86"/>
    <n v="295"/>
    <m/>
    <n v="381"/>
    <n v="0.22572178500000001"/>
    <n v="0.77427821500000005"/>
    <n v="-3.6745406824146953E-2"/>
    <n v="0.26498054474708171"/>
    <n v="-14"/>
    <n v="157.94999999999999"/>
    <n v="175"/>
  </r>
  <r>
    <s v="HANOVER"/>
    <s v="210 - OAK HILL"/>
    <n v="69"/>
    <n v="58"/>
    <s v="127"/>
    <n v="0.54330708661417326"/>
    <n v="0.45669291338582679"/>
    <n v="0"/>
    <n v="2"/>
    <n v="129"/>
    <n v="367"/>
    <n v="1"/>
    <n v="1"/>
    <n v="500"/>
    <n v="0.25800000000000001"/>
    <n v="0.73399999999999999"/>
    <n v="0.34604904632152589"/>
    <x v="5"/>
    <x v="1"/>
    <n v="17"/>
    <n v="70"/>
    <n v="0"/>
    <n v="87"/>
    <n v="0.195402299"/>
    <n v="0.80459770100000005"/>
    <n v="0.45977011494252884"/>
    <n v="0.25800000000000001"/>
    <n v="40"/>
    <n v="62.55"/>
    <n v="58"/>
  </r>
  <r>
    <s v="HANOVER"/>
    <s v="502 - RURAL POINT"/>
    <n v="303"/>
    <n v="142"/>
    <s v="445"/>
    <n v="0.68089887640449442"/>
    <n v="0.31910112359550563"/>
    <n v="4"/>
    <n v="11"/>
    <n v="430"/>
    <n v="1213"/>
    <n v="5"/>
    <n v="5"/>
    <n v="1668"/>
    <n v="0.2577937649880096"/>
    <n v="0.7272182254196643"/>
    <n v="0.36685902720527619"/>
    <x v="5"/>
    <x v="1"/>
    <n v="76"/>
    <n v="247"/>
    <n v="0"/>
    <n v="323"/>
    <n v="0.235294118"/>
    <n v="0.764705882"/>
    <n v="0.37770897832817329"/>
    <n v="0.2577937649880096"/>
    <n v="122"/>
    <n v="281.5"/>
    <n v="142"/>
  </r>
  <r>
    <s v="CHESTERFIELD"/>
    <s v="517 - ROSELAND"/>
    <n v="39"/>
    <n v="33"/>
    <s v="72"/>
    <n v="0.54166666666666663"/>
    <n v="0.45833333333333331"/>
    <n v="0"/>
    <n v="4"/>
    <n v="71"/>
    <n v="205"/>
    <n v="0"/>
    <n v="0"/>
    <n v="280"/>
    <n v="0.25357142857142856"/>
    <n v="0.7321428571428571"/>
    <n v="0.35121951219512193"/>
    <x v="5"/>
    <x v="1"/>
    <n v="12"/>
    <n v="49"/>
    <m/>
    <n v="61"/>
    <n v="0.19672131100000001"/>
    <n v="0.80327868899999999"/>
    <n v="0.18032786885245899"/>
    <n v="0.25357142857142856"/>
    <n v="11"/>
    <n v="35.450000000000003"/>
    <n v="33"/>
  </r>
  <r>
    <s v="HENRICO"/>
    <s v="417 - TUCKAHOE"/>
    <n v="367"/>
    <n v="386"/>
    <s v="753"/>
    <n v="0.48738379814077026"/>
    <n v="0.51261620185922974"/>
    <n v="5"/>
    <n v="16"/>
    <n v="683"/>
    <n v="1987"/>
    <n v="2"/>
    <n v="1"/>
    <n v="2694"/>
    <n v="0.25352635486265773"/>
    <n v="0.7375649591685226"/>
    <n v="0.37896326119778562"/>
    <x v="5"/>
    <x v="1"/>
    <n v="103"/>
    <n v="468"/>
    <m/>
    <n v="571"/>
    <n v="0.180385289"/>
    <n v="0.81961471100000005"/>
    <n v="0.31873905429071803"/>
    <n v="0.25352635486265773"/>
    <n v="182"/>
    <n v="332.85"/>
    <n v="386"/>
  </r>
  <r>
    <s v="HANOVER"/>
    <s v="506 - GEORGETOWN"/>
    <n v="242"/>
    <n v="143"/>
    <s v="385"/>
    <n v="0.62857142857142856"/>
    <n v="0.37142857142857144"/>
    <n v="2"/>
    <n v="2"/>
    <n v="326"/>
    <n v="959"/>
    <n v="5"/>
    <n v="1"/>
    <n v="1295"/>
    <n v="0.25173745173745171"/>
    <n v="0.74054054054054053"/>
    <n v="0.40145985401459855"/>
    <x v="5"/>
    <x v="1"/>
    <n v="63"/>
    <n v="208"/>
    <n v="0"/>
    <n v="271"/>
    <n v="0.23247232500000001"/>
    <n v="0.76752767499999996"/>
    <n v="0.4206642066420665"/>
    <n v="0.25173745173745171"/>
    <n v="114"/>
    <n v="225.7"/>
    <n v="143"/>
  </r>
  <r>
    <s v="NEW KENT"/>
    <s v="103 - SOUTHERN BRANCH"/>
    <n v="224"/>
    <n v="96"/>
    <s v="320"/>
    <n v="0.7"/>
    <n v="0.3"/>
    <n v="4"/>
    <n v="10"/>
    <n v="366"/>
    <n v="1076"/>
    <n v="2"/>
    <n v="15"/>
    <n v="1473"/>
    <n v="0.2484725050916497"/>
    <n v="0.73048200950441278"/>
    <n v="0.29739776951672864"/>
    <x v="5"/>
    <x v="1"/>
    <n v="43"/>
    <n v="193"/>
    <n v="0"/>
    <n v="236"/>
    <n v="0.18220338999999999"/>
    <n v="0.81779661000000003"/>
    <n v="0.35593220338983045"/>
    <n v="0.2484725050916497"/>
    <n v="84"/>
    <n v="205.7"/>
    <n v="96"/>
  </r>
  <r>
    <s v="HANOVER"/>
    <s v="601 - VILLAGE"/>
    <n v="389"/>
    <n v="229"/>
    <s v="618"/>
    <n v="0.62944983818770228"/>
    <n v="0.37055016181229772"/>
    <n v="6"/>
    <n v="19"/>
    <n v="657"/>
    <n v="1956"/>
    <n v="4"/>
    <n v="4"/>
    <n v="2646"/>
    <n v="0.24829931972789115"/>
    <n v="0.73922902494331066"/>
    <n v="0.31595092024539878"/>
    <x v="5"/>
    <x v="1"/>
    <n v="102"/>
    <n v="388"/>
    <n v="0"/>
    <n v="490"/>
    <n v="0.20816326499999999"/>
    <n v="0.79183673499999996"/>
    <n v="0.26122448979591839"/>
    <n v="0.24829931972789115"/>
    <n v="128"/>
    <n v="356.15"/>
    <n v="229"/>
  </r>
  <r>
    <s v="RICHMOND"/>
    <s v="106 - ONE HUNDRED SIX"/>
    <n v="114"/>
    <n v="281"/>
    <s v="395"/>
    <n v="0.28860759493670884"/>
    <n v="0.71139240506329116"/>
    <n v="1"/>
    <n v="2"/>
    <n v="374"/>
    <n v="1161"/>
    <n v="0"/>
    <m/>
    <n v="1538"/>
    <n v="0.24317295188556567"/>
    <n v="0.75487646293888166"/>
    <n v="0.34022394487510765"/>
    <x v="5"/>
    <x v="1"/>
    <n v="53"/>
    <n v="295"/>
    <n v="0"/>
    <n v="348"/>
    <n v="0.15229885100000001"/>
    <n v="0.84770114900000004"/>
    <n v="0.13505747126436773"/>
    <n v="0.24317295188556567"/>
    <n v="47"/>
    <n v="95.3"/>
    <n v="281"/>
  </r>
  <r>
    <s v="HANOVER"/>
    <s v="505 - TOTOPOTOMOY"/>
    <n v="201"/>
    <n v="80"/>
    <s v="281"/>
    <n v="0.71530249110320288"/>
    <n v="0.28469750889679718"/>
    <n v="2"/>
    <n v="6"/>
    <n v="237"/>
    <n v="753"/>
    <n v="0"/>
    <n v="3"/>
    <n v="1001"/>
    <n v="0.23676323676323677"/>
    <n v="0.7522477522477522"/>
    <n v="0.37317397078353254"/>
    <x v="5"/>
    <x v="1"/>
    <n v="59"/>
    <n v="172"/>
    <n v="0"/>
    <n v="231"/>
    <n v="0.255411255"/>
    <n v="0.74458874500000005"/>
    <n v="0.21645021645021645"/>
    <n v="0.23676323676323677"/>
    <n v="50"/>
    <n v="189.15"/>
    <n v="80"/>
  </r>
  <r>
    <s v="HENRICO"/>
    <s v="410 - MOORELAND"/>
    <n v="121"/>
    <n v="278"/>
    <s v="399"/>
    <n v="0.3032581453634085"/>
    <n v="0.69674185463659144"/>
    <n v="2"/>
    <n v="5"/>
    <n v="276"/>
    <n v="981"/>
    <n v="1"/>
    <n v="0"/>
    <n v="1265"/>
    <n v="0.21818181818181817"/>
    <n v="0.77549407114624502"/>
    <n v="0.40672782874617736"/>
    <x v="5"/>
    <x v="1"/>
    <n v="24"/>
    <n v="285"/>
    <m/>
    <n v="309"/>
    <n v="7.7669902999999998E-2"/>
    <n v="0.92233009700000002"/>
    <n v="0.29126213592233019"/>
    <n v="0.21818181818181817"/>
    <n v="90"/>
    <n v="107.2"/>
    <n v="278"/>
  </r>
  <r>
    <s v="GOOCHLAND"/>
    <s v="502 - BLAIR ROAD"/>
    <n v="140"/>
    <n v="203"/>
    <s v="343"/>
    <n v="0.40816326530612246"/>
    <n v="0.59183673469387754"/>
    <n v="2"/>
    <n v="11"/>
    <n v="219"/>
    <n v="805"/>
    <n v="3"/>
    <n v="2"/>
    <n v="1042"/>
    <n v="0.21017274472168906"/>
    <n v="0.77255278310940501"/>
    <n v="0.42608695652173911"/>
    <x v="5"/>
    <x v="1"/>
    <n v="24"/>
    <n v="215"/>
    <m/>
    <n v="239"/>
    <n v="0.10041841"/>
    <n v="0.89958159000000004"/>
    <n v="0.43514644351464438"/>
    <n v="0.21017274472168906"/>
    <n v="104"/>
    <n v="129.05000000000001"/>
    <n v="203"/>
  </r>
  <r>
    <s v="HANOVER"/>
    <s v="401 - BATTLEFIELD"/>
    <n v="345"/>
    <n v="139"/>
    <s v="484"/>
    <n v="0.71280991735537191"/>
    <n v="0.28719008264462809"/>
    <n v="5"/>
    <n v="13"/>
    <n v="380"/>
    <n v="1601"/>
    <n v="0"/>
    <n v="5"/>
    <n v="2004"/>
    <n v="0.18962075848303392"/>
    <n v="0.7989021956087824"/>
    <n v="0.30231105559025612"/>
    <x v="5"/>
    <x v="1"/>
    <n v="81"/>
    <n v="304"/>
    <n v="1"/>
    <n v="386"/>
    <n v="0.20984456000000001"/>
    <n v="0.787564767"/>
    <n v="0.25388601036269431"/>
    <n v="0.18962075848303392"/>
    <n v="98"/>
    <n v="326"/>
    <n v="139"/>
  </r>
  <r>
    <s v="HANOVER"/>
    <s v="404 - BLACK CREEK"/>
    <n v="417"/>
    <n v="151"/>
    <s v="568"/>
    <n v="0.73415492957746475"/>
    <n v="0.26584507042253519"/>
    <n v="7"/>
    <n v="15"/>
    <n v="391"/>
    <n v="1663"/>
    <n v="2"/>
    <n v="0"/>
    <n v="2078"/>
    <n v="0.18816169393647739"/>
    <n v="0.80028873917228105"/>
    <n v="0.34155141310883946"/>
    <x v="5"/>
    <x v="1"/>
    <n v="78"/>
    <n v="312"/>
    <n v="0"/>
    <n v="390"/>
    <n v="0.2"/>
    <n v="0.8"/>
    <n v="0.45641025641025634"/>
    <n v="0.18816169393647739"/>
    <n v="178"/>
    <n v="397.45"/>
    <n v="151"/>
  </r>
  <r>
    <s v="HANOVER"/>
    <s v="504 - STUDLEY"/>
    <n v="240"/>
    <n v="93"/>
    <s v="333"/>
    <n v="0.72072072072072069"/>
    <n v="0.27927927927927926"/>
    <n v="5"/>
    <n v="8"/>
    <n v="189"/>
    <n v="1000"/>
    <n v="3"/>
    <n v="1"/>
    <n v="1206"/>
    <n v="0.15671641791044777"/>
    <n v="0.82918739635157546"/>
    <n v="0.33300000000000002"/>
    <x v="5"/>
    <x v="1"/>
    <n v="52"/>
    <n v="213"/>
    <n v="0"/>
    <n v="265"/>
    <n v="0.19622641499999999"/>
    <n v="0.80377358499999996"/>
    <n v="0.2566037735849056"/>
    <n v="0.15671641791044777"/>
    <n v="68"/>
    <n v="230.55"/>
    <n v="93"/>
  </r>
  <r>
    <m/>
    <m/>
    <m/>
    <m/>
    <m/>
    <m/>
    <m/>
    <m/>
    <m/>
    <m/>
    <m/>
    <m/>
    <m/>
    <m/>
    <m/>
    <m/>
    <m/>
    <x v="0"/>
    <x v="2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6" cacheId="12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H10" firstHeaderRow="1" firstDataRow="2" firstDataCol="1" rowPageCount="1" colPageCount="1"/>
  <pivotFields count="30"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5"/>
        <item x="3"/>
        <item x="2"/>
        <item x="1"/>
        <item x="4"/>
        <item h="1" x="0"/>
        <item t="default"/>
      </items>
    </pivotField>
    <pivotField axis="axisPage" multipleItemSelectionAllowed="1" showAll="0">
      <items count="4">
        <item h="1" x="0"/>
        <item x="1"/>
        <item x="2"/>
        <item t="default"/>
      </items>
    </pivotField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18" hier="-1"/>
  </pageFields>
  <dataFields count="7">
    <dataField name="Sum of David A. Brat" fld="2" baseField="0" baseItem="0"/>
    <dataField name="Sum of Eric I. Cantor" fld="3" baseField="0" baseItem="0"/>
    <dataField name="Sum of Bayne" fld="19" baseField="0" baseItem="0"/>
    <dataField name="Sum of Cantor" fld="20" baseField="0" baseItem="0"/>
    <dataField name="Sum of TOTAL" fld="22" baseField="0" baseItem="0"/>
    <dataField name="Sum of Romney" fld="10" baseField="0" baseItem="0"/>
    <dataField name="Sum of Obama" fld="9" baseField="0" baseItem="0"/>
  </dataFields>
  <formats count="2"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</sheetPr>
  <dimension ref="A1:AD235"/>
  <sheetViews>
    <sheetView tabSelected="1" workbookViewId="0">
      <selection activeCell="I35" sqref="I35"/>
    </sheetView>
  </sheetViews>
  <sheetFormatPr baseColWidth="10" defaultColWidth="8.83203125" defaultRowHeight="13" x14ac:dyDescent="0"/>
  <cols>
    <col min="1" max="1" width="22.33203125" style="15" customWidth="1"/>
    <col min="2" max="2" width="27.5" style="15" customWidth="1"/>
    <col min="3" max="3" width="16.1640625" style="15" customWidth="1"/>
    <col min="4" max="4" width="17.5" style="15" customWidth="1"/>
    <col min="5" max="5" width="7.5" style="22" customWidth="1"/>
    <col min="6" max="8" width="7.5" style="15" customWidth="1"/>
    <col min="9" max="15" width="8.83203125" style="15"/>
    <col min="16" max="16" width="8.83203125" style="25"/>
    <col min="17" max="17" width="8.83203125" style="19"/>
    <col min="18" max="19" width="18.83203125" style="15" customWidth="1"/>
    <col min="20" max="25" width="8.83203125" style="15"/>
    <col min="26" max="27" width="8.83203125" style="19"/>
    <col min="28" max="28" width="27.6640625" style="15" customWidth="1"/>
    <col min="29" max="29" width="8.83203125" style="25"/>
    <col min="30" max="30" width="13.33203125" style="15" customWidth="1"/>
    <col min="31" max="16384" width="8.83203125" style="15"/>
  </cols>
  <sheetData>
    <row r="1" spans="1:30" s="9" customFormat="1" ht="14" customHeight="1">
      <c r="A1" s="9" t="s">
        <v>483</v>
      </c>
      <c r="B1" s="10" t="s">
        <v>32</v>
      </c>
      <c r="C1" s="10" t="s">
        <v>409</v>
      </c>
      <c r="D1" s="10" t="s">
        <v>256</v>
      </c>
      <c r="E1" s="11" t="s">
        <v>54</v>
      </c>
      <c r="F1" s="12" t="s">
        <v>428</v>
      </c>
      <c r="G1" s="12" t="s">
        <v>429</v>
      </c>
      <c r="H1" s="12"/>
      <c r="I1" s="9" t="s">
        <v>479</v>
      </c>
      <c r="J1" s="9" t="s">
        <v>423</v>
      </c>
      <c r="K1" s="9" t="s">
        <v>424</v>
      </c>
      <c r="L1" s="9" t="s">
        <v>425</v>
      </c>
      <c r="M1" s="9" t="s">
        <v>426</v>
      </c>
      <c r="N1" s="9" t="s">
        <v>480</v>
      </c>
      <c r="O1" s="9" t="s">
        <v>427</v>
      </c>
      <c r="P1" s="24" t="s">
        <v>430</v>
      </c>
      <c r="Q1" s="24" t="s">
        <v>431</v>
      </c>
      <c r="R1" s="9" t="s">
        <v>432</v>
      </c>
      <c r="S1" s="9" t="s">
        <v>481</v>
      </c>
      <c r="T1" s="9" t="s">
        <v>435</v>
      </c>
      <c r="V1" s="13" t="s">
        <v>462</v>
      </c>
      <c r="W1" s="13" t="s">
        <v>463</v>
      </c>
      <c r="X1" s="13" t="s">
        <v>464</v>
      </c>
      <c r="Y1" s="13" t="s">
        <v>275</v>
      </c>
      <c r="Z1" s="14" t="s">
        <v>465</v>
      </c>
      <c r="AA1" s="14" t="s">
        <v>466</v>
      </c>
      <c r="AB1" s="13" t="s">
        <v>482</v>
      </c>
      <c r="AC1" s="23" t="s">
        <v>430</v>
      </c>
      <c r="AD1" s="9" t="s">
        <v>484</v>
      </c>
    </row>
    <row r="2" spans="1:30">
      <c r="A2" s="15" t="s">
        <v>417</v>
      </c>
      <c r="B2" s="16" t="s">
        <v>223</v>
      </c>
      <c r="C2" s="16">
        <v>73</v>
      </c>
      <c r="D2" s="16">
        <v>61</v>
      </c>
      <c r="E2" s="17" t="s">
        <v>39</v>
      </c>
      <c r="F2" s="18">
        <f>C2/E2</f>
        <v>0.54477611940298509</v>
      </c>
      <c r="G2" s="18">
        <f>D2/E2</f>
        <v>0.45522388059701491</v>
      </c>
      <c r="H2" s="18"/>
      <c r="P2" s="25" t="e">
        <f>K2/O2</f>
        <v>#DIV/0!</v>
      </c>
      <c r="Q2" s="19" t="e">
        <f>L2/O2</f>
        <v>#DIV/0!</v>
      </c>
      <c r="R2" s="19" t="e">
        <f>E2/L2</f>
        <v>#DIV/0!</v>
      </c>
      <c r="S2" s="19"/>
      <c r="T2" s="15" t="s">
        <v>433</v>
      </c>
      <c r="V2" s="20">
        <v>33</v>
      </c>
      <c r="W2" s="20">
        <v>67</v>
      </c>
      <c r="X2" s="20"/>
      <c r="Y2" s="20">
        <v>100</v>
      </c>
      <c r="Z2" s="21">
        <v>0.33</v>
      </c>
      <c r="AA2" s="21">
        <v>0.67</v>
      </c>
      <c r="AB2" s="15">
        <f>(E2/Y2)-1</f>
        <v>0.34000000000000008</v>
      </c>
      <c r="AC2" s="25">
        <v>0.5</v>
      </c>
      <c r="AD2" s="22">
        <f>E2-Y2</f>
        <v>34</v>
      </c>
    </row>
    <row r="3" spans="1:30">
      <c r="A3" s="15" t="s">
        <v>420</v>
      </c>
      <c r="B3" s="16" t="s">
        <v>155</v>
      </c>
      <c r="C3" s="16">
        <v>0</v>
      </c>
      <c r="D3" s="16">
        <v>0</v>
      </c>
      <c r="E3" s="17" t="s">
        <v>311</v>
      </c>
      <c r="F3" s="18" t="e">
        <f>C3/E3</f>
        <v>#DIV/0!</v>
      </c>
      <c r="G3" s="18" t="e">
        <f>D3/E3</f>
        <v>#DIV/0!</v>
      </c>
      <c r="H3" s="18"/>
      <c r="I3" s="15">
        <v>11</v>
      </c>
      <c r="J3" s="15">
        <v>24</v>
      </c>
      <c r="K3" s="15">
        <v>1233</v>
      </c>
      <c r="L3" s="15">
        <v>1118</v>
      </c>
      <c r="M3" s="15">
        <v>4</v>
      </c>
      <c r="N3" s="15">
        <v>3</v>
      </c>
      <c r="O3" s="15">
        <v>2393</v>
      </c>
      <c r="P3" s="25">
        <f>K3/O3</f>
        <v>0.51525282072712075</v>
      </c>
      <c r="Q3" s="19">
        <f>L3/O3</f>
        <v>0.467195988299206</v>
      </c>
      <c r="R3" s="19">
        <f>E3/L3</f>
        <v>0</v>
      </c>
      <c r="S3" s="19" t="s">
        <v>470</v>
      </c>
      <c r="T3" s="15" t="s">
        <v>433</v>
      </c>
      <c r="V3" s="20">
        <v>78</v>
      </c>
      <c r="W3" s="20">
        <v>271</v>
      </c>
      <c r="X3" s="20">
        <v>0</v>
      </c>
      <c r="Y3" s="20">
        <v>349</v>
      </c>
      <c r="Z3" s="21">
        <v>0.22349570199999999</v>
      </c>
      <c r="AA3" s="21">
        <v>0.77650429799999998</v>
      </c>
      <c r="AC3" s="25">
        <v>0.51525282072712075</v>
      </c>
      <c r="AD3" s="22"/>
    </row>
    <row r="4" spans="1:30">
      <c r="A4" s="15" t="s">
        <v>419</v>
      </c>
      <c r="B4" s="16" t="s">
        <v>199</v>
      </c>
      <c r="C4" s="16">
        <v>0</v>
      </c>
      <c r="D4" s="16">
        <v>0</v>
      </c>
      <c r="E4" s="17" t="s">
        <v>311</v>
      </c>
      <c r="F4" s="18" t="e">
        <f>C4/E4</f>
        <v>#DIV/0!</v>
      </c>
      <c r="G4" s="18" t="e">
        <f>D4/E4</f>
        <v>#DIV/0!</v>
      </c>
      <c r="H4" s="18"/>
      <c r="I4" s="15">
        <v>9</v>
      </c>
      <c r="J4" s="15">
        <v>10</v>
      </c>
      <c r="K4" s="15">
        <v>667</v>
      </c>
      <c r="L4" s="15">
        <v>846</v>
      </c>
      <c r="M4" s="15">
        <v>1</v>
      </c>
      <c r="N4" s="15">
        <v>3</v>
      </c>
      <c r="O4" s="15">
        <v>1536</v>
      </c>
      <c r="P4" s="25">
        <f>K4/O4</f>
        <v>0.43424479166666669</v>
      </c>
      <c r="Q4" s="19">
        <f>L4/O4</f>
        <v>0.55078125</v>
      </c>
      <c r="R4" s="19">
        <f>E4/L4</f>
        <v>0</v>
      </c>
      <c r="S4" s="19" t="s">
        <v>469</v>
      </c>
      <c r="T4" s="15" t="s">
        <v>433</v>
      </c>
      <c r="V4" s="20">
        <v>14</v>
      </c>
      <c r="W4" s="20">
        <v>89</v>
      </c>
      <c r="X4" s="20"/>
      <c r="Y4" s="20">
        <v>103</v>
      </c>
      <c r="Z4" s="21">
        <v>0.13592233000000001</v>
      </c>
      <c r="AA4" s="21">
        <v>0.86407767000000002</v>
      </c>
      <c r="AC4" s="25">
        <v>0.43424479166666669</v>
      </c>
    </row>
    <row r="5" spans="1:30">
      <c r="A5" s="15" t="s">
        <v>421</v>
      </c>
      <c r="B5" s="16" t="s">
        <v>91</v>
      </c>
      <c r="C5" s="16">
        <v>0</v>
      </c>
      <c r="D5" s="16">
        <v>0</v>
      </c>
      <c r="E5" s="17" t="s">
        <v>311</v>
      </c>
      <c r="F5" s="18" t="e">
        <f>C5/E5</f>
        <v>#DIV/0!</v>
      </c>
      <c r="G5" s="18" t="e">
        <f>D5/E5</f>
        <v>#DIV/0!</v>
      </c>
      <c r="H5" s="18"/>
      <c r="I5" s="15">
        <v>0</v>
      </c>
      <c r="J5" s="15">
        <v>0</v>
      </c>
      <c r="K5" s="15">
        <v>22</v>
      </c>
      <c r="L5" s="15">
        <v>31</v>
      </c>
      <c r="M5" s="15">
        <v>0</v>
      </c>
      <c r="N5" s="15">
        <v>0</v>
      </c>
      <c r="O5" s="15">
        <v>53</v>
      </c>
      <c r="P5" s="25">
        <f>K5/O5</f>
        <v>0.41509433962264153</v>
      </c>
      <c r="Q5" s="19">
        <f>L5/O5</f>
        <v>0.58490566037735847</v>
      </c>
      <c r="R5" s="19">
        <f>E5/L5</f>
        <v>0</v>
      </c>
      <c r="S5" s="19" t="s">
        <v>469</v>
      </c>
      <c r="T5" s="15" t="s">
        <v>433</v>
      </c>
      <c r="V5" s="20"/>
      <c r="W5" s="20"/>
      <c r="X5" s="20"/>
      <c r="Y5" s="20"/>
      <c r="Z5" s="21"/>
      <c r="AA5" s="21"/>
      <c r="AB5" s="15" t="e">
        <f>(E5/Y5)-1</f>
        <v>#DIV/0!</v>
      </c>
      <c r="AC5" s="25">
        <v>0.41509433962264153</v>
      </c>
    </row>
    <row r="6" spans="1:30">
      <c r="A6" s="15" t="s">
        <v>421</v>
      </c>
      <c r="B6" s="16" t="s">
        <v>120</v>
      </c>
      <c r="C6" s="16">
        <v>0</v>
      </c>
      <c r="D6" s="16">
        <v>0</v>
      </c>
      <c r="E6" s="17" t="s">
        <v>311</v>
      </c>
      <c r="F6" s="18" t="e">
        <f>C6/E6</f>
        <v>#DIV/0!</v>
      </c>
      <c r="G6" s="18" t="e">
        <f>D6/E6</f>
        <v>#DIV/0!</v>
      </c>
      <c r="H6" s="18"/>
      <c r="I6" s="15">
        <v>0</v>
      </c>
      <c r="J6" s="15">
        <v>0</v>
      </c>
      <c r="K6" s="15">
        <v>4</v>
      </c>
      <c r="L6" s="15">
        <v>9</v>
      </c>
      <c r="M6" s="15">
        <v>0</v>
      </c>
      <c r="N6" s="15">
        <v>0</v>
      </c>
      <c r="O6" s="15">
        <v>13</v>
      </c>
      <c r="P6" s="25">
        <f>K6/O6</f>
        <v>0.30769230769230771</v>
      </c>
      <c r="Q6" s="19">
        <f>L6/O6</f>
        <v>0.69230769230769229</v>
      </c>
      <c r="R6" s="19">
        <f>E6/L6</f>
        <v>0</v>
      </c>
      <c r="S6" s="19" t="s">
        <v>468</v>
      </c>
      <c r="T6" s="15" t="s">
        <v>433</v>
      </c>
      <c r="V6" s="20">
        <v>0</v>
      </c>
      <c r="W6" s="20">
        <v>0</v>
      </c>
      <c r="X6" s="20"/>
      <c r="Y6" s="20">
        <v>0</v>
      </c>
      <c r="Z6" s="21" t="e">
        <v>#DIV/0!</v>
      </c>
      <c r="AA6" s="21" t="e">
        <v>#DIV/0!</v>
      </c>
      <c r="AC6" s="25">
        <v>0.30769230769230771</v>
      </c>
    </row>
    <row r="7" spans="1:30">
      <c r="A7" s="15" t="s">
        <v>414</v>
      </c>
      <c r="B7" s="16" t="s">
        <v>232</v>
      </c>
      <c r="C7" s="16">
        <v>119</v>
      </c>
      <c r="D7" s="16">
        <v>97</v>
      </c>
      <c r="E7" s="17" t="s">
        <v>84</v>
      </c>
      <c r="F7" s="18">
        <f>C7/E7</f>
        <v>0.55092592592592593</v>
      </c>
      <c r="G7" s="18">
        <f>D7/E7</f>
        <v>0.44907407407407407</v>
      </c>
      <c r="H7" s="18"/>
      <c r="R7" s="19"/>
      <c r="S7" s="19"/>
      <c r="T7" s="15" t="s">
        <v>433</v>
      </c>
      <c r="V7" s="20"/>
      <c r="W7" s="20"/>
      <c r="X7" s="20"/>
      <c r="Y7" s="20"/>
      <c r="Z7" s="21"/>
      <c r="AA7" s="21"/>
      <c r="AB7" s="15" t="e">
        <f>(E7/Y7)-1</f>
        <v>#DIV/0!</v>
      </c>
    </row>
    <row r="8" spans="1:30">
      <c r="A8" s="15" t="s">
        <v>412</v>
      </c>
      <c r="B8" s="16" t="s">
        <v>75</v>
      </c>
      <c r="C8" s="16">
        <v>251</v>
      </c>
      <c r="D8" s="16">
        <v>278</v>
      </c>
      <c r="E8" s="17" t="s">
        <v>189</v>
      </c>
      <c r="F8" s="18">
        <f>C8/E8</f>
        <v>0.47448015122873344</v>
      </c>
      <c r="G8" s="18">
        <f>D8/E8</f>
        <v>0.52551984877126656</v>
      </c>
      <c r="H8" s="18"/>
      <c r="R8" s="19"/>
      <c r="S8" s="19"/>
      <c r="T8" s="15" t="s">
        <v>433</v>
      </c>
      <c r="V8" s="20"/>
      <c r="W8" s="20"/>
      <c r="X8" s="20"/>
      <c r="Y8" s="20"/>
      <c r="Z8" s="21"/>
      <c r="AA8" s="21"/>
      <c r="AB8" s="15" t="e">
        <f>(E8/Y8)-1</f>
        <v>#DIV/0!</v>
      </c>
    </row>
    <row r="9" spans="1:30">
      <c r="A9" s="15" t="s">
        <v>420</v>
      </c>
      <c r="B9" s="16" t="s">
        <v>61</v>
      </c>
      <c r="C9" s="16">
        <v>21</v>
      </c>
      <c r="D9" s="16">
        <v>15</v>
      </c>
      <c r="E9" s="17" t="s">
        <v>459</v>
      </c>
      <c r="F9" s="18">
        <f>C9/E9</f>
        <v>0.58333333333333337</v>
      </c>
      <c r="G9" s="18">
        <f>D9/E9</f>
        <v>0.41666666666666669</v>
      </c>
      <c r="H9" s="18"/>
      <c r="I9" s="15">
        <v>0</v>
      </c>
      <c r="J9" s="15">
        <v>3</v>
      </c>
      <c r="K9" s="15">
        <v>465</v>
      </c>
      <c r="L9" s="15">
        <v>56</v>
      </c>
      <c r="M9" s="15">
        <v>1</v>
      </c>
      <c r="O9" s="15">
        <v>525</v>
      </c>
      <c r="P9" s="25">
        <f>K9/O9</f>
        <v>0.88571428571428568</v>
      </c>
      <c r="Q9" s="19">
        <f>L9/O9</f>
        <v>0.10666666666666667</v>
      </c>
      <c r="R9" s="19">
        <f>E9/L9</f>
        <v>0.6428571428571429</v>
      </c>
      <c r="S9" s="19" t="s">
        <v>467</v>
      </c>
      <c r="T9" s="15" t="s">
        <v>434</v>
      </c>
      <c r="V9" s="20">
        <v>6</v>
      </c>
      <c r="W9" s="20">
        <v>10</v>
      </c>
      <c r="X9" s="20">
        <v>0</v>
      </c>
      <c r="Y9" s="20">
        <v>16</v>
      </c>
      <c r="Z9" s="21">
        <v>0.375</v>
      </c>
      <c r="AA9" s="21">
        <v>0.625</v>
      </c>
      <c r="AB9" s="15">
        <f>(E9/Y9)-1</f>
        <v>1.25</v>
      </c>
      <c r="AC9" s="25">
        <v>0.88571428571428568</v>
      </c>
      <c r="AD9" s="22">
        <f>E9-Y9</f>
        <v>20</v>
      </c>
    </row>
    <row r="10" spans="1:30">
      <c r="A10" s="15" t="s">
        <v>416</v>
      </c>
      <c r="B10" s="16" t="s">
        <v>310</v>
      </c>
      <c r="C10" s="16">
        <v>24</v>
      </c>
      <c r="D10" s="16">
        <v>4</v>
      </c>
      <c r="E10" s="17" t="s">
        <v>146</v>
      </c>
      <c r="F10" s="18">
        <f>C10/E10</f>
        <v>0.8571428571428571</v>
      </c>
      <c r="G10" s="18">
        <f>D10/E10</f>
        <v>0.14285714285714285</v>
      </c>
      <c r="H10" s="18"/>
      <c r="I10" s="15">
        <v>1</v>
      </c>
      <c r="J10" s="15">
        <v>2</v>
      </c>
      <c r="K10" s="15">
        <v>215</v>
      </c>
      <c r="L10" s="15">
        <v>32</v>
      </c>
      <c r="M10" s="15">
        <v>0</v>
      </c>
      <c r="N10" s="15">
        <v>1</v>
      </c>
      <c r="O10" s="15">
        <v>251</v>
      </c>
      <c r="P10" s="25">
        <f>K10/O10</f>
        <v>0.85657370517928288</v>
      </c>
      <c r="Q10" s="19">
        <f>L10/O10</f>
        <v>0.12749003984063745</v>
      </c>
      <c r="R10" s="19">
        <f>E10/L10</f>
        <v>0.875</v>
      </c>
      <c r="S10" s="19" t="s">
        <v>467</v>
      </c>
      <c r="T10" s="15" t="s">
        <v>434</v>
      </c>
      <c r="V10" s="20">
        <v>8</v>
      </c>
      <c r="W10" s="20">
        <v>6</v>
      </c>
      <c r="X10" s="20"/>
      <c r="Y10" s="20">
        <v>14</v>
      </c>
      <c r="Z10" s="21">
        <v>0.571428571</v>
      </c>
      <c r="AA10" s="21">
        <v>0.428571429</v>
      </c>
      <c r="AB10" s="15">
        <f>(E10/Y10)-1</f>
        <v>1</v>
      </c>
      <c r="AC10" s="25">
        <v>0.85657370517928288</v>
      </c>
      <c r="AD10" s="22">
        <f>E10-Y10</f>
        <v>14</v>
      </c>
    </row>
    <row r="11" spans="1:30">
      <c r="A11" s="15" t="s">
        <v>412</v>
      </c>
      <c r="B11" s="16" t="s">
        <v>368</v>
      </c>
      <c r="C11" s="16">
        <v>37</v>
      </c>
      <c r="D11" s="16">
        <v>42</v>
      </c>
      <c r="E11" s="17" t="s">
        <v>33</v>
      </c>
      <c r="F11" s="18">
        <f>C11/E11</f>
        <v>0.46835443037974683</v>
      </c>
      <c r="G11" s="18">
        <f>D11/E11</f>
        <v>0.53164556962025311</v>
      </c>
      <c r="H11" s="18"/>
      <c r="I11" s="15">
        <v>2</v>
      </c>
      <c r="J11" s="15">
        <v>4</v>
      </c>
      <c r="K11" s="15">
        <v>1088</v>
      </c>
      <c r="L11" s="15">
        <v>232</v>
      </c>
      <c r="M11" s="15">
        <v>0</v>
      </c>
      <c r="N11" s="15">
        <v>2</v>
      </c>
      <c r="O11" s="15">
        <v>1328</v>
      </c>
      <c r="P11" s="25">
        <f>K11/O11</f>
        <v>0.81927710843373491</v>
      </c>
      <c r="Q11" s="19">
        <f>L11/O11</f>
        <v>0.1746987951807229</v>
      </c>
      <c r="R11" s="19">
        <f>E11/L11</f>
        <v>0.34051724137931033</v>
      </c>
      <c r="S11" s="19" t="s">
        <v>467</v>
      </c>
      <c r="T11" s="15" t="s">
        <v>434</v>
      </c>
      <c r="V11" s="20">
        <v>14</v>
      </c>
      <c r="W11" s="20">
        <v>40</v>
      </c>
      <c r="X11" s="20"/>
      <c r="Y11" s="20">
        <v>54</v>
      </c>
      <c r="Z11" s="21">
        <v>0.25925925900000002</v>
      </c>
      <c r="AA11" s="21">
        <v>0.74074074099999998</v>
      </c>
      <c r="AB11" s="15">
        <f>(E11/Y11)-1</f>
        <v>0.46296296296296302</v>
      </c>
      <c r="AC11" s="25">
        <v>0.81927710843373491</v>
      </c>
      <c r="AD11" s="22">
        <f>E11-Y11</f>
        <v>25</v>
      </c>
    </row>
    <row r="12" spans="1:30">
      <c r="A12" s="15" t="s">
        <v>416</v>
      </c>
      <c r="B12" s="16" t="s">
        <v>293</v>
      </c>
      <c r="C12" s="16">
        <v>87</v>
      </c>
      <c r="D12" s="16">
        <v>26</v>
      </c>
      <c r="E12" s="17" t="s">
        <v>60</v>
      </c>
      <c r="F12" s="18">
        <f>C12/E12</f>
        <v>0.76991150442477874</v>
      </c>
      <c r="G12" s="18">
        <f>D12/E12</f>
        <v>0.23008849557522124</v>
      </c>
      <c r="H12" s="18"/>
      <c r="I12" s="15">
        <v>1</v>
      </c>
      <c r="J12" s="15">
        <v>9</v>
      </c>
      <c r="K12" s="15">
        <v>902</v>
      </c>
      <c r="L12" s="15">
        <v>196</v>
      </c>
      <c r="M12" s="15">
        <v>0</v>
      </c>
      <c r="N12" s="15">
        <v>4</v>
      </c>
      <c r="O12" s="15">
        <v>1112</v>
      </c>
      <c r="P12" s="25">
        <f>K12/O12</f>
        <v>0.8111510791366906</v>
      </c>
      <c r="Q12" s="19">
        <f>L12/O12</f>
        <v>0.17625899280575538</v>
      </c>
      <c r="R12" s="19">
        <f>E12/L12</f>
        <v>0.57653061224489799</v>
      </c>
      <c r="S12" s="19" t="s">
        <v>467</v>
      </c>
      <c r="T12" s="15" t="s">
        <v>434</v>
      </c>
      <c r="V12" s="20">
        <v>33</v>
      </c>
      <c r="W12" s="20">
        <v>28</v>
      </c>
      <c r="X12" s="20"/>
      <c r="Y12" s="20">
        <v>61</v>
      </c>
      <c r="Z12" s="21">
        <v>0.54098360700000003</v>
      </c>
      <c r="AA12" s="21">
        <v>0.45901639300000002</v>
      </c>
      <c r="AB12" s="15">
        <f>(E12/Y12)-1</f>
        <v>0.85245901639344268</v>
      </c>
      <c r="AC12" s="25">
        <v>0.8111510791366906</v>
      </c>
      <c r="AD12" s="22">
        <f>E12-Y12</f>
        <v>52</v>
      </c>
    </row>
    <row r="13" spans="1:30">
      <c r="A13" s="15" t="s">
        <v>416</v>
      </c>
      <c r="B13" s="16" t="s">
        <v>217</v>
      </c>
      <c r="C13" s="16">
        <v>101</v>
      </c>
      <c r="D13" s="16">
        <v>21</v>
      </c>
      <c r="E13" s="17" t="s">
        <v>291</v>
      </c>
      <c r="F13" s="18">
        <f>C13/E13</f>
        <v>0.82786885245901642</v>
      </c>
      <c r="G13" s="18">
        <f>D13/E13</f>
        <v>0.1721311475409836</v>
      </c>
      <c r="H13" s="18"/>
      <c r="I13" s="15">
        <v>2</v>
      </c>
      <c r="J13" s="15">
        <v>6</v>
      </c>
      <c r="K13" s="15">
        <v>869</v>
      </c>
      <c r="L13" s="15">
        <v>211</v>
      </c>
      <c r="M13" s="15">
        <v>3</v>
      </c>
      <c r="N13" s="15">
        <v>6</v>
      </c>
      <c r="O13" s="15">
        <v>1097</v>
      </c>
      <c r="P13" s="25">
        <f>K13/O13</f>
        <v>0.79216043755697352</v>
      </c>
      <c r="Q13" s="19">
        <f>L13/O13</f>
        <v>0.19234275296262535</v>
      </c>
      <c r="R13" s="19">
        <f>E13/L13</f>
        <v>0.5781990521327014</v>
      </c>
      <c r="S13" s="19" t="s">
        <v>467</v>
      </c>
      <c r="T13" s="15" t="s">
        <v>434</v>
      </c>
      <c r="V13" s="20">
        <v>44</v>
      </c>
      <c r="W13" s="20">
        <v>20</v>
      </c>
      <c r="X13" s="20"/>
      <c r="Y13" s="20">
        <v>64</v>
      </c>
      <c r="Z13" s="21">
        <v>0.6875</v>
      </c>
      <c r="AA13" s="21">
        <v>0.3125</v>
      </c>
      <c r="AB13" s="15">
        <f>(E13/Y13)-1</f>
        <v>0.90625</v>
      </c>
      <c r="AC13" s="25">
        <v>0.79216043755697352</v>
      </c>
      <c r="AD13" s="22">
        <f>E13-Y13</f>
        <v>58</v>
      </c>
    </row>
    <row r="14" spans="1:30">
      <c r="A14" s="15" t="s">
        <v>412</v>
      </c>
      <c r="B14" s="16" t="s">
        <v>206</v>
      </c>
      <c r="C14" s="16">
        <v>88</v>
      </c>
      <c r="D14" s="16">
        <v>52</v>
      </c>
      <c r="E14" s="17" t="s">
        <v>207</v>
      </c>
      <c r="F14" s="18">
        <f>C14/E14</f>
        <v>0.62857142857142856</v>
      </c>
      <c r="G14" s="18">
        <f>D14/E14</f>
        <v>0.37142857142857144</v>
      </c>
      <c r="H14" s="18"/>
      <c r="I14" s="15">
        <v>4</v>
      </c>
      <c r="J14" s="15">
        <v>10</v>
      </c>
      <c r="K14" s="15">
        <v>1496</v>
      </c>
      <c r="L14" s="15">
        <v>377</v>
      </c>
      <c r="M14" s="15">
        <v>4</v>
      </c>
      <c r="N14" s="15">
        <v>5</v>
      </c>
      <c r="O14" s="15">
        <v>1896</v>
      </c>
      <c r="P14" s="25">
        <f>K14/O14</f>
        <v>0.78902953586497893</v>
      </c>
      <c r="Q14" s="19">
        <f>L14/O14</f>
        <v>0.19883966244725737</v>
      </c>
      <c r="R14" s="19">
        <f>E14/L14</f>
        <v>0.3713527851458886</v>
      </c>
      <c r="S14" s="19" t="s">
        <v>467</v>
      </c>
      <c r="T14" s="15" t="s">
        <v>434</v>
      </c>
      <c r="V14" s="20">
        <v>22</v>
      </c>
      <c r="W14" s="20">
        <v>50</v>
      </c>
      <c r="X14" s="20"/>
      <c r="Y14" s="20">
        <v>72</v>
      </c>
      <c r="Z14" s="21">
        <v>0.30555555600000001</v>
      </c>
      <c r="AA14" s="21">
        <v>0.69444444400000005</v>
      </c>
      <c r="AB14" s="15">
        <f>(E14/Y14)-1</f>
        <v>0.94444444444444442</v>
      </c>
      <c r="AC14" s="25">
        <v>0.78902953586497893</v>
      </c>
      <c r="AD14" s="22">
        <f>E14-Y14</f>
        <v>68</v>
      </c>
    </row>
    <row r="15" spans="1:30">
      <c r="A15" s="15" t="s">
        <v>412</v>
      </c>
      <c r="B15" s="16" t="s">
        <v>126</v>
      </c>
      <c r="C15" s="16">
        <v>71</v>
      </c>
      <c r="D15" s="16">
        <v>29</v>
      </c>
      <c r="E15" s="17" t="s">
        <v>323</v>
      </c>
      <c r="F15" s="18">
        <f>C15/E15</f>
        <v>0.71</v>
      </c>
      <c r="G15" s="18">
        <f>D15/E15</f>
        <v>0.28999999999999998</v>
      </c>
      <c r="H15" s="18"/>
      <c r="I15" s="15">
        <v>0</v>
      </c>
      <c r="J15" s="15">
        <v>5</v>
      </c>
      <c r="K15" s="15">
        <v>985</v>
      </c>
      <c r="L15" s="15">
        <v>286</v>
      </c>
      <c r="M15" s="15">
        <v>2</v>
      </c>
      <c r="N15" s="15">
        <v>1</v>
      </c>
      <c r="O15" s="15">
        <v>1279</v>
      </c>
      <c r="P15" s="25">
        <f>K15/O15</f>
        <v>0.77013291634089132</v>
      </c>
      <c r="Q15" s="19">
        <f>L15/O15</f>
        <v>0.22361219702892884</v>
      </c>
      <c r="R15" s="19">
        <f>E15/L15</f>
        <v>0.34965034965034963</v>
      </c>
      <c r="S15" s="19" t="s">
        <v>467</v>
      </c>
      <c r="T15" s="15" t="s">
        <v>434</v>
      </c>
      <c r="V15" s="20">
        <v>29</v>
      </c>
      <c r="W15" s="20">
        <v>42</v>
      </c>
      <c r="X15" s="20"/>
      <c r="Y15" s="20">
        <v>71</v>
      </c>
      <c r="Z15" s="21">
        <v>0.408450704</v>
      </c>
      <c r="AA15" s="21">
        <v>0.59154929599999995</v>
      </c>
      <c r="AB15" s="15">
        <f>(E15/Y15)-1</f>
        <v>0.40845070422535201</v>
      </c>
      <c r="AC15" s="25">
        <v>0.77013291634089132</v>
      </c>
      <c r="AD15" s="22">
        <f>E15-Y15</f>
        <v>29</v>
      </c>
    </row>
    <row r="16" spans="1:30">
      <c r="A16" s="15" t="s">
        <v>416</v>
      </c>
      <c r="B16" s="16" t="s">
        <v>278</v>
      </c>
      <c r="C16" s="16">
        <v>65</v>
      </c>
      <c r="D16" s="16">
        <v>41</v>
      </c>
      <c r="E16" s="17" t="s">
        <v>317</v>
      </c>
      <c r="F16" s="18">
        <f>C16/E16</f>
        <v>0.6132075471698113</v>
      </c>
      <c r="G16" s="18">
        <f>D16/E16</f>
        <v>0.3867924528301887</v>
      </c>
      <c r="H16" s="18"/>
      <c r="I16" s="15">
        <v>1</v>
      </c>
      <c r="J16" s="15">
        <v>7</v>
      </c>
      <c r="K16" s="15">
        <v>1120</v>
      </c>
      <c r="L16" s="15">
        <v>325</v>
      </c>
      <c r="M16" s="15">
        <v>5</v>
      </c>
      <c r="N16" s="15">
        <v>2</v>
      </c>
      <c r="O16" s="15">
        <v>1460</v>
      </c>
      <c r="P16" s="25">
        <f>K16/O16</f>
        <v>0.76712328767123283</v>
      </c>
      <c r="Q16" s="19">
        <f>L16/O16</f>
        <v>0.2226027397260274</v>
      </c>
      <c r="R16" s="19">
        <f>E16/L16</f>
        <v>0.32615384615384613</v>
      </c>
      <c r="S16" s="19" t="s">
        <v>467</v>
      </c>
      <c r="T16" s="15" t="s">
        <v>434</v>
      </c>
      <c r="V16" s="20">
        <v>23</v>
      </c>
      <c r="W16" s="20">
        <v>65</v>
      </c>
      <c r="X16" s="20"/>
      <c r="Y16" s="20">
        <v>88</v>
      </c>
      <c r="Z16" s="21">
        <v>0.26136363600000001</v>
      </c>
      <c r="AA16" s="21">
        <v>0.73863636399999999</v>
      </c>
      <c r="AB16" s="15">
        <f>(E16/Y16)-1</f>
        <v>0.20454545454545459</v>
      </c>
      <c r="AC16" s="25">
        <v>0.76712328767123283</v>
      </c>
      <c r="AD16" s="22">
        <f>E16-Y16</f>
        <v>18</v>
      </c>
    </row>
    <row r="17" spans="1:30">
      <c r="A17" s="15" t="s">
        <v>420</v>
      </c>
      <c r="B17" s="16" t="s">
        <v>227</v>
      </c>
      <c r="C17" s="16">
        <v>51</v>
      </c>
      <c r="D17" s="16">
        <v>35</v>
      </c>
      <c r="E17" s="17" t="s">
        <v>379</v>
      </c>
      <c r="F17" s="18">
        <f>C17/E17</f>
        <v>0.59302325581395354</v>
      </c>
      <c r="G17" s="18">
        <f>D17/E17</f>
        <v>0.40697674418604651</v>
      </c>
      <c r="H17" s="18"/>
      <c r="I17" s="15">
        <v>2</v>
      </c>
      <c r="J17" s="15">
        <v>11</v>
      </c>
      <c r="K17" s="15">
        <v>629</v>
      </c>
      <c r="L17" s="15">
        <v>202</v>
      </c>
      <c r="M17" s="15">
        <v>3</v>
      </c>
      <c r="O17" s="15">
        <v>847</v>
      </c>
      <c r="P17" s="25">
        <f>K17/O17</f>
        <v>0.74262101534828806</v>
      </c>
      <c r="Q17" s="19">
        <f>L17/O17</f>
        <v>0.2384887839433294</v>
      </c>
      <c r="R17" s="19">
        <f>E17/L17</f>
        <v>0.42574257425742573</v>
      </c>
      <c r="S17" s="19" t="s">
        <v>467</v>
      </c>
      <c r="T17" s="15" t="s">
        <v>434</v>
      </c>
      <c r="V17" s="20">
        <v>16</v>
      </c>
      <c r="W17" s="20">
        <v>35</v>
      </c>
      <c r="X17" s="20">
        <v>0</v>
      </c>
      <c r="Y17" s="20">
        <v>51</v>
      </c>
      <c r="Z17" s="21">
        <v>0.31372549</v>
      </c>
      <c r="AA17" s="21">
        <v>0.68627450999999995</v>
      </c>
      <c r="AB17" s="15">
        <f>(E17/Y17)-1</f>
        <v>0.68627450980392157</v>
      </c>
      <c r="AC17" s="25">
        <v>0.74262101534828806</v>
      </c>
      <c r="AD17" s="22">
        <f>E17-Y17</f>
        <v>35</v>
      </c>
    </row>
    <row r="18" spans="1:30">
      <c r="A18" s="15" t="s">
        <v>416</v>
      </c>
      <c r="B18" s="16" t="s">
        <v>184</v>
      </c>
      <c r="C18" s="16">
        <v>183</v>
      </c>
      <c r="D18" s="16">
        <v>110</v>
      </c>
      <c r="E18" s="17" t="s">
        <v>281</v>
      </c>
      <c r="F18" s="18">
        <f>C18/E18</f>
        <v>0.62457337883959041</v>
      </c>
      <c r="G18" s="18">
        <f>D18/E18</f>
        <v>0.37542662116040953</v>
      </c>
      <c r="H18" s="18"/>
      <c r="I18" s="15">
        <v>2</v>
      </c>
      <c r="J18" s="15">
        <v>10</v>
      </c>
      <c r="K18" s="15">
        <v>1307</v>
      </c>
      <c r="L18" s="15">
        <v>457</v>
      </c>
      <c r="M18" s="15">
        <v>6</v>
      </c>
      <c r="N18" s="15">
        <v>3</v>
      </c>
      <c r="O18" s="15">
        <v>1785</v>
      </c>
      <c r="P18" s="25">
        <f>K18/O18</f>
        <v>0.73221288515406158</v>
      </c>
      <c r="Q18" s="19">
        <f>L18/O18</f>
        <v>0.25602240896358541</v>
      </c>
      <c r="R18" s="19">
        <f>E18/L18</f>
        <v>0.64113785557986869</v>
      </c>
      <c r="S18" s="19" t="s">
        <v>467</v>
      </c>
      <c r="T18" s="15" t="s">
        <v>434</v>
      </c>
      <c r="V18" s="20">
        <v>44</v>
      </c>
      <c r="W18" s="20">
        <v>125</v>
      </c>
      <c r="X18" s="20"/>
      <c r="Y18" s="20">
        <v>169</v>
      </c>
      <c r="Z18" s="21">
        <v>0.26035502999999999</v>
      </c>
      <c r="AA18" s="21">
        <v>0.73964496999999996</v>
      </c>
      <c r="AB18" s="15">
        <f>(E18/Y18)-1</f>
        <v>0.73372781065088755</v>
      </c>
      <c r="AC18" s="25">
        <v>0.73221288515406158</v>
      </c>
      <c r="AD18" s="22">
        <f>E18-Y18</f>
        <v>124</v>
      </c>
    </row>
    <row r="19" spans="1:30">
      <c r="A19" s="15" t="s">
        <v>416</v>
      </c>
      <c r="B19" s="16" t="s">
        <v>171</v>
      </c>
      <c r="C19" s="16">
        <v>137</v>
      </c>
      <c r="D19" s="16">
        <v>80</v>
      </c>
      <c r="E19" s="17" t="s">
        <v>82</v>
      </c>
      <c r="F19" s="18">
        <f>C19/E19</f>
        <v>0.63133640552995396</v>
      </c>
      <c r="G19" s="18">
        <f>D19/E19</f>
        <v>0.3686635944700461</v>
      </c>
      <c r="H19" s="18"/>
      <c r="I19" s="15">
        <v>6</v>
      </c>
      <c r="J19" s="15">
        <v>16</v>
      </c>
      <c r="K19" s="15">
        <v>1683</v>
      </c>
      <c r="L19" s="15">
        <v>639</v>
      </c>
      <c r="M19" s="15">
        <v>3</v>
      </c>
      <c r="N19" s="15">
        <v>11</v>
      </c>
      <c r="O19" s="15">
        <v>2358</v>
      </c>
      <c r="P19" s="25">
        <f>K19/O19</f>
        <v>0.7137404580152672</v>
      </c>
      <c r="Q19" s="19">
        <f>L19/O19</f>
        <v>0.27099236641221375</v>
      </c>
      <c r="R19" s="19">
        <f>E19/L19</f>
        <v>0.33959311424100158</v>
      </c>
      <c r="S19" s="19" t="s">
        <v>467</v>
      </c>
      <c r="T19" s="15" t="s">
        <v>434</v>
      </c>
      <c r="V19" s="20">
        <v>52</v>
      </c>
      <c r="W19" s="20">
        <v>79</v>
      </c>
      <c r="X19" s="20"/>
      <c r="Y19" s="20">
        <v>131</v>
      </c>
      <c r="Z19" s="21">
        <v>0.39694656499999997</v>
      </c>
      <c r="AA19" s="21">
        <v>0.60305343499999997</v>
      </c>
      <c r="AB19" s="15">
        <f>(E19/Y19)-1</f>
        <v>0.65648854961832059</v>
      </c>
      <c r="AC19" s="25">
        <v>0.7137404580152672</v>
      </c>
      <c r="AD19" s="22">
        <f>E19-Y19</f>
        <v>86</v>
      </c>
    </row>
    <row r="20" spans="1:30">
      <c r="A20" s="15" t="s">
        <v>412</v>
      </c>
      <c r="B20" s="16" t="s">
        <v>135</v>
      </c>
      <c r="C20" s="16">
        <v>51</v>
      </c>
      <c r="D20" s="16">
        <v>26</v>
      </c>
      <c r="E20" s="17" t="s">
        <v>104</v>
      </c>
      <c r="F20" s="18">
        <f>C20/E20</f>
        <v>0.66233766233766234</v>
      </c>
      <c r="G20" s="18">
        <f>D20/E20</f>
        <v>0.33766233766233766</v>
      </c>
      <c r="H20" s="18"/>
      <c r="I20" s="15">
        <v>2</v>
      </c>
      <c r="J20" s="15">
        <v>11</v>
      </c>
      <c r="K20" s="15">
        <v>762</v>
      </c>
      <c r="L20" s="15">
        <v>302</v>
      </c>
      <c r="M20" s="15">
        <v>3</v>
      </c>
      <c r="N20" s="15">
        <v>6</v>
      </c>
      <c r="O20" s="15">
        <v>1086</v>
      </c>
      <c r="P20" s="25">
        <f>K20/O20</f>
        <v>0.7016574585635359</v>
      </c>
      <c r="Q20" s="19">
        <f>L20/O20</f>
        <v>0.27808471454880296</v>
      </c>
      <c r="R20" s="19">
        <f>E20/L20</f>
        <v>0.25496688741721857</v>
      </c>
      <c r="S20" s="19" t="s">
        <v>467</v>
      </c>
      <c r="T20" s="15" t="s">
        <v>434</v>
      </c>
      <c r="V20" s="20">
        <v>14</v>
      </c>
      <c r="W20" s="20">
        <v>50</v>
      </c>
      <c r="X20" s="20"/>
      <c r="Y20" s="20">
        <v>64</v>
      </c>
      <c r="Z20" s="21">
        <v>0.21875</v>
      </c>
      <c r="AA20" s="21">
        <v>0.78125</v>
      </c>
      <c r="AB20" s="15">
        <f>(E20/Y20)-1</f>
        <v>0.203125</v>
      </c>
      <c r="AC20" s="25">
        <v>0.7016574585635359</v>
      </c>
      <c r="AD20" s="22">
        <f>E20-Y20</f>
        <v>13</v>
      </c>
    </row>
    <row r="21" spans="1:30">
      <c r="A21" s="15" t="s">
        <v>420</v>
      </c>
      <c r="B21" s="16" t="s">
        <v>198</v>
      </c>
      <c r="C21" s="16">
        <v>107</v>
      </c>
      <c r="D21" s="16">
        <v>67</v>
      </c>
      <c r="E21" s="17" t="s">
        <v>331</v>
      </c>
      <c r="F21" s="18">
        <f>C21/E21</f>
        <v>0.61494252873563215</v>
      </c>
      <c r="G21" s="18">
        <f>D21/E21</f>
        <v>0.38505747126436779</v>
      </c>
      <c r="H21" s="18"/>
      <c r="I21" s="15">
        <v>5</v>
      </c>
      <c r="J21" s="15">
        <v>8</v>
      </c>
      <c r="K21" s="15">
        <v>1002</v>
      </c>
      <c r="L21" s="15">
        <v>491</v>
      </c>
      <c r="M21" s="15">
        <v>3</v>
      </c>
      <c r="N21" s="15">
        <v>2</v>
      </c>
      <c r="O21" s="15">
        <v>1511</v>
      </c>
      <c r="P21" s="25">
        <f>K21/O21</f>
        <v>0.66313699536730641</v>
      </c>
      <c r="Q21" s="19">
        <f>L21/O21</f>
        <v>0.32495036399735272</v>
      </c>
      <c r="R21" s="19">
        <f>E21/L21</f>
        <v>0.3543788187372709</v>
      </c>
      <c r="S21" s="19" t="s">
        <v>467</v>
      </c>
      <c r="T21" s="15" t="s">
        <v>434</v>
      </c>
      <c r="V21" s="20">
        <v>43</v>
      </c>
      <c r="W21" s="20">
        <v>117</v>
      </c>
      <c r="X21" s="20">
        <v>0</v>
      </c>
      <c r="Y21" s="20">
        <v>160</v>
      </c>
      <c r="Z21" s="21">
        <v>0.26874999999999999</v>
      </c>
      <c r="AA21" s="21">
        <v>0.73124999999999996</v>
      </c>
      <c r="AB21" s="15">
        <f>(E21/Y21)-1</f>
        <v>8.7499999999999911E-2</v>
      </c>
      <c r="AC21" s="25">
        <v>0.66313699536730641</v>
      </c>
      <c r="AD21" s="22">
        <f>E21-Y21</f>
        <v>14</v>
      </c>
    </row>
    <row r="22" spans="1:30">
      <c r="A22" s="15" t="s">
        <v>416</v>
      </c>
      <c r="B22" s="16" t="s">
        <v>76</v>
      </c>
      <c r="C22" s="16">
        <v>72</v>
      </c>
      <c r="D22" s="16">
        <v>26</v>
      </c>
      <c r="E22" s="17" t="s">
        <v>151</v>
      </c>
      <c r="F22" s="18">
        <f>C22/E22</f>
        <v>0.73469387755102045</v>
      </c>
      <c r="G22" s="18">
        <f>D22/E22</f>
        <v>0.26530612244897961</v>
      </c>
      <c r="H22" s="18"/>
      <c r="I22" s="15">
        <v>3</v>
      </c>
      <c r="J22" s="15">
        <v>5</v>
      </c>
      <c r="K22" s="15">
        <v>355</v>
      </c>
      <c r="L22" s="15">
        <v>182</v>
      </c>
      <c r="M22" s="15">
        <v>1</v>
      </c>
      <c r="N22" s="15">
        <v>1</v>
      </c>
      <c r="O22" s="15">
        <v>547</v>
      </c>
      <c r="P22" s="25">
        <f>K22/O22</f>
        <v>0.64899451553930532</v>
      </c>
      <c r="Q22" s="19">
        <f>L22/O22</f>
        <v>0.3327239488117002</v>
      </c>
      <c r="R22" s="19">
        <f>E22/L22</f>
        <v>0.53846153846153844</v>
      </c>
      <c r="S22" s="19" t="s">
        <v>467</v>
      </c>
      <c r="T22" s="15" t="s">
        <v>434</v>
      </c>
      <c r="V22" s="20">
        <v>17</v>
      </c>
      <c r="W22" s="20">
        <v>41</v>
      </c>
      <c r="X22" s="20"/>
      <c r="Y22" s="20">
        <v>58</v>
      </c>
      <c r="Z22" s="21">
        <v>0.29310344799999999</v>
      </c>
      <c r="AA22" s="21">
        <v>0.70689655200000001</v>
      </c>
      <c r="AB22" s="15">
        <f>(E22/Y22)-1</f>
        <v>0.68965517241379315</v>
      </c>
      <c r="AC22" s="25">
        <v>0.64899451553930532</v>
      </c>
      <c r="AD22" s="22">
        <f>E22-Y22</f>
        <v>40</v>
      </c>
    </row>
    <row r="23" spans="1:30">
      <c r="A23" s="15" t="s">
        <v>416</v>
      </c>
      <c r="B23" s="16" t="s">
        <v>128</v>
      </c>
      <c r="C23" s="16">
        <v>84</v>
      </c>
      <c r="D23" s="16">
        <v>69</v>
      </c>
      <c r="E23" s="17" t="s">
        <v>364</v>
      </c>
      <c r="F23" s="18">
        <f>C23/E23</f>
        <v>0.5490196078431373</v>
      </c>
      <c r="G23" s="18">
        <f>D23/E23</f>
        <v>0.45098039215686275</v>
      </c>
      <c r="H23" s="18"/>
      <c r="I23" s="15">
        <v>2</v>
      </c>
      <c r="J23" s="15">
        <v>21</v>
      </c>
      <c r="K23" s="15">
        <v>1517</v>
      </c>
      <c r="L23" s="15">
        <v>789</v>
      </c>
      <c r="M23" s="15">
        <v>6</v>
      </c>
      <c r="N23" s="15">
        <v>6</v>
      </c>
      <c r="O23" s="15">
        <v>2341</v>
      </c>
      <c r="P23" s="25">
        <f>K23/O23</f>
        <v>0.64801366937206317</v>
      </c>
      <c r="Q23" s="19">
        <f>L23/O23</f>
        <v>0.337035454933789</v>
      </c>
      <c r="R23" s="19">
        <f>E23/L23</f>
        <v>0.19391634980988592</v>
      </c>
      <c r="S23" s="19" t="s">
        <v>467</v>
      </c>
      <c r="T23" s="15" t="s">
        <v>434</v>
      </c>
      <c r="V23" s="20">
        <v>22</v>
      </c>
      <c r="W23" s="20">
        <v>79</v>
      </c>
      <c r="X23" s="20"/>
      <c r="Y23" s="20">
        <v>101</v>
      </c>
      <c r="Z23" s="21">
        <v>0.21782178199999999</v>
      </c>
      <c r="AA23" s="21">
        <v>0.78217821799999998</v>
      </c>
      <c r="AB23" s="15">
        <f>(E23/Y23)-1</f>
        <v>0.51485148514851486</v>
      </c>
      <c r="AC23" s="25">
        <v>0.64801366937206317</v>
      </c>
      <c r="AD23" s="22">
        <f>E23-Y23</f>
        <v>52</v>
      </c>
    </row>
    <row r="24" spans="1:30">
      <c r="A24" s="15" t="s">
        <v>416</v>
      </c>
      <c r="B24" s="16" t="s">
        <v>122</v>
      </c>
      <c r="C24" s="16">
        <v>144</v>
      </c>
      <c r="D24" s="16">
        <v>55</v>
      </c>
      <c r="E24" s="17" t="s">
        <v>269</v>
      </c>
      <c r="F24" s="18">
        <f>C24/E24</f>
        <v>0.72361809045226133</v>
      </c>
      <c r="G24" s="18">
        <f>D24/E24</f>
        <v>0.27638190954773867</v>
      </c>
      <c r="H24" s="18"/>
      <c r="I24" s="15">
        <v>5</v>
      </c>
      <c r="J24" s="15">
        <v>20</v>
      </c>
      <c r="K24" s="15">
        <v>1054</v>
      </c>
      <c r="L24" s="15">
        <v>570</v>
      </c>
      <c r="M24" s="15">
        <v>5</v>
      </c>
      <c r="N24" s="15">
        <v>16</v>
      </c>
      <c r="O24" s="15">
        <v>1670</v>
      </c>
      <c r="P24" s="25">
        <f>K24/O24</f>
        <v>0.63113772455089823</v>
      </c>
      <c r="Q24" s="19">
        <f>L24/O24</f>
        <v>0.3413173652694611</v>
      </c>
      <c r="R24" s="19">
        <f>E24/L24</f>
        <v>0.34912280701754383</v>
      </c>
      <c r="S24" s="19" t="s">
        <v>467</v>
      </c>
      <c r="T24" s="15" t="s">
        <v>434</v>
      </c>
      <c r="V24" s="20">
        <v>49</v>
      </c>
      <c r="W24" s="20">
        <v>81</v>
      </c>
      <c r="X24" s="20"/>
      <c r="Y24" s="20">
        <v>130</v>
      </c>
      <c r="Z24" s="21">
        <v>0.376923077</v>
      </c>
      <c r="AA24" s="21">
        <v>0.62307692299999995</v>
      </c>
      <c r="AB24" s="15">
        <f>(E24/Y24)-1</f>
        <v>0.53076923076923066</v>
      </c>
      <c r="AC24" s="25">
        <v>0.63113772455089823</v>
      </c>
      <c r="AD24" s="22">
        <f>E24-Y24</f>
        <v>69</v>
      </c>
    </row>
    <row r="25" spans="1:30">
      <c r="A25" s="15" t="s">
        <v>415</v>
      </c>
      <c r="B25" s="16" t="s">
        <v>4</v>
      </c>
      <c r="C25" s="16">
        <v>131</v>
      </c>
      <c r="D25" s="16">
        <v>49</v>
      </c>
      <c r="E25" s="17" t="s">
        <v>383</v>
      </c>
      <c r="F25" s="18">
        <f>C25/E25</f>
        <v>0.72777777777777775</v>
      </c>
      <c r="G25" s="18">
        <f>D25/E25</f>
        <v>0.2722222222222222</v>
      </c>
      <c r="H25" s="18"/>
      <c r="I25" s="15">
        <v>1</v>
      </c>
      <c r="J25" s="15">
        <v>14</v>
      </c>
      <c r="K25" s="15">
        <v>838</v>
      </c>
      <c r="L25" s="15">
        <v>499</v>
      </c>
      <c r="M25" s="15">
        <v>4</v>
      </c>
      <c r="N25" s="15">
        <v>2</v>
      </c>
      <c r="O25" s="15">
        <v>1358</v>
      </c>
      <c r="P25" s="25">
        <f>K25/O25</f>
        <v>0.61708394698085423</v>
      </c>
      <c r="Q25" s="19">
        <f>L25/O25</f>
        <v>0.36745213549337263</v>
      </c>
      <c r="R25" s="19">
        <f>E25/L25</f>
        <v>0.36072144288577157</v>
      </c>
      <c r="S25" s="19" t="s">
        <v>467</v>
      </c>
      <c r="T25" s="15" t="s">
        <v>434</v>
      </c>
      <c r="V25" s="20">
        <v>31</v>
      </c>
      <c r="W25" s="20">
        <v>74</v>
      </c>
      <c r="X25" s="20">
        <v>0</v>
      </c>
      <c r="Y25" s="20">
        <v>105</v>
      </c>
      <c r="Z25" s="21">
        <v>0.29523809499999998</v>
      </c>
      <c r="AA25" s="21">
        <v>0.70476190500000002</v>
      </c>
      <c r="AB25" s="15">
        <f>(E25/Y25)-1</f>
        <v>0.71428571428571419</v>
      </c>
      <c r="AC25" s="25">
        <v>0.61708394698085423</v>
      </c>
      <c r="AD25" s="22">
        <f>E25-Y25</f>
        <v>75</v>
      </c>
    </row>
    <row r="26" spans="1:30">
      <c r="A26" s="15" t="s">
        <v>416</v>
      </c>
      <c r="B26" s="16" t="s">
        <v>179</v>
      </c>
      <c r="C26" s="16">
        <v>67</v>
      </c>
      <c r="D26" s="16">
        <v>37</v>
      </c>
      <c r="E26" s="17" t="s">
        <v>316</v>
      </c>
      <c r="F26" s="18">
        <f>C26/E26</f>
        <v>0.64423076923076927</v>
      </c>
      <c r="G26" s="18">
        <f>D26/E26</f>
        <v>0.35576923076923078</v>
      </c>
      <c r="H26" s="18"/>
      <c r="I26" s="15">
        <v>3</v>
      </c>
      <c r="J26" s="15">
        <v>13</v>
      </c>
      <c r="K26" s="15">
        <v>688</v>
      </c>
      <c r="L26" s="15">
        <v>413</v>
      </c>
      <c r="M26" s="15">
        <v>1</v>
      </c>
      <c r="N26" s="15">
        <v>3</v>
      </c>
      <c r="O26" s="15">
        <v>1121</v>
      </c>
      <c r="P26" s="25">
        <f>K26/O26</f>
        <v>0.61373773416592325</v>
      </c>
      <c r="Q26" s="19">
        <f>L26/O26</f>
        <v>0.36842105263157893</v>
      </c>
      <c r="R26" s="19">
        <f>E26/L26</f>
        <v>0.25181598062953997</v>
      </c>
      <c r="S26" s="19" t="s">
        <v>467</v>
      </c>
      <c r="T26" s="15" t="s">
        <v>434</v>
      </c>
      <c r="V26" s="20">
        <v>21</v>
      </c>
      <c r="W26" s="20">
        <v>48</v>
      </c>
      <c r="X26" s="20"/>
      <c r="Y26" s="20">
        <v>69</v>
      </c>
      <c r="Z26" s="21">
        <v>0.30434782599999999</v>
      </c>
      <c r="AA26" s="21">
        <v>0.69565217400000001</v>
      </c>
      <c r="AB26" s="15">
        <f>(E26/Y26)-1</f>
        <v>0.50724637681159424</v>
      </c>
      <c r="AC26" s="25">
        <v>0.61373773416592325</v>
      </c>
      <c r="AD26" s="22">
        <f>E26-Y26</f>
        <v>35</v>
      </c>
    </row>
    <row r="27" spans="1:30">
      <c r="A27" s="15" t="s">
        <v>413</v>
      </c>
      <c r="B27" s="16" t="s">
        <v>187</v>
      </c>
      <c r="C27" s="16">
        <v>82</v>
      </c>
      <c r="D27" s="16">
        <v>107</v>
      </c>
      <c r="E27" s="17" t="s">
        <v>394</v>
      </c>
      <c r="F27" s="18">
        <f>C27/E27</f>
        <v>0.43386243386243384</v>
      </c>
      <c r="G27" s="18">
        <f>D27/E27</f>
        <v>0.56613756613756616</v>
      </c>
      <c r="H27" s="18"/>
      <c r="I27" s="15">
        <v>4</v>
      </c>
      <c r="J27" s="15">
        <v>18</v>
      </c>
      <c r="K27" s="15">
        <v>1172</v>
      </c>
      <c r="L27" s="15">
        <v>771</v>
      </c>
      <c r="M27" s="15">
        <v>2</v>
      </c>
      <c r="N27" s="15">
        <v>5</v>
      </c>
      <c r="O27" s="15">
        <v>1972</v>
      </c>
      <c r="P27" s="25">
        <f>K27/O27</f>
        <v>0.59432048681541583</v>
      </c>
      <c r="Q27" s="19">
        <f>L27/O27</f>
        <v>0.39097363083164299</v>
      </c>
      <c r="R27" s="19">
        <f>E27/L27</f>
        <v>0.24513618677042801</v>
      </c>
      <c r="S27" s="19" t="s">
        <v>470</v>
      </c>
      <c r="T27" s="15" t="s">
        <v>434</v>
      </c>
      <c r="V27" s="20">
        <v>23</v>
      </c>
      <c r="W27" s="20">
        <v>125</v>
      </c>
      <c r="X27" s="20">
        <v>0</v>
      </c>
      <c r="Y27" s="20">
        <v>148</v>
      </c>
      <c r="Z27" s="21">
        <v>0.155405405</v>
      </c>
      <c r="AA27" s="21">
        <v>0.844594595</v>
      </c>
      <c r="AB27" s="15">
        <f>(E27/Y27)-1</f>
        <v>0.27702702702702697</v>
      </c>
      <c r="AC27" s="25">
        <v>0.59432048681541583</v>
      </c>
      <c r="AD27" s="22">
        <f>E27-Y27</f>
        <v>41</v>
      </c>
    </row>
    <row r="28" spans="1:30">
      <c r="A28" s="15" t="s">
        <v>417</v>
      </c>
      <c r="B28" s="16" t="s">
        <v>237</v>
      </c>
      <c r="C28" s="16">
        <v>106</v>
      </c>
      <c r="D28" s="16">
        <v>63</v>
      </c>
      <c r="E28" s="17" t="s">
        <v>191</v>
      </c>
      <c r="F28" s="18">
        <f>C28/E28</f>
        <v>0.62721893491124259</v>
      </c>
      <c r="G28" s="18">
        <f>D28/E28</f>
        <v>0.37278106508875741</v>
      </c>
      <c r="H28" s="18"/>
      <c r="I28" s="15">
        <v>8</v>
      </c>
      <c r="J28" s="15">
        <v>13</v>
      </c>
      <c r="K28" s="15">
        <v>1025</v>
      </c>
      <c r="L28" s="15">
        <v>709</v>
      </c>
      <c r="M28" s="15">
        <v>2</v>
      </c>
      <c r="N28" s="15">
        <v>4</v>
      </c>
      <c r="O28" s="15">
        <v>1761</v>
      </c>
      <c r="P28" s="25">
        <f>K28/O28</f>
        <v>0.58205565019875072</v>
      </c>
      <c r="Q28" s="19">
        <f>L28/O28</f>
        <v>0.40261215218625779</v>
      </c>
      <c r="R28" s="19">
        <f>E28/L28</f>
        <v>0.23836389280677009</v>
      </c>
      <c r="S28" s="19" t="s">
        <v>470</v>
      </c>
      <c r="T28" s="15" t="s">
        <v>434</v>
      </c>
      <c r="V28" s="20">
        <v>31</v>
      </c>
      <c r="W28" s="20">
        <v>91</v>
      </c>
      <c r="X28" s="20"/>
      <c r="Y28" s="20">
        <v>122</v>
      </c>
      <c r="Z28" s="21">
        <v>0.25409836099999999</v>
      </c>
      <c r="AA28" s="21">
        <v>0.74590163899999995</v>
      </c>
      <c r="AB28" s="15">
        <f>(E28/Y28)-1</f>
        <v>0.38524590163934436</v>
      </c>
      <c r="AC28" s="25">
        <v>0.58205565019875072</v>
      </c>
      <c r="AD28" s="22">
        <f>E28-Y28</f>
        <v>47</v>
      </c>
    </row>
    <row r="29" spans="1:30">
      <c r="A29" s="15" t="s">
        <v>421</v>
      </c>
      <c r="B29" s="16" t="s">
        <v>29</v>
      </c>
      <c r="C29" s="16">
        <v>38</v>
      </c>
      <c r="D29" s="16">
        <v>20</v>
      </c>
      <c r="E29" s="17" t="s">
        <v>142</v>
      </c>
      <c r="F29" s="18">
        <f>C29/E29</f>
        <v>0.65517241379310343</v>
      </c>
      <c r="G29" s="18">
        <f>D29/E29</f>
        <v>0.34482758620689657</v>
      </c>
      <c r="H29" s="18"/>
      <c r="I29" s="15">
        <v>3</v>
      </c>
      <c r="J29" s="15">
        <v>7</v>
      </c>
      <c r="K29" s="15">
        <v>570</v>
      </c>
      <c r="L29" s="15">
        <v>396</v>
      </c>
      <c r="M29" s="15">
        <v>2</v>
      </c>
      <c r="N29" s="15">
        <v>2</v>
      </c>
      <c r="O29" s="15">
        <v>980</v>
      </c>
      <c r="P29" s="25">
        <f>K29/O29</f>
        <v>0.58163265306122447</v>
      </c>
      <c r="Q29" s="19">
        <f>L29/O29</f>
        <v>0.40408163265306124</v>
      </c>
      <c r="R29" s="19">
        <f>E29/L29</f>
        <v>0.14646464646464646</v>
      </c>
      <c r="S29" s="19" t="s">
        <v>470</v>
      </c>
      <c r="T29" s="15" t="s">
        <v>434</v>
      </c>
      <c r="V29" s="20">
        <v>8</v>
      </c>
      <c r="W29" s="20">
        <v>38</v>
      </c>
      <c r="X29" s="20"/>
      <c r="Y29" s="20">
        <v>46</v>
      </c>
      <c r="Z29" s="21">
        <v>0.17391304299999999</v>
      </c>
      <c r="AA29" s="21">
        <v>0.82608695700000001</v>
      </c>
      <c r="AB29" s="15">
        <f>(E29/Y29)-1</f>
        <v>0.26086956521739135</v>
      </c>
      <c r="AC29" s="25">
        <v>0.58163265306122447</v>
      </c>
      <c r="AD29" s="22">
        <f>E29-Y29</f>
        <v>12</v>
      </c>
    </row>
    <row r="30" spans="1:30">
      <c r="A30" s="15" t="s">
        <v>412</v>
      </c>
      <c r="B30" s="16" t="s">
        <v>350</v>
      </c>
      <c r="C30" s="16">
        <v>198</v>
      </c>
      <c r="D30" s="16">
        <v>156</v>
      </c>
      <c r="E30" s="17" t="s">
        <v>10</v>
      </c>
      <c r="F30" s="18">
        <f>C30/E30</f>
        <v>0.55932203389830504</v>
      </c>
      <c r="G30" s="18">
        <f>D30/E30</f>
        <v>0.44067796610169491</v>
      </c>
      <c r="H30" s="18"/>
      <c r="I30" s="15">
        <v>3</v>
      </c>
      <c r="J30" s="15">
        <v>34</v>
      </c>
      <c r="K30" s="15">
        <v>1650</v>
      </c>
      <c r="L30" s="15">
        <v>1162</v>
      </c>
      <c r="M30" s="15">
        <v>7</v>
      </c>
      <c r="N30" s="15">
        <v>5</v>
      </c>
      <c r="O30" s="15">
        <v>2861</v>
      </c>
      <c r="P30" s="25">
        <f>K30/O30</f>
        <v>0.57672142607479904</v>
      </c>
      <c r="Q30" s="19">
        <f>L30/O30</f>
        <v>0.40615169521146455</v>
      </c>
      <c r="R30" s="19">
        <f>E30/L30</f>
        <v>0.30464716006884679</v>
      </c>
      <c r="S30" s="19" t="s">
        <v>470</v>
      </c>
      <c r="T30" s="15" t="s">
        <v>434</v>
      </c>
      <c r="V30" s="20">
        <v>70</v>
      </c>
      <c r="W30" s="20">
        <v>181</v>
      </c>
      <c r="X30" s="20"/>
      <c r="Y30" s="20">
        <v>251</v>
      </c>
      <c r="Z30" s="21">
        <v>0.278884462</v>
      </c>
      <c r="AA30" s="21">
        <v>0.72111553799999994</v>
      </c>
      <c r="AB30" s="15">
        <f>(E30/Y30)-1</f>
        <v>0.41035856573705187</v>
      </c>
      <c r="AC30" s="25">
        <v>0.57672142607479904</v>
      </c>
      <c r="AD30" s="22">
        <f>E30-Y30</f>
        <v>103</v>
      </c>
    </row>
    <row r="31" spans="1:30">
      <c r="A31" s="15" t="s">
        <v>416</v>
      </c>
      <c r="B31" s="16" t="s">
        <v>125</v>
      </c>
      <c r="C31" s="16">
        <v>17</v>
      </c>
      <c r="D31" s="16">
        <v>13</v>
      </c>
      <c r="E31" s="17" t="s">
        <v>97</v>
      </c>
      <c r="F31" s="18">
        <f>C31/E31</f>
        <v>0.56666666666666665</v>
      </c>
      <c r="G31" s="18">
        <f>D31/E31</f>
        <v>0.43333333333333335</v>
      </c>
      <c r="H31" s="18"/>
      <c r="I31" s="15">
        <v>0</v>
      </c>
      <c r="J31" s="15">
        <v>10</v>
      </c>
      <c r="K31" s="15">
        <v>158</v>
      </c>
      <c r="L31" s="15">
        <v>105</v>
      </c>
      <c r="M31" s="15">
        <v>3</v>
      </c>
      <c r="N31" s="15">
        <v>2</v>
      </c>
      <c r="O31" s="15">
        <v>278</v>
      </c>
      <c r="P31" s="25">
        <f>K31/O31</f>
        <v>0.56834532374100721</v>
      </c>
      <c r="Q31" s="19">
        <f>L31/O31</f>
        <v>0.37769784172661869</v>
      </c>
      <c r="R31" s="19">
        <f>E31/L31</f>
        <v>0.2857142857142857</v>
      </c>
      <c r="S31" s="19" t="s">
        <v>470</v>
      </c>
      <c r="T31" s="15" t="s">
        <v>434</v>
      </c>
      <c r="V31" s="20">
        <v>15</v>
      </c>
      <c r="W31" s="20">
        <v>17</v>
      </c>
      <c r="X31" s="20"/>
      <c r="Y31" s="20">
        <v>32</v>
      </c>
      <c r="Z31" s="21">
        <v>0.46875</v>
      </c>
      <c r="AA31" s="21">
        <v>0.53125</v>
      </c>
      <c r="AB31" s="15">
        <f>(E31/Y31)-1</f>
        <v>-6.25E-2</v>
      </c>
      <c r="AC31" s="25">
        <v>0.56834532374100721</v>
      </c>
      <c r="AD31" s="22">
        <f>E31-Y31</f>
        <v>-2</v>
      </c>
    </row>
    <row r="32" spans="1:30">
      <c r="A32" s="15" t="s">
        <v>416</v>
      </c>
      <c r="B32" s="16" t="s">
        <v>56</v>
      </c>
      <c r="C32" s="16">
        <v>189</v>
      </c>
      <c r="D32" s="16">
        <v>123</v>
      </c>
      <c r="E32" s="17" t="s">
        <v>121</v>
      </c>
      <c r="F32" s="18">
        <f>C32/E32</f>
        <v>0.60576923076923073</v>
      </c>
      <c r="G32" s="18">
        <f>D32/E32</f>
        <v>0.39423076923076922</v>
      </c>
      <c r="H32" s="18"/>
      <c r="I32" s="15">
        <v>4</v>
      </c>
      <c r="J32" s="15">
        <v>18</v>
      </c>
      <c r="K32" s="15">
        <v>1337</v>
      </c>
      <c r="L32" s="15">
        <v>1021</v>
      </c>
      <c r="M32" s="15">
        <v>2</v>
      </c>
      <c r="N32" s="15">
        <v>8</v>
      </c>
      <c r="O32" s="15">
        <v>2390</v>
      </c>
      <c r="P32" s="25">
        <f>K32/O32</f>
        <v>0.55941422594142265</v>
      </c>
      <c r="Q32" s="19">
        <f>L32/O32</f>
        <v>0.42719665271966528</v>
      </c>
      <c r="R32" s="19">
        <f>E32/L32</f>
        <v>0.30558276199804113</v>
      </c>
      <c r="S32" s="19" t="s">
        <v>470</v>
      </c>
      <c r="T32" s="15" t="s">
        <v>434</v>
      </c>
      <c r="V32" s="20">
        <v>48</v>
      </c>
      <c r="W32" s="20">
        <v>145</v>
      </c>
      <c r="X32" s="20"/>
      <c r="Y32" s="20">
        <v>193</v>
      </c>
      <c r="Z32" s="21">
        <v>0.24870466299999999</v>
      </c>
      <c r="AA32" s="21">
        <v>0.75129533699999995</v>
      </c>
      <c r="AB32" s="15">
        <f>(E32/Y32)-1</f>
        <v>0.61658031088082899</v>
      </c>
      <c r="AC32" s="25">
        <v>0.55941422594142265</v>
      </c>
      <c r="AD32" s="22">
        <f>E32-Y32</f>
        <v>119</v>
      </c>
    </row>
    <row r="33" spans="1:30">
      <c r="A33" s="15" t="s">
        <v>414</v>
      </c>
      <c r="B33" s="16" t="s">
        <v>339</v>
      </c>
      <c r="C33" s="16">
        <v>46</v>
      </c>
      <c r="D33" s="16">
        <v>32</v>
      </c>
      <c r="E33" s="17" t="s">
        <v>143</v>
      </c>
      <c r="F33" s="18">
        <f>C33/E33</f>
        <v>0.58974358974358976</v>
      </c>
      <c r="G33" s="18">
        <f>D33/E33</f>
        <v>0.41025641025641024</v>
      </c>
      <c r="H33" s="18"/>
      <c r="I33" s="15">
        <v>5</v>
      </c>
      <c r="J33" s="15">
        <v>1</v>
      </c>
      <c r="K33" s="15">
        <v>247</v>
      </c>
      <c r="L33" s="15">
        <v>189</v>
      </c>
      <c r="M33" s="15">
        <v>2</v>
      </c>
      <c r="N33" s="15">
        <v>2</v>
      </c>
      <c r="O33" s="15">
        <v>446</v>
      </c>
      <c r="P33" s="25">
        <f>K33/O33</f>
        <v>0.55381165919282516</v>
      </c>
      <c r="Q33" s="19">
        <f>L33/O33</f>
        <v>0.42376681614349776</v>
      </c>
      <c r="R33" s="19">
        <f>E33/L33</f>
        <v>0.41269841269841268</v>
      </c>
      <c r="S33" s="19" t="s">
        <v>470</v>
      </c>
      <c r="T33" s="15" t="s">
        <v>434</v>
      </c>
      <c r="V33" s="20">
        <v>25</v>
      </c>
      <c r="W33" s="20">
        <v>26</v>
      </c>
      <c r="X33" s="20"/>
      <c r="Y33" s="20">
        <v>51</v>
      </c>
      <c r="Z33" s="21">
        <v>0.49019607799999998</v>
      </c>
      <c r="AA33" s="21">
        <v>0.50980392200000002</v>
      </c>
      <c r="AB33" s="15">
        <f>(E33/Y33)-1</f>
        <v>0.52941176470588225</v>
      </c>
      <c r="AC33" s="25">
        <v>0.55381165919282516</v>
      </c>
      <c r="AD33" s="22">
        <f>E33-Y33</f>
        <v>27</v>
      </c>
    </row>
    <row r="34" spans="1:30">
      <c r="A34" s="15" t="s">
        <v>416</v>
      </c>
      <c r="B34" s="16" t="s">
        <v>343</v>
      </c>
      <c r="C34" s="16">
        <v>47</v>
      </c>
      <c r="D34" s="16">
        <v>29</v>
      </c>
      <c r="E34" s="17" t="s">
        <v>366</v>
      </c>
      <c r="F34" s="18">
        <f>C34/E34</f>
        <v>0.61842105263157898</v>
      </c>
      <c r="G34" s="18">
        <f>D34/E34</f>
        <v>0.38157894736842107</v>
      </c>
      <c r="H34" s="18"/>
      <c r="I34" s="15">
        <v>3</v>
      </c>
      <c r="J34" s="15">
        <v>3</v>
      </c>
      <c r="K34" s="15">
        <v>261</v>
      </c>
      <c r="L34" s="15">
        <v>204</v>
      </c>
      <c r="M34" s="15">
        <v>1</v>
      </c>
      <c r="N34" s="15">
        <v>1</v>
      </c>
      <c r="O34" s="15">
        <v>473</v>
      </c>
      <c r="P34" s="25">
        <f>K34/O34</f>
        <v>0.55179704016913322</v>
      </c>
      <c r="Q34" s="19">
        <f>L34/O34</f>
        <v>0.43128964059196617</v>
      </c>
      <c r="R34" s="19">
        <f>E34/L34</f>
        <v>0.37254901960784315</v>
      </c>
      <c r="S34" s="19" t="s">
        <v>470</v>
      </c>
      <c r="T34" s="15" t="s">
        <v>434</v>
      </c>
      <c r="V34" s="20">
        <v>19</v>
      </c>
      <c r="W34" s="20">
        <v>42</v>
      </c>
      <c r="X34" s="20"/>
      <c r="Y34" s="20">
        <v>61</v>
      </c>
      <c r="Z34" s="21">
        <v>0.31147541000000001</v>
      </c>
      <c r="AA34" s="21">
        <v>0.68852458999999999</v>
      </c>
      <c r="AB34" s="15">
        <f>(E34/Y34)-1</f>
        <v>0.24590163934426235</v>
      </c>
      <c r="AC34" s="25">
        <v>0.55179704016913322</v>
      </c>
      <c r="AD34" s="22">
        <f>E34-Y34</f>
        <v>15</v>
      </c>
    </row>
    <row r="35" spans="1:30">
      <c r="A35" s="15" t="s">
        <v>420</v>
      </c>
      <c r="B35" s="16" t="s">
        <v>31</v>
      </c>
      <c r="C35" s="16">
        <v>126</v>
      </c>
      <c r="D35" s="16">
        <v>89</v>
      </c>
      <c r="E35" s="17" t="s">
        <v>86</v>
      </c>
      <c r="F35" s="18">
        <f>C35/E35</f>
        <v>0.586046511627907</v>
      </c>
      <c r="G35" s="18">
        <f>D35/E35</f>
        <v>0.413953488372093</v>
      </c>
      <c r="H35" s="18"/>
      <c r="I35" s="15">
        <v>0</v>
      </c>
      <c r="J35" s="15">
        <v>10</v>
      </c>
      <c r="K35" s="15">
        <v>761</v>
      </c>
      <c r="L35" s="15">
        <v>624</v>
      </c>
      <c r="M35" s="15">
        <v>3</v>
      </c>
      <c r="O35" s="15">
        <v>1398</v>
      </c>
      <c r="P35" s="25">
        <f>K35/O35</f>
        <v>0.54434907010014311</v>
      </c>
      <c r="Q35" s="19">
        <f>L35/O35</f>
        <v>0.44635193133047213</v>
      </c>
      <c r="R35" s="19">
        <f>E35/L35</f>
        <v>0.34455128205128205</v>
      </c>
      <c r="S35" s="19" t="s">
        <v>470</v>
      </c>
      <c r="T35" s="15" t="s">
        <v>434</v>
      </c>
      <c r="V35" s="20">
        <v>44</v>
      </c>
      <c r="W35" s="20">
        <v>150</v>
      </c>
      <c r="X35" s="20"/>
      <c r="Y35" s="20">
        <v>194</v>
      </c>
      <c r="Z35" s="21">
        <v>0.226804124</v>
      </c>
      <c r="AA35" s="21">
        <v>0.77319587599999995</v>
      </c>
      <c r="AB35" s="15">
        <f>(E35/Y35)-1</f>
        <v>0.10824742268041243</v>
      </c>
      <c r="AC35" s="25">
        <v>0.54434907010014311</v>
      </c>
      <c r="AD35" s="22">
        <f>E35-Y35</f>
        <v>21</v>
      </c>
    </row>
    <row r="36" spans="1:30">
      <c r="A36" s="15" t="s">
        <v>420</v>
      </c>
      <c r="B36" s="16" t="s">
        <v>197</v>
      </c>
      <c r="C36" s="16">
        <v>72</v>
      </c>
      <c r="D36" s="16">
        <v>109</v>
      </c>
      <c r="E36" s="17" t="s">
        <v>386</v>
      </c>
      <c r="F36" s="18">
        <f>C36/E36</f>
        <v>0.39779005524861877</v>
      </c>
      <c r="G36" s="18">
        <f>D36/E36</f>
        <v>0.60220994475138123</v>
      </c>
      <c r="H36" s="18"/>
      <c r="I36" s="15">
        <v>6</v>
      </c>
      <c r="J36" s="15">
        <v>14</v>
      </c>
      <c r="K36" s="15">
        <v>516</v>
      </c>
      <c r="L36" s="15">
        <v>409</v>
      </c>
      <c r="M36" s="15">
        <v>7</v>
      </c>
      <c r="N36" s="15">
        <v>1</v>
      </c>
      <c r="O36" s="15">
        <v>953</v>
      </c>
      <c r="P36" s="25">
        <f>K36/O36</f>
        <v>0.5414480587618048</v>
      </c>
      <c r="Q36" s="19">
        <f>L36/O36</f>
        <v>0.42917103882476393</v>
      </c>
      <c r="R36" s="19">
        <f>E36/L36</f>
        <v>0.44254278728606355</v>
      </c>
      <c r="S36" s="19" t="s">
        <v>470</v>
      </c>
      <c r="T36" s="15" t="s">
        <v>434</v>
      </c>
      <c r="V36" s="20">
        <v>28</v>
      </c>
      <c r="W36" s="20">
        <v>112</v>
      </c>
      <c r="X36" s="20">
        <v>0</v>
      </c>
      <c r="Y36" s="20">
        <v>140</v>
      </c>
      <c r="Z36" s="21">
        <v>0.2</v>
      </c>
      <c r="AA36" s="21">
        <v>0.8</v>
      </c>
      <c r="AB36" s="15">
        <f>(E36/Y36)-1</f>
        <v>0.29285714285714293</v>
      </c>
      <c r="AC36" s="25">
        <v>0.5414480587618048</v>
      </c>
      <c r="AD36" s="22">
        <f>E36-Y36</f>
        <v>41</v>
      </c>
    </row>
    <row r="37" spans="1:30">
      <c r="A37" s="15" t="s">
        <v>416</v>
      </c>
      <c r="B37" s="16" t="s">
        <v>119</v>
      </c>
      <c r="C37" s="16">
        <v>80</v>
      </c>
      <c r="D37" s="16">
        <v>71</v>
      </c>
      <c r="E37" s="17" t="s">
        <v>361</v>
      </c>
      <c r="F37" s="18">
        <f>C37/E37</f>
        <v>0.5298013245033113</v>
      </c>
      <c r="G37" s="18">
        <f>D37/E37</f>
        <v>0.47019867549668876</v>
      </c>
      <c r="H37" s="18"/>
      <c r="I37" s="15">
        <v>3</v>
      </c>
      <c r="J37" s="15">
        <v>12</v>
      </c>
      <c r="K37" s="15">
        <v>456</v>
      </c>
      <c r="L37" s="15">
        <v>371</v>
      </c>
      <c r="M37" s="15">
        <v>7</v>
      </c>
      <c r="N37" s="15">
        <v>3</v>
      </c>
      <c r="O37" s="15">
        <v>852</v>
      </c>
      <c r="P37" s="25">
        <f>K37/O37</f>
        <v>0.53521126760563376</v>
      </c>
      <c r="Q37" s="19">
        <f>L37/O37</f>
        <v>0.43544600938967137</v>
      </c>
      <c r="R37" s="19">
        <f>E37/L37</f>
        <v>0.40700808625336926</v>
      </c>
      <c r="S37" s="19" t="s">
        <v>470</v>
      </c>
      <c r="T37" s="15" t="s">
        <v>434</v>
      </c>
      <c r="V37" s="20">
        <v>23</v>
      </c>
      <c r="W37" s="20">
        <v>74</v>
      </c>
      <c r="X37" s="20"/>
      <c r="Y37" s="20">
        <v>97</v>
      </c>
      <c r="Z37" s="21">
        <v>0.237113402</v>
      </c>
      <c r="AA37" s="21">
        <v>0.76288659800000003</v>
      </c>
      <c r="AB37" s="15">
        <f>(E37/Y37)-1</f>
        <v>0.55670103092783507</v>
      </c>
      <c r="AC37" s="25">
        <v>0.53521126760563376</v>
      </c>
      <c r="AD37" s="22">
        <f>E37-Y37</f>
        <v>54</v>
      </c>
    </row>
    <row r="38" spans="1:30">
      <c r="A38" s="15" t="s">
        <v>416</v>
      </c>
      <c r="B38" s="16" t="s">
        <v>284</v>
      </c>
      <c r="C38" s="16">
        <v>185</v>
      </c>
      <c r="D38" s="16">
        <v>91</v>
      </c>
      <c r="E38" s="17" t="s">
        <v>354</v>
      </c>
      <c r="F38" s="18">
        <f>C38/E38</f>
        <v>0.67028985507246375</v>
      </c>
      <c r="G38" s="18">
        <f>D38/E38</f>
        <v>0.32971014492753625</v>
      </c>
      <c r="H38" s="18"/>
      <c r="I38" s="15">
        <v>7</v>
      </c>
      <c r="J38" s="15">
        <v>33</v>
      </c>
      <c r="K38" s="15">
        <v>1190</v>
      </c>
      <c r="L38" s="15">
        <v>986</v>
      </c>
      <c r="M38" s="15">
        <v>5</v>
      </c>
      <c r="N38" s="15">
        <v>3</v>
      </c>
      <c r="O38" s="15">
        <v>2224</v>
      </c>
      <c r="P38" s="25">
        <f>K38/O38</f>
        <v>0.53507194244604317</v>
      </c>
      <c r="Q38" s="19">
        <f>L38/O38</f>
        <v>0.44334532374100721</v>
      </c>
      <c r="R38" s="19">
        <f>E38/L38</f>
        <v>0.27991886409736311</v>
      </c>
      <c r="S38" s="19" t="s">
        <v>470</v>
      </c>
      <c r="T38" s="15" t="s">
        <v>434</v>
      </c>
      <c r="V38" s="20">
        <v>49</v>
      </c>
      <c r="W38" s="20">
        <v>152</v>
      </c>
      <c r="X38" s="20"/>
      <c r="Y38" s="20">
        <v>201</v>
      </c>
      <c r="Z38" s="21">
        <v>0.243781095</v>
      </c>
      <c r="AA38" s="21">
        <v>0.756218905</v>
      </c>
      <c r="AB38" s="15">
        <f>(E38/Y38)-1</f>
        <v>0.37313432835820892</v>
      </c>
      <c r="AC38" s="25">
        <v>0.53507194244604317</v>
      </c>
      <c r="AD38" s="22">
        <f>E38-Y38</f>
        <v>75</v>
      </c>
    </row>
    <row r="39" spans="1:30">
      <c r="A39" s="15" t="s">
        <v>415</v>
      </c>
      <c r="B39" s="16" t="s">
        <v>280</v>
      </c>
      <c r="C39" s="16">
        <v>205</v>
      </c>
      <c r="D39" s="16">
        <v>83</v>
      </c>
      <c r="E39" s="17" t="s">
        <v>8</v>
      </c>
      <c r="F39" s="18">
        <f>C39/E39</f>
        <v>0.71180555555555558</v>
      </c>
      <c r="G39" s="18">
        <f>D39/E39</f>
        <v>0.28819444444444442</v>
      </c>
      <c r="H39" s="18"/>
      <c r="I39" s="15">
        <v>2</v>
      </c>
      <c r="J39" s="15">
        <v>15</v>
      </c>
      <c r="K39" s="15">
        <v>765</v>
      </c>
      <c r="L39" s="15">
        <v>647</v>
      </c>
      <c r="M39" s="15">
        <v>3</v>
      </c>
      <c r="N39" s="15">
        <v>4</v>
      </c>
      <c r="O39" s="15">
        <v>1436</v>
      </c>
      <c r="P39" s="25">
        <f>K39/O39</f>
        <v>0.53272980501392753</v>
      </c>
      <c r="Q39" s="19">
        <f>L39/O39</f>
        <v>0.45055710306406688</v>
      </c>
      <c r="R39" s="19">
        <f>E39/L39</f>
        <v>0.44513137557959814</v>
      </c>
      <c r="S39" s="19" t="s">
        <v>470</v>
      </c>
      <c r="T39" s="15" t="s">
        <v>434</v>
      </c>
      <c r="V39" s="20">
        <v>50</v>
      </c>
      <c r="W39" s="20">
        <v>128</v>
      </c>
      <c r="X39" s="20">
        <v>0</v>
      </c>
      <c r="Y39" s="20">
        <v>178</v>
      </c>
      <c r="Z39" s="21">
        <v>0.28089887600000002</v>
      </c>
      <c r="AA39" s="21">
        <v>0.71910112400000004</v>
      </c>
      <c r="AB39" s="15">
        <f>(E39/Y39)-1</f>
        <v>0.6179775280898876</v>
      </c>
      <c r="AC39" s="25">
        <v>0.53272980501392753</v>
      </c>
      <c r="AD39" s="22">
        <f>E39-Y39</f>
        <v>110</v>
      </c>
    </row>
    <row r="40" spans="1:30">
      <c r="A40" s="15" t="s">
        <v>420</v>
      </c>
      <c r="B40" s="16" t="s">
        <v>381</v>
      </c>
      <c r="C40" s="16">
        <v>146</v>
      </c>
      <c r="D40" s="16">
        <v>125</v>
      </c>
      <c r="E40" s="17" t="s">
        <v>458</v>
      </c>
      <c r="F40" s="18">
        <f>C40/E40</f>
        <v>0.53874538745387457</v>
      </c>
      <c r="G40" s="18">
        <f>D40/E40</f>
        <v>0.46125461254612549</v>
      </c>
      <c r="H40" s="18"/>
      <c r="I40" s="15">
        <v>5</v>
      </c>
      <c r="J40" s="15">
        <v>17</v>
      </c>
      <c r="K40" s="15">
        <v>864</v>
      </c>
      <c r="L40" s="15">
        <v>754</v>
      </c>
      <c r="M40" s="15">
        <v>2</v>
      </c>
      <c r="N40" s="15">
        <v>2</v>
      </c>
      <c r="O40" s="15">
        <v>1644</v>
      </c>
      <c r="P40" s="25">
        <f>K40/O40</f>
        <v>0.52554744525547448</v>
      </c>
      <c r="Q40" s="19">
        <f>L40/O40</f>
        <v>0.45863746958637469</v>
      </c>
      <c r="R40" s="19">
        <f>E40/L40</f>
        <v>0.35941644562334218</v>
      </c>
      <c r="S40" s="19" t="s">
        <v>470</v>
      </c>
      <c r="T40" s="15" t="s">
        <v>434</v>
      </c>
      <c r="V40" s="20">
        <v>51</v>
      </c>
      <c r="W40" s="20">
        <v>175</v>
      </c>
      <c r="X40" s="20"/>
      <c r="Y40" s="20">
        <v>226</v>
      </c>
      <c r="Z40" s="21">
        <v>0.22566371700000001</v>
      </c>
      <c r="AA40" s="21">
        <v>0.77433628300000001</v>
      </c>
      <c r="AB40" s="15">
        <f>(E40/Y40)-1</f>
        <v>0.19911504424778759</v>
      </c>
      <c r="AC40" s="25">
        <v>0.52554744525547448</v>
      </c>
      <c r="AD40" s="22">
        <f>E40-Y40</f>
        <v>45</v>
      </c>
    </row>
    <row r="41" spans="1:30">
      <c r="A41" s="15" t="s">
        <v>419</v>
      </c>
      <c r="B41" s="16" t="s">
        <v>371</v>
      </c>
      <c r="C41" s="16">
        <v>65</v>
      </c>
      <c r="D41" s="16">
        <v>124</v>
      </c>
      <c r="E41" s="17" t="s">
        <v>394</v>
      </c>
      <c r="F41" s="18">
        <f>C41/E41</f>
        <v>0.3439153439153439</v>
      </c>
      <c r="G41" s="18">
        <f>D41/E41</f>
        <v>0.65608465608465605</v>
      </c>
      <c r="H41" s="18"/>
      <c r="I41" s="15">
        <v>7</v>
      </c>
      <c r="J41" s="15">
        <v>23</v>
      </c>
      <c r="K41" s="15">
        <v>983</v>
      </c>
      <c r="L41" s="15">
        <v>856</v>
      </c>
      <c r="M41" s="15">
        <v>3</v>
      </c>
      <c r="N41" s="15">
        <v>3</v>
      </c>
      <c r="O41" s="15">
        <v>1875</v>
      </c>
      <c r="P41" s="25">
        <f>K41/O41</f>
        <v>0.52426666666666666</v>
      </c>
      <c r="Q41" s="19">
        <f>L41/O41</f>
        <v>0.45653333333333335</v>
      </c>
      <c r="R41" s="19">
        <f>E41/L41</f>
        <v>0.2207943925233645</v>
      </c>
      <c r="S41" s="19" t="s">
        <v>470</v>
      </c>
      <c r="T41" s="15" t="s">
        <v>434</v>
      </c>
      <c r="V41" s="20">
        <v>15</v>
      </c>
      <c r="W41" s="20">
        <v>129</v>
      </c>
      <c r="X41" s="20"/>
      <c r="Y41" s="20">
        <v>144</v>
      </c>
      <c r="Z41" s="21">
        <v>0.104166667</v>
      </c>
      <c r="AA41" s="21">
        <v>0.89583333300000001</v>
      </c>
      <c r="AB41" s="15">
        <f>(E41/Y41)-1</f>
        <v>0.3125</v>
      </c>
      <c r="AC41" s="25">
        <v>0.52426666666666666</v>
      </c>
      <c r="AD41" s="22">
        <f>E41-Y41</f>
        <v>45</v>
      </c>
    </row>
    <row r="42" spans="1:30">
      <c r="A42" s="15" t="s">
        <v>416</v>
      </c>
      <c r="B42" s="16" t="s">
        <v>290</v>
      </c>
      <c r="C42" s="16">
        <v>44</v>
      </c>
      <c r="D42" s="16">
        <v>38</v>
      </c>
      <c r="E42" s="17" t="s">
        <v>71</v>
      </c>
      <c r="F42" s="18">
        <f>C42/E42</f>
        <v>0.53658536585365857</v>
      </c>
      <c r="G42" s="18">
        <f>D42/E42</f>
        <v>0.46341463414634149</v>
      </c>
      <c r="H42" s="18"/>
      <c r="I42" s="15">
        <v>4</v>
      </c>
      <c r="J42" s="15">
        <v>11</v>
      </c>
      <c r="K42" s="15">
        <v>386</v>
      </c>
      <c r="L42" s="15">
        <v>335</v>
      </c>
      <c r="M42" s="15">
        <v>1</v>
      </c>
      <c r="N42" s="15">
        <v>3</v>
      </c>
      <c r="O42" s="15">
        <v>740</v>
      </c>
      <c r="P42" s="25">
        <f>K42/O42</f>
        <v>0.52162162162162162</v>
      </c>
      <c r="Q42" s="19">
        <f>L42/O42</f>
        <v>0.45270270270270269</v>
      </c>
      <c r="R42" s="19">
        <f>E42/L42</f>
        <v>0.24477611940298508</v>
      </c>
      <c r="S42" s="19" t="s">
        <v>470</v>
      </c>
      <c r="T42" s="15" t="s">
        <v>434</v>
      </c>
      <c r="V42" s="20">
        <v>13</v>
      </c>
      <c r="W42" s="20">
        <v>43</v>
      </c>
      <c r="X42" s="20"/>
      <c r="Y42" s="20">
        <v>56</v>
      </c>
      <c r="Z42" s="21">
        <v>0.23214285700000001</v>
      </c>
      <c r="AA42" s="21">
        <v>0.76785714299999996</v>
      </c>
      <c r="AB42" s="15">
        <f>(E42/Y42)-1</f>
        <v>0.46428571428571419</v>
      </c>
      <c r="AC42" s="25">
        <v>0.52162162162162162</v>
      </c>
      <c r="AD42" s="22">
        <f>E42-Y42</f>
        <v>26</v>
      </c>
    </row>
    <row r="43" spans="1:30">
      <c r="A43" s="15" t="s">
        <v>412</v>
      </c>
      <c r="B43" s="16" t="s">
        <v>138</v>
      </c>
      <c r="C43" s="16">
        <v>226</v>
      </c>
      <c r="D43" s="16">
        <v>146</v>
      </c>
      <c r="E43" s="17" t="s">
        <v>396</v>
      </c>
      <c r="F43" s="18">
        <f>C43/E43</f>
        <v>0.60752688172043012</v>
      </c>
      <c r="G43" s="18">
        <f>D43/E43</f>
        <v>0.39247311827956988</v>
      </c>
      <c r="H43" s="18"/>
      <c r="I43" s="15">
        <v>9</v>
      </c>
      <c r="J43" s="15">
        <v>24</v>
      </c>
      <c r="K43" s="15">
        <v>1129</v>
      </c>
      <c r="L43" s="15">
        <v>1001</v>
      </c>
      <c r="M43" s="15">
        <v>6</v>
      </c>
      <c r="N43" s="15">
        <v>10</v>
      </c>
      <c r="O43" s="15">
        <v>2179</v>
      </c>
      <c r="P43" s="25">
        <f>K43/O43</f>
        <v>0.51812758145938509</v>
      </c>
      <c r="Q43" s="19">
        <f>L43/O43</f>
        <v>0.45938503900871958</v>
      </c>
      <c r="R43" s="19">
        <f>E43/L43</f>
        <v>0.37162837162837165</v>
      </c>
      <c r="S43" s="19" t="s">
        <v>470</v>
      </c>
      <c r="T43" s="15" t="s">
        <v>434</v>
      </c>
      <c r="V43" s="20">
        <v>82</v>
      </c>
      <c r="W43" s="20">
        <v>235</v>
      </c>
      <c r="X43" s="20"/>
      <c r="Y43" s="20">
        <v>317</v>
      </c>
      <c r="Z43" s="21">
        <v>0.25867507899999997</v>
      </c>
      <c r="AA43" s="21">
        <v>0.74132492100000003</v>
      </c>
      <c r="AB43" s="15">
        <f>(E43/Y43)-1</f>
        <v>0.17350157728706628</v>
      </c>
      <c r="AC43" s="25">
        <v>0.51812758145938509</v>
      </c>
      <c r="AD43" s="22">
        <f>E43-Y43</f>
        <v>55</v>
      </c>
    </row>
    <row r="44" spans="1:30">
      <c r="A44" s="15" t="s">
        <v>416</v>
      </c>
      <c r="B44" s="16" t="s">
        <v>64</v>
      </c>
      <c r="C44" s="16">
        <v>97</v>
      </c>
      <c r="D44" s="16">
        <v>93</v>
      </c>
      <c r="E44" s="17" t="s">
        <v>264</v>
      </c>
      <c r="F44" s="18">
        <f>C44/E44</f>
        <v>0.51052631578947372</v>
      </c>
      <c r="G44" s="18">
        <f>D44/E44</f>
        <v>0.48947368421052634</v>
      </c>
      <c r="H44" s="18"/>
      <c r="I44" s="15">
        <v>2</v>
      </c>
      <c r="J44" s="15">
        <v>9</v>
      </c>
      <c r="K44" s="15">
        <v>578</v>
      </c>
      <c r="L44" s="15">
        <v>529</v>
      </c>
      <c r="M44" s="15">
        <v>1</v>
      </c>
      <c r="N44" s="15">
        <v>1</v>
      </c>
      <c r="O44" s="15">
        <v>1120</v>
      </c>
      <c r="P44" s="25">
        <f>K44/O44</f>
        <v>0.51607142857142863</v>
      </c>
      <c r="Q44" s="19">
        <f>L44/O44</f>
        <v>0.47232142857142856</v>
      </c>
      <c r="R44" s="19">
        <f>E44/L44</f>
        <v>0.35916824196597352</v>
      </c>
      <c r="S44" s="19" t="s">
        <v>470</v>
      </c>
      <c r="T44" s="15" t="s">
        <v>434</v>
      </c>
      <c r="V44" s="20">
        <v>22</v>
      </c>
      <c r="W44" s="20">
        <v>92</v>
      </c>
      <c r="X44" s="20"/>
      <c r="Y44" s="20">
        <v>114</v>
      </c>
      <c r="Z44" s="21">
        <v>0.192982456</v>
      </c>
      <c r="AA44" s="21">
        <v>0.80701754400000003</v>
      </c>
      <c r="AB44" s="15">
        <f>(E44/Y44)-1</f>
        <v>0.66666666666666674</v>
      </c>
      <c r="AC44" s="25">
        <v>0.51607142857142863</v>
      </c>
      <c r="AD44" s="22">
        <f>E44-Y44</f>
        <v>76</v>
      </c>
    </row>
    <row r="45" spans="1:30">
      <c r="A45" s="15" t="s">
        <v>416</v>
      </c>
      <c r="B45" s="16" t="s">
        <v>26</v>
      </c>
      <c r="C45" s="16">
        <v>77</v>
      </c>
      <c r="D45" s="16">
        <v>51</v>
      </c>
      <c r="E45" s="17" t="s">
        <v>294</v>
      </c>
      <c r="F45" s="18">
        <f>C45/E45</f>
        <v>0.6015625</v>
      </c>
      <c r="G45" s="18">
        <f>D45/E45</f>
        <v>0.3984375</v>
      </c>
      <c r="H45" s="18"/>
      <c r="I45" s="15">
        <v>2</v>
      </c>
      <c r="J45" s="15">
        <v>3</v>
      </c>
      <c r="K45" s="15">
        <v>398</v>
      </c>
      <c r="L45" s="15">
        <v>368</v>
      </c>
      <c r="M45" s="15">
        <v>1</v>
      </c>
      <c r="N45" s="15">
        <v>0</v>
      </c>
      <c r="O45" s="15">
        <v>772</v>
      </c>
      <c r="P45" s="25">
        <f>K45/O45</f>
        <v>0.51554404145077726</v>
      </c>
      <c r="Q45" s="19">
        <f>L45/O45</f>
        <v>0.47668393782383417</v>
      </c>
      <c r="R45" s="19">
        <f>E45/L45</f>
        <v>0.34782608695652173</v>
      </c>
      <c r="S45" s="19" t="s">
        <v>470</v>
      </c>
      <c r="T45" s="15" t="s">
        <v>434</v>
      </c>
      <c r="V45" s="20">
        <v>26</v>
      </c>
      <c r="W45" s="20">
        <v>70</v>
      </c>
      <c r="X45" s="20"/>
      <c r="Y45" s="20">
        <v>96</v>
      </c>
      <c r="Z45" s="21">
        <v>0.27083333300000001</v>
      </c>
      <c r="AA45" s="21">
        <v>0.72916666699999999</v>
      </c>
      <c r="AB45" s="15">
        <f>(E45/Y45)-1</f>
        <v>0.33333333333333326</v>
      </c>
      <c r="AC45" s="25">
        <v>0.51554404145077726</v>
      </c>
      <c r="AD45" s="22">
        <f>E45-Y45</f>
        <v>32</v>
      </c>
    </row>
    <row r="46" spans="1:30">
      <c r="A46" s="15" t="s">
        <v>416</v>
      </c>
      <c r="B46" s="16" t="s">
        <v>251</v>
      </c>
      <c r="C46" s="16">
        <v>98</v>
      </c>
      <c r="D46" s="16">
        <v>92</v>
      </c>
      <c r="E46" s="17" t="s">
        <v>264</v>
      </c>
      <c r="F46" s="18">
        <f>C46/E46</f>
        <v>0.51578947368421058</v>
      </c>
      <c r="G46" s="18">
        <f>D46/E46</f>
        <v>0.48421052631578948</v>
      </c>
      <c r="H46" s="18"/>
      <c r="I46" s="15">
        <v>3</v>
      </c>
      <c r="J46" s="15">
        <v>6</v>
      </c>
      <c r="K46" s="15">
        <v>600</v>
      </c>
      <c r="L46" s="15">
        <v>549</v>
      </c>
      <c r="M46" s="15">
        <v>5</v>
      </c>
      <c r="N46" s="15">
        <v>1</v>
      </c>
      <c r="O46" s="15">
        <v>1164</v>
      </c>
      <c r="P46" s="25">
        <f>K46/O46</f>
        <v>0.51546391752577314</v>
      </c>
      <c r="Q46" s="19">
        <f>L46/O46</f>
        <v>0.47164948453608246</v>
      </c>
      <c r="R46" s="19">
        <f>E46/L46</f>
        <v>0.3460837887067395</v>
      </c>
      <c r="S46" s="19" t="s">
        <v>470</v>
      </c>
      <c r="T46" s="15" t="s">
        <v>434</v>
      </c>
      <c r="V46" s="20">
        <v>29</v>
      </c>
      <c r="W46" s="20">
        <v>111</v>
      </c>
      <c r="X46" s="20"/>
      <c r="Y46" s="20">
        <v>140</v>
      </c>
      <c r="Z46" s="21">
        <v>0.20714285700000001</v>
      </c>
      <c r="AA46" s="21">
        <v>0.79285714299999999</v>
      </c>
      <c r="AB46" s="15">
        <f>(E46/Y46)-1</f>
        <v>0.35714285714285721</v>
      </c>
      <c r="AC46" s="25">
        <v>0.51546391752577314</v>
      </c>
      <c r="AD46" s="22">
        <f>E46-Y46</f>
        <v>50</v>
      </c>
    </row>
    <row r="47" spans="1:30">
      <c r="A47" s="15" t="s">
        <v>420</v>
      </c>
      <c r="B47" s="16" t="s">
        <v>302</v>
      </c>
      <c r="C47" s="16">
        <v>85</v>
      </c>
      <c r="D47" s="16">
        <v>82</v>
      </c>
      <c r="E47" s="17" t="s">
        <v>453</v>
      </c>
      <c r="F47" s="18">
        <f>C47/E47</f>
        <v>0.50898203592814373</v>
      </c>
      <c r="G47" s="18">
        <f>D47/E47</f>
        <v>0.49101796407185627</v>
      </c>
      <c r="H47" s="18"/>
      <c r="I47" s="15">
        <v>4</v>
      </c>
      <c r="J47" s="15">
        <v>14</v>
      </c>
      <c r="K47" s="15">
        <v>681</v>
      </c>
      <c r="L47" s="15">
        <v>614</v>
      </c>
      <c r="M47" s="15">
        <v>4</v>
      </c>
      <c r="N47" s="15">
        <v>5</v>
      </c>
      <c r="O47" s="15">
        <v>1322</v>
      </c>
      <c r="P47" s="25">
        <f>K47/O47</f>
        <v>0.51512859304084724</v>
      </c>
      <c r="Q47" s="19">
        <f>L47/O47</f>
        <v>0.46444780635400906</v>
      </c>
      <c r="R47" s="19">
        <f>E47/L47</f>
        <v>0.2719869706840391</v>
      </c>
      <c r="S47" s="19" t="s">
        <v>470</v>
      </c>
      <c r="T47" s="15" t="s">
        <v>434</v>
      </c>
      <c r="V47" s="20">
        <v>30</v>
      </c>
      <c r="W47" s="20">
        <v>92</v>
      </c>
      <c r="X47" s="20">
        <v>0</v>
      </c>
      <c r="Y47" s="20">
        <v>122</v>
      </c>
      <c r="Z47" s="21">
        <v>0.24590163900000001</v>
      </c>
      <c r="AA47" s="21">
        <v>0.75409836100000005</v>
      </c>
      <c r="AB47" s="15">
        <f>(E47/Y47)-1</f>
        <v>0.36885245901639352</v>
      </c>
      <c r="AC47" s="25">
        <v>0.51512859304084724</v>
      </c>
      <c r="AD47" s="22">
        <f>E47-Y47</f>
        <v>45</v>
      </c>
    </row>
    <row r="48" spans="1:30">
      <c r="A48" s="15" t="s">
        <v>417</v>
      </c>
      <c r="B48" s="16" t="s">
        <v>103</v>
      </c>
      <c r="C48" s="16">
        <v>50</v>
      </c>
      <c r="D48" s="16">
        <v>29</v>
      </c>
      <c r="E48" s="17" t="s">
        <v>33</v>
      </c>
      <c r="F48" s="18">
        <f>C48/E48</f>
        <v>0.63291139240506333</v>
      </c>
      <c r="G48" s="18">
        <f>D48/E48</f>
        <v>0.36708860759493672</v>
      </c>
      <c r="H48" s="18"/>
      <c r="I48" s="15">
        <v>2</v>
      </c>
      <c r="J48" s="15">
        <v>3</v>
      </c>
      <c r="K48" s="15">
        <v>249</v>
      </c>
      <c r="L48" s="15">
        <v>225</v>
      </c>
      <c r="M48" s="15">
        <v>4</v>
      </c>
      <c r="N48" s="15">
        <v>1</v>
      </c>
      <c r="O48" s="15">
        <v>484</v>
      </c>
      <c r="P48" s="25">
        <f>K48/O48</f>
        <v>0.51446280991735538</v>
      </c>
      <c r="Q48" s="19">
        <f>L48/O48</f>
        <v>0.46487603305785125</v>
      </c>
      <c r="R48" s="19">
        <f>E48/L48</f>
        <v>0.3511111111111111</v>
      </c>
      <c r="S48" s="19" t="s">
        <v>470</v>
      </c>
      <c r="T48" s="15" t="s">
        <v>434</v>
      </c>
      <c r="V48" s="20">
        <v>6</v>
      </c>
      <c r="W48" s="20">
        <v>29</v>
      </c>
      <c r="X48" s="20"/>
      <c r="Y48" s="20">
        <v>35</v>
      </c>
      <c r="Z48" s="21">
        <v>0.171428571</v>
      </c>
      <c r="AA48" s="21">
        <v>0.82857142900000003</v>
      </c>
      <c r="AB48" s="15">
        <f>(E48/Y48)-1</f>
        <v>1.2571428571428571</v>
      </c>
      <c r="AC48" s="25">
        <v>0.51446280991735538</v>
      </c>
      <c r="AD48" s="22">
        <f>E48-Y48</f>
        <v>44</v>
      </c>
    </row>
    <row r="49" spans="1:30">
      <c r="A49" s="15" t="s">
        <v>416</v>
      </c>
      <c r="B49" s="16" t="s">
        <v>330</v>
      </c>
      <c r="C49" s="16">
        <v>164</v>
      </c>
      <c r="D49" s="16">
        <v>139</v>
      </c>
      <c r="E49" s="17" t="s">
        <v>388</v>
      </c>
      <c r="F49" s="18">
        <f>C49/E49</f>
        <v>0.54125412541254125</v>
      </c>
      <c r="G49" s="18">
        <f>D49/E49</f>
        <v>0.45874587458745875</v>
      </c>
      <c r="H49" s="18"/>
      <c r="I49" s="15">
        <v>6</v>
      </c>
      <c r="J49" s="15">
        <v>17</v>
      </c>
      <c r="K49" s="15">
        <v>849</v>
      </c>
      <c r="L49" s="15">
        <v>782</v>
      </c>
      <c r="M49" s="15">
        <v>2</v>
      </c>
      <c r="N49" s="15">
        <v>5</v>
      </c>
      <c r="O49" s="15">
        <v>1661</v>
      </c>
      <c r="P49" s="25">
        <f>K49/O49</f>
        <v>0.51113786875376277</v>
      </c>
      <c r="Q49" s="19">
        <f>L49/O49</f>
        <v>0.47080072245635157</v>
      </c>
      <c r="R49" s="19">
        <f>E49/L49</f>
        <v>0.38746803069053709</v>
      </c>
      <c r="S49" s="19" t="s">
        <v>470</v>
      </c>
      <c r="T49" s="15" t="s">
        <v>434</v>
      </c>
      <c r="V49" s="20">
        <v>46</v>
      </c>
      <c r="W49" s="20">
        <v>150</v>
      </c>
      <c r="X49" s="20"/>
      <c r="Y49" s="20">
        <v>196</v>
      </c>
      <c r="Z49" s="21">
        <v>0.23469387799999999</v>
      </c>
      <c r="AA49" s="21">
        <v>0.76530612200000003</v>
      </c>
      <c r="AB49" s="15">
        <f>(E49/Y49)-1</f>
        <v>0.54591836734693877</v>
      </c>
      <c r="AC49" s="25">
        <v>0.51113786875376277</v>
      </c>
      <c r="AD49" s="22">
        <f>E49-Y49</f>
        <v>107</v>
      </c>
    </row>
    <row r="50" spans="1:30">
      <c r="A50" s="15" t="s">
        <v>412</v>
      </c>
      <c r="B50" s="16" t="s">
        <v>258</v>
      </c>
      <c r="C50" s="16">
        <v>241</v>
      </c>
      <c r="D50" s="16">
        <v>140</v>
      </c>
      <c r="E50" s="17" t="s">
        <v>28</v>
      </c>
      <c r="F50" s="18">
        <f>C50/E50</f>
        <v>0.63254593175853013</v>
      </c>
      <c r="G50" s="18">
        <f>D50/E50</f>
        <v>0.36745406824146981</v>
      </c>
      <c r="H50" s="18"/>
      <c r="I50" s="15">
        <v>5</v>
      </c>
      <c r="J50" s="15">
        <v>17</v>
      </c>
      <c r="K50" s="15">
        <v>1020</v>
      </c>
      <c r="L50" s="15">
        <v>945</v>
      </c>
      <c r="M50" s="15">
        <v>3</v>
      </c>
      <c r="N50" s="15">
        <v>8</v>
      </c>
      <c r="O50" s="15">
        <v>1998</v>
      </c>
      <c r="P50" s="25">
        <f>K50/O50</f>
        <v>0.51051051051051055</v>
      </c>
      <c r="Q50" s="19">
        <f>L50/O50</f>
        <v>0.47297297297297297</v>
      </c>
      <c r="R50" s="19">
        <f>E50/L50</f>
        <v>0.40317460317460319</v>
      </c>
      <c r="S50" s="19" t="s">
        <v>470</v>
      </c>
      <c r="T50" s="15" t="s">
        <v>434</v>
      </c>
      <c r="V50" s="20">
        <v>70</v>
      </c>
      <c r="W50" s="20">
        <v>173</v>
      </c>
      <c r="X50" s="20"/>
      <c r="Y50" s="20">
        <v>243</v>
      </c>
      <c r="Z50" s="21">
        <v>0.28806584400000002</v>
      </c>
      <c r="AA50" s="21">
        <v>0.71193415599999998</v>
      </c>
      <c r="AB50" s="15">
        <f>(E50/Y50)-1</f>
        <v>0.56790123456790131</v>
      </c>
      <c r="AC50" s="25">
        <v>0.51051051051051055</v>
      </c>
      <c r="AD50" s="22">
        <f>E50-Y50</f>
        <v>138</v>
      </c>
    </row>
    <row r="51" spans="1:30">
      <c r="A51" s="15" t="s">
        <v>418</v>
      </c>
      <c r="B51" s="16" t="s">
        <v>387</v>
      </c>
      <c r="C51" s="16">
        <v>65</v>
      </c>
      <c r="D51" s="16">
        <v>56</v>
      </c>
      <c r="E51" s="17" t="s">
        <v>448</v>
      </c>
      <c r="F51" s="18">
        <f>C51/E51</f>
        <v>0.53719008264462809</v>
      </c>
      <c r="G51" s="18">
        <f>D51/E51</f>
        <v>0.46280991735537191</v>
      </c>
      <c r="H51" s="18"/>
      <c r="I51" s="15">
        <v>2</v>
      </c>
      <c r="J51" s="15">
        <v>4</v>
      </c>
      <c r="K51" s="15">
        <v>408</v>
      </c>
      <c r="L51" s="15">
        <v>386</v>
      </c>
      <c r="M51" s="15">
        <v>1</v>
      </c>
      <c r="N51" s="15">
        <v>1</v>
      </c>
      <c r="O51" s="15">
        <v>802</v>
      </c>
      <c r="P51" s="25">
        <f>K51/O51</f>
        <v>0.50872817955112215</v>
      </c>
      <c r="Q51" s="19">
        <f>L51/O51</f>
        <v>0.48129675810473815</v>
      </c>
      <c r="R51" s="19">
        <f>E51/L51</f>
        <v>0.31347150259067358</v>
      </c>
      <c r="S51" s="19" t="s">
        <v>470</v>
      </c>
      <c r="T51" s="15" t="s">
        <v>434</v>
      </c>
      <c r="V51" s="20">
        <v>19</v>
      </c>
      <c r="W51" s="20">
        <v>57</v>
      </c>
      <c r="X51" s="20">
        <v>0</v>
      </c>
      <c r="Y51" s="20">
        <v>76</v>
      </c>
      <c r="Z51" s="21">
        <v>0.25</v>
      </c>
      <c r="AA51" s="21">
        <v>0.75</v>
      </c>
      <c r="AB51" s="15">
        <f>(E51/Y51)-1</f>
        <v>0.59210526315789469</v>
      </c>
      <c r="AC51" s="25">
        <v>0.50872817955112215</v>
      </c>
      <c r="AD51" s="22">
        <f>E51-Y51</f>
        <v>45</v>
      </c>
    </row>
    <row r="52" spans="1:30">
      <c r="A52" s="15" t="s">
        <v>421</v>
      </c>
      <c r="B52" s="16" t="s">
        <v>305</v>
      </c>
      <c r="C52" s="16">
        <v>28</v>
      </c>
      <c r="D52" s="16">
        <v>33</v>
      </c>
      <c r="E52" s="17" t="s">
        <v>215</v>
      </c>
      <c r="F52" s="18">
        <f>C52/E52</f>
        <v>0.45901639344262296</v>
      </c>
      <c r="G52" s="18">
        <f>D52/E52</f>
        <v>0.54098360655737709</v>
      </c>
      <c r="H52" s="18"/>
      <c r="I52" s="15">
        <v>2</v>
      </c>
      <c r="J52" s="15">
        <v>11</v>
      </c>
      <c r="K52" s="15">
        <v>653</v>
      </c>
      <c r="L52" s="15">
        <v>611</v>
      </c>
      <c r="M52" s="15">
        <v>6</v>
      </c>
      <c r="N52" s="15">
        <v>2</v>
      </c>
      <c r="O52" s="15">
        <v>1285</v>
      </c>
      <c r="P52" s="25">
        <f>K52/O52</f>
        <v>0.5081712062256809</v>
      </c>
      <c r="Q52" s="19">
        <f>L52/O52</f>
        <v>0.47548638132295717</v>
      </c>
      <c r="R52" s="19">
        <f>E52/L52</f>
        <v>9.9836333878887074E-2</v>
      </c>
      <c r="S52" s="19" t="s">
        <v>470</v>
      </c>
      <c r="T52" s="15" t="s">
        <v>434</v>
      </c>
      <c r="V52" s="20">
        <v>6</v>
      </c>
      <c r="W52" s="20">
        <v>47</v>
      </c>
      <c r="X52" s="20"/>
      <c r="Y52" s="20">
        <v>53</v>
      </c>
      <c r="Z52" s="21">
        <v>0.11320754700000001</v>
      </c>
      <c r="AA52" s="21">
        <v>0.88679245299999998</v>
      </c>
      <c r="AB52" s="15">
        <f>(E52/Y52)-1</f>
        <v>0.15094339622641506</v>
      </c>
      <c r="AC52" s="25">
        <v>0.5081712062256809</v>
      </c>
      <c r="AD52" s="22">
        <f>E52-Y52</f>
        <v>8</v>
      </c>
    </row>
    <row r="53" spans="1:30">
      <c r="A53" s="15" t="s">
        <v>421</v>
      </c>
      <c r="B53" s="16" t="s">
        <v>15</v>
      </c>
      <c r="C53" s="16">
        <v>45</v>
      </c>
      <c r="D53" s="16">
        <v>37</v>
      </c>
      <c r="E53" s="17" t="s">
        <v>71</v>
      </c>
      <c r="F53" s="18">
        <f>C53/E53</f>
        <v>0.54878048780487809</v>
      </c>
      <c r="G53" s="18">
        <f>D53/E53</f>
        <v>0.45121951219512196</v>
      </c>
      <c r="H53" s="18"/>
      <c r="I53" s="15">
        <v>4</v>
      </c>
      <c r="J53" s="15">
        <v>15</v>
      </c>
      <c r="K53" s="15">
        <v>601</v>
      </c>
      <c r="L53" s="15">
        <v>560</v>
      </c>
      <c r="M53" s="15">
        <v>1</v>
      </c>
      <c r="N53" s="15">
        <v>2</v>
      </c>
      <c r="O53" s="15">
        <v>1183</v>
      </c>
      <c r="P53" s="25">
        <f>K53/O53</f>
        <v>0.50803043110735413</v>
      </c>
      <c r="Q53" s="19">
        <f>L53/O53</f>
        <v>0.47337278106508873</v>
      </c>
      <c r="R53" s="19">
        <f>E53/L53</f>
        <v>0.14642857142857144</v>
      </c>
      <c r="S53" s="19" t="s">
        <v>470</v>
      </c>
      <c r="T53" s="15" t="s">
        <v>434</v>
      </c>
      <c r="V53" s="20">
        <v>14</v>
      </c>
      <c r="W53" s="20">
        <v>51</v>
      </c>
      <c r="X53" s="20"/>
      <c r="Y53" s="20">
        <v>65</v>
      </c>
      <c r="Z53" s="21">
        <v>0.215384615</v>
      </c>
      <c r="AA53" s="21">
        <v>0.78461538500000005</v>
      </c>
      <c r="AB53" s="15">
        <f>(E53/Y53)-1</f>
        <v>0.2615384615384615</v>
      </c>
      <c r="AC53" s="25">
        <v>0.50803043110735413</v>
      </c>
      <c r="AD53" s="22">
        <f>E53-Y53</f>
        <v>17</v>
      </c>
    </row>
    <row r="54" spans="1:30">
      <c r="A54" s="15" t="s">
        <v>416</v>
      </c>
      <c r="B54" s="16" t="s">
        <v>344</v>
      </c>
      <c r="C54" s="16">
        <v>124</v>
      </c>
      <c r="D54" s="16">
        <v>76</v>
      </c>
      <c r="E54" s="17" t="s">
        <v>351</v>
      </c>
      <c r="F54" s="18">
        <f>C54/E54</f>
        <v>0.62</v>
      </c>
      <c r="G54" s="18">
        <f>D54/E54</f>
        <v>0.38</v>
      </c>
      <c r="H54" s="18"/>
      <c r="I54" s="15">
        <v>5</v>
      </c>
      <c r="J54" s="15">
        <v>10</v>
      </c>
      <c r="K54" s="15">
        <v>716</v>
      </c>
      <c r="L54" s="15">
        <v>676</v>
      </c>
      <c r="M54" s="15">
        <v>4</v>
      </c>
      <c r="N54" s="15">
        <v>6</v>
      </c>
      <c r="O54" s="15">
        <v>1417</v>
      </c>
      <c r="P54" s="25">
        <f>K54/O54</f>
        <v>0.50529287226534936</v>
      </c>
      <c r="Q54" s="19">
        <f>L54/O54</f>
        <v>0.47706422018348627</v>
      </c>
      <c r="R54" s="19">
        <f>E54/L54</f>
        <v>0.29585798816568049</v>
      </c>
      <c r="S54" s="19" t="s">
        <v>470</v>
      </c>
      <c r="T54" s="15" t="s">
        <v>434</v>
      </c>
      <c r="V54" s="20">
        <v>25</v>
      </c>
      <c r="W54" s="20">
        <v>78</v>
      </c>
      <c r="X54" s="20"/>
      <c r="Y54" s="20">
        <v>103</v>
      </c>
      <c r="Z54" s="21">
        <v>0.242718447</v>
      </c>
      <c r="AA54" s="21">
        <v>0.757281553</v>
      </c>
      <c r="AB54" s="15">
        <f>(E54/Y54)-1</f>
        <v>0.94174757281553401</v>
      </c>
      <c r="AC54" s="25">
        <v>0.50529287226534936</v>
      </c>
      <c r="AD54" s="22">
        <f>E54-Y54</f>
        <v>97</v>
      </c>
    </row>
    <row r="55" spans="1:30">
      <c r="A55" s="15" t="s">
        <v>416</v>
      </c>
      <c r="B55" s="16" t="s">
        <v>273</v>
      </c>
      <c r="C55" s="16">
        <v>179</v>
      </c>
      <c r="D55" s="16">
        <v>111</v>
      </c>
      <c r="E55" s="17" t="s">
        <v>283</v>
      </c>
      <c r="F55" s="18">
        <f>C55/E55</f>
        <v>0.61724137931034484</v>
      </c>
      <c r="G55" s="18">
        <f>D55/E55</f>
        <v>0.38275862068965516</v>
      </c>
      <c r="H55" s="18"/>
      <c r="I55" s="15">
        <v>9</v>
      </c>
      <c r="J55" s="15">
        <v>32</v>
      </c>
      <c r="K55" s="15">
        <v>905</v>
      </c>
      <c r="L55" s="15">
        <v>837</v>
      </c>
      <c r="M55" s="15">
        <v>8</v>
      </c>
      <c r="N55" s="15">
        <v>4</v>
      </c>
      <c r="O55" s="15">
        <v>1795</v>
      </c>
      <c r="P55" s="25">
        <f>K55/O55</f>
        <v>0.50417827298050144</v>
      </c>
      <c r="Q55" s="19">
        <f>L55/O55</f>
        <v>0.46629526462395543</v>
      </c>
      <c r="R55" s="19">
        <f>E55/L55</f>
        <v>0.34647550776583036</v>
      </c>
      <c r="S55" s="19" t="s">
        <v>470</v>
      </c>
      <c r="T55" s="15" t="s">
        <v>434</v>
      </c>
      <c r="V55" s="20">
        <v>63</v>
      </c>
      <c r="W55" s="20">
        <v>140</v>
      </c>
      <c r="X55" s="20"/>
      <c r="Y55" s="20">
        <v>203</v>
      </c>
      <c r="Z55" s="21">
        <v>0.31034482800000002</v>
      </c>
      <c r="AA55" s="21">
        <v>0.68965517200000004</v>
      </c>
      <c r="AB55" s="15">
        <f>(E55/Y55)-1</f>
        <v>0.4285714285714286</v>
      </c>
      <c r="AC55" s="25">
        <v>0.50417827298050144</v>
      </c>
      <c r="AD55" s="22">
        <f>E55-Y55</f>
        <v>87</v>
      </c>
    </row>
    <row r="56" spans="1:30">
      <c r="A56" s="15" t="s">
        <v>413</v>
      </c>
      <c r="B56" s="16" t="s">
        <v>327</v>
      </c>
      <c r="C56" s="16">
        <v>24</v>
      </c>
      <c r="D56" s="16">
        <v>39</v>
      </c>
      <c r="E56" s="17" t="s">
        <v>186</v>
      </c>
      <c r="F56" s="18">
        <f>C56/E56</f>
        <v>0.38095238095238093</v>
      </c>
      <c r="G56" s="18">
        <f>D56/E56</f>
        <v>0.61904761904761907</v>
      </c>
      <c r="H56" s="18"/>
      <c r="I56" s="15">
        <v>0</v>
      </c>
      <c r="J56" s="15">
        <v>7</v>
      </c>
      <c r="K56" s="15">
        <v>243</v>
      </c>
      <c r="L56" s="15">
        <v>231</v>
      </c>
      <c r="M56" s="15">
        <v>3</v>
      </c>
      <c r="N56" s="15">
        <v>1</v>
      </c>
      <c r="O56" s="15">
        <v>485</v>
      </c>
      <c r="P56" s="25">
        <f>K56/O56</f>
        <v>0.50103092783505154</v>
      </c>
      <c r="Q56" s="19">
        <f>L56/O56</f>
        <v>0.47628865979381441</v>
      </c>
      <c r="R56" s="19">
        <f>E56/L56</f>
        <v>0.27272727272727271</v>
      </c>
      <c r="S56" s="19" t="s">
        <v>470</v>
      </c>
      <c r="T56" s="15" t="s">
        <v>434</v>
      </c>
      <c r="V56" s="20">
        <v>6</v>
      </c>
      <c r="W56" s="20">
        <v>28</v>
      </c>
      <c r="X56" s="20"/>
      <c r="Y56" s="20">
        <v>34</v>
      </c>
      <c r="Z56" s="21">
        <v>0.17647058800000001</v>
      </c>
      <c r="AA56" s="21">
        <v>0.82352941199999996</v>
      </c>
      <c r="AB56" s="15">
        <f>(E56/Y56)-1</f>
        <v>0.85294117647058831</v>
      </c>
      <c r="AC56" s="25">
        <v>0.50103092783505154</v>
      </c>
      <c r="AD56" s="22">
        <f>E56-Y56</f>
        <v>29</v>
      </c>
    </row>
    <row r="57" spans="1:30">
      <c r="A57" s="15" t="s">
        <v>420</v>
      </c>
      <c r="B57" s="16" t="s">
        <v>253</v>
      </c>
      <c r="C57" s="16">
        <v>66</v>
      </c>
      <c r="D57" s="16">
        <v>78</v>
      </c>
      <c r="E57" s="17" t="s">
        <v>202</v>
      </c>
      <c r="F57" s="18">
        <f>C57/E57</f>
        <v>0.45833333333333331</v>
      </c>
      <c r="G57" s="18">
        <f>D57/E57</f>
        <v>0.54166666666666663</v>
      </c>
      <c r="H57" s="18"/>
      <c r="I57" s="15">
        <v>1</v>
      </c>
      <c r="J57" s="15">
        <v>24</v>
      </c>
      <c r="K57" s="15">
        <v>504</v>
      </c>
      <c r="L57" s="15">
        <v>470</v>
      </c>
      <c r="M57" s="15">
        <v>4</v>
      </c>
      <c r="N57" s="15">
        <v>3</v>
      </c>
      <c r="O57" s="15">
        <v>1006</v>
      </c>
      <c r="P57" s="25">
        <f>K57/O57</f>
        <v>0.50099403578528823</v>
      </c>
      <c r="Q57" s="19">
        <f>L57/O57</f>
        <v>0.4671968190854871</v>
      </c>
      <c r="R57" s="19">
        <f>E57/L57</f>
        <v>0.30638297872340425</v>
      </c>
      <c r="S57" s="19" t="s">
        <v>470</v>
      </c>
      <c r="T57" s="15" t="s">
        <v>434</v>
      </c>
      <c r="V57" s="20">
        <v>29</v>
      </c>
      <c r="W57" s="20">
        <v>71</v>
      </c>
      <c r="X57" s="20">
        <v>0</v>
      </c>
      <c r="Y57" s="20">
        <v>100</v>
      </c>
      <c r="Z57" s="21">
        <v>0.28999999999999998</v>
      </c>
      <c r="AA57" s="21">
        <v>0.71</v>
      </c>
      <c r="AB57" s="15">
        <f>(E57/Y57)-1</f>
        <v>0.43999999999999995</v>
      </c>
      <c r="AC57" s="25">
        <v>0.50099403578528823</v>
      </c>
      <c r="AD57" s="22">
        <f>E57-Y57</f>
        <v>44</v>
      </c>
    </row>
    <row r="58" spans="1:30">
      <c r="A58" s="15" t="s">
        <v>416</v>
      </c>
      <c r="B58" s="16" t="s">
        <v>68</v>
      </c>
      <c r="C58" s="16">
        <v>116</v>
      </c>
      <c r="D58" s="16">
        <v>92</v>
      </c>
      <c r="E58" s="17" t="s">
        <v>359</v>
      </c>
      <c r="F58" s="18">
        <f>C58/E58</f>
        <v>0.55769230769230771</v>
      </c>
      <c r="G58" s="18">
        <f>D58/E58</f>
        <v>0.44230769230769229</v>
      </c>
      <c r="H58" s="18"/>
      <c r="I58" s="15">
        <v>3</v>
      </c>
      <c r="J58" s="15">
        <v>28</v>
      </c>
      <c r="K58" s="15">
        <v>852</v>
      </c>
      <c r="L58" s="15">
        <v>809</v>
      </c>
      <c r="M58" s="15">
        <v>9</v>
      </c>
      <c r="N58" s="15">
        <v>5</v>
      </c>
      <c r="O58" s="15">
        <v>1706</v>
      </c>
      <c r="P58" s="25">
        <f>K58/O58</f>
        <v>0.49941383352872215</v>
      </c>
      <c r="Q58" s="19">
        <f>L58/O58</f>
        <v>0.47420867526377491</v>
      </c>
      <c r="R58" s="19">
        <f>E58/L58</f>
        <v>0.25710754017305315</v>
      </c>
      <c r="S58" s="19" t="s">
        <v>469</v>
      </c>
      <c r="T58" s="15" t="s">
        <v>434</v>
      </c>
      <c r="V58" s="20">
        <v>44</v>
      </c>
      <c r="W58" s="20">
        <v>94</v>
      </c>
      <c r="X58" s="20"/>
      <c r="Y58" s="20">
        <v>138</v>
      </c>
      <c r="Z58" s="21">
        <v>0.31884057999999998</v>
      </c>
      <c r="AA58" s="21">
        <v>0.68115941999999996</v>
      </c>
      <c r="AB58" s="15">
        <f>(E58/Y58)-1</f>
        <v>0.50724637681159424</v>
      </c>
      <c r="AC58" s="25">
        <v>0.49941383352872215</v>
      </c>
      <c r="AD58" s="22">
        <f>E58-Y58</f>
        <v>70</v>
      </c>
    </row>
    <row r="59" spans="1:30">
      <c r="A59" s="15" t="s">
        <v>416</v>
      </c>
      <c r="B59" s="16" t="s">
        <v>48</v>
      </c>
      <c r="C59" s="16">
        <v>186</v>
      </c>
      <c r="D59" s="16">
        <v>159</v>
      </c>
      <c r="E59" s="17" t="s">
        <v>270</v>
      </c>
      <c r="F59" s="18">
        <f>C59/E59</f>
        <v>0.53913043478260869</v>
      </c>
      <c r="G59" s="18">
        <f>D59/E59</f>
        <v>0.46086956521739131</v>
      </c>
      <c r="H59" s="18"/>
      <c r="I59" s="15">
        <v>7</v>
      </c>
      <c r="J59" s="15">
        <v>14</v>
      </c>
      <c r="K59" s="15">
        <v>945</v>
      </c>
      <c r="L59" s="15">
        <v>921</v>
      </c>
      <c r="M59" s="15">
        <v>4</v>
      </c>
      <c r="N59" s="15">
        <v>5</v>
      </c>
      <c r="O59" s="15">
        <v>1896</v>
      </c>
      <c r="P59" s="25">
        <f>K59/O59</f>
        <v>0.49841772151898733</v>
      </c>
      <c r="Q59" s="19">
        <f>L59/O59</f>
        <v>0.48575949367088606</v>
      </c>
      <c r="R59" s="19">
        <f>E59/L59</f>
        <v>0.3745928338762215</v>
      </c>
      <c r="S59" s="19" t="s">
        <v>469</v>
      </c>
      <c r="T59" s="15" t="s">
        <v>434</v>
      </c>
      <c r="V59" s="20">
        <v>59</v>
      </c>
      <c r="W59" s="20">
        <v>185</v>
      </c>
      <c r="X59" s="20"/>
      <c r="Y59" s="20">
        <v>244</v>
      </c>
      <c r="Z59" s="21">
        <v>0.24180327900000001</v>
      </c>
      <c r="AA59" s="21">
        <v>0.75819672100000002</v>
      </c>
      <c r="AB59" s="15">
        <f>(E59/Y59)-1</f>
        <v>0.41393442622950816</v>
      </c>
      <c r="AC59" s="25">
        <v>0.49841772151898733</v>
      </c>
      <c r="AD59" s="22">
        <f>E59-Y59</f>
        <v>101</v>
      </c>
    </row>
    <row r="60" spans="1:30">
      <c r="A60" s="15" t="s">
        <v>413</v>
      </c>
      <c r="B60" s="16" t="s">
        <v>321</v>
      </c>
      <c r="C60" s="16">
        <v>49</v>
      </c>
      <c r="D60" s="16">
        <v>38</v>
      </c>
      <c r="E60" s="17" t="s">
        <v>117</v>
      </c>
      <c r="F60" s="18">
        <f>C60/E60</f>
        <v>0.56321839080459768</v>
      </c>
      <c r="G60" s="18">
        <f>D60/E60</f>
        <v>0.43678160919540232</v>
      </c>
      <c r="H60" s="18"/>
      <c r="I60" s="15">
        <v>2</v>
      </c>
      <c r="J60" s="15">
        <v>9</v>
      </c>
      <c r="K60" s="15">
        <v>297</v>
      </c>
      <c r="L60" s="15">
        <v>288</v>
      </c>
      <c r="M60" s="15">
        <v>1</v>
      </c>
      <c r="N60" s="15">
        <v>1</v>
      </c>
      <c r="O60" s="15">
        <v>598</v>
      </c>
      <c r="P60" s="25">
        <f>K60/O60</f>
        <v>0.49665551839464883</v>
      </c>
      <c r="Q60" s="19">
        <f>L60/O60</f>
        <v>0.48160535117056857</v>
      </c>
      <c r="R60" s="19">
        <f>E60/L60</f>
        <v>0.30208333333333331</v>
      </c>
      <c r="S60" s="19" t="s">
        <v>469</v>
      </c>
      <c r="T60" s="15" t="s">
        <v>434</v>
      </c>
      <c r="V60" s="20">
        <v>9</v>
      </c>
      <c r="W60" s="20">
        <v>46</v>
      </c>
      <c r="X60" s="20">
        <v>0</v>
      </c>
      <c r="Y60" s="20">
        <v>55</v>
      </c>
      <c r="Z60" s="21">
        <v>0.16363636400000001</v>
      </c>
      <c r="AA60" s="21">
        <v>0.83636363599999997</v>
      </c>
      <c r="AB60" s="15">
        <f>(E60/Y60)-1</f>
        <v>0.58181818181818179</v>
      </c>
      <c r="AC60" s="25">
        <v>0.49665551839464883</v>
      </c>
      <c r="AD60" s="22">
        <f>E60-Y60</f>
        <v>32</v>
      </c>
    </row>
    <row r="61" spans="1:30">
      <c r="A61" s="15" t="s">
        <v>412</v>
      </c>
      <c r="B61" s="16" t="s">
        <v>370</v>
      </c>
      <c r="C61" s="16">
        <v>114</v>
      </c>
      <c r="D61" s="16">
        <v>103</v>
      </c>
      <c r="E61" s="17" t="s">
        <v>82</v>
      </c>
      <c r="F61" s="18">
        <f>C61/E61</f>
        <v>0.52534562211981561</v>
      </c>
      <c r="G61" s="18">
        <f>D61/E61</f>
        <v>0.47465437788018433</v>
      </c>
      <c r="H61" s="18"/>
      <c r="I61" s="15">
        <v>5</v>
      </c>
      <c r="J61" s="15">
        <v>16</v>
      </c>
      <c r="K61" s="15">
        <v>680</v>
      </c>
      <c r="L61" s="15">
        <v>655</v>
      </c>
      <c r="M61" s="15">
        <v>4</v>
      </c>
      <c r="N61" s="15">
        <v>11</v>
      </c>
      <c r="O61" s="15">
        <v>1371</v>
      </c>
      <c r="P61" s="25">
        <f>K61/O61</f>
        <v>0.49598832968636031</v>
      </c>
      <c r="Q61" s="19">
        <f>L61/O61</f>
        <v>0.4777534646243618</v>
      </c>
      <c r="R61" s="19">
        <f>E61/L61</f>
        <v>0.33129770992366414</v>
      </c>
      <c r="S61" s="19" t="s">
        <v>469</v>
      </c>
      <c r="T61" s="15" t="s">
        <v>434</v>
      </c>
      <c r="V61" s="20">
        <v>47</v>
      </c>
      <c r="W61" s="20">
        <v>115</v>
      </c>
      <c r="X61" s="20"/>
      <c r="Y61" s="20">
        <v>162</v>
      </c>
      <c r="Z61" s="21">
        <v>0.29012345699999997</v>
      </c>
      <c r="AA61" s="21">
        <v>0.70987654300000003</v>
      </c>
      <c r="AB61" s="15">
        <f>(E61/Y61)-1</f>
        <v>0.33950617283950613</v>
      </c>
      <c r="AC61" s="25">
        <v>0.49598832968636031</v>
      </c>
      <c r="AD61" s="22">
        <f>E61-Y61</f>
        <v>55</v>
      </c>
    </row>
    <row r="62" spans="1:30">
      <c r="A62" s="15" t="s">
        <v>421</v>
      </c>
      <c r="B62" s="16" t="s">
        <v>261</v>
      </c>
      <c r="C62" s="16">
        <v>88</v>
      </c>
      <c r="D62" s="16">
        <v>99</v>
      </c>
      <c r="E62" s="17" t="s">
        <v>460</v>
      </c>
      <c r="F62" s="18">
        <f>C62/E62</f>
        <v>0.47058823529411764</v>
      </c>
      <c r="G62" s="18">
        <f>D62/E62</f>
        <v>0.52941176470588236</v>
      </c>
      <c r="H62" s="18"/>
      <c r="I62" s="15">
        <v>8</v>
      </c>
      <c r="J62" s="15">
        <v>21</v>
      </c>
      <c r="K62" s="15">
        <v>1553</v>
      </c>
      <c r="L62" s="15">
        <v>1541</v>
      </c>
      <c r="M62" s="15">
        <v>5</v>
      </c>
      <c r="N62" s="15">
        <v>4</v>
      </c>
      <c r="O62" s="15">
        <v>3132</v>
      </c>
      <c r="P62" s="25">
        <f>K62/O62</f>
        <v>0.49584929757343549</v>
      </c>
      <c r="Q62" s="19">
        <f>L62/O62</f>
        <v>0.49201787994891444</v>
      </c>
      <c r="R62" s="19">
        <f>E62/L62</f>
        <v>0.12134977287475665</v>
      </c>
      <c r="S62" s="19" t="s">
        <v>469</v>
      </c>
      <c r="T62" s="15" t="s">
        <v>434</v>
      </c>
      <c r="V62" s="20">
        <v>20</v>
      </c>
      <c r="W62" s="20">
        <v>166</v>
      </c>
      <c r="X62" s="20"/>
      <c r="Y62" s="20">
        <v>186</v>
      </c>
      <c r="Z62" s="21">
        <v>0.107526882</v>
      </c>
      <c r="AA62" s="21">
        <v>0.89247311799999995</v>
      </c>
      <c r="AB62" s="15">
        <f>(E62/Y62)-1</f>
        <v>5.3763440860215006E-3</v>
      </c>
      <c r="AC62" s="25">
        <v>0.49584929757343549</v>
      </c>
      <c r="AD62" s="22">
        <f>E62-Y62</f>
        <v>1</v>
      </c>
    </row>
    <row r="63" spans="1:30">
      <c r="A63" s="15" t="s">
        <v>421</v>
      </c>
      <c r="B63" s="16" t="s">
        <v>292</v>
      </c>
      <c r="C63" s="16">
        <v>38</v>
      </c>
      <c r="D63" s="16">
        <v>65</v>
      </c>
      <c r="E63" s="17" t="s">
        <v>328</v>
      </c>
      <c r="F63" s="18">
        <f>C63/E63</f>
        <v>0.36893203883495146</v>
      </c>
      <c r="G63" s="18">
        <f>D63/E63</f>
        <v>0.6310679611650486</v>
      </c>
      <c r="H63" s="18"/>
      <c r="I63" s="15">
        <v>7</v>
      </c>
      <c r="J63" s="15">
        <v>16</v>
      </c>
      <c r="K63" s="15">
        <v>785</v>
      </c>
      <c r="L63" s="15">
        <v>766</v>
      </c>
      <c r="M63" s="15">
        <v>5</v>
      </c>
      <c r="N63" s="15">
        <v>7</v>
      </c>
      <c r="O63" s="15">
        <v>1586</v>
      </c>
      <c r="P63" s="25">
        <f>K63/O63</f>
        <v>0.49495586380832285</v>
      </c>
      <c r="Q63" s="19">
        <f>L63/O63</f>
        <v>0.48297604035308955</v>
      </c>
      <c r="R63" s="19">
        <f>E63/L63</f>
        <v>0.13446475195822455</v>
      </c>
      <c r="S63" s="19" t="s">
        <v>469</v>
      </c>
      <c r="T63" s="15" t="s">
        <v>434</v>
      </c>
      <c r="V63" s="20">
        <v>20</v>
      </c>
      <c r="W63" s="20">
        <v>72</v>
      </c>
      <c r="X63" s="20"/>
      <c r="Y63" s="20">
        <v>92</v>
      </c>
      <c r="Z63" s="21">
        <v>0.21739130400000001</v>
      </c>
      <c r="AA63" s="21">
        <v>0.78260869600000005</v>
      </c>
      <c r="AB63" s="15">
        <f>(E63/Y63)-1</f>
        <v>0.11956521739130443</v>
      </c>
      <c r="AC63" s="25">
        <v>0.49495586380832285</v>
      </c>
      <c r="AD63" s="22">
        <f>E63-Y63</f>
        <v>11</v>
      </c>
    </row>
    <row r="64" spans="1:30">
      <c r="A64" s="15" t="s">
        <v>416</v>
      </c>
      <c r="B64" s="16" t="s">
        <v>20</v>
      </c>
      <c r="C64" s="16">
        <v>87</v>
      </c>
      <c r="D64" s="16">
        <v>65</v>
      </c>
      <c r="E64" s="17" t="s">
        <v>363</v>
      </c>
      <c r="F64" s="18">
        <f>C64/E64</f>
        <v>0.57236842105263153</v>
      </c>
      <c r="G64" s="18">
        <f>D64/E64</f>
        <v>0.42763157894736842</v>
      </c>
      <c r="H64" s="18"/>
      <c r="I64" s="15">
        <v>6</v>
      </c>
      <c r="J64" s="15">
        <v>19</v>
      </c>
      <c r="K64" s="15">
        <v>481</v>
      </c>
      <c r="L64" s="15">
        <v>459</v>
      </c>
      <c r="M64" s="15">
        <v>6</v>
      </c>
      <c r="N64" s="15">
        <v>5</v>
      </c>
      <c r="O64" s="15">
        <v>976</v>
      </c>
      <c r="P64" s="25">
        <f>K64/O64</f>
        <v>0.49282786885245899</v>
      </c>
      <c r="Q64" s="19">
        <f>L64/O64</f>
        <v>0.47028688524590162</v>
      </c>
      <c r="R64" s="19">
        <f>E64/L64</f>
        <v>0.33115468409586057</v>
      </c>
      <c r="S64" s="19" t="s">
        <v>469</v>
      </c>
      <c r="T64" s="15" t="s">
        <v>434</v>
      </c>
      <c r="V64" s="20">
        <v>31</v>
      </c>
      <c r="W64" s="20">
        <v>59</v>
      </c>
      <c r="X64" s="20"/>
      <c r="Y64" s="20">
        <v>90</v>
      </c>
      <c r="Z64" s="21">
        <v>0.34444444400000002</v>
      </c>
      <c r="AA64" s="21">
        <v>0.65555555600000004</v>
      </c>
      <c r="AB64" s="15">
        <f>(E64/Y64)-1</f>
        <v>0.68888888888888888</v>
      </c>
      <c r="AC64" s="25">
        <v>0.49282786885245899</v>
      </c>
      <c r="AD64" s="22">
        <f>E64-Y64</f>
        <v>62</v>
      </c>
    </row>
    <row r="65" spans="1:30">
      <c r="A65" s="15" t="s">
        <v>412</v>
      </c>
      <c r="B65" s="16" t="s">
        <v>140</v>
      </c>
      <c r="C65" s="16">
        <v>135</v>
      </c>
      <c r="D65" s="16">
        <v>78</v>
      </c>
      <c r="E65" s="17" t="s">
        <v>88</v>
      </c>
      <c r="F65" s="18">
        <f>C65/E65</f>
        <v>0.63380281690140849</v>
      </c>
      <c r="G65" s="18">
        <f>D65/E65</f>
        <v>0.36619718309859156</v>
      </c>
      <c r="H65" s="18"/>
      <c r="I65" s="15">
        <v>3</v>
      </c>
      <c r="J65" s="15">
        <v>19</v>
      </c>
      <c r="K65" s="15">
        <v>567</v>
      </c>
      <c r="L65" s="15">
        <v>566</v>
      </c>
      <c r="M65" s="15">
        <v>0</v>
      </c>
      <c r="N65" s="15">
        <v>5</v>
      </c>
      <c r="O65" s="15">
        <v>1160</v>
      </c>
      <c r="P65" s="25">
        <f>K65/O65</f>
        <v>0.48879310344827587</v>
      </c>
      <c r="Q65" s="19">
        <f>L65/O65</f>
        <v>0.4879310344827586</v>
      </c>
      <c r="R65" s="19">
        <f>E65/L65</f>
        <v>0.37632508833922262</v>
      </c>
      <c r="S65" s="19" t="s">
        <v>469</v>
      </c>
      <c r="T65" s="15" t="s">
        <v>434</v>
      </c>
      <c r="V65" s="20">
        <v>46</v>
      </c>
      <c r="W65" s="20">
        <v>116</v>
      </c>
      <c r="X65" s="20"/>
      <c r="Y65" s="20">
        <v>162</v>
      </c>
      <c r="Z65" s="21">
        <v>0.28395061700000002</v>
      </c>
      <c r="AA65" s="21">
        <v>0.71604938299999998</v>
      </c>
      <c r="AB65" s="15">
        <f>(E65/Y65)-1</f>
        <v>0.31481481481481488</v>
      </c>
      <c r="AC65" s="25">
        <v>0.48879310344827587</v>
      </c>
      <c r="AD65" s="22">
        <f>E65-Y65</f>
        <v>51</v>
      </c>
    </row>
    <row r="66" spans="1:30">
      <c r="A66" s="15" t="s">
        <v>416</v>
      </c>
      <c r="B66" s="16" t="s">
        <v>16</v>
      </c>
      <c r="C66" s="16">
        <v>229</v>
      </c>
      <c r="D66" s="16">
        <v>246</v>
      </c>
      <c r="E66" s="17" t="s">
        <v>195</v>
      </c>
      <c r="F66" s="18">
        <f>C66/E66</f>
        <v>0.48210526315789476</v>
      </c>
      <c r="G66" s="18">
        <f>D66/E66</f>
        <v>0.5178947368421053</v>
      </c>
      <c r="H66" s="18"/>
      <c r="I66" s="15">
        <v>3</v>
      </c>
      <c r="J66" s="15">
        <v>32</v>
      </c>
      <c r="K66" s="15">
        <v>1079</v>
      </c>
      <c r="L66" s="15">
        <v>1084</v>
      </c>
      <c r="M66" s="15">
        <v>7</v>
      </c>
      <c r="N66" s="15">
        <v>3</v>
      </c>
      <c r="O66" s="15">
        <v>2208</v>
      </c>
      <c r="P66" s="25">
        <f>K66/O66</f>
        <v>0.48867753623188404</v>
      </c>
      <c r="Q66" s="19">
        <f>L66/O66</f>
        <v>0.49094202898550726</v>
      </c>
      <c r="R66" s="19">
        <f>E66/L66</f>
        <v>0.43819188191881919</v>
      </c>
      <c r="S66" s="19" t="s">
        <v>469</v>
      </c>
      <c r="T66" s="15" t="s">
        <v>434</v>
      </c>
      <c r="V66" s="20">
        <v>41</v>
      </c>
      <c r="W66" s="20">
        <v>260</v>
      </c>
      <c r="X66" s="20"/>
      <c r="Y66" s="20">
        <v>301</v>
      </c>
      <c r="Z66" s="21">
        <v>0.136212625</v>
      </c>
      <c r="AA66" s="21">
        <v>0.86378737500000002</v>
      </c>
      <c r="AB66" s="15">
        <f>(E66/Y66)-1</f>
        <v>0.57807308970099669</v>
      </c>
      <c r="AC66" s="25">
        <v>0.48867753623188404</v>
      </c>
      <c r="AD66" s="22">
        <f>E66-Y66</f>
        <v>174</v>
      </c>
    </row>
    <row r="67" spans="1:30">
      <c r="A67" s="15" t="s">
        <v>416</v>
      </c>
      <c r="B67" s="16" t="s">
        <v>335</v>
      </c>
      <c r="C67" s="16">
        <v>56</v>
      </c>
      <c r="D67" s="16">
        <v>24</v>
      </c>
      <c r="E67" s="17" t="s">
        <v>442</v>
      </c>
      <c r="F67" s="18">
        <f>C67/E67</f>
        <v>0.7</v>
      </c>
      <c r="G67" s="18">
        <f>D67/E67</f>
        <v>0.3</v>
      </c>
      <c r="H67" s="18"/>
      <c r="I67" s="15">
        <v>3</v>
      </c>
      <c r="J67" s="15">
        <v>3</v>
      </c>
      <c r="K67" s="15">
        <v>208</v>
      </c>
      <c r="L67" s="15">
        <v>210</v>
      </c>
      <c r="M67" s="15">
        <v>1</v>
      </c>
      <c r="N67" s="15">
        <v>4</v>
      </c>
      <c r="O67" s="15">
        <v>429</v>
      </c>
      <c r="P67" s="25">
        <f>K67/O67</f>
        <v>0.48484848484848486</v>
      </c>
      <c r="Q67" s="19">
        <f>L67/O67</f>
        <v>0.48951048951048953</v>
      </c>
      <c r="R67" s="19">
        <f>E67/L67</f>
        <v>0.38095238095238093</v>
      </c>
      <c r="S67" s="19" t="s">
        <v>469</v>
      </c>
      <c r="T67" s="15" t="s">
        <v>434</v>
      </c>
      <c r="V67" s="20">
        <v>23</v>
      </c>
      <c r="W67" s="20">
        <v>30</v>
      </c>
      <c r="X67" s="20"/>
      <c r="Y67" s="20">
        <v>53</v>
      </c>
      <c r="Z67" s="21">
        <v>0.43396226399999999</v>
      </c>
      <c r="AA67" s="21">
        <v>0.56603773599999996</v>
      </c>
      <c r="AB67" s="15">
        <f>(E67/Y67)-1</f>
        <v>0.50943396226415105</v>
      </c>
      <c r="AC67" s="25">
        <v>0.48484848484848486</v>
      </c>
      <c r="AD67" s="22">
        <f>E67-Y67</f>
        <v>27</v>
      </c>
    </row>
    <row r="68" spans="1:30">
      <c r="A68" s="15" t="s">
        <v>413</v>
      </c>
      <c r="B68" s="16" t="s">
        <v>17</v>
      </c>
      <c r="C68" s="16">
        <v>150</v>
      </c>
      <c r="D68" s="16">
        <v>159</v>
      </c>
      <c r="E68" s="17" t="s">
        <v>399</v>
      </c>
      <c r="F68" s="18">
        <f>C68/E68</f>
        <v>0.4854368932038835</v>
      </c>
      <c r="G68" s="18">
        <f>D68/E68</f>
        <v>0.5145631067961165</v>
      </c>
      <c r="H68" s="18"/>
      <c r="I68" s="15">
        <v>9</v>
      </c>
      <c r="J68" s="15">
        <v>23</v>
      </c>
      <c r="K68" s="15">
        <v>1101</v>
      </c>
      <c r="L68" s="15">
        <v>1156</v>
      </c>
      <c r="M68" s="15">
        <v>4</v>
      </c>
      <c r="N68" s="15">
        <v>2</v>
      </c>
      <c r="O68" s="15">
        <v>2295</v>
      </c>
      <c r="P68" s="25">
        <f>K68/O68</f>
        <v>0.47973856209150328</v>
      </c>
      <c r="Q68" s="19">
        <f>L68/O68</f>
        <v>0.50370370370370365</v>
      </c>
      <c r="R68" s="19">
        <f>E68/L68</f>
        <v>0.26730103806228372</v>
      </c>
      <c r="S68" s="19" t="s">
        <v>469</v>
      </c>
      <c r="T68" s="15" t="s">
        <v>434</v>
      </c>
      <c r="V68" s="20">
        <v>50</v>
      </c>
      <c r="W68" s="20">
        <v>193</v>
      </c>
      <c r="X68" s="20">
        <v>0</v>
      </c>
      <c r="Y68" s="20">
        <v>243</v>
      </c>
      <c r="Z68" s="21">
        <v>0.205761317</v>
      </c>
      <c r="AA68" s="21">
        <v>0.794238683</v>
      </c>
      <c r="AB68" s="15">
        <f>(E68/Y68)-1</f>
        <v>0.27160493827160503</v>
      </c>
      <c r="AC68" s="25">
        <v>0.47973856209150328</v>
      </c>
      <c r="AD68" s="22">
        <f>E68-Y68</f>
        <v>66</v>
      </c>
    </row>
    <row r="69" spans="1:30">
      <c r="A69" s="15" t="s">
        <v>417</v>
      </c>
      <c r="B69" s="16" t="s">
        <v>165</v>
      </c>
      <c r="C69" s="16">
        <v>84</v>
      </c>
      <c r="D69" s="16">
        <v>44</v>
      </c>
      <c r="E69" s="17" t="s">
        <v>294</v>
      </c>
      <c r="F69" s="18">
        <f>C69/E69</f>
        <v>0.65625</v>
      </c>
      <c r="G69" s="18">
        <f>D69/E69</f>
        <v>0.34375</v>
      </c>
      <c r="H69" s="18"/>
      <c r="I69" s="15">
        <v>8</v>
      </c>
      <c r="J69" s="15">
        <v>8</v>
      </c>
      <c r="K69" s="15">
        <v>464</v>
      </c>
      <c r="L69" s="15">
        <v>485</v>
      </c>
      <c r="M69" s="15">
        <v>4</v>
      </c>
      <c r="N69" s="15">
        <v>1</v>
      </c>
      <c r="O69" s="15">
        <v>970</v>
      </c>
      <c r="P69" s="25">
        <f>K69/O69</f>
        <v>0.47835051546391755</v>
      </c>
      <c r="Q69" s="19">
        <f>L69/O69</f>
        <v>0.5</v>
      </c>
      <c r="R69" s="19">
        <f>E69/L69</f>
        <v>0.26391752577319588</v>
      </c>
      <c r="S69" s="19" t="s">
        <v>469</v>
      </c>
      <c r="T69" s="15" t="s">
        <v>434</v>
      </c>
      <c r="V69" s="20">
        <v>16</v>
      </c>
      <c r="W69" s="20">
        <v>86</v>
      </c>
      <c r="X69" s="20"/>
      <c r="Y69" s="20">
        <v>102</v>
      </c>
      <c r="Z69" s="21">
        <v>0.156862745</v>
      </c>
      <c r="AA69" s="21">
        <v>0.84313725500000003</v>
      </c>
      <c r="AB69" s="15">
        <f>(E69/Y69)-1</f>
        <v>0.25490196078431371</v>
      </c>
      <c r="AC69" s="25">
        <v>0.47835051546391755</v>
      </c>
      <c r="AD69" s="22">
        <f>E69-Y69</f>
        <v>26</v>
      </c>
    </row>
    <row r="70" spans="1:30">
      <c r="A70" s="15" t="s">
        <v>421</v>
      </c>
      <c r="B70" s="16" t="s">
        <v>376</v>
      </c>
      <c r="C70" s="16">
        <v>80</v>
      </c>
      <c r="D70" s="16">
        <v>81</v>
      </c>
      <c r="E70" s="17" t="s">
        <v>182</v>
      </c>
      <c r="F70" s="18">
        <f>C70/E70</f>
        <v>0.49689440993788819</v>
      </c>
      <c r="G70" s="18">
        <f>D70/E70</f>
        <v>0.50310559006211175</v>
      </c>
      <c r="H70" s="18"/>
      <c r="I70" s="15">
        <v>10</v>
      </c>
      <c r="J70" s="15">
        <v>21</v>
      </c>
      <c r="K70" s="15">
        <v>1140</v>
      </c>
      <c r="L70" s="15">
        <v>1206</v>
      </c>
      <c r="M70" s="15">
        <v>10</v>
      </c>
      <c r="N70" s="15">
        <v>5</v>
      </c>
      <c r="O70" s="15">
        <v>2392</v>
      </c>
      <c r="P70" s="25">
        <f>K70/O70</f>
        <v>0.47658862876254182</v>
      </c>
      <c r="Q70" s="19">
        <f>L70/O70</f>
        <v>0.50418060200668902</v>
      </c>
      <c r="R70" s="19">
        <f>E70/L70</f>
        <v>0.13349917081260365</v>
      </c>
      <c r="S70" s="19" t="s">
        <v>469</v>
      </c>
      <c r="T70" s="15" t="s">
        <v>434</v>
      </c>
      <c r="V70" s="20">
        <v>17</v>
      </c>
      <c r="W70" s="20">
        <v>135</v>
      </c>
      <c r="X70" s="20"/>
      <c r="Y70" s="20">
        <v>152</v>
      </c>
      <c r="Z70" s="21">
        <v>0.111842105</v>
      </c>
      <c r="AA70" s="21">
        <v>0.88815789499999998</v>
      </c>
      <c r="AB70" s="15">
        <f>(E70/Y70)-1</f>
        <v>5.921052631578938E-2</v>
      </c>
      <c r="AC70" s="25">
        <v>0.47658862876254182</v>
      </c>
      <c r="AD70" s="22">
        <f>E70-Y70</f>
        <v>9</v>
      </c>
    </row>
    <row r="71" spans="1:30">
      <c r="A71" s="15" t="s">
        <v>420</v>
      </c>
      <c r="B71" s="16" t="s">
        <v>243</v>
      </c>
      <c r="C71" s="16">
        <v>89</v>
      </c>
      <c r="D71" s="16">
        <v>116</v>
      </c>
      <c r="E71" s="17" t="s">
        <v>346</v>
      </c>
      <c r="F71" s="18">
        <f>C71/E71</f>
        <v>0.43414634146341463</v>
      </c>
      <c r="G71" s="18">
        <f>D71/E71</f>
        <v>0.56585365853658531</v>
      </c>
      <c r="H71" s="18"/>
      <c r="I71" s="15">
        <v>4</v>
      </c>
      <c r="J71" s="15">
        <v>19</v>
      </c>
      <c r="K71" s="15">
        <v>639</v>
      </c>
      <c r="L71" s="15">
        <v>679</v>
      </c>
      <c r="M71" s="15">
        <v>1</v>
      </c>
      <c r="N71" s="15">
        <v>1</v>
      </c>
      <c r="O71" s="15">
        <v>1343</v>
      </c>
      <c r="P71" s="25">
        <f>K71/O71</f>
        <v>0.47580044676098288</v>
      </c>
      <c r="Q71" s="19">
        <f>L71/O71</f>
        <v>0.50558451228592705</v>
      </c>
      <c r="R71" s="19">
        <f>E71/L71</f>
        <v>0.30191458026509571</v>
      </c>
      <c r="S71" s="19" t="s">
        <v>469</v>
      </c>
      <c r="T71" s="15" t="s">
        <v>434</v>
      </c>
      <c r="V71" s="20">
        <v>33</v>
      </c>
      <c r="W71" s="20">
        <v>100</v>
      </c>
      <c r="X71" s="20">
        <v>0</v>
      </c>
      <c r="Y71" s="20">
        <v>133</v>
      </c>
      <c r="Z71" s="21">
        <v>0.24812030099999999</v>
      </c>
      <c r="AA71" s="21">
        <v>0.75187969899999996</v>
      </c>
      <c r="AB71" s="15">
        <f>(E71/Y71)-1</f>
        <v>0.54135338345864659</v>
      </c>
      <c r="AC71" s="25">
        <v>0.47580044676098288</v>
      </c>
      <c r="AD71" s="22">
        <f>E71-Y71</f>
        <v>72</v>
      </c>
    </row>
    <row r="72" spans="1:30">
      <c r="A72" s="15" t="s">
        <v>419</v>
      </c>
      <c r="B72" s="16" t="s">
        <v>65</v>
      </c>
      <c r="C72" s="16">
        <v>66</v>
      </c>
      <c r="D72" s="16">
        <v>82</v>
      </c>
      <c r="E72" s="17" t="s">
        <v>221</v>
      </c>
      <c r="F72" s="18">
        <f>C72/E72</f>
        <v>0.44594594594594594</v>
      </c>
      <c r="G72" s="18">
        <f>D72/E72</f>
        <v>0.55405405405405406</v>
      </c>
      <c r="H72" s="18"/>
      <c r="I72" s="15">
        <v>10</v>
      </c>
      <c r="J72" s="15">
        <v>8</v>
      </c>
      <c r="K72" s="15">
        <v>706</v>
      </c>
      <c r="L72" s="15">
        <v>755</v>
      </c>
      <c r="M72" s="15">
        <v>2</v>
      </c>
      <c r="N72" s="15">
        <v>4</v>
      </c>
      <c r="O72" s="15">
        <v>1485</v>
      </c>
      <c r="P72" s="25">
        <f>K72/O72</f>
        <v>0.47542087542087541</v>
      </c>
      <c r="Q72" s="19">
        <f>L72/O72</f>
        <v>0.50841750841750843</v>
      </c>
      <c r="R72" s="19">
        <f>E72/L72</f>
        <v>0.19602649006622516</v>
      </c>
      <c r="S72" s="19" t="s">
        <v>469</v>
      </c>
      <c r="T72" s="15" t="s">
        <v>434</v>
      </c>
      <c r="V72" s="20">
        <v>27</v>
      </c>
      <c r="W72" s="20">
        <v>134</v>
      </c>
      <c r="X72" s="20"/>
      <c r="Y72" s="20">
        <v>161</v>
      </c>
      <c r="Z72" s="21">
        <v>0.16770186300000001</v>
      </c>
      <c r="AA72" s="21">
        <v>0.83229813699999999</v>
      </c>
      <c r="AB72" s="15">
        <f>(E72/Y72)-1</f>
        <v>-8.0745341614906874E-2</v>
      </c>
      <c r="AC72" s="25">
        <v>0.47542087542087541</v>
      </c>
      <c r="AD72" s="22">
        <f>E72-Y72</f>
        <v>-13</v>
      </c>
    </row>
    <row r="73" spans="1:30">
      <c r="A73" s="15" t="s">
        <v>421</v>
      </c>
      <c r="B73" s="16" t="s">
        <v>365</v>
      </c>
      <c r="C73" s="16">
        <v>72</v>
      </c>
      <c r="D73" s="16">
        <v>73</v>
      </c>
      <c r="E73" s="17" t="s">
        <v>204</v>
      </c>
      <c r="F73" s="18">
        <f>C73/E73</f>
        <v>0.49655172413793103</v>
      </c>
      <c r="G73" s="18">
        <f>D73/E73</f>
        <v>0.50344827586206897</v>
      </c>
      <c r="H73" s="18"/>
      <c r="I73" s="15">
        <v>5</v>
      </c>
      <c r="J73" s="15">
        <v>24</v>
      </c>
      <c r="K73" s="15">
        <v>1177</v>
      </c>
      <c r="L73" s="15">
        <v>1262</v>
      </c>
      <c r="M73" s="15">
        <v>5</v>
      </c>
      <c r="N73" s="15">
        <v>8</v>
      </c>
      <c r="O73" s="15">
        <v>2481</v>
      </c>
      <c r="P73" s="25">
        <f>K73/O73</f>
        <v>0.47440548166062074</v>
      </c>
      <c r="Q73" s="19">
        <f>L73/O73</f>
        <v>0.50866586054010476</v>
      </c>
      <c r="R73" s="19">
        <f>E73/L73</f>
        <v>0.11489698890649762</v>
      </c>
      <c r="S73" s="19" t="s">
        <v>469</v>
      </c>
      <c r="T73" s="15" t="s">
        <v>434</v>
      </c>
      <c r="V73" s="20">
        <v>21</v>
      </c>
      <c r="W73" s="20">
        <v>119</v>
      </c>
      <c r="X73" s="20"/>
      <c r="Y73" s="20">
        <v>140</v>
      </c>
      <c r="Z73" s="21">
        <v>0.15</v>
      </c>
      <c r="AA73" s="21">
        <v>0.85</v>
      </c>
      <c r="AB73" s="15">
        <f>(E73/Y73)-1</f>
        <v>3.5714285714285809E-2</v>
      </c>
      <c r="AC73" s="25">
        <v>0.47440548166062074</v>
      </c>
      <c r="AD73" s="22">
        <f>E73-Y73</f>
        <v>5</v>
      </c>
    </row>
    <row r="74" spans="1:30">
      <c r="A74" s="15" t="s">
        <v>412</v>
      </c>
      <c r="B74" s="16" t="s">
        <v>133</v>
      </c>
      <c r="C74" s="16">
        <v>244</v>
      </c>
      <c r="D74" s="16">
        <v>205</v>
      </c>
      <c r="E74" s="17" t="s">
        <v>114</v>
      </c>
      <c r="F74" s="18">
        <f>C74/E74</f>
        <v>0.54342984409799555</v>
      </c>
      <c r="G74" s="18">
        <f>D74/E74</f>
        <v>0.45657015590200445</v>
      </c>
      <c r="H74" s="18"/>
      <c r="I74" s="15">
        <v>7</v>
      </c>
      <c r="J74" s="15">
        <v>37</v>
      </c>
      <c r="K74" s="15">
        <v>1118</v>
      </c>
      <c r="L74" s="15">
        <v>1190</v>
      </c>
      <c r="M74" s="15">
        <v>3</v>
      </c>
      <c r="N74" s="15">
        <v>10</v>
      </c>
      <c r="O74" s="15">
        <v>2365</v>
      </c>
      <c r="P74" s="25">
        <f>K74/O74</f>
        <v>0.47272727272727272</v>
      </c>
      <c r="Q74" s="19">
        <f>L74/O74</f>
        <v>0.5031712473572939</v>
      </c>
      <c r="R74" s="19">
        <f>E74/L74</f>
        <v>0.37731092436974789</v>
      </c>
      <c r="S74" s="19" t="s">
        <v>469</v>
      </c>
      <c r="T74" s="15" t="s">
        <v>434</v>
      </c>
      <c r="V74" s="20">
        <v>74</v>
      </c>
      <c r="W74" s="20">
        <v>242</v>
      </c>
      <c r="X74" s="20"/>
      <c r="Y74" s="20">
        <v>316</v>
      </c>
      <c r="Z74" s="21">
        <v>0.23417721499999999</v>
      </c>
      <c r="AA74" s="21">
        <v>0.76582278500000001</v>
      </c>
      <c r="AB74" s="15">
        <f>(E74/Y74)-1</f>
        <v>0.42088607594936711</v>
      </c>
      <c r="AC74" s="25">
        <v>0.47272727272727272</v>
      </c>
      <c r="AD74" s="22">
        <f>E74-Y74</f>
        <v>133</v>
      </c>
    </row>
    <row r="75" spans="1:30">
      <c r="A75" s="15" t="s">
        <v>416</v>
      </c>
      <c r="B75" s="16" t="s">
        <v>163</v>
      </c>
      <c r="C75" s="16">
        <v>192</v>
      </c>
      <c r="D75" s="16">
        <v>199</v>
      </c>
      <c r="E75" s="17" t="s">
        <v>308</v>
      </c>
      <c r="F75" s="18">
        <f>C75/E75</f>
        <v>0.49104859335038364</v>
      </c>
      <c r="G75" s="18">
        <f>D75/E75</f>
        <v>0.50895140664961636</v>
      </c>
      <c r="H75" s="18"/>
      <c r="I75" s="15">
        <v>5</v>
      </c>
      <c r="J75" s="15">
        <v>29</v>
      </c>
      <c r="K75" s="15">
        <v>999</v>
      </c>
      <c r="L75" s="15">
        <v>1083</v>
      </c>
      <c r="M75" s="15">
        <v>1</v>
      </c>
      <c r="N75" s="15">
        <v>4</v>
      </c>
      <c r="O75" s="15">
        <v>2121</v>
      </c>
      <c r="P75" s="25">
        <f>K75/O75</f>
        <v>0.471004243281471</v>
      </c>
      <c r="Q75" s="19">
        <f>L75/O75</f>
        <v>0.51060820367751059</v>
      </c>
      <c r="R75" s="19">
        <f>E75/L75</f>
        <v>0.36103416435826408</v>
      </c>
      <c r="S75" s="19" t="s">
        <v>469</v>
      </c>
      <c r="T75" s="15" t="s">
        <v>434</v>
      </c>
      <c r="V75" s="20">
        <v>61</v>
      </c>
      <c r="W75" s="20">
        <v>234</v>
      </c>
      <c r="X75" s="20"/>
      <c r="Y75" s="20">
        <v>295</v>
      </c>
      <c r="Z75" s="21">
        <v>0.206779661</v>
      </c>
      <c r="AA75" s="21">
        <v>0.793220339</v>
      </c>
      <c r="AB75" s="15">
        <f>(E75/Y75)-1</f>
        <v>0.3254237288135593</v>
      </c>
      <c r="AC75" s="25">
        <v>0.471004243281471</v>
      </c>
      <c r="AD75" s="22">
        <f>E75-Y75</f>
        <v>96</v>
      </c>
    </row>
    <row r="76" spans="1:30">
      <c r="A76" s="15" t="s">
        <v>417</v>
      </c>
      <c r="B76" s="16" t="s">
        <v>390</v>
      </c>
      <c r="C76" s="16">
        <v>27</v>
      </c>
      <c r="D76" s="16">
        <v>23</v>
      </c>
      <c r="E76" s="17" t="s">
        <v>95</v>
      </c>
      <c r="F76" s="18">
        <f>C76/E76</f>
        <v>0.54</v>
      </c>
      <c r="G76" s="18">
        <f>D76/E76</f>
        <v>0.46</v>
      </c>
      <c r="H76" s="18"/>
      <c r="I76" s="15">
        <v>5</v>
      </c>
      <c r="J76" s="15">
        <v>4</v>
      </c>
      <c r="K76" s="15">
        <v>210</v>
      </c>
      <c r="L76" s="15">
        <v>223</v>
      </c>
      <c r="M76" s="15">
        <v>4</v>
      </c>
      <c r="N76" s="15">
        <v>3</v>
      </c>
      <c r="O76" s="15">
        <v>449</v>
      </c>
      <c r="P76" s="25">
        <f>K76/O76</f>
        <v>0.46770601336302897</v>
      </c>
      <c r="Q76" s="19">
        <f>L76/O76</f>
        <v>0.49665924276169265</v>
      </c>
      <c r="R76" s="19">
        <f>E76/L76</f>
        <v>0.22421524663677131</v>
      </c>
      <c r="S76" s="19" t="s">
        <v>469</v>
      </c>
      <c r="T76" s="15" t="s">
        <v>434</v>
      </c>
      <c r="V76" s="20">
        <v>27</v>
      </c>
      <c r="W76" s="20">
        <v>53</v>
      </c>
      <c r="X76" s="20"/>
      <c r="Y76" s="20">
        <v>80</v>
      </c>
      <c r="Z76" s="21">
        <v>0.33750000000000002</v>
      </c>
      <c r="AA76" s="21">
        <v>0.66249999999999998</v>
      </c>
      <c r="AB76" s="15">
        <f>(E76/Y76)-1</f>
        <v>-0.375</v>
      </c>
      <c r="AC76" s="25">
        <v>0.46770601336302897</v>
      </c>
      <c r="AD76" s="22">
        <f>E76-Y76</f>
        <v>-30</v>
      </c>
    </row>
    <row r="77" spans="1:30">
      <c r="A77" s="15" t="s">
        <v>416</v>
      </c>
      <c r="B77" s="16" t="s">
        <v>172</v>
      </c>
      <c r="C77" s="16">
        <v>120</v>
      </c>
      <c r="D77" s="16">
        <v>127</v>
      </c>
      <c r="E77" s="17" t="s">
        <v>241</v>
      </c>
      <c r="F77" s="18">
        <f>C77/E77</f>
        <v>0.48582995951417002</v>
      </c>
      <c r="G77" s="18">
        <f>D77/E77</f>
        <v>0.51417004048582993</v>
      </c>
      <c r="H77" s="18"/>
      <c r="I77" s="15">
        <v>5</v>
      </c>
      <c r="J77" s="15">
        <v>24</v>
      </c>
      <c r="K77" s="15">
        <v>620</v>
      </c>
      <c r="L77" s="15">
        <v>667</v>
      </c>
      <c r="M77" s="15">
        <v>9</v>
      </c>
      <c r="N77" s="15">
        <v>1</v>
      </c>
      <c r="O77" s="15">
        <v>1326</v>
      </c>
      <c r="P77" s="25">
        <f>K77/O77</f>
        <v>0.46757164404223228</v>
      </c>
      <c r="Q77" s="19">
        <f>L77/O77</f>
        <v>0.50301659125188536</v>
      </c>
      <c r="R77" s="19">
        <f>E77/L77</f>
        <v>0.37031484257871067</v>
      </c>
      <c r="S77" s="19" t="s">
        <v>469</v>
      </c>
      <c r="T77" s="15" t="s">
        <v>434</v>
      </c>
      <c r="V77" s="20">
        <v>38</v>
      </c>
      <c r="W77" s="20">
        <v>120</v>
      </c>
      <c r="X77" s="20"/>
      <c r="Y77" s="20">
        <v>158</v>
      </c>
      <c r="Z77" s="21">
        <v>0.24050632899999999</v>
      </c>
      <c r="AA77" s="21">
        <v>0.75949367099999998</v>
      </c>
      <c r="AB77" s="15">
        <f>(E77/Y77)-1</f>
        <v>0.56329113924050622</v>
      </c>
      <c r="AC77" s="25">
        <v>0.46757164404223228</v>
      </c>
      <c r="AD77" s="22">
        <f>E77-Y77</f>
        <v>89</v>
      </c>
    </row>
    <row r="78" spans="1:30">
      <c r="A78" s="15" t="s">
        <v>420</v>
      </c>
      <c r="B78" s="16" t="s">
        <v>277</v>
      </c>
      <c r="C78" s="16">
        <v>111</v>
      </c>
      <c r="D78" s="16">
        <v>188</v>
      </c>
      <c r="E78" s="17" t="s">
        <v>455</v>
      </c>
      <c r="F78" s="18">
        <f>C78/E78</f>
        <v>0.37123745819397991</v>
      </c>
      <c r="G78" s="18">
        <f>D78/E78</f>
        <v>0.62876254180602009</v>
      </c>
      <c r="H78" s="18"/>
      <c r="I78" s="15">
        <v>3</v>
      </c>
      <c r="J78" s="15">
        <v>12</v>
      </c>
      <c r="K78" s="15">
        <v>929</v>
      </c>
      <c r="L78" s="15">
        <v>1049</v>
      </c>
      <c r="M78" s="15">
        <v>3</v>
      </c>
      <c r="N78" s="15">
        <v>3</v>
      </c>
      <c r="O78" s="15">
        <v>1999</v>
      </c>
      <c r="P78" s="25">
        <f>K78/O78</f>
        <v>0.46473236618309155</v>
      </c>
      <c r="Q78" s="19">
        <f>L78/O78</f>
        <v>0.52476238119059526</v>
      </c>
      <c r="R78" s="19">
        <f>E78/L78</f>
        <v>0.28503336510962823</v>
      </c>
      <c r="S78" s="19" t="s">
        <v>469</v>
      </c>
      <c r="T78" s="15" t="s">
        <v>434</v>
      </c>
      <c r="V78" s="20">
        <v>31</v>
      </c>
      <c r="W78" s="20">
        <v>183</v>
      </c>
      <c r="X78" s="20">
        <v>0</v>
      </c>
      <c r="Y78" s="20">
        <v>214</v>
      </c>
      <c r="Z78" s="21">
        <v>0.144859813</v>
      </c>
      <c r="AA78" s="21">
        <v>0.85514018700000005</v>
      </c>
      <c r="AB78" s="15">
        <f>(E78/Y78)-1</f>
        <v>0.39719626168224309</v>
      </c>
      <c r="AC78" s="25">
        <v>0.46473236618309155</v>
      </c>
      <c r="AD78" s="22">
        <f>E78-Y78</f>
        <v>85</v>
      </c>
    </row>
    <row r="79" spans="1:30">
      <c r="A79" s="15" t="s">
        <v>416</v>
      </c>
      <c r="B79" s="16" t="s">
        <v>49</v>
      </c>
      <c r="C79" s="16">
        <v>76</v>
      </c>
      <c r="D79" s="16">
        <v>107</v>
      </c>
      <c r="E79" s="17" t="s">
        <v>389</v>
      </c>
      <c r="F79" s="18">
        <f>C79/E79</f>
        <v>0.41530054644808745</v>
      </c>
      <c r="G79" s="18">
        <f>D79/E79</f>
        <v>0.58469945355191255</v>
      </c>
      <c r="H79" s="18"/>
      <c r="I79" s="15">
        <v>2</v>
      </c>
      <c r="J79" s="15">
        <v>13</v>
      </c>
      <c r="K79" s="15">
        <v>576</v>
      </c>
      <c r="L79" s="15">
        <v>648</v>
      </c>
      <c r="M79" s="15">
        <v>2</v>
      </c>
      <c r="N79" s="15">
        <v>3</v>
      </c>
      <c r="O79" s="15">
        <v>1244</v>
      </c>
      <c r="P79" s="25">
        <f>K79/O79</f>
        <v>0.46302250803858519</v>
      </c>
      <c r="Q79" s="19">
        <f>L79/O79</f>
        <v>0.52090032154340837</v>
      </c>
      <c r="R79" s="19">
        <f>E79/L79</f>
        <v>0.28240740740740738</v>
      </c>
      <c r="S79" s="19" t="s">
        <v>469</v>
      </c>
      <c r="T79" s="15" t="s">
        <v>434</v>
      </c>
      <c r="V79" s="20">
        <v>28</v>
      </c>
      <c r="W79" s="20">
        <v>113</v>
      </c>
      <c r="X79" s="20"/>
      <c r="Y79" s="20">
        <v>141</v>
      </c>
      <c r="Z79" s="21">
        <v>0.19858155999999999</v>
      </c>
      <c r="AA79" s="21">
        <v>0.80141843999999995</v>
      </c>
      <c r="AB79" s="15">
        <f>(E79/Y79)-1</f>
        <v>0.2978723404255319</v>
      </c>
      <c r="AC79" s="25">
        <v>0.46302250803858519</v>
      </c>
      <c r="AD79" s="22">
        <f>E79-Y79</f>
        <v>42</v>
      </c>
    </row>
    <row r="80" spans="1:30">
      <c r="A80" s="15" t="s">
        <v>417</v>
      </c>
      <c r="B80" s="16" t="s">
        <v>218</v>
      </c>
      <c r="C80" s="16">
        <v>65</v>
      </c>
      <c r="D80" s="16">
        <v>77</v>
      </c>
      <c r="E80" s="17" t="s">
        <v>213</v>
      </c>
      <c r="F80" s="18">
        <f>C80/E80</f>
        <v>0.45774647887323944</v>
      </c>
      <c r="G80" s="18">
        <f>D80/E80</f>
        <v>0.54225352112676062</v>
      </c>
      <c r="H80" s="18"/>
      <c r="I80" s="15">
        <v>8</v>
      </c>
      <c r="J80" s="15">
        <v>6</v>
      </c>
      <c r="K80" s="15">
        <v>393</v>
      </c>
      <c r="L80" s="15">
        <v>465</v>
      </c>
      <c r="M80" s="15">
        <v>0</v>
      </c>
      <c r="N80" s="15">
        <v>3</v>
      </c>
      <c r="O80" s="15">
        <v>875</v>
      </c>
      <c r="P80" s="25">
        <f>K80/O80</f>
        <v>0.44914285714285712</v>
      </c>
      <c r="Q80" s="19">
        <f>L80/O80</f>
        <v>0.53142857142857147</v>
      </c>
      <c r="R80" s="19">
        <f>E80/L80</f>
        <v>0.30537634408602149</v>
      </c>
      <c r="S80" s="19" t="s">
        <v>469</v>
      </c>
      <c r="T80" s="15" t="s">
        <v>434</v>
      </c>
      <c r="V80" s="20">
        <v>8</v>
      </c>
      <c r="W80" s="20">
        <v>32</v>
      </c>
      <c r="X80" s="20"/>
      <c r="Y80" s="20">
        <v>40</v>
      </c>
      <c r="Z80" s="21">
        <v>0.2</v>
      </c>
      <c r="AA80" s="21">
        <v>0.8</v>
      </c>
      <c r="AB80" s="15">
        <f>(E80/Y80)-1</f>
        <v>2.5499999999999998</v>
      </c>
      <c r="AC80" s="25">
        <v>0.44914285714285712</v>
      </c>
      <c r="AD80" s="22">
        <f>E80-Y80</f>
        <v>102</v>
      </c>
    </row>
    <row r="81" spans="1:30">
      <c r="A81" s="15" t="s">
        <v>416</v>
      </c>
      <c r="B81" s="16" t="s">
        <v>134</v>
      </c>
      <c r="C81" s="16">
        <v>211</v>
      </c>
      <c r="D81" s="16">
        <v>152</v>
      </c>
      <c r="E81" s="17" t="s">
        <v>242</v>
      </c>
      <c r="F81" s="18">
        <f>C81/E81</f>
        <v>0.58126721763085398</v>
      </c>
      <c r="G81" s="18">
        <f>D81/E81</f>
        <v>0.41873278236914602</v>
      </c>
      <c r="H81" s="18"/>
      <c r="I81" s="15">
        <v>4</v>
      </c>
      <c r="J81" s="15">
        <v>15</v>
      </c>
      <c r="K81" s="15">
        <v>829</v>
      </c>
      <c r="L81" s="15">
        <v>992</v>
      </c>
      <c r="M81" s="15">
        <v>0</v>
      </c>
      <c r="N81" s="15">
        <v>6</v>
      </c>
      <c r="O81" s="15">
        <v>1846</v>
      </c>
      <c r="P81" s="25">
        <f>K81/O81</f>
        <v>0.44907908992416035</v>
      </c>
      <c r="Q81" s="19">
        <f>L81/O81</f>
        <v>0.53737811484290354</v>
      </c>
      <c r="R81" s="19">
        <f>E81/L81</f>
        <v>0.36592741935483869</v>
      </c>
      <c r="S81" s="19" t="s">
        <v>469</v>
      </c>
      <c r="T81" s="15" t="s">
        <v>434</v>
      </c>
      <c r="V81" s="20">
        <v>64</v>
      </c>
      <c r="W81" s="20">
        <v>146</v>
      </c>
      <c r="X81" s="20"/>
      <c r="Y81" s="20">
        <v>210</v>
      </c>
      <c r="Z81" s="21">
        <v>0.304761905</v>
      </c>
      <c r="AA81" s="21">
        <v>0.695238095</v>
      </c>
      <c r="AB81" s="15">
        <f>(E81/Y81)-1</f>
        <v>0.72857142857142865</v>
      </c>
      <c r="AC81" s="25">
        <v>0.44907908992416035</v>
      </c>
      <c r="AD81" s="22">
        <f>E81-Y81</f>
        <v>153</v>
      </c>
    </row>
    <row r="82" spans="1:30">
      <c r="A82" s="15" t="s">
        <v>421</v>
      </c>
      <c r="B82" s="16" t="s">
        <v>25</v>
      </c>
      <c r="C82" s="16">
        <v>92</v>
      </c>
      <c r="D82" s="16">
        <v>146</v>
      </c>
      <c r="E82" s="17" t="s">
        <v>66</v>
      </c>
      <c r="F82" s="18">
        <f>C82/E82</f>
        <v>0.38655462184873951</v>
      </c>
      <c r="G82" s="18">
        <f>D82/E82</f>
        <v>0.61344537815126055</v>
      </c>
      <c r="H82" s="18"/>
      <c r="I82" s="15">
        <v>6</v>
      </c>
      <c r="J82" s="15">
        <v>23</v>
      </c>
      <c r="K82" s="15">
        <v>1016</v>
      </c>
      <c r="L82" s="15">
        <v>1211</v>
      </c>
      <c r="M82" s="15">
        <v>3</v>
      </c>
      <c r="N82" s="15">
        <v>4</v>
      </c>
      <c r="O82" s="15">
        <v>2263</v>
      </c>
      <c r="P82" s="25">
        <f>K82/O82</f>
        <v>0.4489615554573575</v>
      </c>
      <c r="Q82" s="19">
        <f>L82/O82</f>
        <v>0.53513035793194874</v>
      </c>
      <c r="R82" s="19">
        <f>E82/L82</f>
        <v>0.19653179190751446</v>
      </c>
      <c r="S82" s="19" t="s">
        <v>469</v>
      </c>
      <c r="T82" s="15" t="s">
        <v>434</v>
      </c>
      <c r="V82" s="20">
        <v>38</v>
      </c>
      <c r="W82" s="20">
        <v>208</v>
      </c>
      <c r="X82" s="20"/>
      <c r="Y82" s="20">
        <v>246</v>
      </c>
      <c r="Z82" s="21">
        <v>0.15447154499999999</v>
      </c>
      <c r="AA82" s="21">
        <v>0.84552845499999996</v>
      </c>
      <c r="AB82" s="15">
        <f>(E82/Y82)-1</f>
        <v>-3.2520325203251987E-2</v>
      </c>
      <c r="AC82" s="25">
        <v>0.4489615554573575</v>
      </c>
      <c r="AD82" s="22">
        <f>E82-Y82</f>
        <v>-8</v>
      </c>
    </row>
    <row r="83" spans="1:30">
      <c r="A83" s="15" t="s">
        <v>414</v>
      </c>
      <c r="B83" s="16" t="s">
        <v>222</v>
      </c>
      <c r="C83" s="16">
        <v>98</v>
      </c>
      <c r="D83" s="16">
        <v>50</v>
      </c>
      <c r="E83" s="17" t="s">
        <v>221</v>
      </c>
      <c r="F83" s="18">
        <f>C83/E83</f>
        <v>0.66216216216216217</v>
      </c>
      <c r="G83" s="18">
        <f>D83/E83</f>
        <v>0.33783783783783783</v>
      </c>
      <c r="H83" s="18"/>
      <c r="I83" s="15">
        <v>5</v>
      </c>
      <c r="J83" s="15">
        <v>10</v>
      </c>
      <c r="K83" s="15">
        <v>408</v>
      </c>
      <c r="L83" s="15">
        <v>481</v>
      </c>
      <c r="M83" s="15">
        <v>3</v>
      </c>
      <c r="N83" s="15">
        <v>2</v>
      </c>
      <c r="O83" s="15">
        <v>909</v>
      </c>
      <c r="P83" s="25">
        <f>K83/O83</f>
        <v>0.44884488448844884</v>
      </c>
      <c r="Q83" s="19">
        <f>L83/O83</f>
        <v>0.52915291529152919</v>
      </c>
      <c r="R83" s="19">
        <f>E83/L83</f>
        <v>0.30769230769230771</v>
      </c>
      <c r="S83" s="19" t="s">
        <v>469</v>
      </c>
      <c r="T83" s="15" t="s">
        <v>434</v>
      </c>
      <c r="V83" s="20">
        <v>31</v>
      </c>
      <c r="W83" s="20">
        <v>79</v>
      </c>
      <c r="X83" s="20"/>
      <c r="Y83" s="20">
        <v>110</v>
      </c>
      <c r="Z83" s="21">
        <v>0.28181818199999997</v>
      </c>
      <c r="AA83" s="21">
        <v>0.71818181800000003</v>
      </c>
      <c r="AB83" s="15">
        <f>(E83/Y83)-1</f>
        <v>0.34545454545454546</v>
      </c>
      <c r="AC83" s="25">
        <v>0.44884488448844884</v>
      </c>
      <c r="AD83" s="22">
        <f>E83-Y83</f>
        <v>38</v>
      </c>
    </row>
    <row r="84" spans="1:30">
      <c r="A84" s="15" t="s">
        <v>414</v>
      </c>
      <c r="B84" s="16" t="s">
        <v>373</v>
      </c>
      <c r="C84" s="16">
        <v>193</v>
      </c>
      <c r="D84" s="16">
        <v>135</v>
      </c>
      <c r="E84" s="17" t="s">
        <v>353</v>
      </c>
      <c r="F84" s="18">
        <f>C84/E84</f>
        <v>0.58841463414634143</v>
      </c>
      <c r="G84" s="18">
        <f>D84/E84</f>
        <v>0.41158536585365851</v>
      </c>
      <c r="H84" s="18"/>
      <c r="I84" s="15">
        <v>11</v>
      </c>
      <c r="J84" s="15">
        <v>16</v>
      </c>
      <c r="K84" s="15">
        <v>826</v>
      </c>
      <c r="L84" s="15">
        <v>979</v>
      </c>
      <c r="M84" s="15">
        <v>6</v>
      </c>
      <c r="N84" s="15">
        <v>4</v>
      </c>
      <c r="O84" s="15">
        <v>1842</v>
      </c>
      <c r="P84" s="25">
        <f>K84/O84</f>
        <v>0.44842562432138977</v>
      </c>
      <c r="Q84" s="19">
        <f>L84/O84</f>
        <v>0.53148751357220414</v>
      </c>
      <c r="R84" s="19">
        <f>E84/L84</f>
        <v>0.33503575076608783</v>
      </c>
      <c r="S84" s="19" t="s">
        <v>469</v>
      </c>
      <c r="T84" s="15" t="s">
        <v>434</v>
      </c>
      <c r="V84" s="20">
        <v>55</v>
      </c>
      <c r="W84" s="20">
        <v>172</v>
      </c>
      <c r="X84" s="20"/>
      <c r="Y84" s="20">
        <v>227</v>
      </c>
      <c r="Z84" s="21">
        <v>0.242290749</v>
      </c>
      <c r="AA84" s="21">
        <v>0.75770925099999997</v>
      </c>
      <c r="AB84" s="15">
        <f>(E84/Y84)-1</f>
        <v>0.44493392070484572</v>
      </c>
      <c r="AC84" s="25">
        <v>0.44842562432138977</v>
      </c>
      <c r="AD84" s="22">
        <f>E84-Y84</f>
        <v>101</v>
      </c>
    </row>
    <row r="85" spans="1:30">
      <c r="A85" s="15" t="s">
        <v>419</v>
      </c>
      <c r="B85" s="16" t="s">
        <v>233</v>
      </c>
      <c r="C85" s="16">
        <v>24</v>
      </c>
      <c r="D85" s="16">
        <v>41</v>
      </c>
      <c r="E85" s="17" t="s">
        <v>454</v>
      </c>
      <c r="F85" s="18">
        <f>C85/E85</f>
        <v>0.36923076923076925</v>
      </c>
      <c r="G85" s="18">
        <f>D85/E85</f>
        <v>0.63076923076923075</v>
      </c>
      <c r="H85" s="18"/>
      <c r="I85" s="15">
        <v>1</v>
      </c>
      <c r="J85" s="15">
        <v>5</v>
      </c>
      <c r="K85" s="15">
        <v>251</v>
      </c>
      <c r="L85" s="15">
        <v>304</v>
      </c>
      <c r="M85" s="15">
        <v>1</v>
      </c>
      <c r="N85" s="15">
        <v>0</v>
      </c>
      <c r="O85" s="15">
        <v>562</v>
      </c>
      <c r="P85" s="25">
        <f>K85/O85</f>
        <v>0.44661921708185054</v>
      </c>
      <c r="Q85" s="19">
        <f>L85/O85</f>
        <v>0.54092526690391463</v>
      </c>
      <c r="R85" s="19">
        <f>E85/L85</f>
        <v>0.21381578947368421</v>
      </c>
      <c r="S85" s="19" t="s">
        <v>469</v>
      </c>
      <c r="T85" s="15" t="s">
        <v>434</v>
      </c>
      <c r="V85" s="20">
        <v>3</v>
      </c>
      <c r="W85" s="20">
        <v>43</v>
      </c>
      <c r="X85" s="20"/>
      <c r="Y85" s="20">
        <v>46</v>
      </c>
      <c r="Z85" s="21">
        <v>6.5217391E-2</v>
      </c>
      <c r="AA85" s="21">
        <v>0.93478260899999999</v>
      </c>
      <c r="AB85" s="15">
        <f>(E85/Y85)-1</f>
        <v>0.41304347826086962</v>
      </c>
      <c r="AC85" s="25">
        <v>0.44661921708185054</v>
      </c>
      <c r="AD85" s="22">
        <f>E85-Y85</f>
        <v>19</v>
      </c>
    </row>
    <row r="86" spans="1:30">
      <c r="A86" s="15" t="s">
        <v>412</v>
      </c>
      <c r="B86" s="16" t="s">
        <v>219</v>
      </c>
      <c r="C86" s="16">
        <v>207</v>
      </c>
      <c r="D86" s="16">
        <v>182</v>
      </c>
      <c r="E86" s="17" t="s">
        <v>35</v>
      </c>
      <c r="F86" s="18">
        <f>C86/E86</f>
        <v>0.53213367609254503</v>
      </c>
      <c r="G86" s="18">
        <f>D86/E86</f>
        <v>0.46786632390745503</v>
      </c>
      <c r="H86" s="18"/>
      <c r="I86" s="15">
        <v>11</v>
      </c>
      <c r="J86" s="15">
        <v>26</v>
      </c>
      <c r="K86" s="15">
        <v>1597</v>
      </c>
      <c r="L86" s="15">
        <v>1919</v>
      </c>
      <c r="M86" s="15">
        <v>13</v>
      </c>
      <c r="N86" s="15">
        <v>11</v>
      </c>
      <c r="O86" s="15">
        <v>3577</v>
      </c>
      <c r="P86" s="25">
        <f>K86/O86</f>
        <v>0.44646351691361474</v>
      </c>
      <c r="Q86" s="19">
        <f>L86/O86</f>
        <v>0.53648308638523901</v>
      </c>
      <c r="R86" s="19">
        <f>E86/L86</f>
        <v>0.20270974465867639</v>
      </c>
      <c r="S86" s="19" t="s">
        <v>469</v>
      </c>
      <c r="T86" s="15" t="s">
        <v>434</v>
      </c>
      <c r="V86" s="20">
        <v>75</v>
      </c>
      <c r="W86" s="20">
        <v>230</v>
      </c>
      <c r="X86" s="20"/>
      <c r="Y86" s="20">
        <v>305</v>
      </c>
      <c r="Z86" s="21">
        <v>0.24590163900000001</v>
      </c>
      <c r="AA86" s="21">
        <v>0.75409836100000005</v>
      </c>
      <c r="AB86" s="15">
        <f>(E86/Y86)-1</f>
        <v>0.27540983606557368</v>
      </c>
      <c r="AC86" s="25">
        <v>0.44646351691361474</v>
      </c>
      <c r="AD86" s="22">
        <f>E86-Y86</f>
        <v>84</v>
      </c>
    </row>
    <row r="87" spans="1:30">
      <c r="A87" s="15" t="s">
        <v>421</v>
      </c>
      <c r="B87" s="16" t="s">
        <v>177</v>
      </c>
      <c r="C87" s="16">
        <v>68</v>
      </c>
      <c r="D87" s="16">
        <v>93</v>
      </c>
      <c r="E87" s="17" t="s">
        <v>182</v>
      </c>
      <c r="F87" s="18">
        <f>C87/E87</f>
        <v>0.42236024844720499</v>
      </c>
      <c r="G87" s="18">
        <f>D87/E87</f>
        <v>0.57763975155279501</v>
      </c>
      <c r="H87" s="18"/>
      <c r="I87" s="15">
        <v>9</v>
      </c>
      <c r="J87" s="15">
        <v>29</v>
      </c>
      <c r="K87" s="15">
        <v>927</v>
      </c>
      <c r="L87" s="15">
        <v>1109</v>
      </c>
      <c r="M87" s="15">
        <v>5</v>
      </c>
      <c r="N87" s="15">
        <v>6</v>
      </c>
      <c r="O87" s="15">
        <v>2085</v>
      </c>
      <c r="P87" s="25">
        <f>K87/O87</f>
        <v>0.44460431654676258</v>
      </c>
      <c r="Q87" s="19">
        <f>L87/O87</f>
        <v>0.53189448441247</v>
      </c>
      <c r="R87" s="19">
        <f>E87/L87</f>
        <v>0.14517583408476104</v>
      </c>
      <c r="S87" s="19" t="s">
        <v>469</v>
      </c>
      <c r="T87" s="15" t="s">
        <v>434</v>
      </c>
      <c r="V87" s="20">
        <v>21</v>
      </c>
      <c r="W87" s="20">
        <v>140</v>
      </c>
      <c r="X87" s="20"/>
      <c r="Y87" s="20">
        <v>161</v>
      </c>
      <c r="Z87" s="21">
        <v>0.130434783</v>
      </c>
      <c r="AA87" s="21">
        <v>0.869565217</v>
      </c>
      <c r="AB87" s="15">
        <f>(E87/Y87)-1</f>
        <v>0</v>
      </c>
      <c r="AC87" s="25">
        <v>0.44460431654676258</v>
      </c>
      <c r="AD87" s="22">
        <f>E87-Y87</f>
        <v>0</v>
      </c>
    </row>
    <row r="88" spans="1:30">
      <c r="A88" s="15" t="s">
        <v>417</v>
      </c>
      <c r="B88" s="16" t="s">
        <v>154</v>
      </c>
      <c r="C88" s="16">
        <v>42</v>
      </c>
      <c r="D88" s="16">
        <v>32</v>
      </c>
      <c r="E88" s="17" t="s">
        <v>405</v>
      </c>
      <c r="F88" s="18">
        <f>C88/E88</f>
        <v>0.56756756756756754</v>
      </c>
      <c r="G88" s="18">
        <f>D88/E88</f>
        <v>0.43243243243243246</v>
      </c>
      <c r="H88" s="18"/>
      <c r="I88" s="15">
        <v>2</v>
      </c>
      <c r="J88" s="15">
        <v>6</v>
      </c>
      <c r="K88" s="15">
        <v>484</v>
      </c>
      <c r="L88" s="15">
        <v>595</v>
      </c>
      <c r="M88" s="15">
        <v>5</v>
      </c>
      <c r="N88" s="15">
        <v>1</v>
      </c>
      <c r="O88" s="15">
        <v>1093</v>
      </c>
      <c r="P88" s="25">
        <f>K88/O88</f>
        <v>0.44281793229643185</v>
      </c>
      <c r="Q88" s="19">
        <f>L88/O88</f>
        <v>0.54437328453796885</v>
      </c>
      <c r="R88" s="19">
        <f>E88/L88</f>
        <v>0.12436974789915967</v>
      </c>
      <c r="S88" s="19" t="s">
        <v>469</v>
      </c>
      <c r="T88" s="15" t="s">
        <v>434</v>
      </c>
      <c r="V88" s="20">
        <v>10</v>
      </c>
      <c r="W88" s="20">
        <v>35</v>
      </c>
      <c r="X88" s="20"/>
      <c r="Y88" s="20">
        <v>45</v>
      </c>
      <c r="Z88" s="21">
        <v>0.222222222</v>
      </c>
      <c r="AA88" s="21">
        <v>0.77777777800000003</v>
      </c>
      <c r="AB88" s="15">
        <f>(E88/Y88)-1</f>
        <v>0.64444444444444438</v>
      </c>
      <c r="AC88" s="25">
        <v>0.44281793229643185</v>
      </c>
      <c r="AD88" s="22">
        <f>E88-Y88</f>
        <v>29</v>
      </c>
    </row>
    <row r="89" spans="1:30">
      <c r="A89" s="15" t="s">
        <v>416</v>
      </c>
      <c r="B89" s="16" t="s">
        <v>96</v>
      </c>
      <c r="C89" s="16">
        <v>218</v>
      </c>
      <c r="D89" s="16">
        <v>189</v>
      </c>
      <c r="E89" s="17" t="s">
        <v>190</v>
      </c>
      <c r="F89" s="18">
        <f>C89/E89</f>
        <v>0.53562653562653562</v>
      </c>
      <c r="G89" s="18">
        <f>D89/E89</f>
        <v>0.46437346437346438</v>
      </c>
      <c r="H89" s="18"/>
      <c r="I89" s="15">
        <v>7</v>
      </c>
      <c r="J89" s="15">
        <v>21</v>
      </c>
      <c r="K89" s="15">
        <v>931</v>
      </c>
      <c r="L89" s="15">
        <v>1140</v>
      </c>
      <c r="M89" s="15">
        <v>5</v>
      </c>
      <c r="N89" s="15">
        <v>1</v>
      </c>
      <c r="O89" s="15">
        <v>2105</v>
      </c>
      <c r="P89" s="25">
        <f>K89/O89</f>
        <v>0.44228028503562944</v>
      </c>
      <c r="Q89" s="19">
        <f>L89/O89</f>
        <v>0.54156769596199528</v>
      </c>
      <c r="R89" s="19">
        <f>E89/L89</f>
        <v>0.35701754385964912</v>
      </c>
      <c r="S89" s="19" t="s">
        <v>469</v>
      </c>
      <c r="T89" s="15" t="s">
        <v>434</v>
      </c>
      <c r="V89" s="20">
        <v>60</v>
      </c>
      <c r="W89" s="20">
        <v>235</v>
      </c>
      <c r="X89" s="20"/>
      <c r="Y89" s="20">
        <v>295</v>
      </c>
      <c r="Z89" s="21">
        <v>0.20338983099999999</v>
      </c>
      <c r="AA89" s="21">
        <v>0.79661016900000003</v>
      </c>
      <c r="AB89" s="15">
        <f>(E89/Y89)-1</f>
        <v>0.37966101694915255</v>
      </c>
      <c r="AC89" s="25">
        <v>0.44228028503562944</v>
      </c>
      <c r="AD89" s="22">
        <f>E89-Y89</f>
        <v>112</v>
      </c>
    </row>
    <row r="90" spans="1:30">
      <c r="A90" s="15" t="s">
        <v>416</v>
      </c>
      <c r="B90" s="16" t="s">
        <v>173</v>
      </c>
      <c r="C90" s="16">
        <v>216</v>
      </c>
      <c r="D90" s="16">
        <v>189</v>
      </c>
      <c r="E90" s="17" t="s">
        <v>188</v>
      </c>
      <c r="F90" s="18">
        <f>C90/E90</f>
        <v>0.53333333333333333</v>
      </c>
      <c r="G90" s="18">
        <f>D90/E90</f>
        <v>0.46666666666666667</v>
      </c>
      <c r="H90" s="18"/>
      <c r="I90" s="15">
        <v>6</v>
      </c>
      <c r="J90" s="15">
        <v>24</v>
      </c>
      <c r="K90" s="15">
        <v>919</v>
      </c>
      <c r="L90" s="15">
        <v>1127</v>
      </c>
      <c r="M90" s="15">
        <v>3</v>
      </c>
      <c r="N90" s="15">
        <v>4</v>
      </c>
      <c r="O90" s="15">
        <v>2083</v>
      </c>
      <c r="P90" s="25">
        <f>K90/O90</f>
        <v>0.44119059049447912</v>
      </c>
      <c r="Q90" s="19">
        <f>L90/O90</f>
        <v>0.54104656745079216</v>
      </c>
      <c r="R90" s="19">
        <f>E90/L90</f>
        <v>0.35936113575865131</v>
      </c>
      <c r="S90" s="19" t="s">
        <v>469</v>
      </c>
      <c r="T90" s="15" t="s">
        <v>434</v>
      </c>
      <c r="V90" s="20">
        <v>68</v>
      </c>
      <c r="W90" s="20">
        <v>234</v>
      </c>
      <c r="X90" s="20"/>
      <c r="Y90" s="20">
        <v>302</v>
      </c>
      <c r="Z90" s="21">
        <v>0.22516556300000001</v>
      </c>
      <c r="AA90" s="21">
        <v>0.77483443699999999</v>
      </c>
      <c r="AB90" s="15">
        <f>(E90/Y90)-1</f>
        <v>0.3410596026490067</v>
      </c>
      <c r="AC90" s="25">
        <v>0.44119059049447912</v>
      </c>
      <c r="AD90" s="22">
        <f>E90-Y90</f>
        <v>103</v>
      </c>
    </row>
    <row r="91" spans="1:30">
      <c r="A91" s="15" t="s">
        <v>412</v>
      </c>
      <c r="B91" s="16" t="s">
        <v>392</v>
      </c>
      <c r="C91" s="16">
        <v>143</v>
      </c>
      <c r="D91" s="16">
        <v>110</v>
      </c>
      <c r="E91" s="17" t="s">
        <v>401</v>
      </c>
      <c r="F91" s="18">
        <f>C91/E91</f>
        <v>0.56521739130434778</v>
      </c>
      <c r="G91" s="18">
        <f>D91/E91</f>
        <v>0.43478260869565216</v>
      </c>
      <c r="H91" s="18"/>
      <c r="I91" s="15">
        <v>2</v>
      </c>
      <c r="J91" s="15">
        <v>15</v>
      </c>
      <c r="K91" s="15">
        <v>583</v>
      </c>
      <c r="L91" s="15">
        <v>717</v>
      </c>
      <c r="M91" s="15">
        <v>5</v>
      </c>
      <c r="N91" s="15">
        <v>1</v>
      </c>
      <c r="O91" s="15">
        <v>1323</v>
      </c>
      <c r="P91" s="25">
        <f>K91/O91</f>
        <v>0.44066515495086922</v>
      </c>
      <c r="Q91" s="19">
        <f>L91/O91</f>
        <v>0.54195011337868482</v>
      </c>
      <c r="R91" s="19">
        <f>E91/L91</f>
        <v>0.35285913528591351</v>
      </c>
      <c r="S91" s="19" t="s">
        <v>469</v>
      </c>
      <c r="T91" s="15" t="s">
        <v>434</v>
      </c>
      <c r="V91" s="20">
        <v>33</v>
      </c>
      <c r="W91" s="20">
        <v>142</v>
      </c>
      <c r="X91" s="20"/>
      <c r="Y91" s="20">
        <v>175</v>
      </c>
      <c r="Z91" s="21">
        <v>0.18857142900000001</v>
      </c>
      <c r="AA91" s="21">
        <v>0.81142857099999999</v>
      </c>
      <c r="AB91" s="15">
        <f>(E91/Y91)-1</f>
        <v>0.44571428571428573</v>
      </c>
      <c r="AC91" s="25">
        <v>0.44066515495086922</v>
      </c>
      <c r="AD91" s="22">
        <f>E91-Y91</f>
        <v>78</v>
      </c>
    </row>
    <row r="92" spans="1:30">
      <c r="A92" s="15" t="s">
        <v>412</v>
      </c>
      <c r="B92" s="16" t="s">
        <v>41</v>
      </c>
      <c r="C92" s="16">
        <v>221</v>
      </c>
      <c r="D92" s="16">
        <v>210</v>
      </c>
      <c r="E92" s="17" t="s">
        <v>296</v>
      </c>
      <c r="F92" s="18">
        <f>C92/E92</f>
        <v>0.51276102088167053</v>
      </c>
      <c r="G92" s="18">
        <f>D92/E92</f>
        <v>0.48723897911832947</v>
      </c>
      <c r="H92" s="18"/>
      <c r="I92" s="15">
        <v>6</v>
      </c>
      <c r="J92" s="15">
        <v>22</v>
      </c>
      <c r="K92" s="15">
        <v>1062</v>
      </c>
      <c r="L92" s="15">
        <v>1312</v>
      </c>
      <c r="M92" s="15">
        <v>3</v>
      </c>
      <c r="N92" s="15">
        <v>7</v>
      </c>
      <c r="O92" s="15">
        <v>2412</v>
      </c>
      <c r="P92" s="25">
        <f>K92/O92</f>
        <v>0.44029850746268656</v>
      </c>
      <c r="Q92" s="19">
        <f>L92/O92</f>
        <v>0.54394693200663347</v>
      </c>
      <c r="R92" s="19">
        <f>E92/L92</f>
        <v>0.3285060975609756</v>
      </c>
      <c r="S92" s="19" t="s">
        <v>469</v>
      </c>
      <c r="T92" s="15" t="s">
        <v>434</v>
      </c>
      <c r="V92" s="20">
        <v>65</v>
      </c>
      <c r="W92" s="20">
        <v>259</v>
      </c>
      <c r="X92" s="20"/>
      <c r="Y92" s="20">
        <v>324</v>
      </c>
      <c r="Z92" s="21">
        <v>0.20061728400000001</v>
      </c>
      <c r="AA92" s="21">
        <v>0.79938271599999999</v>
      </c>
      <c r="AB92" s="15">
        <f>(E92/Y92)-1</f>
        <v>0.33024691358024683</v>
      </c>
      <c r="AC92" s="25">
        <v>0.44029850746268656</v>
      </c>
      <c r="AD92" s="22">
        <f>E92-Y92</f>
        <v>107</v>
      </c>
    </row>
    <row r="93" spans="1:30">
      <c r="A93" s="15" t="s">
        <v>412</v>
      </c>
      <c r="B93" s="16" t="s">
        <v>152</v>
      </c>
      <c r="C93" s="16">
        <v>238</v>
      </c>
      <c r="D93" s="16">
        <v>148</v>
      </c>
      <c r="E93" s="17" t="s">
        <v>23</v>
      </c>
      <c r="F93" s="18">
        <f>C93/E93</f>
        <v>0.61658031088082899</v>
      </c>
      <c r="G93" s="18">
        <f>D93/E93</f>
        <v>0.38341968911917096</v>
      </c>
      <c r="H93" s="18"/>
      <c r="I93" s="15">
        <v>2</v>
      </c>
      <c r="J93" s="15">
        <v>17</v>
      </c>
      <c r="K93" s="15">
        <v>758</v>
      </c>
      <c r="L93" s="15">
        <v>937</v>
      </c>
      <c r="M93" s="15">
        <v>7</v>
      </c>
      <c r="N93" s="15">
        <v>1</v>
      </c>
      <c r="O93" s="15">
        <v>1722</v>
      </c>
      <c r="P93" s="25">
        <f>K93/O93</f>
        <v>0.44018583042973286</v>
      </c>
      <c r="Q93" s="19">
        <f>L93/O93</f>
        <v>0.5441347270615563</v>
      </c>
      <c r="R93" s="19">
        <f>E93/L93</f>
        <v>0.41195304162219848</v>
      </c>
      <c r="S93" s="19" t="s">
        <v>469</v>
      </c>
      <c r="T93" s="15" t="s">
        <v>434</v>
      </c>
      <c r="V93" s="20">
        <v>87</v>
      </c>
      <c r="W93" s="20">
        <v>205</v>
      </c>
      <c r="X93" s="20"/>
      <c r="Y93" s="20">
        <v>292</v>
      </c>
      <c r="Z93" s="21">
        <v>0.29794520499999999</v>
      </c>
      <c r="AA93" s="21">
        <v>0.70205479500000001</v>
      </c>
      <c r="AB93" s="15">
        <f>(E93/Y93)-1</f>
        <v>0.32191780821917804</v>
      </c>
      <c r="AC93" s="25">
        <v>0.44018583042973286</v>
      </c>
      <c r="AD93" s="22">
        <f>E93-Y93</f>
        <v>94</v>
      </c>
    </row>
    <row r="94" spans="1:30">
      <c r="A94" s="15" t="s">
        <v>417</v>
      </c>
      <c r="B94" s="16" t="s">
        <v>83</v>
      </c>
      <c r="C94" s="16">
        <v>67</v>
      </c>
      <c r="D94" s="16">
        <v>86</v>
      </c>
      <c r="E94" s="17" t="s">
        <v>364</v>
      </c>
      <c r="F94" s="18">
        <f>C94/E94</f>
        <v>0.43790849673202614</v>
      </c>
      <c r="G94" s="18">
        <f>D94/E94</f>
        <v>0.56209150326797386</v>
      </c>
      <c r="H94" s="18"/>
      <c r="I94" s="15">
        <v>9</v>
      </c>
      <c r="J94" s="15">
        <v>4</v>
      </c>
      <c r="K94" s="15">
        <v>408</v>
      </c>
      <c r="L94" s="15">
        <v>499</v>
      </c>
      <c r="M94" s="15">
        <v>3</v>
      </c>
      <c r="N94" s="15">
        <v>4</v>
      </c>
      <c r="O94" s="15">
        <v>927</v>
      </c>
      <c r="P94" s="25">
        <f>K94/O94</f>
        <v>0.44012944983818769</v>
      </c>
      <c r="Q94" s="19">
        <f>L94/O94</f>
        <v>0.53829557713052856</v>
      </c>
      <c r="R94" s="19">
        <f>E94/L94</f>
        <v>0.30661322645290578</v>
      </c>
      <c r="S94" s="19" t="s">
        <v>469</v>
      </c>
      <c r="T94" s="15" t="s">
        <v>434</v>
      </c>
      <c r="V94" s="20">
        <v>21</v>
      </c>
      <c r="W94" s="20">
        <v>133</v>
      </c>
      <c r="X94" s="20"/>
      <c r="Y94" s="20">
        <v>154</v>
      </c>
      <c r="Z94" s="21">
        <v>0.13636363600000001</v>
      </c>
      <c r="AA94" s="21">
        <v>0.86363636399999999</v>
      </c>
      <c r="AB94" s="15">
        <f>(E94/Y94)-1</f>
        <v>-6.4935064935064402E-3</v>
      </c>
      <c r="AC94" s="25">
        <v>0.44012944983818769</v>
      </c>
      <c r="AD94" s="22">
        <f>E94-Y94</f>
        <v>-1</v>
      </c>
    </row>
    <row r="95" spans="1:30">
      <c r="A95" s="15" t="s">
        <v>416</v>
      </c>
      <c r="B95" s="16" t="s">
        <v>176</v>
      </c>
      <c r="C95" s="16">
        <v>323</v>
      </c>
      <c r="D95" s="16">
        <v>270</v>
      </c>
      <c r="E95" s="17" t="s">
        <v>161</v>
      </c>
      <c r="F95" s="18">
        <f>C95/E95</f>
        <v>0.54468802698145025</v>
      </c>
      <c r="G95" s="18">
        <f>D95/E95</f>
        <v>0.45531197301854975</v>
      </c>
      <c r="H95" s="18"/>
      <c r="I95" s="15">
        <v>2</v>
      </c>
      <c r="J95" s="15">
        <v>21</v>
      </c>
      <c r="K95" s="15">
        <v>1257</v>
      </c>
      <c r="L95" s="15">
        <v>1563</v>
      </c>
      <c r="M95" s="15">
        <v>7</v>
      </c>
      <c r="N95" s="15">
        <v>7</v>
      </c>
      <c r="O95" s="15">
        <v>2857</v>
      </c>
      <c r="P95" s="25">
        <f>K95/O95</f>
        <v>0.43997199859992997</v>
      </c>
      <c r="Q95" s="19">
        <f>L95/O95</f>
        <v>0.54707735386769341</v>
      </c>
      <c r="R95" s="19">
        <f>E95/L95</f>
        <v>0.37939859245041585</v>
      </c>
      <c r="S95" s="19" t="s">
        <v>469</v>
      </c>
      <c r="T95" s="15" t="s">
        <v>434</v>
      </c>
      <c r="V95" s="20">
        <v>71</v>
      </c>
      <c r="W95" s="20">
        <v>321</v>
      </c>
      <c r="X95" s="20"/>
      <c r="Y95" s="20">
        <v>392</v>
      </c>
      <c r="Z95" s="21">
        <v>0.18112244899999999</v>
      </c>
      <c r="AA95" s="21">
        <v>0.81887755100000004</v>
      </c>
      <c r="AB95" s="15">
        <f>(E95/Y95)-1</f>
        <v>0.51275510204081631</v>
      </c>
      <c r="AC95" s="25">
        <v>0.43997199859992997</v>
      </c>
      <c r="AD95" s="22">
        <f>E95-Y95</f>
        <v>201</v>
      </c>
    </row>
    <row r="96" spans="1:30">
      <c r="A96" s="15" t="s">
        <v>421</v>
      </c>
      <c r="B96" s="16" t="s">
        <v>42</v>
      </c>
      <c r="C96" s="16">
        <v>69</v>
      </c>
      <c r="D96" s="16">
        <v>71</v>
      </c>
      <c r="E96" s="17" t="s">
        <v>207</v>
      </c>
      <c r="F96" s="18">
        <f>C96/E96</f>
        <v>0.49285714285714288</v>
      </c>
      <c r="G96" s="18">
        <f>D96/E96</f>
        <v>0.50714285714285712</v>
      </c>
      <c r="H96" s="18"/>
      <c r="I96" s="15">
        <v>2</v>
      </c>
      <c r="J96" s="15">
        <v>21</v>
      </c>
      <c r="K96" s="15">
        <v>889</v>
      </c>
      <c r="L96" s="15">
        <v>1095</v>
      </c>
      <c r="M96" s="15">
        <v>7</v>
      </c>
      <c r="N96" s="15">
        <v>7</v>
      </c>
      <c r="O96" s="15">
        <v>2021</v>
      </c>
      <c r="P96" s="25">
        <f>K96/O96</f>
        <v>0.43988124690747155</v>
      </c>
      <c r="Q96" s="19">
        <f>L96/O96</f>
        <v>0.54181098466105893</v>
      </c>
      <c r="R96" s="19">
        <f>E96/L96</f>
        <v>0.12785388127853881</v>
      </c>
      <c r="S96" s="19" t="s">
        <v>469</v>
      </c>
      <c r="T96" s="15" t="s">
        <v>434</v>
      </c>
      <c r="V96" s="20">
        <v>20</v>
      </c>
      <c r="W96" s="20">
        <v>115</v>
      </c>
      <c r="X96" s="20"/>
      <c r="Y96" s="20">
        <v>135</v>
      </c>
      <c r="Z96" s="21">
        <v>0.14814814800000001</v>
      </c>
      <c r="AA96" s="21">
        <v>0.85185185200000002</v>
      </c>
      <c r="AB96" s="15">
        <f>(E96/Y96)-1</f>
        <v>3.7037037037036979E-2</v>
      </c>
      <c r="AC96" s="25">
        <v>0.43988124690747155</v>
      </c>
      <c r="AD96" s="22">
        <f>E96-Y96</f>
        <v>5</v>
      </c>
    </row>
    <row r="97" spans="1:30">
      <c r="A97" s="15" t="s">
        <v>416</v>
      </c>
      <c r="B97" s="16" t="s">
        <v>99</v>
      </c>
      <c r="C97" s="16">
        <v>100</v>
      </c>
      <c r="D97" s="16">
        <v>81</v>
      </c>
      <c r="E97" s="17" t="s">
        <v>386</v>
      </c>
      <c r="F97" s="18">
        <f>C97/E97</f>
        <v>0.5524861878453039</v>
      </c>
      <c r="G97" s="18">
        <f>D97/E97</f>
        <v>0.44751381215469616</v>
      </c>
      <c r="H97" s="18"/>
      <c r="I97" s="15">
        <v>1</v>
      </c>
      <c r="J97" s="15">
        <v>8</v>
      </c>
      <c r="K97" s="15">
        <v>360</v>
      </c>
      <c r="L97" s="15">
        <v>452</v>
      </c>
      <c r="M97" s="15">
        <v>0</v>
      </c>
      <c r="N97" s="15">
        <v>0</v>
      </c>
      <c r="O97" s="15">
        <v>821</v>
      </c>
      <c r="P97" s="25">
        <f>K97/O97</f>
        <v>0.43848964677222901</v>
      </c>
      <c r="Q97" s="19">
        <f>L97/O97</f>
        <v>0.55054811205846532</v>
      </c>
      <c r="R97" s="19">
        <f>E97/L97</f>
        <v>0.40044247787610621</v>
      </c>
      <c r="S97" s="19" t="s">
        <v>469</v>
      </c>
      <c r="T97" s="15" t="s">
        <v>434</v>
      </c>
      <c r="V97" s="20">
        <v>24</v>
      </c>
      <c r="W97" s="20">
        <v>112</v>
      </c>
      <c r="X97" s="20"/>
      <c r="Y97" s="20">
        <v>136</v>
      </c>
      <c r="Z97" s="21">
        <v>0.17647058800000001</v>
      </c>
      <c r="AA97" s="21">
        <v>0.82352941199999996</v>
      </c>
      <c r="AB97" s="15">
        <f>(E97/Y97)-1</f>
        <v>0.33088235294117641</v>
      </c>
      <c r="AC97" s="25">
        <v>0.43848964677222901</v>
      </c>
      <c r="AD97" s="22">
        <f>E97-Y97</f>
        <v>45</v>
      </c>
    </row>
    <row r="98" spans="1:30">
      <c r="A98" s="15" t="s">
        <v>416</v>
      </c>
      <c r="B98" s="16" t="s">
        <v>157</v>
      </c>
      <c r="C98" s="16">
        <v>256</v>
      </c>
      <c r="D98" s="16">
        <v>123</v>
      </c>
      <c r="E98" s="17" t="s">
        <v>406</v>
      </c>
      <c r="F98" s="18">
        <f>C98/E98</f>
        <v>0.67546174142480209</v>
      </c>
      <c r="G98" s="18">
        <f>D98/E98</f>
        <v>0.32453825857519791</v>
      </c>
      <c r="H98" s="18"/>
      <c r="I98" s="15">
        <v>3</v>
      </c>
      <c r="J98" s="15">
        <v>26</v>
      </c>
      <c r="K98" s="15">
        <v>1139</v>
      </c>
      <c r="L98" s="15">
        <v>1444</v>
      </c>
      <c r="M98" s="15">
        <v>6</v>
      </c>
      <c r="N98" s="15">
        <v>5</v>
      </c>
      <c r="O98" s="15">
        <v>2623</v>
      </c>
      <c r="P98" s="25">
        <f>K98/O98</f>
        <v>0.43423560808234846</v>
      </c>
      <c r="Q98" s="19">
        <f>L98/O98</f>
        <v>0.55051467784979036</v>
      </c>
      <c r="R98" s="19">
        <f>E98/L98</f>
        <v>0.26246537396121883</v>
      </c>
      <c r="S98" s="19" t="s">
        <v>469</v>
      </c>
      <c r="T98" s="15" t="s">
        <v>434</v>
      </c>
      <c r="V98" s="20">
        <v>65</v>
      </c>
      <c r="W98" s="20">
        <v>133</v>
      </c>
      <c r="X98" s="20"/>
      <c r="Y98" s="20">
        <v>198</v>
      </c>
      <c r="Z98" s="21">
        <v>0.32828282800000003</v>
      </c>
      <c r="AA98" s="21">
        <v>0.67171717200000003</v>
      </c>
      <c r="AB98" s="15">
        <f>(E98/Y98)-1</f>
        <v>0.91414141414141414</v>
      </c>
      <c r="AC98" s="25">
        <v>0.43423560808234846</v>
      </c>
      <c r="AD98" s="22">
        <f>E98-Y98</f>
        <v>181</v>
      </c>
    </row>
    <row r="99" spans="1:30">
      <c r="A99" s="15" t="s">
        <v>421</v>
      </c>
      <c r="B99" s="16" t="s">
        <v>334</v>
      </c>
      <c r="C99" s="16">
        <v>113</v>
      </c>
      <c r="D99" s="16">
        <v>139</v>
      </c>
      <c r="E99" s="17" t="s">
        <v>402</v>
      </c>
      <c r="F99" s="18">
        <f>C99/E99</f>
        <v>0.44841269841269843</v>
      </c>
      <c r="G99" s="18">
        <f>D99/E99</f>
        <v>0.55158730158730163</v>
      </c>
      <c r="H99" s="18"/>
      <c r="I99" s="15">
        <v>6</v>
      </c>
      <c r="J99" s="15">
        <v>12</v>
      </c>
      <c r="K99" s="15">
        <v>1027</v>
      </c>
      <c r="L99" s="15">
        <v>1321</v>
      </c>
      <c r="M99" s="15">
        <v>6</v>
      </c>
      <c r="N99" s="15">
        <v>4</v>
      </c>
      <c r="O99" s="15">
        <v>2376</v>
      </c>
      <c r="P99" s="25">
        <f>K99/O99</f>
        <v>0.43223905723905726</v>
      </c>
      <c r="Q99" s="19">
        <f>L99/O99</f>
        <v>0.55597643097643101</v>
      </c>
      <c r="R99" s="19">
        <f>E99/L99</f>
        <v>0.19076457229371688</v>
      </c>
      <c r="S99" s="19" t="s">
        <v>469</v>
      </c>
      <c r="T99" s="15" t="s">
        <v>434</v>
      </c>
      <c r="V99" s="20">
        <v>25</v>
      </c>
      <c r="W99" s="20">
        <v>136</v>
      </c>
      <c r="X99" s="20"/>
      <c r="Y99" s="20">
        <v>161</v>
      </c>
      <c r="Z99" s="21">
        <v>0.15527950300000001</v>
      </c>
      <c r="AA99" s="21">
        <v>0.84472049699999996</v>
      </c>
      <c r="AB99" s="15">
        <f>(E99/Y99)-1</f>
        <v>0.56521739130434789</v>
      </c>
      <c r="AC99" s="25">
        <v>0.43223905723905726</v>
      </c>
      <c r="AD99" s="22">
        <f>E99-Y99</f>
        <v>91</v>
      </c>
    </row>
    <row r="100" spans="1:30">
      <c r="A100" s="15" t="s">
        <v>416</v>
      </c>
      <c r="B100" s="16" t="s">
        <v>208</v>
      </c>
      <c r="C100" s="16">
        <v>102</v>
      </c>
      <c r="D100" s="16">
        <v>71</v>
      </c>
      <c r="E100" s="17" t="s">
        <v>336</v>
      </c>
      <c r="F100" s="18">
        <f>C100/E100</f>
        <v>0.58959537572254339</v>
      </c>
      <c r="G100" s="18">
        <f>D100/E100</f>
        <v>0.41040462427745666</v>
      </c>
      <c r="H100" s="18"/>
      <c r="I100" s="15">
        <v>6</v>
      </c>
      <c r="J100" s="15">
        <v>3</v>
      </c>
      <c r="K100" s="15">
        <v>345</v>
      </c>
      <c r="L100" s="15">
        <v>442</v>
      </c>
      <c r="M100" s="15">
        <v>2</v>
      </c>
      <c r="N100" s="15">
        <v>2</v>
      </c>
      <c r="O100" s="15">
        <v>800</v>
      </c>
      <c r="P100" s="25">
        <f>K100/O100</f>
        <v>0.43125000000000002</v>
      </c>
      <c r="Q100" s="19">
        <f>L100/O100</f>
        <v>0.55249999999999999</v>
      </c>
      <c r="R100" s="19">
        <f>E100/L100</f>
        <v>0.39140271493212669</v>
      </c>
      <c r="S100" s="19" t="s">
        <v>469</v>
      </c>
      <c r="T100" s="15" t="s">
        <v>434</v>
      </c>
      <c r="V100" s="20">
        <v>28</v>
      </c>
      <c r="W100" s="20">
        <v>91</v>
      </c>
      <c r="X100" s="20"/>
      <c r="Y100" s="20">
        <v>119</v>
      </c>
      <c r="Z100" s="21">
        <v>0.235294118</v>
      </c>
      <c r="AA100" s="21">
        <v>0.764705882</v>
      </c>
      <c r="AB100" s="15">
        <f>(E100/Y100)-1</f>
        <v>0.45378151260504196</v>
      </c>
      <c r="AC100" s="25">
        <v>0.43125000000000002</v>
      </c>
      <c r="AD100" s="22">
        <f>E100-Y100</f>
        <v>54</v>
      </c>
    </row>
    <row r="101" spans="1:30">
      <c r="A101" s="15" t="s">
        <v>416</v>
      </c>
      <c r="B101" s="16" t="s">
        <v>374</v>
      </c>
      <c r="C101" s="16">
        <v>208</v>
      </c>
      <c r="D101" s="16">
        <v>224</v>
      </c>
      <c r="E101" s="17" t="s">
        <v>301</v>
      </c>
      <c r="F101" s="18">
        <f>C101/E101</f>
        <v>0.48148148148148145</v>
      </c>
      <c r="G101" s="18">
        <f>D101/E101</f>
        <v>0.51851851851851849</v>
      </c>
      <c r="H101" s="18"/>
      <c r="I101" s="15">
        <v>3</v>
      </c>
      <c r="J101" s="15">
        <v>14</v>
      </c>
      <c r="K101" s="15">
        <v>762</v>
      </c>
      <c r="L101" s="15">
        <v>982</v>
      </c>
      <c r="M101" s="15">
        <v>5</v>
      </c>
      <c r="N101" s="15">
        <v>5</v>
      </c>
      <c r="O101" s="15">
        <v>1771</v>
      </c>
      <c r="P101" s="25">
        <f>K101/O101</f>
        <v>0.43026538678712589</v>
      </c>
      <c r="Q101" s="19">
        <f>L101/O101</f>
        <v>0.55448898927159795</v>
      </c>
      <c r="R101" s="19">
        <f>E101/L101</f>
        <v>0.43991853360488797</v>
      </c>
      <c r="S101" s="19" t="s">
        <v>469</v>
      </c>
      <c r="T101" s="15" t="s">
        <v>434</v>
      </c>
      <c r="V101" s="20">
        <v>57</v>
      </c>
      <c r="W101" s="20">
        <v>256</v>
      </c>
      <c r="X101" s="20"/>
      <c r="Y101" s="20">
        <v>313</v>
      </c>
      <c r="Z101" s="21">
        <v>0.182108626</v>
      </c>
      <c r="AA101" s="21">
        <v>0.817891374</v>
      </c>
      <c r="AB101" s="15">
        <f>(E101/Y101)-1</f>
        <v>0.38019169329073477</v>
      </c>
      <c r="AC101" s="25">
        <v>0.43026538678712589</v>
      </c>
      <c r="AD101" s="22">
        <f>E101-Y101</f>
        <v>119</v>
      </c>
    </row>
    <row r="102" spans="1:30">
      <c r="A102" s="15" t="s">
        <v>412</v>
      </c>
      <c r="B102" s="16" t="s">
        <v>385</v>
      </c>
      <c r="C102" s="16">
        <v>61</v>
      </c>
      <c r="D102" s="16">
        <v>45</v>
      </c>
      <c r="E102" s="17" t="s">
        <v>317</v>
      </c>
      <c r="F102" s="18">
        <f>C102/E102</f>
        <v>0.57547169811320753</v>
      </c>
      <c r="G102" s="18">
        <f>D102/E102</f>
        <v>0.42452830188679247</v>
      </c>
      <c r="H102" s="18"/>
      <c r="I102" s="15">
        <v>2</v>
      </c>
      <c r="J102" s="15">
        <v>8</v>
      </c>
      <c r="K102" s="15">
        <v>408</v>
      </c>
      <c r="L102" s="15">
        <v>530</v>
      </c>
      <c r="M102" s="15">
        <v>0</v>
      </c>
      <c r="N102" s="15">
        <v>1</v>
      </c>
      <c r="O102" s="15">
        <v>949</v>
      </c>
      <c r="P102" s="25">
        <f>K102/O102</f>
        <v>0.42992623814541625</v>
      </c>
      <c r="Q102" s="19">
        <f>L102/O102</f>
        <v>0.55848261327713378</v>
      </c>
      <c r="R102" s="19">
        <f>E102/L102</f>
        <v>0.2</v>
      </c>
      <c r="S102" s="19" t="s">
        <v>469</v>
      </c>
      <c r="T102" s="15" t="s">
        <v>434</v>
      </c>
      <c r="V102" s="20">
        <v>12</v>
      </c>
      <c r="W102" s="20">
        <v>44</v>
      </c>
      <c r="X102" s="20"/>
      <c r="Y102" s="20">
        <v>56</v>
      </c>
      <c r="Z102" s="21">
        <v>0.21428571399999999</v>
      </c>
      <c r="AA102" s="21">
        <v>0.78571428600000004</v>
      </c>
      <c r="AB102" s="15">
        <f>(E102/Y102)-1</f>
        <v>0.89285714285714279</v>
      </c>
      <c r="AC102" s="25">
        <v>0.42992623814541625</v>
      </c>
      <c r="AD102" s="22">
        <f>E102-Y102</f>
        <v>50</v>
      </c>
    </row>
    <row r="103" spans="1:30">
      <c r="A103" s="15" t="s">
        <v>412</v>
      </c>
      <c r="B103" s="16" t="s">
        <v>46</v>
      </c>
      <c r="C103" s="16">
        <v>251</v>
      </c>
      <c r="D103" s="16">
        <v>247</v>
      </c>
      <c r="E103" s="17" t="s">
        <v>149</v>
      </c>
      <c r="F103" s="18">
        <f>C103/E103</f>
        <v>0.50401606425702816</v>
      </c>
      <c r="G103" s="18">
        <f>D103/E103</f>
        <v>0.49598393574297189</v>
      </c>
      <c r="H103" s="18"/>
      <c r="I103" s="15">
        <v>3</v>
      </c>
      <c r="J103" s="15">
        <v>22</v>
      </c>
      <c r="K103" s="15">
        <v>979</v>
      </c>
      <c r="L103" s="15">
        <v>1271</v>
      </c>
      <c r="M103" s="15">
        <v>4</v>
      </c>
      <c r="N103" s="15">
        <v>6</v>
      </c>
      <c r="O103" s="15">
        <v>2285</v>
      </c>
      <c r="P103" s="25">
        <f>K103/O103</f>
        <v>0.42844638949671771</v>
      </c>
      <c r="Q103" s="19">
        <f>L103/O103</f>
        <v>0.55623632385120347</v>
      </c>
      <c r="R103" s="19">
        <f>E103/L103</f>
        <v>0.39181746656176242</v>
      </c>
      <c r="S103" s="19" t="s">
        <v>469</v>
      </c>
      <c r="T103" s="15" t="s">
        <v>434</v>
      </c>
      <c r="V103" s="20">
        <v>85</v>
      </c>
      <c r="W103" s="20">
        <v>318</v>
      </c>
      <c r="X103" s="20"/>
      <c r="Y103" s="20">
        <v>403</v>
      </c>
      <c r="Z103" s="21">
        <v>0.21091811399999999</v>
      </c>
      <c r="AA103" s="21">
        <v>0.78908188599999995</v>
      </c>
      <c r="AB103" s="15">
        <f>(E103/Y103)-1</f>
        <v>0.23573200992555821</v>
      </c>
      <c r="AC103" s="25">
        <v>0.42844638949671771</v>
      </c>
      <c r="AD103" s="22">
        <f>E103-Y103</f>
        <v>95</v>
      </c>
    </row>
    <row r="104" spans="1:30">
      <c r="A104" s="15" t="s">
        <v>419</v>
      </c>
      <c r="B104" s="16" t="s">
        <v>240</v>
      </c>
      <c r="C104" s="16">
        <v>72</v>
      </c>
      <c r="D104" s="16">
        <v>89</v>
      </c>
      <c r="E104" s="17" t="s">
        <v>182</v>
      </c>
      <c r="F104" s="18">
        <f>C104/E104</f>
        <v>0.44720496894409939</v>
      </c>
      <c r="G104" s="18">
        <f>D104/E104</f>
        <v>0.55279503105590067</v>
      </c>
      <c r="H104" s="18"/>
      <c r="I104" s="15">
        <v>6</v>
      </c>
      <c r="J104" s="15">
        <v>13</v>
      </c>
      <c r="K104" s="15">
        <v>609</v>
      </c>
      <c r="L104" s="15">
        <v>793</v>
      </c>
      <c r="M104" s="15">
        <v>3</v>
      </c>
      <c r="N104" s="15">
        <v>3</v>
      </c>
      <c r="O104" s="15">
        <v>1427</v>
      </c>
      <c r="P104" s="25">
        <f>K104/O104</f>
        <v>0.42676944639103015</v>
      </c>
      <c r="Q104" s="19">
        <f>L104/O104</f>
        <v>0.55571128241065171</v>
      </c>
      <c r="R104" s="19">
        <f>E104/L104</f>
        <v>0.20302648171500631</v>
      </c>
      <c r="S104" s="19" t="s">
        <v>469</v>
      </c>
      <c r="T104" s="15" t="s">
        <v>434</v>
      </c>
      <c r="V104" s="20">
        <v>21</v>
      </c>
      <c r="W104" s="20">
        <v>110</v>
      </c>
      <c r="X104" s="20"/>
      <c r="Y104" s="20">
        <v>131</v>
      </c>
      <c r="Z104" s="21">
        <v>0.16030534399999999</v>
      </c>
      <c r="AA104" s="21">
        <v>0.83969465600000004</v>
      </c>
      <c r="AB104" s="15">
        <f>(E104/Y104)-1</f>
        <v>0.2290076335877862</v>
      </c>
      <c r="AC104" s="25">
        <v>0.42676944639103015</v>
      </c>
      <c r="AD104" s="22">
        <f>E104-Y104</f>
        <v>30</v>
      </c>
    </row>
    <row r="105" spans="1:30">
      <c r="A105" s="15" t="s">
        <v>416</v>
      </c>
      <c r="B105" s="16" t="s">
        <v>349</v>
      </c>
      <c r="C105" s="16">
        <v>174</v>
      </c>
      <c r="D105" s="16">
        <v>101</v>
      </c>
      <c r="E105" s="17" t="s">
        <v>356</v>
      </c>
      <c r="F105" s="18">
        <f>C105/E105</f>
        <v>0.63272727272727269</v>
      </c>
      <c r="G105" s="18">
        <f>D105/E105</f>
        <v>0.36727272727272725</v>
      </c>
      <c r="H105" s="18"/>
      <c r="I105" s="15">
        <v>3</v>
      </c>
      <c r="J105" s="15">
        <v>19</v>
      </c>
      <c r="K105" s="15">
        <v>492</v>
      </c>
      <c r="L105" s="15">
        <v>637</v>
      </c>
      <c r="M105" s="15">
        <v>3</v>
      </c>
      <c r="N105" s="15">
        <v>2</v>
      </c>
      <c r="O105" s="15">
        <v>1156</v>
      </c>
      <c r="P105" s="25">
        <f>K105/O105</f>
        <v>0.42560553633217996</v>
      </c>
      <c r="Q105" s="19">
        <f>L105/O105</f>
        <v>0.55103806228373697</v>
      </c>
      <c r="R105" s="19">
        <f>E105/L105</f>
        <v>0.43171114599686028</v>
      </c>
      <c r="S105" s="19" t="s">
        <v>469</v>
      </c>
      <c r="T105" s="15" t="s">
        <v>434</v>
      </c>
      <c r="V105" s="20">
        <v>48</v>
      </c>
      <c r="W105" s="20">
        <v>164</v>
      </c>
      <c r="X105" s="20"/>
      <c r="Y105" s="20">
        <v>212</v>
      </c>
      <c r="Z105" s="21">
        <v>0.22641509400000001</v>
      </c>
      <c r="AA105" s="21">
        <v>0.77358490599999996</v>
      </c>
      <c r="AB105" s="15">
        <f>(E105/Y105)-1</f>
        <v>0.29716981132075482</v>
      </c>
      <c r="AC105" s="25">
        <v>0.42560553633217996</v>
      </c>
      <c r="AD105" s="22">
        <f>E105-Y105</f>
        <v>63</v>
      </c>
    </row>
    <row r="106" spans="1:30">
      <c r="A106" s="15" t="s">
        <v>417</v>
      </c>
      <c r="B106" s="16" t="s">
        <v>377</v>
      </c>
      <c r="C106" s="16">
        <v>213</v>
      </c>
      <c r="D106" s="16">
        <v>179</v>
      </c>
      <c r="E106" s="17" t="s">
        <v>307</v>
      </c>
      <c r="F106" s="18">
        <f>C106/E106</f>
        <v>0.54336734693877553</v>
      </c>
      <c r="G106" s="18">
        <f>D106/E106</f>
        <v>0.45663265306122447</v>
      </c>
      <c r="H106" s="18"/>
      <c r="I106" s="15">
        <v>6</v>
      </c>
      <c r="J106" s="15">
        <v>18</v>
      </c>
      <c r="K106" s="15">
        <v>824</v>
      </c>
      <c r="L106" s="15">
        <v>1096</v>
      </c>
      <c r="M106" s="15">
        <v>1</v>
      </c>
      <c r="N106" s="15">
        <v>2</v>
      </c>
      <c r="O106" s="15">
        <v>1947</v>
      </c>
      <c r="P106" s="25">
        <f>K106/O106</f>
        <v>0.42321520287621983</v>
      </c>
      <c r="Q106" s="19">
        <f>L106/O106</f>
        <v>0.56291730868002054</v>
      </c>
      <c r="R106" s="19">
        <f>E106/L106</f>
        <v>0.35766423357664234</v>
      </c>
      <c r="S106" s="19" t="s">
        <v>469</v>
      </c>
      <c r="T106" s="15" t="s">
        <v>434</v>
      </c>
      <c r="V106" s="20">
        <v>35</v>
      </c>
      <c r="W106" s="20">
        <v>126</v>
      </c>
      <c r="X106" s="20"/>
      <c r="Y106" s="20">
        <v>161</v>
      </c>
      <c r="Z106" s="21">
        <v>0.21739130400000001</v>
      </c>
      <c r="AA106" s="21">
        <v>0.78260869600000005</v>
      </c>
      <c r="AB106" s="15">
        <f>(E106/Y106)-1</f>
        <v>1.4347826086956523</v>
      </c>
      <c r="AC106" s="25">
        <v>0.42321520287621983</v>
      </c>
      <c r="AD106" s="22">
        <f>E106-Y106</f>
        <v>231</v>
      </c>
    </row>
    <row r="107" spans="1:30">
      <c r="A107" s="15" t="s">
        <v>420</v>
      </c>
      <c r="B107" s="16" t="s">
        <v>123</v>
      </c>
      <c r="C107" s="16">
        <v>82</v>
      </c>
      <c r="D107" s="16">
        <v>103</v>
      </c>
      <c r="E107" s="17" t="s">
        <v>456</v>
      </c>
      <c r="F107" s="18">
        <f>C107/E107</f>
        <v>0.44324324324324327</v>
      </c>
      <c r="G107" s="18">
        <f>D107/E107</f>
        <v>0.55675675675675673</v>
      </c>
      <c r="H107" s="18"/>
      <c r="I107" s="15">
        <v>0</v>
      </c>
      <c r="J107" s="15">
        <v>14</v>
      </c>
      <c r="K107" s="15">
        <v>415</v>
      </c>
      <c r="L107" s="15">
        <v>553</v>
      </c>
      <c r="M107" s="15">
        <v>1</v>
      </c>
      <c r="N107" s="15">
        <v>1</v>
      </c>
      <c r="O107" s="15">
        <v>984</v>
      </c>
      <c r="P107" s="25">
        <f>K107/O107</f>
        <v>0.4217479674796748</v>
      </c>
      <c r="Q107" s="19">
        <f>L107/O107</f>
        <v>0.56199186991869921</v>
      </c>
      <c r="R107" s="19">
        <f>E107/L107</f>
        <v>0.3345388788426763</v>
      </c>
      <c r="S107" s="19" t="s">
        <v>469</v>
      </c>
      <c r="T107" s="15" t="s">
        <v>434</v>
      </c>
      <c r="V107" s="20">
        <v>26</v>
      </c>
      <c r="W107" s="20">
        <v>117</v>
      </c>
      <c r="X107" s="20"/>
      <c r="Y107" s="20">
        <v>143</v>
      </c>
      <c r="Z107" s="21">
        <v>0.18181818199999999</v>
      </c>
      <c r="AA107" s="21">
        <v>0.81818181800000001</v>
      </c>
      <c r="AB107" s="15">
        <f>(E107/Y107)-1</f>
        <v>0.29370629370629375</v>
      </c>
      <c r="AC107" s="25">
        <v>0.4217479674796748</v>
      </c>
      <c r="AD107" s="22">
        <f>E107-Y107</f>
        <v>42</v>
      </c>
    </row>
    <row r="108" spans="1:30">
      <c r="A108" s="15" t="s">
        <v>416</v>
      </c>
      <c r="B108" s="16" t="s">
        <v>234</v>
      </c>
      <c r="C108" s="16">
        <v>133</v>
      </c>
      <c r="D108" s="16">
        <v>147</v>
      </c>
      <c r="E108" s="17" t="s">
        <v>5</v>
      </c>
      <c r="F108" s="18">
        <f>C108/E108</f>
        <v>0.47499999999999998</v>
      </c>
      <c r="G108" s="18">
        <f>D108/E108</f>
        <v>0.52500000000000002</v>
      </c>
      <c r="H108" s="18"/>
      <c r="I108" s="15">
        <v>0</v>
      </c>
      <c r="J108" s="15">
        <v>12</v>
      </c>
      <c r="K108" s="15">
        <v>716</v>
      </c>
      <c r="L108" s="15">
        <v>981</v>
      </c>
      <c r="M108" s="15">
        <v>3</v>
      </c>
      <c r="N108" s="15">
        <v>2</v>
      </c>
      <c r="O108" s="15">
        <v>1714</v>
      </c>
      <c r="P108" s="25">
        <f>K108/O108</f>
        <v>0.4177362893815636</v>
      </c>
      <c r="Q108" s="19">
        <f>L108/O108</f>
        <v>0.57234539089848313</v>
      </c>
      <c r="R108" s="19">
        <f>E108/L108</f>
        <v>0.2854230377166157</v>
      </c>
      <c r="S108" s="19" t="s">
        <v>469</v>
      </c>
      <c r="T108" s="15" t="s">
        <v>434</v>
      </c>
      <c r="V108" s="20">
        <v>34</v>
      </c>
      <c r="W108" s="20">
        <v>183</v>
      </c>
      <c r="X108" s="20"/>
      <c r="Y108" s="20">
        <v>217</v>
      </c>
      <c r="Z108" s="21">
        <v>0.156682028</v>
      </c>
      <c r="AA108" s="21">
        <v>0.84331797200000003</v>
      </c>
      <c r="AB108" s="15">
        <f>(E108/Y108)-1</f>
        <v>0.29032258064516125</v>
      </c>
      <c r="AC108" s="25">
        <v>0.4177362893815636</v>
      </c>
      <c r="AD108" s="22">
        <f>E108-Y108</f>
        <v>63</v>
      </c>
    </row>
    <row r="109" spans="1:30">
      <c r="A109" s="15" t="s">
        <v>412</v>
      </c>
      <c r="B109" s="16" t="s">
        <v>178</v>
      </c>
      <c r="C109" s="16">
        <v>318</v>
      </c>
      <c r="D109" s="16">
        <v>244</v>
      </c>
      <c r="E109" s="17" t="s">
        <v>101</v>
      </c>
      <c r="F109" s="18">
        <f>C109/E109</f>
        <v>0.5658362989323843</v>
      </c>
      <c r="G109" s="18">
        <f>D109/E109</f>
        <v>0.43416370106761565</v>
      </c>
      <c r="H109" s="18"/>
      <c r="I109" s="15">
        <v>4</v>
      </c>
      <c r="J109" s="15">
        <v>25</v>
      </c>
      <c r="K109" s="15">
        <v>993</v>
      </c>
      <c r="L109" s="15">
        <v>1354</v>
      </c>
      <c r="M109" s="15">
        <v>6</v>
      </c>
      <c r="N109" s="15">
        <v>2</v>
      </c>
      <c r="O109" s="15">
        <v>2384</v>
      </c>
      <c r="P109" s="25">
        <f>K109/O109</f>
        <v>0.41652684563758391</v>
      </c>
      <c r="Q109" s="19">
        <f>L109/O109</f>
        <v>0.56795302013422821</v>
      </c>
      <c r="R109" s="19">
        <f>E109/L109</f>
        <v>0.41506646971935007</v>
      </c>
      <c r="S109" s="19" t="s">
        <v>469</v>
      </c>
      <c r="T109" s="15" t="s">
        <v>434</v>
      </c>
      <c r="V109" s="20">
        <v>93</v>
      </c>
      <c r="W109" s="20">
        <v>322</v>
      </c>
      <c r="X109" s="20">
        <v>1</v>
      </c>
      <c r="Y109" s="20">
        <v>416</v>
      </c>
      <c r="Z109" s="21">
        <v>0.223557692</v>
      </c>
      <c r="AA109" s="21">
        <v>0.77403846200000004</v>
      </c>
      <c r="AB109" s="15">
        <f>(E109/Y109)-1</f>
        <v>0.35096153846153855</v>
      </c>
      <c r="AC109" s="25">
        <v>0.41652684563758391</v>
      </c>
      <c r="AD109" s="22">
        <f>E109-Y109</f>
        <v>146</v>
      </c>
    </row>
    <row r="110" spans="1:30">
      <c r="A110" s="15" t="s">
        <v>416</v>
      </c>
      <c r="B110" s="16" t="s">
        <v>153</v>
      </c>
      <c r="C110" s="16">
        <v>138</v>
      </c>
      <c r="D110" s="16">
        <v>113</v>
      </c>
      <c r="E110" s="17" t="s">
        <v>404</v>
      </c>
      <c r="F110" s="18">
        <f>C110/E110</f>
        <v>0.54980079681274896</v>
      </c>
      <c r="G110" s="18">
        <f>D110/E110</f>
        <v>0.45019920318725098</v>
      </c>
      <c r="H110" s="18"/>
      <c r="I110" s="15">
        <v>5</v>
      </c>
      <c r="J110" s="15">
        <v>10</v>
      </c>
      <c r="K110" s="15">
        <v>541</v>
      </c>
      <c r="L110" s="15">
        <v>738</v>
      </c>
      <c r="M110" s="15">
        <v>3</v>
      </c>
      <c r="N110" s="15">
        <v>2</v>
      </c>
      <c r="O110" s="15">
        <v>1299</v>
      </c>
      <c r="P110" s="25">
        <f>K110/O110</f>
        <v>0.41647421093148573</v>
      </c>
      <c r="Q110" s="19">
        <f>L110/O110</f>
        <v>0.56812933025404155</v>
      </c>
      <c r="R110" s="19">
        <f>E110/L110</f>
        <v>0.34010840108401086</v>
      </c>
      <c r="S110" s="19" t="s">
        <v>469</v>
      </c>
      <c r="T110" s="15" t="s">
        <v>434</v>
      </c>
      <c r="V110" s="20">
        <v>31</v>
      </c>
      <c r="W110" s="20">
        <v>135</v>
      </c>
      <c r="X110" s="20"/>
      <c r="Y110" s="20">
        <v>166</v>
      </c>
      <c r="Z110" s="21">
        <v>0.186746988</v>
      </c>
      <c r="AA110" s="21">
        <v>0.813253012</v>
      </c>
      <c r="AB110" s="15">
        <f>(E110/Y110)-1</f>
        <v>0.51204819277108427</v>
      </c>
      <c r="AC110" s="25">
        <v>0.41647421093148573</v>
      </c>
      <c r="AD110" s="22">
        <f>E110-Y110</f>
        <v>85</v>
      </c>
    </row>
    <row r="111" spans="1:30">
      <c r="A111" s="15" t="s">
        <v>417</v>
      </c>
      <c r="B111" s="16" t="s">
        <v>12</v>
      </c>
      <c r="C111" s="16">
        <v>83</v>
      </c>
      <c r="D111" s="16">
        <v>91</v>
      </c>
      <c r="E111" s="17" t="s">
        <v>331</v>
      </c>
      <c r="F111" s="18">
        <f>C111/E111</f>
        <v>0.47701149425287354</v>
      </c>
      <c r="G111" s="18">
        <f>D111/E111</f>
        <v>0.52298850574712641</v>
      </c>
      <c r="H111" s="18"/>
      <c r="I111" s="15">
        <v>5</v>
      </c>
      <c r="J111" s="15">
        <v>12</v>
      </c>
      <c r="K111" s="15">
        <v>624</v>
      </c>
      <c r="L111" s="15">
        <v>862</v>
      </c>
      <c r="M111" s="15">
        <v>0</v>
      </c>
      <c r="N111" s="15">
        <v>2</v>
      </c>
      <c r="O111" s="15">
        <v>1505</v>
      </c>
      <c r="P111" s="25">
        <f>K111/O111</f>
        <v>0.41461794019933557</v>
      </c>
      <c r="Q111" s="19">
        <f>L111/O111</f>
        <v>0.57275747508305652</v>
      </c>
      <c r="R111" s="19">
        <f>E111/L111</f>
        <v>0.20185614849187936</v>
      </c>
      <c r="S111" s="19" t="s">
        <v>469</v>
      </c>
      <c r="T111" s="15" t="s">
        <v>434</v>
      </c>
      <c r="V111" s="20">
        <v>55</v>
      </c>
      <c r="W111" s="20">
        <v>208</v>
      </c>
      <c r="X111" s="20"/>
      <c r="Y111" s="20">
        <v>263</v>
      </c>
      <c r="Z111" s="21">
        <v>0.20912547500000001</v>
      </c>
      <c r="AA111" s="21">
        <v>0.79087452499999999</v>
      </c>
      <c r="AB111" s="15">
        <f>(E111/Y111)-1</f>
        <v>-0.33840304182509506</v>
      </c>
      <c r="AC111" s="25">
        <v>0.41461794019933557</v>
      </c>
      <c r="AD111" s="22">
        <f>E111-Y111</f>
        <v>-89</v>
      </c>
    </row>
    <row r="112" spans="1:30">
      <c r="A112" s="15" t="s">
        <v>416</v>
      </c>
      <c r="B112" s="16" t="s">
        <v>407</v>
      </c>
      <c r="C112" s="16">
        <v>412</v>
      </c>
      <c r="D112" s="16">
        <v>254</v>
      </c>
      <c r="E112" s="17" t="s">
        <v>136</v>
      </c>
      <c r="F112" s="18">
        <f>C112/E112</f>
        <v>0.61861861861861867</v>
      </c>
      <c r="G112" s="18">
        <f>D112/E112</f>
        <v>0.38138138138138139</v>
      </c>
      <c r="H112" s="18"/>
      <c r="I112" s="15">
        <v>8</v>
      </c>
      <c r="J112" s="15">
        <v>29</v>
      </c>
      <c r="K112" s="15">
        <v>1231</v>
      </c>
      <c r="L112" s="15">
        <v>1685</v>
      </c>
      <c r="M112" s="15">
        <v>6</v>
      </c>
      <c r="N112" s="15">
        <v>13</v>
      </c>
      <c r="O112" s="15">
        <v>2972</v>
      </c>
      <c r="P112" s="25">
        <f>K112/O112</f>
        <v>0.41419919246298786</v>
      </c>
      <c r="Q112" s="19">
        <f>L112/O112</f>
        <v>0.5669582772543742</v>
      </c>
      <c r="R112" s="19">
        <f>E112/L112</f>
        <v>0.39525222551928785</v>
      </c>
      <c r="S112" s="19" t="s">
        <v>469</v>
      </c>
      <c r="T112" s="15" t="s">
        <v>434</v>
      </c>
      <c r="V112" s="20">
        <v>122</v>
      </c>
      <c r="W112" s="20">
        <v>390</v>
      </c>
      <c r="X112" s="20"/>
      <c r="Y112" s="20">
        <v>512</v>
      </c>
      <c r="Z112" s="21">
        <v>0.23828125</v>
      </c>
      <c r="AA112" s="21">
        <v>0.76171875</v>
      </c>
      <c r="AB112" s="15">
        <f>(E112/Y112)-1</f>
        <v>0.30078125</v>
      </c>
      <c r="AC112" s="25">
        <v>0.41419919246298786</v>
      </c>
      <c r="AD112" s="22">
        <f>E112-Y112</f>
        <v>154</v>
      </c>
    </row>
    <row r="113" spans="1:30">
      <c r="A113" s="15" t="s">
        <v>416</v>
      </c>
      <c r="B113" s="16" t="s">
        <v>225</v>
      </c>
      <c r="C113" s="16">
        <v>9</v>
      </c>
      <c r="D113" s="16">
        <v>13</v>
      </c>
      <c r="E113" s="17" t="s">
        <v>67</v>
      </c>
      <c r="F113" s="18">
        <f>C113/E113</f>
        <v>0.40909090909090912</v>
      </c>
      <c r="G113" s="18">
        <f>D113/E113</f>
        <v>0.59090909090909094</v>
      </c>
      <c r="H113" s="18"/>
      <c r="I113" s="15">
        <v>0</v>
      </c>
      <c r="J113" s="15">
        <v>0</v>
      </c>
      <c r="K113" s="15">
        <v>48</v>
      </c>
      <c r="L113" s="15">
        <v>68</v>
      </c>
      <c r="M113" s="15">
        <v>0</v>
      </c>
      <c r="N113" s="15">
        <v>0</v>
      </c>
      <c r="O113" s="15">
        <v>116</v>
      </c>
      <c r="P113" s="25">
        <f>K113/O113</f>
        <v>0.41379310344827586</v>
      </c>
      <c r="Q113" s="19">
        <f>L113/O113</f>
        <v>0.58620689655172409</v>
      </c>
      <c r="R113" s="19">
        <f>E113/L113</f>
        <v>0.3235294117647059</v>
      </c>
      <c r="S113" s="19" t="s">
        <v>469</v>
      </c>
      <c r="T113" s="15" t="s">
        <v>434</v>
      </c>
      <c r="V113" s="20">
        <v>4</v>
      </c>
      <c r="W113" s="20">
        <v>14</v>
      </c>
      <c r="X113" s="20"/>
      <c r="Y113" s="20">
        <v>18</v>
      </c>
      <c r="Z113" s="21">
        <v>0.222222222</v>
      </c>
      <c r="AA113" s="21">
        <v>0.77777777800000003</v>
      </c>
      <c r="AB113" s="15">
        <f>(E113/Y113)-1</f>
        <v>0.22222222222222232</v>
      </c>
      <c r="AC113" s="25">
        <v>0.41379310344827586</v>
      </c>
      <c r="AD113" s="22">
        <f>E113-Y113</f>
        <v>4</v>
      </c>
    </row>
    <row r="114" spans="1:30">
      <c r="A114" s="15" t="s">
        <v>421</v>
      </c>
      <c r="B114" s="16" t="s">
        <v>50</v>
      </c>
      <c r="C114" s="16">
        <v>101</v>
      </c>
      <c r="D114" s="16">
        <v>106</v>
      </c>
      <c r="E114" s="17" t="s">
        <v>447</v>
      </c>
      <c r="F114" s="18">
        <f>C114/E114</f>
        <v>0.48792270531400966</v>
      </c>
      <c r="G114" s="18">
        <f>D114/E114</f>
        <v>0.51207729468599039</v>
      </c>
      <c r="H114" s="18"/>
      <c r="I114" s="15">
        <v>5</v>
      </c>
      <c r="J114" s="15">
        <v>9</v>
      </c>
      <c r="K114" s="15">
        <v>803</v>
      </c>
      <c r="L114" s="15">
        <v>1131</v>
      </c>
      <c r="M114" s="15">
        <v>2</v>
      </c>
      <c r="N114" s="15">
        <v>1</v>
      </c>
      <c r="O114" s="15">
        <v>1951</v>
      </c>
      <c r="P114" s="25">
        <f>K114/O114</f>
        <v>0.41158380317785753</v>
      </c>
      <c r="Q114" s="19">
        <f>L114/O114</f>
        <v>0.57970271655561245</v>
      </c>
      <c r="R114" s="19">
        <f>E114/L114</f>
        <v>0.1830238726790451</v>
      </c>
      <c r="S114" s="19" t="s">
        <v>469</v>
      </c>
      <c r="T114" s="15" t="s">
        <v>434</v>
      </c>
      <c r="V114" s="20">
        <v>14</v>
      </c>
      <c r="W114" s="20">
        <v>159</v>
      </c>
      <c r="X114" s="20"/>
      <c r="Y114" s="20">
        <v>173</v>
      </c>
      <c r="Z114" s="21">
        <v>8.0924855000000004E-2</v>
      </c>
      <c r="AA114" s="21">
        <v>0.91907514499999998</v>
      </c>
      <c r="AB114" s="15">
        <f>(E114/Y114)-1</f>
        <v>0.19653179190751446</v>
      </c>
      <c r="AC114" s="25">
        <v>0.41158380317785753</v>
      </c>
      <c r="AD114" s="22">
        <f>E114-Y114</f>
        <v>34</v>
      </c>
    </row>
    <row r="115" spans="1:30">
      <c r="A115" s="15" t="s">
        <v>415</v>
      </c>
      <c r="B115" s="16" t="s">
        <v>352</v>
      </c>
      <c r="C115" s="16">
        <v>137</v>
      </c>
      <c r="D115" s="16">
        <v>63</v>
      </c>
      <c r="E115" s="17" t="s">
        <v>351</v>
      </c>
      <c r="F115" s="18">
        <f>C115/E115</f>
        <v>0.68500000000000005</v>
      </c>
      <c r="G115" s="18">
        <f>D115/E115</f>
        <v>0.315</v>
      </c>
      <c r="H115" s="18"/>
      <c r="I115" s="15">
        <v>3</v>
      </c>
      <c r="J115" s="15">
        <v>25</v>
      </c>
      <c r="K115" s="15">
        <v>635</v>
      </c>
      <c r="L115" s="15">
        <v>868</v>
      </c>
      <c r="M115" s="15">
        <v>12</v>
      </c>
      <c r="N115" s="15">
        <v>3</v>
      </c>
      <c r="O115" s="15">
        <v>1546</v>
      </c>
      <c r="P115" s="25">
        <f>K115/O115</f>
        <v>0.41073738680465716</v>
      </c>
      <c r="Q115" s="19">
        <f>L115/O115</f>
        <v>0.56144890038809836</v>
      </c>
      <c r="R115" s="19">
        <f>E115/L115</f>
        <v>0.2304147465437788</v>
      </c>
      <c r="S115" s="19" t="s">
        <v>469</v>
      </c>
      <c r="T115" s="15" t="s">
        <v>434</v>
      </c>
      <c r="V115" s="20">
        <v>45</v>
      </c>
      <c r="W115" s="20">
        <v>118</v>
      </c>
      <c r="X115" s="20">
        <v>0</v>
      </c>
      <c r="Y115" s="20">
        <v>163</v>
      </c>
      <c r="Z115" s="21">
        <v>0.27607362000000002</v>
      </c>
      <c r="AA115" s="21">
        <v>0.72392637999999998</v>
      </c>
      <c r="AB115" s="15">
        <f>(E115/Y115)-1</f>
        <v>0.22699386503067487</v>
      </c>
      <c r="AC115" s="25">
        <v>0.41073738680465716</v>
      </c>
      <c r="AD115" s="22">
        <f>E115-Y115</f>
        <v>37</v>
      </c>
    </row>
    <row r="116" spans="1:30">
      <c r="A116" s="15" t="s">
        <v>412</v>
      </c>
      <c r="B116" s="16" t="s">
        <v>80</v>
      </c>
      <c r="C116" s="16">
        <v>241</v>
      </c>
      <c r="D116" s="16">
        <v>242</v>
      </c>
      <c r="E116" s="17" t="s">
        <v>244</v>
      </c>
      <c r="F116" s="18">
        <f>C116/E116</f>
        <v>0.49896480331262938</v>
      </c>
      <c r="G116" s="18">
        <f>D116/E116</f>
        <v>0.50103519668737062</v>
      </c>
      <c r="H116" s="18"/>
      <c r="I116" s="15">
        <v>7</v>
      </c>
      <c r="J116" s="15">
        <v>29</v>
      </c>
      <c r="K116" s="15">
        <v>921</v>
      </c>
      <c r="L116" s="15">
        <v>1276</v>
      </c>
      <c r="M116" s="15">
        <v>8</v>
      </c>
      <c r="N116" s="15">
        <v>10</v>
      </c>
      <c r="O116" s="15">
        <v>2251</v>
      </c>
      <c r="P116" s="25">
        <f>K116/O116</f>
        <v>0.40915148822745445</v>
      </c>
      <c r="Q116" s="19">
        <f>L116/O116</f>
        <v>0.56685917370057748</v>
      </c>
      <c r="R116" s="19">
        <f>E116/L116</f>
        <v>0.37852664576802508</v>
      </c>
      <c r="S116" s="19" t="s">
        <v>469</v>
      </c>
      <c r="T116" s="15" t="s">
        <v>434</v>
      </c>
      <c r="V116" s="20">
        <v>67</v>
      </c>
      <c r="W116" s="20">
        <v>265</v>
      </c>
      <c r="X116" s="20"/>
      <c r="Y116" s="20">
        <v>332</v>
      </c>
      <c r="Z116" s="21">
        <v>0.201807229</v>
      </c>
      <c r="AA116" s="21">
        <v>0.79819277099999997</v>
      </c>
      <c r="AB116" s="15">
        <f>(E116/Y116)-1</f>
        <v>0.45481927710843384</v>
      </c>
      <c r="AC116" s="25">
        <v>0.40915148822745445</v>
      </c>
      <c r="AD116" s="22">
        <f>E116-Y116</f>
        <v>151</v>
      </c>
    </row>
    <row r="117" spans="1:30">
      <c r="A117" s="15" t="s">
        <v>412</v>
      </c>
      <c r="B117" s="16" t="s">
        <v>211</v>
      </c>
      <c r="C117" s="16">
        <v>170</v>
      </c>
      <c r="D117" s="16">
        <v>111</v>
      </c>
      <c r="E117" s="17" t="s">
        <v>3</v>
      </c>
      <c r="F117" s="18">
        <f>C117/E117</f>
        <v>0.604982206405694</v>
      </c>
      <c r="G117" s="18">
        <f>D117/E117</f>
        <v>0.39501779359430605</v>
      </c>
      <c r="H117" s="18"/>
      <c r="I117" s="15">
        <v>5</v>
      </c>
      <c r="J117" s="15">
        <v>12</v>
      </c>
      <c r="K117" s="15">
        <v>518</v>
      </c>
      <c r="L117" s="15">
        <v>733</v>
      </c>
      <c r="M117" s="15">
        <v>1</v>
      </c>
      <c r="N117" s="15">
        <v>6</v>
      </c>
      <c r="O117" s="15">
        <v>1275</v>
      </c>
      <c r="P117" s="25">
        <f>K117/O117</f>
        <v>0.40627450980392155</v>
      </c>
      <c r="Q117" s="19">
        <f>L117/O117</f>
        <v>0.57490196078431377</v>
      </c>
      <c r="R117" s="19">
        <f>E117/L117</f>
        <v>0.38335607094133695</v>
      </c>
      <c r="S117" s="19" t="s">
        <v>469</v>
      </c>
      <c r="T117" s="15" t="s">
        <v>434</v>
      </c>
      <c r="V117" s="20">
        <v>59</v>
      </c>
      <c r="W117" s="20">
        <v>181</v>
      </c>
      <c r="X117" s="20"/>
      <c r="Y117" s="20">
        <v>240</v>
      </c>
      <c r="Z117" s="21">
        <v>0.24583333299999999</v>
      </c>
      <c r="AA117" s="21">
        <v>0.75416666700000001</v>
      </c>
      <c r="AB117" s="15">
        <f>(E117/Y117)-1</f>
        <v>0.17083333333333339</v>
      </c>
      <c r="AC117" s="25">
        <v>0.40627450980392155</v>
      </c>
      <c r="AD117" s="22">
        <f>E117-Y117</f>
        <v>41</v>
      </c>
    </row>
    <row r="118" spans="1:30">
      <c r="A118" s="15" t="s">
        <v>416</v>
      </c>
      <c r="B118" s="16" t="s">
        <v>185</v>
      </c>
      <c r="C118" s="16">
        <v>237</v>
      </c>
      <c r="D118" s="16">
        <v>206</v>
      </c>
      <c r="E118" s="17" t="s">
        <v>105</v>
      </c>
      <c r="F118" s="18">
        <f>C118/E118</f>
        <v>0.53498871331828446</v>
      </c>
      <c r="G118" s="18">
        <f>D118/E118</f>
        <v>0.4650112866817156</v>
      </c>
      <c r="H118" s="18"/>
      <c r="I118" s="15">
        <v>6</v>
      </c>
      <c r="J118" s="15">
        <v>16</v>
      </c>
      <c r="K118" s="15">
        <v>930</v>
      </c>
      <c r="L118" s="15">
        <v>1335</v>
      </c>
      <c r="M118" s="15">
        <v>10</v>
      </c>
      <c r="N118" s="15">
        <v>2</v>
      </c>
      <c r="O118" s="15">
        <v>2299</v>
      </c>
      <c r="P118" s="25">
        <f>K118/O118</f>
        <v>0.40452370595911263</v>
      </c>
      <c r="Q118" s="19">
        <f>L118/O118</f>
        <v>0.58068725532840371</v>
      </c>
      <c r="R118" s="19">
        <f>E118/L118</f>
        <v>0.33183520599250937</v>
      </c>
      <c r="S118" s="19" t="s">
        <v>469</v>
      </c>
      <c r="T118" s="15" t="s">
        <v>434</v>
      </c>
      <c r="V118" s="20">
        <v>56</v>
      </c>
      <c r="W118" s="20">
        <v>213</v>
      </c>
      <c r="X118" s="20"/>
      <c r="Y118" s="20">
        <v>269</v>
      </c>
      <c r="Z118" s="21">
        <v>0.20817843899999999</v>
      </c>
      <c r="AA118" s="21">
        <v>0.79182156100000001</v>
      </c>
      <c r="AB118" s="15">
        <f>(E118/Y118)-1</f>
        <v>0.64684014869888484</v>
      </c>
      <c r="AC118" s="25">
        <v>0.40452370595911263</v>
      </c>
      <c r="AD118" s="22">
        <f>E118-Y118</f>
        <v>174</v>
      </c>
    </row>
    <row r="119" spans="1:30">
      <c r="A119" s="15" t="s">
        <v>412</v>
      </c>
      <c r="B119" s="16" t="s">
        <v>18</v>
      </c>
      <c r="C119" s="16">
        <v>130</v>
      </c>
      <c r="D119" s="16">
        <v>91</v>
      </c>
      <c r="E119" s="17" t="s">
        <v>320</v>
      </c>
      <c r="F119" s="18">
        <f>C119/E119</f>
        <v>0.58823529411764708</v>
      </c>
      <c r="G119" s="18">
        <f>D119/E119</f>
        <v>0.41176470588235292</v>
      </c>
      <c r="H119" s="18"/>
      <c r="I119" s="15">
        <v>2</v>
      </c>
      <c r="J119" s="15">
        <v>12</v>
      </c>
      <c r="K119" s="15">
        <v>513</v>
      </c>
      <c r="L119" s="15">
        <v>737</v>
      </c>
      <c r="M119" s="15">
        <v>3</v>
      </c>
      <c r="N119" s="15">
        <v>3</v>
      </c>
      <c r="O119" s="15">
        <v>1270</v>
      </c>
      <c r="P119" s="25">
        <f>K119/O119</f>
        <v>0.40393700787401576</v>
      </c>
      <c r="Q119" s="19">
        <f>L119/O119</f>
        <v>0.58031496062992127</v>
      </c>
      <c r="R119" s="19">
        <f>E119/L119</f>
        <v>0.29986431478968795</v>
      </c>
      <c r="S119" s="19" t="s">
        <v>469</v>
      </c>
      <c r="T119" s="15" t="s">
        <v>434</v>
      </c>
      <c r="V119" s="20">
        <v>40</v>
      </c>
      <c r="W119" s="20">
        <v>111</v>
      </c>
      <c r="X119" s="20"/>
      <c r="Y119" s="20">
        <v>151</v>
      </c>
      <c r="Z119" s="21">
        <v>0.26490066200000001</v>
      </c>
      <c r="AA119" s="21">
        <v>0.73509933800000005</v>
      </c>
      <c r="AB119" s="15">
        <f>(E119/Y119)-1</f>
        <v>0.46357615894039728</v>
      </c>
      <c r="AC119" s="25">
        <v>0.40393700787401576</v>
      </c>
      <c r="AD119" s="22">
        <f>E119-Y119</f>
        <v>70</v>
      </c>
    </row>
    <row r="120" spans="1:30">
      <c r="A120" s="15" t="s">
        <v>413</v>
      </c>
      <c r="B120" s="16" t="s">
        <v>325</v>
      </c>
      <c r="C120" s="16">
        <v>75</v>
      </c>
      <c r="D120" s="16">
        <v>80</v>
      </c>
      <c r="E120" s="17" t="s">
        <v>357</v>
      </c>
      <c r="F120" s="18">
        <f>C120/E120</f>
        <v>0.4838709677419355</v>
      </c>
      <c r="G120" s="18">
        <f>D120/E120</f>
        <v>0.5161290322580645</v>
      </c>
      <c r="H120" s="18"/>
      <c r="I120" s="15">
        <v>1</v>
      </c>
      <c r="J120" s="15">
        <v>8</v>
      </c>
      <c r="K120" s="15">
        <v>367</v>
      </c>
      <c r="L120" s="15">
        <v>532</v>
      </c>
      <c r="M120" s="15">
        <v>0</v>
      </c>
      <c r="N120" s="15">
        <v>3</v>
      </c>
      <c r="O120" s="15">
        <v>911</v>
      </c>
      <c r="P120" s="25">
        <f>K120/O120</f>
        <v>0.40285400658616904</v>
      </c>
      <c r="Q120" s="19">
        <f>L120/O120</f>
        <v>0.58397365532381995</v>
      </c>
      <c r="R120" s="19">
        <f>E120/L120</f>
        <v>0.29135338345864664</v>
      </c>
      <c r="S120" s="19" t="s">
        <v>469</v>
      </c>
      <c r="T120" s="15" t="s">
        <v>434</v>
      </c>
      <c r="V120" s="20">
        <v>8</v>
      </c>
      <c r="W120" s="20">
        <v>95</v>
      </c>
      <c r="X120" s="20">
        <v>0</v>
      </c>
      <c r="Y120" s="20">
        <v>103</v>
      </c>
      <c r="Z120" s="21">
        <v>7.7669902999999998E-2</v>
      </c>
      <c r="AA120" s="21">
        <v>0.92233009700000002</v>
      </c>
      <c r="AB120" s="15">
        <f>(E120/Y120)-1</f>
        <v>0.50485436893203883</v>
      </c>
      <c r="AC120" s="25">
        <v>0.40285400658616904</v>
      </c>
      <c r="AD120" s="22">
        <f>E120-Y120</f>
        <v>52</v>
      </c>
    </row>
    <row r="121" spans="1:30">
      <c r="A121" s="15" t="s">
        <v>415</v>
      </c>
      <c r="B121" s="16" t="s">
        <v>22</v>
      </c>
      <c r="C121" s="16">
        <v>58</v>
      </c>
      <c r="D121" s="16">
        <v>27</v>
      </c>
      <c r="E121" s="17" t="s">
        <v>139</v>
      </c>
      <c r="F121" s="18">
        <f>C121/E121</f>
        <v>0.68235294117647061</v>
      </c>
      <c r="G121" s="18">
        <f>D121/E121</f>
        <v>0.31764705882352939</v>
      </c>
      <c r="H121" s="18"/>
      <c r="I121" s="15">
        <v>1</v>
      </c>
      <c r="J121" s="15">
        <v>1</v>
      </c>
      <c r="K121" s="15">
        <v>170</v>
      </c>
      <c r="L121" s="15">
        <v>251</v>
      </c>
      <c r="M121" s="15">
        <v>0</v>
      </c>
      <c r="N121" s="15">
        <v>0</v>
      </c>
      <c r="O121" s="15">
        <v>423</v>
      </c>
      <c r="P121" s="25">
        <f>K121/O121</f>
        <v>0.40189125295508277</v>
      </c>
      <c r="Q121" s="19">
        <f>L121/O121</f>
        <v>0.59338061465721037</v>
      </c>
      <c r="R121" s="19">
        <f>E121/L121</f>
        <v>0.3386454183266932</v>
      </c>
      <c r="S121" s="19" t="s">
        <v>469</v>
      </c>
      <c r="T121" s="15" t="s">
        <v>434</v>
      </c>
      <c r="V121" s="20">
        <v>22</v>
      </c>
      <c r="W121" s="20">
        <v>39</v>
      </c>
      <c r="X121" s="20">
        <v>0</v>
      </c>
      <c r="Y121" s="20">
        <v>61</v>
      </c>
      <c r="Z121" s="21">
        <v>0.360655738</v>
      </c>
      <c r="AA121" s="21">
        <v>0.63934426200000005</v>
      </c>
      <c r="AB121" s="15">
        <f>(E121/Y121)-1</f>
        <v>0.39344262295081966</v>
      </c>
      <c r="AC121" s="25">
        <v>0.40189125295508277</v>
      </c>
      <c r="AD121" s="22">
        <f>E121-Y121</f>
        <v>24</v>
      </c>
    </row>
    <row r="122" spans="1:30">
      <c r="A122" s="15" t="s">
        <v>413</v>
      </c>
      <c r="B122" s="16" t="s">
        <v>100</v>
      </c>
      <c r="C122" s="16">
        <v>14</v>
      </c>
      <c r="D122" s="16">
        <v>23</v>
      </c>
      <c r="E122" s="17" t="s">
        <v>110</v>
      </c>
      <c r="F122" s="18">
        <f>C122/E122</f>
        <v>0.3783783783783784</v>
      </c>
      <c r="G122" s="18">
        <f>D122/E122</f>
        <v>0.6216216216216216</v>
      </c>
      <c r="H122" s="18"/>
      <c r="I122" s="15">
        <v>1</v>
      </c>
      <c r="J122" s="15">
        <v>4</v>
      </c>
      <c r="K122" s="15">
        <v>111</v>
      </c>
      <c r="L122" s="15">
        <v>159</v>
      </c>
      <c r="M122" s="15">
        <v>3</v>
      </c>
      <c r="N122" s="15">
        <v>0</v>
      </c>
      <c r="O122" s="15">
        <v>278</v>
      </c>
      <c r="P122" s="25">
        <f>K122/O122</f>
        <v>0.39928057553956836</v>
      </c>
      <c r="Q122" s="19">
        <f>L122/O122</f>
        <v>0.57194244604316546</v>
      </c>
      <c r="R122" s="19">
        <f>E122/L122</f>
        <v>0.23270440251572327</v>
      </c>
      <c r="S122" s="19" t="s">
        <v>468</v>
      </c>
      <c r="T122" s="15" t="s">
        <v>434</v>
      </c>
      <c r="V122" s="20">
        <v>4</v>
      </c>
      <c r="W122" s="20">
        <v>40</v>
      </c>
      <c r="X122" s="20">
        <v>0</v>
      </c>
      <c r="Y122" s="20">
        <v>44</v>
      </c>
      <c r="Z122" s="21">
        <v>9.0909090999999997E-2</v>
      </c>
      <c r="AA122" s="21">
        <v>0.909090909</v>
      </c>
      <c r="AB122" s="15">
        <f>(E122/Y122)-1</f>
        <v>-0.15909090909090906</v>
      </c>
      <c r="AC122" s="25">
        <v>0.39928057553956836</v>
      </c>
      <c r="AD122" s="22">
        <f>E122-Y122</f>
        <v>-7</v>
      </c>
    </row>
    <row r="123" spans="1:30">
      <c r="A123" s="15" t="s">
        <v>421</v>
      </c>
      <c r="B123" s="16" t="s">
        <v>92</v>
      </c>
      <c r="C123" s="16">
        <v>91</v>
      </c>
      <c r="D123" s="16">
        <v>79</v>
      </c>
      <c r="E123" s="17" t="s">
        <v>332</v>
      </c>
      <c r="F123" s="18">
        <f>C123/E123</f>
        <v>0.53529411764705881</v>
      </c>
      <c r="G123" s="18">
        <f>D123/E123</f>
        <v>0.46470588235294119</v>
      </c>
      <c r="H123" s="18"/>
      <c r="I123" s="15">
        <v>2</v>
      </c>
      <c r="J123" s="15">
        <v>17</v>
      </c>
      <c r="K123" s="15">
        <v>797</v>
      </c>
      <c r="L123" s="15">
        <v>1169</v>
      </c>
      <c r="M123" s="15">
        <v>11</v>
      </c>
      <c r="N123" s="15">
        <v>4</v>
      </c>
      <c r="O123" s="15">
        <v>2000</v>
      </c>
      <c r="P123" s="25">
        <f>K123/O123</f>
        <v>0.39850000000000002</v>
      </c>
      <c r="Q123" s="19">
        <f>L123/O123</f>
        <v>0.58450000000000002</v>
      </c>
      <c r="R123" s="19">
        <f>E123/L123</f>
        <v>0.14542343883661249</v>
      </c>
      <c r="S123" s="19" t="s">
        <v>468</v>
      </c>
      <c r="T123" s="15" t="s">
        <v>434</v>
      </c>
      <c r="V123" s="20">
        <v>12</v>
      </c>
      <c r="W123" s="20">
        <v>127</v>
      </c>
      <c r="X123" s="20"/>
      <c r="Y123" s="20">
        <v>139</v>
      </c>
      <c r="Z123" s="21">
        <v>8.6330934999999998E-2</v>
      </c>
      <c r="AA123" s="21">
        <v>0.913669065</v>
      </c>
      <c r="AB123" s="15">
        <f>(E123/Y123)-1</f>
        <v>0.2230215827338129</v>
      </c>
      <c r="AC123" s="25">
        <v>0.39850000000000002</v>
      </c>
      <c r="AD123" s="22">
        <f>E123-Y123</f>
        <v>31</v>
      </c>
    </row>
    <row r="124" spans="1:30">
      <c r="A124" s="15" t="s">
        <v>419</v>
      </c>
      <c r="B124" s="16" t="s">
        <v>315</v>
      </c>
      <c r="C124" s="16">
        <v>103</v>
      </c>
      <c r="D124" s="16">
        <v>88</v>
      </c>
      <c r="E124" s="17" t="s">
        <v>265</v>
      </c>
      <c r="F124" s="18">
        <f>C124/E124</f>
        <v>0.53926701570680624</v>
      </c>
      <c r="G124" s="18">
        <f>D124/E124</f>
        <v>0.4607329842931937</v>
      </c>
      <c r="H124" s="18"/>
      <c r="I124" s="15">
        <v>8</v>
      </c>
      <c r="J124" s="15">
        <v>10</v>
      </c>
      <c r="K124" s="15">
        <v>608</v>
      </c>
      <c r="L124" s="15">
        <v>900</v>
      </c>
      <c r="M124" s="15">
        <v>1</v>
      </c>
      <c r="O124" s="15">
        <v>1527</v>
      </c>
      <c r="P124" s="25">
        <f>K124/O124</f>
        <v>0.39816633922724298</v>
      </c>
      <c r="Q124" s="19">
        <f>L124/O124</f>
        <v>0.58939096267190572</v>
      </c>
      <c r="R124" s="19">
        <f>E124/L124</f>
        <v>0.21222222222222223</v>
      </c>
      <c r="S124" s="19" t="s">
        <v>468</v>
      </c>
      <c r="T124" s="15" t="s">
        <v>434</v>
      </c>
      <c r="V124" s="20">
        <v>20</v>
      </c>
      <c r="W124" s="20">
        <v>159</v>
      </c>
      <c r="X124" s="20"/>
      <c r="Y124" s="20">
        <v>179</v>
      </c>
      <c r="Z124" s="21">
        <v>0.111731844</v>
      </c>
      <c r="AA124" s="21">
        <v>0.88826815599999998</v>
      </c>
      <c r="AB124" s="15">
        <f>(E124/Y124)-1</f>
        <v>6.7039106145251326E-2</v>
      </c>
      <c r="AC124" s="25">
        <v>0.39816633922724298</v>
      </c>
      <c r="AD124" s="22">
        <f>E124-Y124</f>
        <v>12</v>
      </c>
    </row>
    <row r="125" spans="1:30">
      <c r="A125" s="15" t="s">
        <v>416</v>
      </c>
      <c r="B125" s="16" t="s">
        <v>367</v>
      </c>
      <c r="C125" s="16">
        <v>161</v>
      </c>
      <c r="D125" s="16">
        <v>158</v>
      </c>
      <c r="E125" s="17" t="s">
        <v>129</v>
      </c>
      <c r="F125" s="18">
        <f>C125/E125</f>
        <v>0.50470219435736674</v>
      </c>
      <c r="G125" s="18">
        <f>D125/E125</f>
        <v>0.4952978056426332</v>
      </c>
      <c r="H125" s="18"/>
      <c r="I125" s="15">
        <v>5</v>
      </c>
      <c r="J125" s="15">
        <v>14</v>
      </c>
      <c r="K125" s="15">
        <v>549</v>
      </c>
      <c r="L125" s="15">
        <v>811</v>
      </c>
      <c r="M125" s="15">
        <v>1</v>
      </c>
      <c r="N125" s="15">
        <v>0</v>
      </c>
      <c r="O125" s="15">
        <v>1380</v>
      </c>
      <c r="P125" s="25">
        <f>K125/O125</f>
        <v>0.39782608695652172</v>
      </c>
      <c r="Q125" s="19">
        <f>L125/O125</f>
        <v>0.58768115942028987</v>
      </c>
      <c r="R125" s="19">
        <f>E125/L125</f>
        <v>0.39334155363748458</v>
      </c>
      <c r="S125" s="19" t="s">
        <v>468</v>
      </c>
      <c r="T125" s="15" t="s">
        <v>434</v>
      </c>
      <c r="V125" s="20">
        <v>55</v>
      </c>
      <c r="W125" s="20">
        <v>164</v>
      </c>
      <c r="X125" s="20"/>
      <c r="Y125" s="20">
        <v>219</v>
      </c>
      <c r="Z125" s="21">
        <v>0.25114155300000002</v>
      </c>
      <c r="AA125" s="21">
        <v>0.74885844700000004</v>
      </c>
      <c r="AB125" s="15">
        <f>(E125/Y125)-1</f>
        <v>0.45662100456621002</v>
      </c>
      <c r="AC125" s="25">
        <v>0.39782608695652172</v>
      </c>
      <c r="AD125" s="22">
        <f>E125-Y125</f>
        <v>100</v>
      </c>
    </row>
    <row r="126" spans="1:30">
      <c r="A126" s="15" t="s">
        <v>416</v>
      </c>
      <c r="B126" s="16" t="s">
        <v>52</v>
      </c>
      <c r="C126" s="16">
        <v>135</v>
      </c>
      <c r="D126" s="16">
        <v>134</v>
      </c>
      <c r="E126" s="17" t="s">
        <v>220</v>
      </c>
      <c r="F126" s="18">
        <f>C126/E126</f>
        <v>0.5018587360594795</v>
      </c>
      <c r="G126" s="18">
        <f>D126/E126</f>
        <v>0.49814126394052044</v>
      </c>
      <c r="H126" s="18"/>
      <c r="I126" s="15">
        <v>5</v>
      </c>
      <c r="J126" s="15">
        <v>7</v>
      </c>
      <c r="K126" s="15">
        <v>461</v>
      </c>
      <c r="L126" s="15">
        <v>680</v>
      </c>
      <c r="M126" s="15">
        <v>2</v>
      </c>
      <c r="N126" s="15">
        <v>4</v>
      </c>
      <c r="O126" s="15">
        <v>1159</v>
      </c>
      <c r="P126" s="25">
        <f>K126/O126</f>
        <v>0.39775668679896464</v>
      </c>
      <c r="Q126" s="19">
        <f>L126/O126</f>
        <v>0.58671268334771354</v>
      </c>
      <c r="R126" s="19">
        <f>E126/L126</f>
        <v>0.39558823529411763</v>
      </c>
      <c r="S126" s="19" t="s">
        <v>468</v>
      </c>
      <c r="T126" s="15" t="s">
        <v>434</v>
      </c>
      <c r="V126" s="20">
        <v>53</v>
      </c>
      <c r="W126" s="20">
        <v>183</v>
      </c>
      <c r="X126" s="20"/>
      <c r="Y126" s="20">
        <v>236</v>
      </c>
      <c r="Z126" s="21">
        <v>0.22457627099999999</v>
      </c>
      <c r="AA126" s="21">
        <v>0.77542372900000001</v>
      </c>
      <c r="AB126" s="15">
        <f>(E126/Y126)-1</f>
        <v>0.13983050847457634</v>
      </c>
      <c r="AC126" s="25">
        <v>0.39775668679896464</v>
      </c>
      <c r="AD126" s="22">
        <f>E126-Y126</f>
        <v>33</v>
      </c>
    </row>
    <row r="127" spans="1:30">
      <c r="A127" s="15" t="s">
        <v>412</v>
      </c>
      <c r="B127" s="16" t="s">
        <v>13</v>
      </c>
      <c r="C127" s="16">
        <v>178</v>
      </c>
      <c r="D127" s="16">
        <v>174</v>
      </c>
      <c r="E127" s="17" t="s">
        <v>14</v>
      </c>
      <c r="F127" s="18">
        <f>C127/E127</f>
        <v>0.50568181818181823</v>
      </c>
      <c r="G127" s="18">
        <f>D127/E127</f>
        <v>0.49431818181818182</v>
      </c>
      <c r="H127" s="18"/>
      <c r="I127" s="15">
        <v>7</v>
      </c>
      <c r="J127" s="15">
        <v>22</v>
      </c>
      <c r="K127" s="15">
        <v>961</v>
      </c>
      <c r="L127" s="15">
        <v>1415</v>
      </c>
      <c r="M127" s="15">
        <v>5</v>
      </c>
      <c r="N127" s="15">
        <v>7</v>
      </c>
      <c r="O127" s="15">
        <v>2417</v>
      </c>
      <c r="P127" s="25">
        <f>K127/O127</f>
        <v>0.39760033098882913</v>
      </c>
      <c r="Q127" s="19">
        <f>L127/O127</f>
        <v>0.58543649151841126</v>
      </c>
      <c r="R127" s="19">
        <f>E127/L127</f>
        <v>0.24876325088339224</v>
      </c>
      <c r="S127" s="19" t="s">
        <v>468</v>
      </c>
      <c r="T127" s="15" t="s">
        <v>434</v>
      </c>
      <c r="V127" s="20">
        <v>42</v>
      </c>
      <c r="W127" s="20">
        <v>184</v>
      </c>
      <c r="X127" s="20"/>
      <c r="Y127" s="20">
        <v>226</v>
      </c>
      <c r="Z127" s="21">
        <v>0.18584070799999999</v>
      </c>
      <c r="AA127" s="21">
        <v>0.81415929200000003</v>
      </c>
      <c r="AB127" s="15">
        <f>(E127/Y127)-1</f>
        <v>0.55752212389380529</v>
      </c>
      <c r="AC127" s="25">
        <v>0.39760033098882913</v>
      </c>
      <c r="AD127" s="22">
        <f>E127-Y127</f>
        <v>126</v>
      </c>
    </row>
    <row r="128" spans="1:30">
      <c r="A128" s="15" t="s">
        <v>416</v>
      </c>
      <c r="B128" s="16" t="s">
        <v>355</v>
      </c>
      <c r="C128" s="16">
        <v>221</v>
      </c>
      <c r="D128" s="16">
        <v>259</v>
      </c>
      <c r="E128" s="17" t="s">
        <v>443</v>
      </c>
      <c r="F128" s="18">
        <f>C128/E128</f>
        <v>0.46041666666666664</v>
      </c>
      <c r="G128" s="18">
        <f>D128/E128</f>
        <v>0.5395833333333333</v>
      </c>
      <c r="H128" s="18"/>
      <c r="I128" s="15">
        <v>2</v>
      </c>
      <c r="J128" s="15">
        <v>20</v>
      </c>
      <c r="K128" s="15">
        <v>772</v>
      </c>
      <c r="L128" s="15">
        <v>1141</v>
      </c>
      <c r="M128" s="15">
        <v>4</v>
      </c>
      <c r="N128" s="15">
        <v>3</v>
      </c>
      <c r="O128" s="15">
        <v>1942</v>
      </c>
      <c r="P128" s="25">
        <f>K128/O128</f>
        <v>0.39752832131822863</v>
      </c>
      <c r="Q128" s="19">
        <f>L128/O128</f>
        <v>0.58753861997940271</v>
      </c>
      <c r="R128" s="19">
        <f>E128/L128</f>
        <v>0.42068361086765993</v>
      </c>
      <c r="S128" s="19" t="s">
        <v>468</v>
      </c>
      <c r="T128" s="15" t="s">
        <v>434</v>
      </c>
      <c r="V128" s="20">
        <v>76</v>
      </c>
      <c r="W128" s="20">
        <v>262</v>
      </c>
      <c r="X128" s="20"/>
      <c r="Y128" s="20">
        <v>338</v>
      </c>
      <c r="Z128" s="21">
        <v>0.22485207099999999</v>
      </c>
      <c r="AA128" s="21">
        <v>0.77514792899999996</v>
      </c>
      <c r="AB128" s="15">
        <f>(E128/Y128)-1</f>
        <v>0.4201183431952662</v>
      </c>
      <c r="AC128" s="25">
        <v>0.39752832131822863</v>
      </c>
      <c r="AD128" s="22">
        <f>E128-Y128</f>
        <v>142</v>
      </c>
    </row>
    <row r="129" spans="1:30">
      <c r="A129" s="15" t="s">
        <v>416</v>
      </c>
      <c r="B129" s="16" t="s">
        <v>44</v>
      </c>
      <c r="C129" s="16">
        <v>126</v>
      </c>
      <c r="D129" s="16">
        <v>115</v>
      </c>
      <c r="E129" s="17" t="s">
        <v>247</v>
      </c>
      <c r="F129" s="18">
        <f>C129/E129</f>
        <v>0.52282157676348551</v>
      </c>
      <c r="G129" s="18">
        <f>D129/E129</f>
        <v>0.47717842323651455</v>
      </c>
      <c r="H129" s="18"/>
      <c r="I129" s="15">
        <v>2</v>
      </c>
      <c r="J129" s="15">
        <v>9</v>
      </c>
      <c r="K129" s="15">
        <v>532</v>
      </c>
      <c r="L129" s="15">
        <v>803</v>
      </c>
      <c r="M129" s="15">
        <v>2</v>
      </c>
      <c r="N129" s="15">
        <v>1</v>
      </c>
      <c r="O129" s="15">
        <v>1349</v>
      </c>
      <c r="P129" s="25">
        <f>K129/O129</f>
        <v>0.39436619718309857</v>
      </c>
      <c r="Q129" s="19">
        <f>L129/O129</f>
        <v>0.59525574499629352</v>
      </c>
      <c r="R129" s="19">
        <f>E129/L129</f>
        <v>0.30012453300124531</v>
      </c>
      <c r="S129" s="19" t="s">
        <v>468</v>
      </c>
      <c r="T129" s="15" t="s">
        <v>434</v>
      </c>
      <c r="V129" s="20">
        <v>38</v>
      </c>
      <c r="W129" s="20">
        <v>130</v>
      </c>
      <c r="X129" s="20"/>
      <c r="Y129" s="20">
        <v>168</v>
      </c>
      <c r="Z129" s="21">
        <v>0.226190476</v>
      </c>
      <c r="AA129" s="21">
        <v>0.77380952400000003</v>
      </c>
      <c r="AB129" s="15">
        <f>(E129/Y129)-1</f>
        <v>0.43452380952380953</v>
      </c>
      <c r="AC129" s="25">
        <v>0.39436619718309857</v>
      </c>
      <c r="AD129" s="22">
        <f>E129-Y129</f>
        <v>73</v>
      </c>
    </row>
    <row r="130" spans="1:30">
      <c r="A130" s="15" t="s">
        <v>413</v>
      </c>
      <c r="B130" s="16" t="s">
        <v>38</v>
      </c>
      <c r="C130" s="16">
        <v>135</v>
      </c>
      <c r="D130" s="16">
        <v>160</v>
      </c>
      <c r="E130" s="17" t="s">
        <v>279</v>
      </c>
      <c r="F130" s="18">
        <f>C130/E130</f>
        <v>0.4576271186440678</v>
      </c>
      <c r="G130" s="18">
        <f>D130/E130</f>
        <v>0.5423728813559322</v>
      </c>
      <c r="H130" s="18"/>
      <c r="I130" s="15">
        <v>3</v>
      </c>
      <c r="J130" s="15">
        <v>12</v>
      </c>
      <c r="K130" s="15">
        <v>612</v>
      </c>
      <c r="L130" s="15">
        <v>917</v>
      </c>
      <c r="M130" s="15">
        <v>5</v>
      </c>
      <c r="N130" s="15">
        <v>3</v>
      </c>
      <c r="O130" s="15">
        <v>1552</v>
      </c>
      <c r="P130" s="25">
        <f>K130/O130</f>
        <v>0.39432989690721648</v>
      </c>
      <c r="Q130" s="19">
        <f>L130/O130</f>
        <v>0.59085051546391754</v>
      </c>
      <c r="R130" s="19">
        <f>E130/L130</f>
        <v>0.321701199563795</v>
      </c>
      <c r="S130" s="19" t="s">
        <v>468</v>
      </c>
      <c r="T130" s="15" t="s">
        <v>434</v>
      </c>
      <c r="V130" s="20">
        <v>29</v>
      </c>
      <c r="W130" s="20">
        <v>187</v>
      </c>
      <c r="X130" s="20">
        <v>0</v>
      </c>
      <c r="Y130" s="20">
        <v>216</v>
      </c>
      <c r="Z130" s="21">
        <v>0.13425925899999999</v>
      </c>
      <c r="AA130" s="21">
        <v>0.86574074099999998</v>
      </c>
      <c r="AB130" s="15">
        <f>(E130/Y130)-1</f>
        <v>0.3657407407407407</v>
      </c>
      <c r="AC130" s="25">
        <v>0.39432989690721648</v>
      </c>
      <c r="AD130" s="22">
        <f>E130-Y130</f>
        <v>79</v>
      </c>
    </row>
    <row r="131" spans="1:30">
      <c r="A131" s="15" t="s">
        <v>417</v>
      </c>
      <c r="B131" s="16" t="s">
        <v>164</v>
      </c>
      <c r="C131" s="16">
        <v>85</v>
      </c>
      <c r="D131" s="16">
        <v>51</v>
      </c>
      <c r="E131" s="17" t="s">
        <v>40</v>
      </c>
      <c r="F131" s="18">
        <f>C131/E131</f>
        <v>0.625</v>
      </c>
      <c r="G131" s="18">
        <f>D131/E131</f>
        <v>0.375</v>
      </c>
      <c r="H131" s="18"/>
      <c r="I131" s="15">
        <v>5</v>
      </c>
      <c r="J131" s="15">
        <v>9</v>
      </c>
      <c r="K131" s="15">
        <v>326</v>
      </c>
      <c r="L131" s="15">
        <v>484</v>
      </c>
      <c r="M131" s="15">
        <v>3</v>
      </c>
      <c r="N131" s="15">
        <v>2</v>
      </c>
      <c r="O131" s="15">
        <v>829</v>
      </c>
      <c r="P131" s="25">
        <f>K131/O131</f>
        <v>0.39324487334137515</v>
      </c>
      <c r="Q131" s="19">
        <f>L131/O131</f>
        <v>0.58383594692400487</v>
      </c>
      <c r="R131" s="19">
        <f>E131/L131</f>
        <v>0.28099173553719009</v>
      </c>
      <c r="S131" s="19" t="s">
        <v>468</v>
      </c>
      <c r="T131" s="15" t="s">
        <v>434</v>
      </c>
      <c r="V131" s="20">
        <v>27</v>
      </c>
      <c r="W131" s="20">
        <v>107</v>
      </c>
      <c r="X131" s="20"/>
      <c r="Y131" s="20">
        <v>134</v>
      </c>
      <c r="Z131" s="21">
        <v>0.201492537</v>
      </c>
      <c r="AA131" s="21">
        <v>0.79850746299999997</v>
      </c>
      <c r="AB131" s="15">
        <f>(E131/Y131)-1</f>
        <v>1.4925373134328401E-2</v>
      </c>
      <c r="AC131" s="25">
        <v>0.39324487334137515</v>
      </c>
      <c r="AD131" s="22">
        <f>E131-Y131</f>
        <v>2</v>
      </c>
    </row>
    <row r="132" spans="1:30">
      <c r="A132" s="15" t="s">
        <v>416</v>
      </c>
      <c r="B132" s="16" t="s">
        <v>45</v>
      </c>
      <c r="C132" s="16">
        <v>100</v>
      </c>
      <c r="D132" s="16">
        <v>89</v>
      </c>
      <c r="E132" s="17" t="s">
        <v>394</v>
      </c>
      <c r="F132" s="18">
        <f>C132/E132</f>
        <v>0.52910052910052907</v>
      </c>
      <c r="G132" s="18">
        <f>D132/E132</f>
        <v>0.47089947089947087</v>
      </c>
      <c r="H132" s="18"/>
      <c r="I132" s="15">
        <v>7</v>
      </c>
      <c r="J132" s="15">
        <v>12</v>
      </c>
      <c r="K132" s="15">
        <v>322</v>
      </c>
      <c r="L132" s="15">
        <v>477</v>
      </c>
      <c r="M132" s="15">
        <v>1</v>
      </c>
      <c r="N132" s="15">
        <v>1</v>
      </c>
      <c r="O132" s="15">
        <v>820</v>
      </c>
      <c r="P132" s="25">
        <f>K132/O132</f>
        <v>0.39268292682926831</v>
      </c>
      <c r="Q132" s="19">
        <f>L132/O132</f>
        <v>0.58170731707317069</v>
      </c>
      <c r="R132" s="19">
        <f>E132/L132</f>
        <v>0.39622641509433965</v>
      </c>
      <c r="S132" s="19" t="s">
        <v>468</v>
      </c>
      <c r="T132" s="15" t="s">
        <v>434</v>
      </c>
      <c r="V132" s="20">
        <v>31</v>
      </c>
      <c r="W132" s="20">
        <v>99</v>
      </c>
      <c r="X132" s="20"/>
      <c r="Y132" s="20">
        <v>130</v>
      </c>
      <c r="Z132" s="21">
        <v>0.238461538</v>
      </c>
      <c r="AA132" s="21">
        <v>0.76153846199999997</v>
      </c>
      <c r="AB132" s="15">
        <f>(E132/Y132)-1</f>
        <v>0.45384615384615379</v>
      </c>
      <c r="AC132" s="25">
        <v>0.39268292682926831</v>
      </c>
      <c r="AD132" s="22">
        <f>E132-Y132</f>
        <v>59</v>
      </c>
    </row>
    <row r="133" spans="1:30">
      <c r="A133" s="15" t="s">
        <v>416</v>
      </c>
      <c r="B133" s="16" t="s">
        <v>131</v>
      </c>
      <c r="C133" s="16">
        <v>313</v>
      </c>
      <c r="D133" s="16">
        <v>188</v>
      </c>
      <c r="E133" s="17" t="s">
        <v>209</v>
      </c>
      <c r="F133" s="18">
        <f>C133/E133</f>
        <v>0.62475049900199597</v>
      </c>
      <c r="G133" s="18">
        <f>D133/E133</f>
        <v>0.37524950099800397</v>
      </c>
      <c r="H133" s="18"/>
      <c r="I133" s="15">
        <v>9</v>
      </c>
      <c r="J133" s="15">
        <v>17</v>
      </c>
      <c r="K133" s="15">
        <v>1034</v>
      </c>
      <c r="L133" s="15">
        <v>1568</v>
      </c>
      <c r="M133" s="15">
        <v>3</v>
      </c>
      <c r="N133" s="15">
        <v>3</v>
      </c>
      <c r="O133" s="15">
        <v>2634</v>
      </c>
      <c r="P133" s="25">
        <f>K133/O133</f>
        <v>0.39255884586180712</v>
      </c>
      <c r="Q133" s="19">
        <f>L133/O133</f>
        <v>0.595292331055429</v>
      </c>
      <c r="R133" s="19">
        <f>E133/L133</f>
        <v>0.31951530612244899</v>
      </c>
      <c r="S133" s="19" t="s">
        <v>468</v>
      </c>
      <c r="T133" s="15" t="s">
        <v>434</v>
      </c>
      <c r="V133" s="20">
        <v>72</v>
      </c>
      <c r="W133" s="20">
        <v>263</v>
      </c>
      <c r="X133" s="20"/>
      <c r="Y133" s="20">
        <v>335</v>
      </c>
      <c r="Z133" s="21">
        <v>0.214925373</v>
      </c>
      <c r="AA133" s="21">
        <v>0.78507462699999997</v>
      </c>
      <c r="AB133" s="15">
        <f>(E133/Y133)-1</f>
        <v>0.4955223880597015</v>
      </c>
      <c r="AC133" s="25">
        <v>0.39255884586180712</v>
      </c>
      <c r="AD133" s="22">
        <f>E133-Y133</f>
        <v>166</v>
      </c>
    </row>
    <row r="134" spans="1:30">
      <c r="A134" s="15" t="s">
        <v>412</v>
      </c>
      <c r="B134" s="16" t="s">
        <v>51</v>
      </c>
      <c r="C134" s="16">
        <v>248</v>
      </c>
      <c r="D134" s="16">
        <v>161</v>
      </c>
      <c r="E134" s="17" t="s">
        <v>192</v>
      </c>
      <c r="F134" s="18">
        <f>C134/E134</f>
        <v>0.60635696821515894</v>
      </c>
      <c r="G134" s="18">
        <f>D134/E134</f>
        <v>0.39364303178484106</v>
      </c>
      <c r="H134" s="18"/>
      <c r="I134" s="15">
        <v>7</v>
      </c>
      <c r="J134" s="15">
        <v>38</v>
      </c>
      <c r="K134" s="15">
        <v>980</v>
      </c>
      <c r="L134" s="15">
        <v>1461</v>
      </c>
      <c r="M134" s="15">
        <v>8</v>
      </c>
      <c r="N134" s="15">
        <v>3</v>
      </c>
      <c r="O134" s="15">
        <v>2497</v>
      </c>
      <c r="P134" s="25">
        <f>K134/O134</f>
        <v>0.39247096515818986</v>
      </c>
      <c r="Q134" s="19">
        <f>L134/O134</f>
        <v>0.58510212254705651</v>
      </c>
      <c r="R134" s="19">
        <f>E134/L134</f>
        <v>0.27994524298425738</v>
      </c>
      <c r="S134" s="19" t="s">
        <v>468</v>
      </c>
      <c r="T134" s="15" t="s">
        <v>434</v>
      </c>
      <c r="V134" s="20">
        <v>121</v>
      </c>
      <c r="W134" s="20">
        <v>235</v>
      </c>
      <c r="X134" s="20"/>
      <c r="Y134" s="20">
        <v>356</v>
      </c>
      <c r="Z134" s="21">
        <v>0.33988763999999999</v>
      </c>
      <c r="AA134" s="21">
        <v>0.66011235999999995</v>
      </c>
      <c r="AB134" s="15">
        <f>(E134/Y134)-1</f>
        <v>0.148876404494382</v>
      </c>
      <c r="AC134" s="25">
        <v>0.39247096515818986</v>
      </c>
      <c r="AD134" s="22">
        <f>E134-Y134</f>
        <v>53</v>
      </c>
    </row>
    <row r="135" spans="1:30">
      <c r="A135" s="15" t="s">
        <v>412</v>
      </c>
      <c r="B135" s="16" t="s">
        <v>166</v>
      </c>
      <c r="C135" s="16">
        <v>128</v>
      </c>
      <c r="D135" s="16">
        <v>135</v>
      </c>
      <c r="E135" s="17" t="s">
        <v>203</v>
      </c>
      <c r="F135" s="18">
        <f>C135/E135</f>
        <v>0.48669201520912547</v>
      </c>
      <c r="G135" s="18">
        <f>D135/E135</f>
        <v>0.51330798479087447</v>
      </c>
      <c r="H135" s="18"/>
      <c r="I135" s="15">
        <v>1</v>
      </c>
      <c r="J135" s="15">
        <v>17</v>
      </c>
      <c r="K135" s="15">
        <v>593</v>
      </c>
      <c r="L135" s="15">
        <v>895</v>
      </c>
      <c r="M135" s="15">
        <v>0</v>
      </c>
      <c r="N135" s="15">
        <v>5</v>
      </c>
      <c r="O135" s="15">
        <v>1511</v>
      </c>
      <c r="P135" s="25">
        <f>K135/O135</f>
        <v>0.39245532759761748</v>
      </c>
      <c r="Q135" s="19">
        <f>L135/O135</f>
        <v>0.59232296492389147</v>
      </c>
      <c r="R135" s="19">
        <f>E135/L135</f>
        <v>0.29385474860335198</v>
      </c>
      <c r="S135" s="19" t="s">
        <v>468</v>
      </c>
      <c r="T135" s="15" t="s">
        <v>434</v>
      </c>
      <c r="V135" s="20">
        <v>36</v>
      </c>
      <c r="W135" s="20">
        <v>167</v>
      </c>
      <c r="X135" s="20"/>
      <c r="Y135" s="20">
        <v>203</v>
      </c>
      <c r="Z135" s="21">
        <v>0.17733990099999999</v>
      </c>
      <c r="AA135" s="21">
        <v>0.82266009900000003</v>
      </c>
      <c r="AB135" s="15">
        <f>(E135/Y135)-1</f>
        <v>0.29556650246305427</v>
      </c>
      <c r="AC135" s="25">
        <v>0.39245532759761748</v>
      </c>
      <c r="AD135" s="22">
        <f>E135-Y135</f>
        <v>60</v>
      </c>
    </row>
    <row r="136" spans="1:30">
      <c r="A136" s="15" t="s">
        <v>419</v>
      </c>
      <c r="B136" s="16" t="s">
        <v>116</v>
      </c>
      <c r="C136" s="16">
        <v>81</v>
      </c>
      <c r="D136" s="16">
        <v>239</v>
      </c>
      <c r="E136" s="17" t="s">
        <v>445</v>
      </c>
      <c r="F136" s="18">
        <f>C136/E136</f>
        <v>0.25312499999999999</v>
      </c>
      <c r="G136" s="18">
        <f>D136/E136</f>
        <v>0.74687499999999996</v>
      </c>
      <c r="H136" s="18"/>
      <c r="I136" s="15">
        <v>6</v>
      </c>
      <c r="J136" s="15">
        <v>9</v>
      </c>
      <c r="K136" s="15">
        <v>689</v>
      </c>
      <c r="L136" s="15">
        <v>1055</v>
      </c>
      <c r="M136" s="15">
        <v>5</v>
      </c>
      <c r="N136" s="15">
        <v>1</v>
      </c>
      <c r="O136" s="15">
        <v>1765</v>
      </c>
      <c r="P136" s="25">
        <f>K136/O136</f>
        <v>0.39036827195467422</v>
      </c>
      <c r="Q136" s="19">
        <f>L136/O136</f>
        <v>0.59773371104815864</v>
      </c>
      <c r="R136" s="19">
        <f>E136/L136</f>
        <v>0.30331753554502372</v>
      </c>
      <c r="S136" s="19" t="s">
        <v>468</v>
      </c>
      <c r="T136" s="15" t="s">
        <v>434</v>
      </c>
      <c r="V136" s="20">
        <v>36</v>
      </c>
      <c r="W136" s="20">
        <v>252</v>
      </c>
      <c r="X136" s="20"/>
      <c r="Y136" s="20">
        <v>288</v>
      </c>
      <c r="Z136" s="21">
        <v>0.125</v>
      </c>
      <c r="AA136" s="21">
        <v>0.875</v>
      </c>
      <c r="AB136" s="15">
        <f>(E136/Y136)-1</f>
        <v>0.11111111111111116</v>
      </c>
      <c r="AC136" s="25">
        <v>0.39036827195467422</v>
      </c>
      <c r="AD136" s="22">
        <f>E136-Y136</f>
        <v>32</v>
      </c>
    </row>
    <row r="137" spans="1:30">
      <c r="A137" s="15" t="s">
        <v>421</v>
      </c>
      <c r="B137" s="16" t="s">
        <v>160</v>
      </c>
      <c r="C137" s="16">
        <v>98</v>
      </c>
      <c r="D137" s="16">
        <v>93</v>
      </c>
      <c r="E137" s="17" t="s">
        <v>265</v>
      </c>
      <c r="F137" s="18">
        <f>C137/E137</f>
        <v>0.51308900523560208</v>
      </c>
      <c r="G137" s="18">
        <f>D137/E137</f>
        <v>0.48691099476439792</v>
      </c>
      <c r="H137" s="18"/>
      <c r="I137" s="15">
        <v>12</v>
      </c>
      <c r="J137" s="15">
        <v>29</v>
      </c>
      <c r="K137" s="15">
        <v>690</v>
      </c>
      <c r="L137" s="15">
        <v>1037</v>
      </c>
      <c r="M137" s="15">
        <v>3</v>
      </c>
      <c r="N137" s="15">
        <v>4</v>
      </c>
      <c r="O137" s="15">
        <v>1775</v>
      </c>
      <c r="P137" s="25">
        <f>K137/O137</f>
        <v>0.38873239436619716</v>
      </c>
      <c r="Q137" s="19">
        <f>L137/O137</f>
        <v>0.58422535211267601</v>
      </c>
      <c r="R137" s="19">
        <f>E137/L137</f>
        <v>0.18418514946962392</v>
      </c>
      <c r="S137" s="19" t="s">
        <v>468</v>
      </c>
      <c r="T137" s="15" t="s">
        <v>434</v>
      </c>
      <c r="V137" s="20">
        <v>24</v>
      </c>
      <c r="W137" s="20">
        <v>115</v>
      </c>
      <c r="X137" s="20"/>
      <c r="Y137" s="20">
        <v>139</v>
      </c>
      <c r="Z137" s="21">
        <v>0.17266187099999999</v>
      </c>
      <c r="AA137" s="21">
        <v>0.82733812900000003</v>
      </c>
      <c r="AB137" s="15">
        <f>(E137/Y137)-1</f>
        <v>0.37410071942446033</v>
      </c>
      <c r="AC137" s="25">
        <v>0.38873239436619716</v>
      </c>
      <c r="AD137" s="22">
        <f>E137-Y137</f>
        <v>52</v>
      </c>
    </row>
    <row r="138" spans="1:30">
      <c r="A138" s="15" t="s">
        <v>421</v>
      </c>
      <c r="B138" s="16" t="s">
        <v>393</v>
      </c>
      <c r="C138" s="16">
        <v>63</v>
      </c>
      <c r="D138" s="16">
        <v>81</v>
      </c>
      <c r="E138" s="17" t="s">
        <v>202</v>
      </c>
      <c r="F138" s="18">
        <f>C138/E138</f>
        <v>0.4375</v>
      </c>
      <c r="G138" s="18">
        <f>D138/E138</f>
        <v>0.5625</v>
      </c>
      <c r="H138" s="18"/>
      <c r="I138" s="15">
        <v>7</v>
      </c>
      <c r="J138" s="15">
        <v>17</v>
      </c>
      <c r="K138" s="15">
        <v>622</v>
      </c>
      <c r="L138" s="15">
        <v>955</v>
      </c>
      <c r="M138" s="15">
        <v>5</v>
      </c>
      <c r="N138" s="15">
        <v>6</v>
      </c>
      <c r="O138" s="15">
        <v>1612</v>
      </c>
      <c r="P138" s="25">
        <f>K138/O138</f>
        <v>0.38585607940446648</v>
      </c>
      <c r="Q138" s="19">
        <f>L138/O138</f>
        <v>0.59243176178660051</v>
      </c>
      <c r="R138" s="19">
        <f>E138/L138</f>
        <v>0.15078534031413612</v>
      </c>
      <c r="S138" s="19" t="s">
        <v>468</v>
      </c>
      <c r="T138" s="15" t="s">
        <v>434</v>
      </c>
      <c r="V138" s="20">
        <v>18</v>
      </c>
      <c r="W138" s="20">
        <v>90</v>
      </c>
      <c r="X138" s="20"/>
      <c r="Y138" s="20">
        <v>108</v>
      </c>
      <c r="Z138" s="21">
        <v>0.16666666699999999</v>
      </c>
      <c r="AA138" s="21">
        <v>0.83333333300000001</v>
      </c>
      <c r="AB138" s="15">
        <f>(E138/Y138)-1</f>
        <v>0.33333333333333326</v>
      </c>
      <c r="AC138" s="25">
        <v>0.38585607940446648</v>
      </c>
      <c r="AD138" s="22">
        <f>E138-Y138</f>
        <v>36</v>
      </c>
    </row>
    <row r="139" spans="1:30">
      <c r="A139" s="15" t="s">
        <v>415</v>
      </c>
      <c r="B139" s="16" t="s">
        <v>127</v>
      </c>
      <c r="C139" s="16">
        <v>154</v>
      </c>
      <c r="D139" s="16">
        <v>68</v>
      </c>
      <c r="E139" s="17" t="s">
        <v>318</v>
      </c>
      <c r="F139" s="18">
        <f>C139/E139</f>
        <v>0.69369369369369371</v>
      </c>
      <c r="G139" s="18">
        <f>D139/E139</f>
        <v>0.30630630630630629</v>
      </c>
      <c r="H139" s="18"/>
      <c r="I139" s="15">
        <v>5</v>
      </c>
      <c r="J139" s="15">
        <v>7</v>
      </c>
      <c r="K139" s="15">
        <v>389</v>
      </c>
      <c r="L139" s="15">
        <v>603</v>
      </c>
      <c r="M139" s="15">
        <v>1</v>
      </c>
      <c r="N139" s="15">
        <v>6</v>
      </c>
      <c r="O139" s="15">
        <v>1011</v>
      </c>
      <c r="P139" s="25">
        <f>K139/O139</f>
        <v>0.3847675568743818</v>
      </c>
      <c r="Q139" s="19">
        <f>L139/O139</f>
        <v>0.59643916913946593</v>
      </c>
      <c r="R139" s="19">
        <f>E139/L139</f>
        <v>0.36815920398009949</v>
      </c>
      <c r="S139" s="19" t="s">
        <v>468</v>
      </c>
      <c r="T139" s="15" t="s">
        <v>434</v>
      </c>
      <c r="V139" s="20">
        <v>41</v>
      </c>
      <c r="W139" s="20">
        <v>114</v>
      </c>
      <c r="X139" s="20">
        <v>0</v>
      </c>
      <c r="Y139" s="20">
        <v>155</v>
      </c>
      <c r="Z139" s="21">
        <v>0.26451612899999999</v>
      </c>
      <c r="AA139" s="21">
        <v>0.73548387100000001</v>
      </c>
      <c r="AB139" s="15">
        <f>(E139/Y139)-1</f>
        <v>0.43225806451612914</v>
      </c>
      <c r="AC139" s="25">
        <v>0.3847675568743818</v>
      </c>
      <c r="AD139" s="22">
        <f>E139-Y139</f>
        <v>67</v>
      </c>
    </row>
    <row r="140" spans="1:30">
      <c r="A140" s="15" t="s">
        <v>417</v>
      </c>
      <c r="B140" s="16" t="s">
        <v>137</v>
      </c>
      <c r="C140" s="16">
        <v>78</v>
      </c>
      <c r="D140" s="16">
        <v>56</v>
      </c>
      <c r="E140" s="17" t="s">
        <v>39</v>
      </c>
      <c r="F140" s="18">
        <f>C140/E140</f>
        <v>0.58208955223880599</v>
      </c>
      <c r="G140" s="18">
        <f>D140/E140</f>
        <v>0.41791044776119401</v>
      </c>
      <c r="H140" s="18"/>
      <c r="I140" s="15">
        <v>4</v>
      </c>
      <c r="J140" s="15">
        <v>9</v>
      </c>
      <c r="K140" s="15">
        <v>372</v>
      </c>
      <c r="L140" s="15">
        <v>576</v>
      </c>
      <c r="M140" s="15">
        <v>6</v>
      </c>
      <c r="N140" s="15">
        <v>0</v>
      </c>
      <c r="O140" s="15">
        <v>967</v>
      </c>
      <c r="P140" s="25">
        <f>K140/O140</f>
        <v>0.38469493278179939</v>
      </c>
      <c r="Q140" s="19">
        <f>L140/O140</f>
        <v>0.59565667011375389</v>
      </c>
      <c r="R140" s="19">
        <f>E140/L140</f>
        <v>0.2326388888888889</v>
      </c>
      <c r="S140" s="19" t="s">
        <v>468</v>
      </c>
      <c r="T140" s="15" t="s">
        <v>434</v>
      </c>
      <c r="V140" s="20">
        <v>26</v>
      </c>
      <c r="W140" s="20">
        <v>67</v>
      </c>
      <c r="X140" s="20"/>
      <c r="Y140" s="20">
        <v>93</v>
      </c>
      <c r="Z140" s="21">
        <v>0.27956989199999999</v>
      </c>
      <c r="AA140" s="21">
        <v>0.72043010799999996</v>
      </c>
      <c r="AB140" s="15">
        <f>(E140/Y140)-1</f>
        <v>0.44086021505376349</v>
      </c>
      <c r="AC140" s="25">
        <v>0.38469493278179939</v>
      </c>
      <c r="AD140" s="22">
        <f>E140-Y140</f>
        <v>41</v>
      </c>
    </row>
    <row r="141" spans="1:30">
      <c r="A141" s="15" t="s">
        <v>416</v>
      </c>
      <c r="B141" s="16" t="s">
        <v>260</v>
      </c>
      <c r="C141" s="16">
        <v>140</v>
      </c>
      <c r="D141" s="16">
        <v>139</v>
      </c>
      <c r="E141" s="17" t="s">
        <v>372</v>
      </c>
      <c r="F141" s="18">
        <f>C141/E141</f>
        <v>0.50179211469534046</v>
      </c>
      <c r="G141" s="18">
        <f>D141/E141</f>
        <v>0.49820788530465948</v>
      </c>
      <c r="H141" s="18"/>
      <c r="I141" s="15">
        <v>1</v>
      </c>
      <c r="J141" s="15">
        <v>17</v>
      </c>
      <c r="K141" s="15">
        <v>721</v>
      </c>
      <c r="L141" s="15">
        <v>1129</v>
      </c>
      <c r="M141" s="15">
        <v>5</v>
      </c>
      <c r="N141" s="15">
        <v>2</v>
      </c>
      <c r="O141" s="15">
        <v>1875</v>
      </c>
      <c r="P141" s="25">
        <f>K141/O141</f>
        <v>0.38453333333333334</v>
      </c>
      <c r="Q141" s="19">
        <f>L141/O141</f>
        <v>0.6021333333333333</v>
      </c>
      <c r="R141" s="19">
        <f>E141/L141</f>
        <v>0.2471213463241807</v>
      </c>
      <c r="S141" s="19" t="s">
        <v>468</v>
      </c>
      <c r="T141" s="15" t="s">
        <v>434</v>
      </c>
      <c r="V141" s="20">
        <v>28</v>
      </c>
      <c r="W141" s="20">
        <v>125</v>
      </c>
      <c r="X141" s="20"/>
      <c r="Y141" s="20">
        <v>153</v>
      </c>
      <c r="Z141" s="21">
        <v>0.183006536</v>
      </c>
      <c r="AA141" s="21">
        <v>0.81699346399999995</v>
      </c>
      <c r="AB141" s="15">
        <f>(E141/Y141)-1</f>
        <v>0.82352941176470584</v>
      </c>
      <c r="AC141" s="25">
        <v>0.38453333333333334</v>
      </c>
      <c r="AD141" s="22">
        <f>E141-Y141</f>
        <v>126</v>
      </c>
    </row>
    <row r="142" spans="1:30">
      <c r="A142" s="15" t="s">
        <v>417</v>
      </c>
      <c r="B142" s="16" t="s">
        <v>6</v>
      </c>
      <c r="C142" s="16">
        <v>128</v>
      </c>
      <c r="D142" s="16">
        <v>145</v>
      </c>
      <c r="E142" s="17" t="s">
        <v>358</v>
      </c>
      <c r="F142" s="18">
        <f>C142/E142</f>
        <v>0.46886446886446886</v>
      </c>
      <c r="G142" s="18">
        <f>D142/E142</f>
        <v>0.53113553113553114</v>
      </c>
      <c r="H142" s="18"/>
      <c r="I142" s="15">
        <v>13</v>
      </c>
      <c r="J142" s="15">
        <v>11</v>
      </c>
      <c r="K142" s="15">
        <v>581</v>
      </c>
      <c r="L142" s="15">
        <v>901</v>
      </c>
      <c r="M142" s="15">
        <v>1</v>
      </c>
      <c r="N142" s="15">
        <v>5</v>
      </c>
      <c r="O142" s="15">
        <v>1512</v>
      </c>
      <c r="P142" s="25">
        <f>K142/O142</f>
        <v>0.38425925925925924</v>
      </c>
      <c r="Q142" s="19">
        <f>L142/O142</f>
        <v>0.59589947089947093</v>
      </c>
      <c r="R142" s="19">
        <f>E142/L142</f>
        <v>0.30299667036625971</v>
      </c>
      <c r="S142" s="19" t="s">
        <v>468</v>
      </c>
      <c r="T142" s="15" t="s">
        <v>434</v>
      </c>
      <c r="V142" s="20">
        <v>27</v>
      </c>
      <c r="W142" s="20">
        <v>69</v>
      </c>
      <c r="X142" s="20"/>
      <c r="Y142" s="20">
        <v>96</v>
      </c>
      <c r="Z142" s="21">
        <v>0.28125</v>
      </c>
      <c r="AA142" s="21">
        <v>0.71875</v>
      </c>
      <c r="AB142" s="15">
        <f>(E142/Y142)-1</f>
        <v>1.84375</v>
      </c>
      <c r="AC142" s="25">
        <v>0.38425925925925924</v>
      </c>
      <c r="AD142" s="22">
        <f>E142-Y142</f>
        <v>177</v>
      </c>
    </row>
    <row r="143" spans="1:30">
      <c r="A143" s="15" t="s">
        <v>416</v>
      </c>
      <c r="B143" s="16" t="s">
        <v>375</v>
      </c>
      <c r="C143" s="16">
        <v>330</v>
      </c>
      <c r="D143" s="16">
        <v>165</v>
      </c>
      <c r="E143" s="17" t="s">
        <v>145</v>
      </c>
      <c r="F143" s="18">
        <f>C143/E143</f>
        <v>0.66666666666666663</v>
      </c>
      <c r="G143" s="18">
        <f>D143/E143</f>
        <v>0.33333333333333331</v>
      </c>
      <c r="H143" s="18"/>
      <c r="I143" s="15">
        <v>2</v>
      </c>
      <c r="J143" s="15">
        <v>10</v>
      </c>
      <c r="K143" s="15">
        <v>896</v>
      </c>
      <c r="L143" s="15">
        <v>1427</v>
      </c>
      <c r="M143" s="15">
        <v>3</v>
      </c>
      <c r="N143" s="15">
        <v>1</v>
      </c>
      <c r="O143" s="15">
        <v>2339</v>
      </c>
      <c r="P143" s="25">
        <f>K143/O143</f>
        <v>0.38306968790081231</v>
      </c>
      <c r="Q143" s="19">
        <f>L143/O143</f>
        <v>0.61008978195810171</v>
      </c>
      <c r="R143" s="19">
        <f>E143/L143</f>
        <v>0.34688156972669937</v>
      </c>
      <c r="S143" s="19" t="s">
        <v>468</v>
      </c>
      <c r="T143" s="15" t="s">
        <v>434</v>
      </c>
      <c r="V143" s="20">
        <v>44</v>
      </c>
      <c r="W143" s="20">
        <v>199</v>
      </c>
      <c r="X143" s="20"/>
      <c r="Y143" s="20">
        <v>243</v>
      </c>
      <c r="Z143" s="21">
        <v>0.181069959</v>
      </c>
      <c r="AA143" s="21">
        <v>0.818930041</v>
      </c>
      <c r="AB143" s="15">
        <f>(E143/Y143)-1</f>
        <v>1.0370370370370372</v>
      </c>
      <c r="AC143" s="25">
        <v>0.38306968790081231</v>
      </c>
      <c r="AD143" s="22">
        <f>E143-Y143</f>
        <v>252</v>
      </c>
    </row>
    <row r="144" spans="1:30">
      <c r="A144" s="15" t="s">
        <v>416</v>
      </c>
      <c r="B144" s="16" t="s">
        <v>174</v>
      </c>
      <c r="C144" s="16">
        <v>259</v>
      </c>
      <c r="D144" s="16">
        <v>251</v>
      </c>
      <c r="E144" s="17" t="s">
        <v>360</v>
      </c>
      <c r="F144" s="18">
        <f>C144/E144</f>
        <v>0.50784313725490193</v>
      </c>
      <c r="G144" s="18">
        <f>D144/E144</f>
        <v>0.49215686274509801</v>
      </c>
      <c r="H144" s="18"/>
      <c r="I144" s="15">
        <v>12</v>
      </c>
      <c r="J144" s="15">
        <v>20</v>
      </c>
      <c r="K144" s="15">
        <v>1124</v>
      </c>
      <c r="L144" s="15">
        <v>1795</v>
      </c>
      <c r="M144" s="15">
        <v>2</v>
      </c>
      <c r="N144" s="15">
        <v>1</v>
      </c>
      <c r="O144" s="15">
        <v>2954</v>
      </c>
      <c r="P144" s="25">
        <f>K144/O144</f>
        <v>0.38050101557210564</v>
      </c>
      <c r="Q144" s="19">
        <f>L144/O144</f>
        <v>0.60765064319566686</v>
      </c>
      <c r="R144" s="19">
        <f>E144/L144</f>
        <v>0.28412256267409469</v>
      </c>
      <c r="S144" s="19" t="s">
        <v>468</v>
      </c>
      <c r="T144" s="15" t="s">
        <v>434</v>
      </c>
      <c r="V144" s="20">
        <v>94</v>
      </c>
      <c r="W144" s="20">
        <v>303</v>
      </c>
      <c r="X144" s="20"/>
      <c r="Y144" s="20">
        <v>397</v>
      </c>
      <c r="Z144" s="21">
        <v>0.236775819</v>
      </c>
      <c r="AA144" s="21">
        <v>0.763224181</v>
      </c>
      <c r="AB144" s="15">
        <f>(E144/Y144)-1</f>
        <v>0.2846347607052897</v>
      </c>
      <c r="AC144" s="25">
        <v>0.38050101557210564</v>
      </c>
      <c r="AD144" s="22">
        <f>E144-Y144</f>
        <v>113</v>
      </c>
    </row>
    <row r="145" spans="1:30">
      <c r="A145" s="15" t="s">
        <v>415</v>
      </c>
      <c r="B145" s="16" t="s">
        <v>36</v>
      </c>
      <c r="C145" s="16">
        <v>246</v>
      </c>
      <c r="D145" s="16">
        <v>100</v>
      </c>
      <c r="E145" s="17" t="s">
        <v>266</v>
      </c>
      <c r="F145" s="18">
        <f>C145/E145</f>
        <v>0.71098265895953761</v>
      </c>
      <c r="G145" s="18">
        <f>D145/E145</f>
        <v>0.28901734104046245</v>
      </c>
      <c r="H145" s="18"/>
      <c r="I145" s="15">
        <v>4</v>
      </c>
      <c r="J145" s="15">
        <v>14</v>
      </c>
      <c r="K145" s="15">
        <v>596</v>
      </c>
      <c r="L145" s="15">
        <v>945</v>
      </c>
      <c r="M145" s="15">
        <v>5</v>
      </c>
      <c r="N145" s="15">
        <v>4</v>
      </c>
      <c r="O145" s="15">
        <v>1568</v>
      </c>
      <c r="P145" s="25">
        <f>K145/O145</f>
        <v>0.38010204081632654</v>
      </c>
      <c r="Q145" s="19">
        <f>L145/O145</f>
        <v>0.6026785714285714</v>
      </c>
      <c r="R145" s="19">
        <f>E145/L145</f>
        <v>0.36613756613756615</v>
      </c>
      <c r="S145" s="19" t="s">
        <v>468</v>
      </c>
      <c r="T145" s="15" t="s">
        <v>434</v>
      </c>
      <c r="V145" s="20">
        <v>48</v>
      </c>
      <c r="W145" s="20">
        <v>147</v>
      </c>
      <c r="X145" s="20">
        <v>0</v>
      </c>
      <c r="Y145" s="20">
        <v>195</v>
      </c>
      <c r="Z145" s="21">
        <v>0.24615384600000001</v>
      </c>
      <c r="AA145" s="21">
        <v>0.75384615399999999</v>
      </c>
      <c r="AB145" s="15">
        <f>(E145/Y145)-1</f>
        <v>0.77435897435897427</v>
      </c>
      <c r="AC145" s="25">
        <v>0.38010204081632654</v>
      </c>
      <c r="AD145" s="22">
        <f>E145-Y145</f>
        <v>151</v>
      </c>
    </row>
    <row r="146" spans="1:30">
      <c r="A146" s="15" t="s">
        <v>416</v>
      </c>
      <c r="B146" s="16" t="s">
        <v>180</v>
      </c>
      <c r="C146" s="16">
        <v>196</v>
      </c>
      <c r="D146" s="16">
        <v>212</v>
      </c>
      <c r="E146" s="17" t="s">
        <v>193</v>
      </c>
      <c r="F146" s="18">
        <f>C146/E146</f>
        <v>0.48039215686274511</v>
      </c>
      <c r="G146" s="18">
        <f>D146/E146</f>
        <v>0.51960784313725494</v>
      </c>
      <c r="H146" s="18"/>
      <c r="I146" s="15">
        <v>6</v>
      </c>
      <c r="J146" s="15">
        <v>14</v>
      </c>
      <c r="K146" s="15">
        <v>609</v>
      </c>
      <c r="L146" s="15">
        <v>967</v>
      </c>
      <c r="M146" s="15">
        <v>8</v>
      </c>
      <c r="N146" s="15">
        <v>3</v>
      </c>
      <c r="O146" s="15">
        <v>1607</v>
      </c>
      <c r="P146" s="25">
        <f>K146/O146</f>
        <v>0.37896701929060361</v>
      </c>
      <c r="Q146" s="19">
        <f>L146/O146</f>
        <v>0.60174237710018663</v>
      </c>
      <c r="R146" s="19">
        <f>E146/L146</f>
        <v>0.421923474663909</v>
      </c>
      <c r="S146" s="19" t="s">
        <v>468</v>
      </c>
      <c r="T146" s="15" t="s">
        <v>434</v>
      </c>
      <c r="V146" s="20">
        <v>46</v>
      </c>
      <c r="W146" s="20">
        <v>251</v>
      </c>
      <c r="X146" s="20"/>
      <c r="Y146" s="20">
        <v>297</v>
      </c>
      <c r="Z146" s="21">
        <v>0.15488215499999999</v>
      </c>
      <c r="AA146" s="21">
        <v>0.84511784499999998</v>
      </c>
      <c r="AB146" s="15">
        <f>(E146/Y146)-1</f>
        <v>0.3737373737373737</v>
      </c>
      <c r="AC146" s="25">
        <v>0.37896701929060361</v>
      </c>
      <c r="AD146" s="22">
        <f>E146-Y146</f>
        <v>111</v>
      </c>
    </row>
    <row r="147" spans="1:30">
      <c r="A147" s="15" t="s">
        <v>414</v>
      </c>
      <c r="B147" s="16" t="s">
        <v>299</v>
      </c>
      <c r="C147" s="16">
        <v>146</v>
      </c>
      <c r="D147" s="16">
        <v>74</v>
      </c>
      <c r="E147" s="17" t="s">
        <v>324</v>
      </c>
      <c r="F147" s="18">
        <f>C147/E147</f>
        <v>0.66363636363636369</v>
      </c>
      <c r="G147" s="18">
        <f>D147/E147</f>
        <v>0.33636363636363636</v>
      </c>
      <c r="H147" s="18"/>
      <c r="I147" s="15">
        <v>8</v>
      </c>
      <c r="J147" s="15">
        <v>4</v>
      </c>
      <c r="K147" s="15">
        <v>542</v>
      </c>
      <c r="L147" s="15">
        <v>871</v>
      </c>
      <c r="M147" s="15">
        <v>2</v>
      </c>
      <c r="N147" s="15">
        <v>5</v>
      </c>
      <c r="O147" s="15">
        <v>1432</v>
      </c>
      <c r="P147" s="25">
        <f>K147/O147</f>
        <v>0.37849162011173182</v>
      </c>
      <c r="Q147" s="19">
        <f>L147/O147</f>
        <v>0.60824022346368711</v>
      </c>
      <c r="R147" s="19">
        <f>E147/L147</f>
        <v>0.2525832376578645</v>
      </c>
      <c r="S147" s="19" t="s">
        <v>468</v>
      </c>
      <c r="T147" s="15" t="s">
        <v>434</v>
      </c>
      <c r="V147" s="20">
        <v>47</v>
      </c>
      <c r="W147" s="20">
        <v>101</v>
      </c>
      <c r="X147" s="20"/>
      <c r="Y147" s="20">
        <v>148</v>
      </c>
      <c r="Z147" s="21">
        <v>0.31756756800000002</v>
      </c>
      <c r="AA147" s="21">
        <v>0.68243243200000003</v>
      </c>
      <c r="AB147" s="15">
        <f>(E147/Y147)-1</f>
        <v>0.4864864864864864</v>
      </c>
      <c r="AC147" s="25">
        <v>0.37849162011173182</v>
      </c>
      <c r="AD147" s="22">
        <f>E147-Y147</f>
        <v>72</v>
      </c>
    </row>
    <row r="148" spans="1:30">
      <c r="A148" s="15" t="s">
        <v>413</v>
      </c>
      <c r="B148" s="16" t="s">
        <v>183</v>
      </c>
      <c r="C148" s="16">
        <v>99</v>
      </c>
      <c r="D148" s="16">
        <v>118</v>
      </c>
      <c r="E148" s="17" t="s">
        <v>82</v>
      </c>
      <c r="F148" s="18">
        <f>C148/E148</f>
        <v>0.45622119815668205</v>
      </c>
      <c r="G148" s="18">
        <f>D148/E148</f>
        <v>0.54377880184331795</v>
      </c>
      <c r="H148" s="18"/>
      <c r="I148" s="15">
        <v>5</v>
      </c>
      <c r="J148" s="15">
        <v>10</v>
      </c>
      <c r="K148" s="15">
        <v>458</v>
      </c>
      <c r="L148" s="15">
        <v>738</v>
      </c>
      <c r="M148" s="15">
        <v>1</v>
      </c>
      <c r="N148" s="15">
        <v>1</v>
      </c>
      <c r="O148" s="15">
        <v>1213</v>
      </c>
      <c r="P148" s="25">
        <f>K148/O148</f>
        <v>0.37757625721352017</v>
      </c>
      <c r="Q148" s="19">
        <f>L148/O148</f>
        <v>0.60840890354492994</v>
      </c>
      <c r="R148" s="19">
        <f>E148/L148</f>
        <v>0.29403794037940378</v>
      </c>
      <c r="S148" s="19" t="s">
        <v>468</v>
      </c>
      <c r="T148" s="15" t="s">
        <v>434</v>
      </c>
      <c r="V148" s="20">
        <v>21</v>
      </c>
      <c r="W148" s="20">
        <v>119</v>
      </c>
      <c r="X148" s="20">
        <v>0</v>
      </c>
      <c r="Y148" s="20">
        <v>140</v>
      </c>
      <c r="Z148" s="21">
        <v>0.15</v>
      </c>
      <c r="AA148" s="21">
        <v>0.85</v>
      </c>
      <c r="AB148" s="15">
        <f>(E148/Y148)-1</f>
        <v>0.55000000000000004</v>
      </c>
      <c r="AC148" s="25">
        <v>0.37757625721352017</v>
      </c>
      <c r="AD148" s="22">
        <f>E148-Y148</f>
        <v>77</v>
      </c>
    </row>
    <row r="149" spans="1:30">
      <c r="A149" s="15" t="s">
        <v>419</v>
      </c>
      <c r="B149" s="16" t="s">
        <v>159</v>
      </c>
      <c r="C149" s="16">
        <v>107</v>
      </c>
      <c r="D149" s="16">
        <v>60</v>
      </c>
      <c r="E149" s="17" t="s">
        <v>453</v>
      </c>
      <c r="F149" s="18">
        <f>C149/E149</f>
        <v>0.64071856287425155</v>
      </c>
      <c r="G149" s="18">
        <f>D149/E149</f>
        <v>0.3592814371257485</v>
      </c>
      <c r="H149" s="18"/>
      <c r="I149" s="15">
        <v>9</v>
      </c>
      <c r="J149" s="15">
        <v>8</v>
      </c>
      <c r="K149" s="15">
        <v>494</v>
      </c>
      <c r="L149" s="15">
        <v>795</v>
      </c>
      <c r="M149" s="15">
        <v>3</v>
      </c>
      <c r="N149" s="15">
        <v>1</v>
      </c>
      <c r="O149" s="15">
        <v>1310</v>
      </c>
      <c r="P149" s="25">
        <f>K149/O149</f>
        <v>0.37709923664122136</v>
      </c>
      <c r="Q149" s="19">
        <f>L149/O149</f>
        <v>0.60687022900763354</v>
      </c>
      <c r="R149" s="19">
        <f>E149/L149</f>
        <v>0.21006289308176102</v>
      </c>
      <c r="S149" s="19" t="s">
        <v>468</v>
      </c>
      <c r="T149" s="15" t="s">
        <v>434</v>
      </c>
      <c r="V149" s="20">
        <v>21</v>
      </c>
      <c r="W149" s="20">
        <v>82</v>
      </c>
      <c r="X149" s="20"/>
      <c r="Y149" s="20">
        <v>103</v>
      </c>
      <c r="Z149" s="21">
        <v>0.203883495</v>
      </c>
      <c r="AA149" s="21">
        <v>0.79611650499999997</v>
      </c>
      <c r="AB149" s="15">
        <f>(E149/Y149)-1</f>
        <v>0.62135922330097082</v>
      </c>
      <c r="AC149" s="25">
        <v>0.37709923664122136</v>
      </c>
      <c r="AD149" s="22">
        <f>E149-Y149</f>
        <v>64</v>
      </c>
    </row>
    <row r="150" spans="1:30">
      <c r="A150" s="15" t="s">
        <v>413</v>
      </c>
      <c r="B150" s="16" t="s">
        <v>69</v>
      </c>
      <c r="C150" s="16">
        <v>63</v>
      </c>
      <c r="D150" s="16">
        <v>66</v>
      </c>
      <c r="E150" s="17" t="s">
        <v>295</v>
      </c>
      <c r="F150" s="18">
        <f>C150/E150</f>
        <v>0.48837209302325579</v>
      </c>
      <c r="G150" s="18">
        <f>D150/E150</f>
        <v>0.51162790697674421</v>
      </c>
      <c r="H150" s="18"/>
      <c r="I150" s="15">
        <v>4</v>
      </c>
      <c r="J150" s="15">
        <v>4</v>
      </c>
      <c r="K150" s="15">
        <v>319</v>
      </c>
      <c r="L150" s="15">
        <v>522</v>
      </c>
      <c r="M150" s="15">
        <v>1</v>
      </c>
      <c r="N150" s="15">
        <v>1</v>
      </c>
      <c r="O150" s="15">
        <v>851</v>
      </c>
      <c r="P150" s="25">
        <f>K150/O150</f>
        <v>0.37485311398354876</v>
      </c>
      <c r="Q150" s="19">
        <f>L150/O150</f>
        <v>0.61339600470035249</v>
      </c>
      <c r="R150" s="19">
        <f>E150/L150</f>
        <v>0.2471264367816092</v>
      </c>
      <c r="S150" s="19" t="s">
        <v>468</v>
      </c>
      <c r="T150" s="15" t="s">
        <v>434</v>
      </c>
      <c r="V150" s="20">
        <v>13</v>
      </c>
      <c r="W150" s="20">
        <v>77</v>
      </c>
      <c r="X150" s="20">
        <v>0</v>
      </c>
      <c r="Y150" s="20">
        <v>90</v>
      </c>
      <c r="Z150" s="21">
        <v>0.14444444400000001</v>
      </c>
      <c r="AA150" s="21">
        <v>0.85555555599999999</v>
      </c>
      <c r="AB150" s="15">
        <f>(E150/Y150)-1</f>
        <v>0.43333333333333335</v>
      </c>
      <c r="AC150" s="25">
        <v>0.37485311398354876</v>
      </c>
      <c r="AD150" s="22">
        <f>E150-Y150</f>
        <v>39</v>
      </c>
    </row>
    <row r="151" spans="1:30">
      <c r="A151" s="15" t="s">
        <v>414</v>
      </c>
      <c r="B151" s="16" t="s">
        <v>1</v>
      </c>
      <c r="C151" s="16">
        <v>160</v>
      </c>
      <c r="D151" s="16">
        <v>106</v>
      </c>
      <c r="E151" s="17" t="s">
        <v>200</v>
      </c>
      <c r="F151" s="18">
        <f>C151/E151</f>
        <v>0.60150375939849621</v>
      </c>
      <c r="G151" s="18">
        <f>D151/E151</f>
        <v>0.39849624060150374</v>
      </c>
      <c r="H151" s="18"/>
      <c r="I151" s="15">
        <v>2</v>
      </c>
      <c r="J151" s="15">
        <v>8</v>
      </c>
      <c r="K151" s="15">
        <v>440</v>
      </c>
      <c r="L151" s="15">
        <v>718</v>
      </c>
      <c r="M151" s="15">
        <v>5</v>
      </c>
      <c r="N151" s="15">
        <v>2</v>
      </c>
      <c r="O151" s="15">
        <v>1175</v>
      </c>
      <c r="P151" s="25">
        <f>K151/O151</f>
        <v>0.37446808510638296</v>
      </c>
      <c r="Q151" s="19">
        <f>L151/O151</f>
        <v>0.61106382978723406</v>
      </c>
      <c r="R151" s="19">
        <f>E151/L151</f>
        <v>0.37047353760445684</v>
      </c>
      <c r="S151" s="19" t="s">
        <v>468</v>
      </c>
      <c r="T151" s="15" t="s">
        <v>434</v>
      </c>
      <c r="V151" s="20">
        <v>44</v>
      </c>
      <c r="W151" s="20">
        <v>138</v>
      </c>
      <c r="X151" s="20"/>
      <c r="Y151" s="20">
        <v>182</v>
      </c>
      <c r="Z151" s="21">
        <v>0.24175824200000001</v>
      </c>
      <c r="AA151" s="21">
        <v>0.75824175800000004</v>
      </c>
      <c r="AB151" s="15">
        <f>(E151/Y151)-1</f>
        <v>0.46153846153846145</v>
      </c>
      <c r="AC151" s="25">
        <v>0.37446808510638296</v>
      </c>
      <c r="AD151" s="22">
        <f>E151-Y151</f>
        <v>84</v>
      </c>
    </row>
    <row r="152" spans="1:30">
      <c r="A152" s="15" t="s">
        <v>416</v>
      </c>
      <c r="B152" s="16" t="s">
        <v>285</v>
      </c>
      <c r="C152" s="16">
        <v>212</v>
      </c>
      <c r="D152" s="16">
        <v>339</v>
      </c>
      <c r="E152" s="17" t="s">
        <v>259</v>
      </c>
      <c r="F152" s="18">
        <f>C152/E152</f>
        <v>0.38475499092558985</v>
      </c>
      <c r="G152" s="18">
        <f>D152/E152</f>
        <v>0.61524500907441015</v>
      </c>
      <c r="H152" s="18"/>
      <c r="I152" s="15">
        <v>3</v>
      </c>
      <c r="J152" s="15">
        <v>12</v>
      </c>
      <c r="K152" s="15">
        <v>684</v>
      </c>
      <c r="L152" s="15">
        <v>1160</v>
      </c>
      <c r="M152" s="15">
        <v>1</v>
      </c>
      <c r="N152" s="15">
        <v>2</v>
      </c>
      <c r="O152" s="15">
        <v>1862</v>
      </c>
      <c r="P152" s="25">
        <f>K152/O152</f>
        <v>0.36734693877551022</v>
      </c>
      <c r="Q152" s="19">
        <f>L152/O152</f>
        <v>0.62298603651987106</v>
      </c>
      <c r="R152" s="19">
        <f>E152/L152</f>
        <v>0.47499999999999998</v>
      </c>
      <c r="S152" s="19" t="s">
        <v>468</v>
      </c>
      <c r="T152" s="15" t="s">
        <v>434</v>
      </c>
      <c r="V152" s="20">
        <v>67</v>
      </c>
      <c r="W152" s="20">
        <v>400</v>
      </c>
      <c r="X152" s="20"/>
      <c r="Y152" s="20">
        <v>467</v>
      </c>
      <c r="Z152" s="21">
        <v>0.14346895100000001</v>
      </c>
      <c r="AA152" s="21">
        <v>0.85653104899999999</v>
      </c>
      <c r="AB152" s="15">
        <f>(E152/Y152)-1</f>
        <v>0.17987152034261245</v>
      </c>
      <c r="AC152" s="25">
        <v>0.36734693877551022</v>
      </c>
      <c r="AD152" s="22">
        <f>E152-Y152</f>
        <v>84</v>
      </c>
    </row>
    <row r="153" spans="1:30">
      <c r="A153" s="15" t="s">
        <v>412</v>
      </c>
      <c r="B153" s="16" t="s">
        <v>319</v>
      </c>
      <c r="C153" s="16">
        <v>296</v>
      </c>
      <c r="D153" s="16">
        <v>210</v>
      </c>
      <c r="E153" s="17" t="s">
        <v>216</v>
      </c>
      <c r="F153" s="18">
        <f>C153/E153</f>
        <v>0.58498023715415015</v>
      </c>
      <c r="G153" s="18">
        <f>D153/E153</f>
        <v>0.41501976284584979</v>
      </c>
      <c r="H153" s="18"/>
      <c r="I153" s="15">
        <v>4</v>
      </c>
      <c r="J153" s="15">
        <v>26</v>
      </c>
      <c r="K153" s="15">
        <v>873</v>
      </c>
      <c r="L153" s="15">
        <v>1462</v>
      </c>
      <c r="M153" s="15">
        <v>5</v>
      </c>
      <c r="N153" s="15">
        <v>7</v>
      </c>
      <c r="O153" s="15">
        <v>2377</v>
      </c>
      <c r="P153" s="25">
        <f>K153/O153</f>
        <v>0.36726966764829616</v>
      </c>
      <c r="Q153" s="19">
        <f>L153/O153</f>
        <v>0.61506100126209506</v>
      </c>
      <c r="R153" s="19">
        <f>E153/L153</f>
        <v>0.34610123119015046</v>
      </c>
      <c r="S153" s="19" t="s">
        <v>468</v>
      </c>
      <c r="T153" s="15" t="s">
        <v>434</v>
      </c>
      <c r="V153" s="20">
        <v>72</v>
      </c>
      <c r="W153" s="20">
        <v>289</v>
      </c>
      <c r="X153" s="20"/>
      <c r="Y153" s="20">
        <v>361</v>
      </c>
      <c r="Z153" s="21">
        <v>0.19944598299999999</v>
      </c>
      <c r="AA153" s="21">
        <v>0.80055401699999995</v>
      </c>
      <c r="AB153" s="15">
        <f>(E153/Y153)-1</f>
        <v>0.40166204986149578</v>
      </c>
      <c r="AC153" s="25">
        <v>0.36726966764829616</v>
      </c>
      <c r="AD153" s="22">
        <f>E153-Y153</f>
        <v>145</v>
      </c>
    </row>
    <row r="154" spans="1:30">
      <c r="A154" s="15" t="s">
        <v>418</v>
      </c>
      <c r="B154" s="16" t="s">
        <v>34</v>
      </c>
      <c r="C154" s="16">
        <v>87</v>
      </c>
      <c r="D154" s="16">
        <v>51</v>
      </c>
      <c r="E154" s="17" t="s">
        <v>449</v>
      </c>
      <c r="F154" s="18">
        <f>C154/E154</f>
        <v>0.63043478260869568</v>
      </c>
      <c r="G154" s="18">
        <f>D154/E154</f>
        <v>0.36956521739130432</v>
      </c>
      <c r="H154" s="18"/>
      <c r="I154" s="15">
        <v>3</v>
      </c>
      <c r="J154" s="15">
        <v>8</v>
      </c>
      <c r="K154" s="15">
        <v>396</v>
      </c>
      <c r="L154" s="15">
        <v>656</v>
      </c>
      <c r="M154" s="15">
        <v>4</v>
      </c>
      <c r="N154" s="15">
        <v>13</v>
      </c>
      <c r="O154" s="15">
        <v>1080</v>
      </c>
      <c r="P154" s="25">
        <f>K154/O154</f>
        <v>0.36666666666666664</v>
      </c>
      <c r="Q154" s="19">
        <f>L154/O154</f>
        <v>0.6074074074074074</v>
      </c>
      <c r="R154" s="19">
        <f>E154/L154</f>
        <v>0.21036585365853658</v>
      </c>
      <c r="S154" s="19" t="s">
        <v>468</v>
      </c>
      <c r="T154" s="15" t="s">
        <v>434</v>
      </c>
      <c r="V154" s="20">
        <v>18</v>
      </c>
      <c r="W154" s="20">
        <v>84</v>
      </c>
      <c r="X154" s="20">
        <v>0</v>
      </c>
      <c r="Y154" s="20">
        <v>102</v>
      </c>
      <c r="Z154" s="21">
        <v>0.17647058800000001</v>
      </c>
      <c r="AA154" s="21">
        <v>0.82352941199999996</v>
      </c>
      <c r="AB154" s="15">
        <f>(E154/Y154)-1</f>
        <v>0.35294117647058831</v>
      </c>
      <c r="AC154" s="25">
        <v>0.36666666666666664</v>
      </c>
      <c r="AD154" s="22">
        <f>E154-Y154</f>
        <v>36</v>
      </c>
    </row>
    <row r="155" spans="1:30">
      <c r="A155" s="15" t="s">
        <v>421</v>
      </c>
      <c r="B155" s="16" t="s">
        <v>30</v>
      </c>
      <c r="C155" s="16">
        <v>114</v>
      </c>
      <c r="D155" s="16">
        <v>96</v>
      </c>
      <c r="E155" s="17" t="s">
        <v>93</v>
      </c>
      <c r="F155" s="18">
        <f>C155/E155</f>
        <v>0.54285714285714282</v>
      </c>
      <c r="G155" s="18">
        <f>D155/E155</f>
        <v>0.45714285714285713</v>
      </c>
      <c r="H155" s="18"/>
      <c r="I155" s="15">
        <v>12</v>
      </c>
      <c r="J155" s="15">
        <v>13</v>
      </c>
      <c r="K155" s="15">
        <v>488</v>
      </c>
      <c r="L155" s="15">
        <v>813</v>
      </c>
      <c r="M155" s="15">
        <v>3</v>
      </c>
      <c r="N155" s="15">
        <v>2</v>
      </c>
      <c r="O155" s="15">
        <v>1331</v>
      </c>
      <c r="P155" s="25">
        <f>K155/O155</f>
        <v>0.36664162283996993</v>
      </c>
      <c r="Q155" s="19">
        <f>L155/O155</f>
        <v>0.61081893313298274</v>
      </c>
      <c r="R155" s="19">
        <f>E155/L155</f>
        <v>0.25830258302583026</v>
      </c>
      <c r="S155" s="19" t="s">
        <v>468</v>
      </c>
      <c r="T155" s="15" t="s">
        <v>434</v>
      </c>
      <c r="V155" s="20">
        <v>27</v>
      </c>
      <c r="W155" s="20">
        <v>129</v>
      </c>
      <c r="X155" s="20"/>
      <c r="Y155" s="20">
        <v>156</v>
      </c>
      <c r="Z155" s="21">
        <v>0.17307692299999999</v>
      </c>
      <c r="AA155" s="21">
        <v>0.82692307700000001</v>
      </c>
      <c r="AB155" s="15">
        <f>(E155/Y155)-1</f>
        <v>0.34615384615384626</v>
      </c>
      <c r="AC155" s="25">
        <v>0.36664162283996993</v>
      </c>
      <c r="AD155" s="22">
        <f>E155-Y155</f>
        <v>54</v>
      </c>
    </row>
    <row r="156" spans="1:30">
      <c r="A156" s="15" t="s">
        <v>421</v>
      </c>
      <c r="B156" s="16" t="s">
        <v>398</v>
      </c>
      <c r="C156" s="16">
        <v>59</v>
      </c>
      <c r="D156" s="16">
        <v>77</v>
      </c>
      <c r="E156" s="17" t="s">
        <v>40</v>
      </c>
      <c r="F156" s="18">
        <f>C156/E156</f>
        <v>0.43382352941176472</v>
      </c>
      <c r="G156" s="18">
        <f>D156/E156</f>
        <v>0.56617647058823528</v>
      </c>
      <c r="H156" s="18"/>
      <c r="I156" s="15">
        <v>3</v>
      </c>
      <c r="J156" s="15">
        <v>6</v>
      </c>
      <c r="K156" s="15">
        <v>433</v>
      </c>
      <c r="L156" s="15">
        <v>736</v>
      </c>
      <c r="M156" s="15">
        <v>4</v>
      </c>
      <c r="N156" s="15">
        <v>0</v>
      </c>
      <c r="O156" s="15">
        <v>1182</v>
      </c>
      <c r="P156" s="25">
        <f>K156/O156</f>
        <v>0.36632825719120138</v>
      </c>
      <c r="Q156" s="19">
        <f>L156/O156</f>
        <v>0.62267343485617599</v>
      </c>
      <c r="R156" s="19">
        <f>E156/L156</f>
        <v>0.18478260869565216</v>
      </c>
      <c r="S156" s="19" t="s">
        <v>468</v>
      </c>
      <c r="T156" s="15" t="s">
        <v>434</v>
      </c>
      <c r="V156" s="20">
        <v>16</v>
      </c>
      <c r="W156" s="20">
        <v>74</v>
      </c>
      <c r="X156" s="20"/>
      <c r="Y156" s="20">
        <v>90</v>
      </c>
      <c r="Z156" s="21">
        <v>0.177777778</v>
      </c>
      <c r="AA156" s="21">
        <v>0.82222222199999995</v>
      </c>
      <c r="AB156" s="15">
        <f>(E156/Y156)-1</f>
        <v>0.51111111111111107</v>
      </c>
      <c r="AC156" s="25">
        <v>0.36632825719120138</v>
      </c>
      <c r="AD156" s="22">
        <f>E156-Y156</f>
        <v>46</v>
      </c>
    </row>
    <row r="157" spans="1:30">
      <c r="A157" s="15" t="s">
        <v>413</v>
      </c>
      <c r="B157" s="16" t="s">
        <v>89</v>
      </c>
      <c r="C157" s="16">
        <v>175</v>
      </c>
      <c r="D157" s="16">
        <v>194</v>
      </c>
      <c r="E157" s="17" t="s">
        <v>257</v>
      </c>
      <c r="F157" s="18">
        <f>C157/E157</f>
        <v>0.4742547425474255</v>
      </c>
      <c r="G157" s="18">
        <f>D157/E157</f>
        <v>0.5257452574525745</v>
      </c>
      <c r="H157" s="18"/>
      <c r="I157" s="15">
        <v>3</v>
      </c>
      <c r="J157" s="15">
        <v>17</v>
      </c>
      <c r="K157" s="15">
        <v>668</v>
      </c>
      <c r="L157" s="15">
        <v>1138</v>
      </c>
      <c r="M157" s="15">
        <v>1</v>
      </c>
      <c r="N157" s="15">
        <v>0</v>
      </c>
      <c r="O157" s="15">
        <v>1827</v>
      </c>
      <c r="P157" s="25">
        <f>K157/O157</f>
        <v>0.36562671045429668</v>
      </c>
      <c r="Q157" s="19">
        <f>L157/O157</f>
        <v>0.62287903667214017</v>
      </c>
      <c r="R157" s="19">
        <f>E157/L157</f>
        <v>0.3242530755711775</v>
      </c>
      <c r="S157" s="19" t="s">
        <v>468</v>
      </c>
      <c r="T157" s="15" t="s">
        <v>434</v>
      </c>
      <c r="V157" s="20">
        <v>42</v>
      </c>
      <c r="W157" s="20">
        <v>256</v>
      </c>
      <c r="X157" s="20">
        <v>0</v>
      </c>
      <c r="Y157" s="20">
        <v>298</v>
      </c>
      <c r="Z157" s="21">
        <v>0.140939597</v>
      </c>
      <c r="AA157" s="21">
        <v>0.85906040299999997</v>
      </c>
      <c r="AB157" s="15">
        <f>(E157/Y157)-1</f>
        <v>0.23825503355704702</v>
      </c>
      <c r="AC157" s="25">
        <v>0.36562671045429668</v>
      </c>
      <c r="AD157" s="22">
        <f>E157-Y157</f>
        <v>71</v>
      </c>
    </row>
    <row r="158" spans="1:30">
      <c r="A158" s="15" t="s">
        <v>415</v>
      </c>
      <c r="B158" s="16" t="s">
        <v>47</v>
      </c>
      <c r="C158" s="16">
        <v>260</v>
      </c>
      <c r="D158" s="16">
        <v>101</v>
      </c>
      <c r="E158" s="17" t="s">
        <v>245</v>
      </c>
      <c r="F158" s="18">
        <f>C158/E158</f>
        <v>0.72022160664819945</v>
      </c>
      <c r="G158" s="18">
        <f>D158/E158</f>
        <v>0.27977839335180055</v>
      </c>
      <c r="H158" s="18"/>
      <c r="I158" s="15">
        <v>0</v>
      </c>
      <c r="J158" s="15">
        <v>14</v>
      </c>
      <c r="K158" s="15">
        <v>593</v>
      </c>
      <c r="L158" s="15">
        <v>1013</v>
      </c>
      <c r="M158" s="15">
        <v>2</v>
      </c>
      <c r="N158" s="15">
        <v>1</v>
      </c>
      <c r="O158" s="15">
        <v>1623</v>
      </c>
      <c r="P158" s="25">
        <f>K158/O158</f>
        <v>0.36537276648182376</v>
      </c>
      <c r="Q158" s="19">
        <f>L158/O158</f>
        <v>0.62415280345040047</v>
      </c>
      <c r="R158" s="19">
        <f>E158/L158</f>
        <v>0.35636722606120436</v>
      </c>
      <c r="S158" s="19" t="s">
        <v>468</v>
      </c>
      <c r="T158" s="15" t="s">
        <v>434</v>
      </c>
      <c r="V158" s="20">
        <v>78</v>
      </c>
      <c r="W158" s="20">
        <v>185</v>
      </c>
      <c r="X158" s="20">
        <v>0</v>
      </c>
      <c r="Y158" s="20">
        <v>263</v>
      </c>
      <c r="Z158" s="21">
        <v>0.29657794700000001</v>
      </c>
      <c r="AA158" s="21">
        <v>0.70342205300000005</v>
      </c>
      <c r="AB158" s="15">
        <f>(E158/Y158)-1</f>
        <v>0.37262357414448677</v>
      </c>
      <c r="AC158" s="25">
        <v>0.36537276648182376</v>
      </c>
      <c r="AD158" s="22">
        <f>E158-Y158</f>
        <v>98</v>
      </c>
    </row>
    <row r="159" spans="1:30">
      <c r="A159" s="15" t="s">
        <v>415</v>
      </c>
      <c r="B159" s="16" t="s">
        <v>345</v>
      </c>
      <c r="C159" s="16">
        <v>147</v>
      </c>
      <c r="D159" s="16">
        <v>78</v>
      </c>
      <c r="E159" s="17" t="s">
        <v>313</v>
      </c>
      <c r="F159" s="18">
        <f>C159/E159</f>
        <v>0.65333333333333332</v>
      </c>
      <c r="G159" s="18">
        <f>D159/E159</f>
        <v>0.34666666666666668</v>
      </c>
      <c r="H159" s="18"/>
      <c r="I159" s="15">
        <v>0</v>
      </c>
      <c r="J159" s="15">
        <v>4</v>
      </c>
      <c r="K159" s="15">
        <v>306</v>
      </c>
      <c r="L159" s="15">
        <v>526</v>
      </c>
      <c r="M159" s="15">
        <v>3</v>
      </c>
      <c r="N159" s="15">
        <v>1</v>
      </c>
      <c r="O159" s="15">
        <v>840</v>
      </c>
      <c r="P159" s="25">
        <f>K159/O159</f>
        <v>0.36428571428571427</v>
      </c>
      <c r="Q159" s="19">
        <f>L159/O159</f>
        <v>0.62619047619047619</v>
      </c>
      <c r="R159" s="19">
        <f>E159/L159</f>
        <v>0.42775665399239543</v>
      </c>
      <c r="S159" s="19" t="s">
        <v>468</v>
      </c>
      <c r="T159" s="15" t="s">
        <v>434</v>
      </c>
      <c r="V159" s="20">
        <v>24</v>
      </c>
      <c r="W159" s="20">
        <v>110</v>
      </c>
      <c r="X159" s="20">
        <v>0</v>
      </c>
      <c r="Y159" s="20">
        <v>134</v>
      </c>
      <c r="Z159" s="21">
        <v>0.17910447800000001</v>
      </c>
      <c r="AA159" s="21">
        <v>0.82089552200000004</v>
      </c>
      <c r="AB159" s="15">
        <f>(E159/Y159)-1</f>
        <v>0.67910447761194037</v>
      </c>
      <c r="AC159" s="25">
        <v>0.36428571428571427</v>
      </c>
      <c r="AD159" s="22">
        <f>E159-Y159</f>
        <v>91</v>
      </c>
    </row>
    <row r="160" spans="1:30">
      <c r="A160" s="15" t="s">
        <v>416</v>
      </c>
      <c r="B160" s="16" t="s">
        <v>169</v>
      </c>
      <c r="C160" s="16">
        <v>347</v>
      </c>
      <c r="D160" s="16">
        <v>372</v>
      </c>
      <c r="E160" s="17" t="s">
        <v>21</v>
      </c>
      <c r="F160" s="18">
        <f>C160/E160</f>
        <v>0.48261474269819193</v>
      </c>
      <c r="G160" s="18">
        <f>D160/E160</f>
        <v>0.51738525730180807</v>
      </c>
      <c r="H160" s="18"/>
      <c r="I160" s="15">
        <v>2</v>
      </c>
      <c r="J160" s="15">
        <v>10</v>
      </c>
      <c r="K160" s="15">
        <v>880</v>
      </c>
      <c r="L160" s="15">
        <v>1521</v>
      </c>
      <c r="M160" s="15">
        <v>5</v>
      </c>
      <c r="N160" s="15">
        <v>1</v>
      </c>
      <c r="O160" s="15">
        <v>2419</v>
      </c>
      <c r="P160" s="25">
        <f>K160/O160</f>
        <v>0.36378668871434477</v>
      </c>
      <c r="Q160" s="19">
        <f>L160/O160</f>
        <v>0.62877221992558907</v>
      </c>
      <c r="R160" s="19">
        <f>E160/L160</f>
        <v>0.47271531886916501</v>
      </c>
      <c r="S160" s="19" t="s">
        <v>468</v>
      </c>
      <c r="T160" s="15" t="s">
        <v>434</v>
      </c>
      <c r="V160" s="20">
        <v>74</v>
      </c>
      <c r="W160" s="20">
        <v>399</v>
      </c>
      <c r="X160" s="20"/>
      <c r="Y160" s="20">
        <v>473</v>
      </c>
      <c r="Z160" s="21">
        <v>0.15644820300000001</v>
      </c>
      <c r="AA160" s="21">
        <v>0.84355179700000005</v>
      </c>
      <c r="AB160" s="15">
        <f>(E160/Y160)-1</f>
        <v>0.5200845665961944</v>
      </c>
      <c r="AC160" s="25">
        <v>0.36378668871434477</v>
      </c>
      <c r="AD160" s="22">
        <f>E160-Y160</f>
        <v>246</v>
      </c>
    </row>
    <row r="161" spans="1:30">
      <c r="A161" s="15" t="s">
        <v>419</v>
      </c>
      <c r="B161" s="16" t="s">
        <v>150</v>
      </c>
      <c r="C161" s="16">
        <v>83</v>
      </c>
      <c r="D161" s="16">
        <v>347</v>
      </c>
      <c r="E161" s="17" t="s">
        <v>298</v>
      </c>
      <c r="F161" s="18">
        <f>C161/E161</f>
        <v>0.19302325581395349</v>
      </c>
      <c r="G161" s="18">
        <f>D161/E161</f>
        <v>0.80697674418604648</v>
      </c>
      <c r="H161" s="18"/>
      <c r="I161" s="15">
        <v>5</v>
      </c>
      <c r="J161" s="15">
        <v>8</v>
      </c>
      <c r="K161" s="15">
        <v>687</v>
      </c>
      <c r="L161" s="15">
        <v>1199</v>
      </c>
      <c r="M161" s="15">
        <v>8</v>
      </c>
      <c r="N161" s="15">
        <v>1</v>
      </c>
      <c r="O161" s="15">
        <v>1908</v>
      </c>
      <c r="P161" s="25">
        <f>K161/O161</f>
        <v>0.36006289308176098</v>
      </c>
      <c r="Q161" s="19">
        <f>L161/O161</f>
        <v>0.62840670859538783</v>
      </c>
      <c r="R161" s="19">
        <f>E161/L161</f>
        <v>0.35863219349457881</v>
      </c>
      <c r="S161" s="19" t="s">
        <v>468</v>
      </c>
      <c r="T161" s="15" t="s">
        <v>434</v>
      </c>
      <c r="V161" s="20">
        <v>39</v>
      </c>
      <c r="W161" s="20">
        <v>356</v>
      </c>
      <c r="X161" s="20"/>
      <c r="Y161" s="20">
        <v>395</v>
      </c>
      <c r="Z161" s="21">
        <v>9.8734177000000006E-2</v>
      </c>
      <c r="AA161" s="21">
        <v>0.90126582300000002</v>
      </c>
      <c r="AB161" s="15">
        <f>(E161/Y161)-1</f>
        <v>8.8607594936708889E-2</v>
      </c>
      <c r="AC161" s="25">
        <v>0.36006289308176098</v>
      </c>
      <c r="AD161" s="22">
        <f>E161-Y161</f>
        <v>35</v>
      </c>
    </row>
    <row r="162" spans="1:30">
      <c r="A162" s="15" t="s">
        <v>415</v>
      </c>
      <c r="B162" s="16" t="s">
        <v>81</v>
      </c>
      <c r="C162" s="16">
        <v>52</v>
      </c>
      <c r="D162" s="16">
        <v>17</v>
      </c>
      <c r="E162" s="17" t="s">
        <v>37</v>
      </c>
      <c r="F162" s="18">
        <f>C162/E162</f>
        <v>0.75362318840579712</v>
      </c>
      <c r="G162" s="18">
        <f>D162/E162</f>
        <v>0.24637681159420291</v>
      </c>
      <c r="H162" s="18"/>
      <c r="I162" s="15">
        <v>1</v>
      </c>
      <c r="J162" s="15">
        <v>4</v>
      </c>
      <c r="K162" s="15">
        <v>170</v>
      </c>
      <c r="L162" s="15">
        <v>299</v>
      </c>
      <c r="M162" s="15">
        <v>0</v>
      </c>
      <c r="N162" s="15">
        <v>1</v>
      </c>
      <c r="O162" s="15">
        <v>475</v>
      </c>
      <c r="P162" s="25">
        <f>K162/O162</f>
        <v>0.35789473684210527</v>
      </c>
      <c r="Q162" s="19">
        <f>L162/O162</f>
        <v>0.6294736842105263</v>
      </c>
      <c r="R162" s="19">
        <f>E162/L162</f>
        <v>0.23076923076923078</v>
      </c>
      <c r="S162" s="19" t="s">
        <v>468</v>
      </c>
      <c r="T162" s="15" t="s">
        <v>434</v>
      </c>
      <c r="V162" s="20">
        <v>10</v>
      </c>
      <c r="W162" s="20">
        <v>37</v>
      </c>
      <c r="X162" s="20">
        <v>0</v>
      </c>
      <c r="Y162" s="20">
        <v>47</v>
      </c>
      <c r="Z162" s="21">
        <v>0.21276595700000001</v>
      </c>
      <c r="AA162" s="21">
        <v>0.78723404299999999</v>
      </c>
      <c r="AB162" s="15">
        <f>(E162/Y162)-1</f>
        <v>0.46808510638297873</v>
      </c>
      <c r="AC162" s="25">
        <v>0.35789473684210527</v>
      </c>
      <c r="AD162" s="22">
        <f>E162-Y162</f>
        <v>22</v>
      </c>
    </row>
    <row r="163" spans="1:30">
      <c r="A163" s="15" t="s">
        <v>421</v>
      </c>
      <c r="B163" s="16" t="s">
        <v>395</v>
      </c>
      <c r="C163" s="16">
        <v>66</v>
      </c>
      <c r="D163" s="16">
        <v>131</v>
      </c>
      <c r="E163" s="17" t="s">
        <v>263</v>
      </c>
      <c r="F163" s="18">
        <f>C163/E163</f>
        <v>0.3350253807106599</v>
      </c>
      <c r="G163" s="18">
        <f>D163/E163</f>
        <v>0.6649746192893401</v>
      </c>
      <c r="H163" s="18"/>
      <c r="I163" s="15">
        <v>5</v>
      </c>
      <c r="J163" s="15">
        <v>20</v>
      </c>
      <c r="K163" s="15">
        <v>525</v>
      </c>
      <c r="L163" s="15">
        <v>921</v>
      </c>
      <c r="M163" s="15">
        <v>2</v>
      </c>
      <c r="N163" s="15">
        <v>5</v>
      </c>
      <c r="O163" s="15">
        <v>1478</v>
      </c>
      <c r="P163" s="25">
        <f>K163/O163</f>
        <v>0.35520974289580515</v>
      </c>
      <c r="Q163" s="19">
        <f>L163/O163</f>
        <v>0.62313937753721249</v>
      </c>
      <c r="R163" s="19">
        <f>E163/L163</f>
        <v>0.21389793702497287</v>
      </c>
      <c r="S163" s="19" t="s">
        <v>468</v>
      </c>
      <c r="T163" s="15" t="s">
        <v>434</v>
      </c>
      <c r="V163" s="20">
        <v>23</v>
      </c>
      <c r="W163" s="20">
        <v>131</v>
      </c>
      <c r="X163" s="20"/>
      <c r="Y163" s="20">
        <v>154</v>
      </c>
      <c r="Z163" s="21">
        <v>0.149350649</v>
      </c>
      <c r="AA163" s="21">
        <v>0.85064935100000005</v>
      </c>
      <c r="AB163" s="15">
        <f>(E163/Y163)-1</f>
        <v>0.27922077922077926</v>
      </c>
      <c r="AC163" s="25">
        <v>0.35520974289580515</v>
      </c>
      <c r="AD163" s="22">
        <f>E163-Y163</f>
        <v>43</v>
      </c>
    </row>
    <row r="164" spans="1:30">
      <c r="A164" s="15" t="s">
        <v>412</v>
      </c>
      <c r="B164" s="16" t="s">
        <v>382</v>
      </c>
      <c r="C164" s="16">
        <v>252</v>
      </c>
      <c r="D164" s="16">
        <v>166</v>
      </c>
      <c r="E164" s="17" t="s">
        <v>342</v>
      </c>
      <c r="F164" s="18">
        <f>C164/E164</f>
        <v>0.60287081339712922</v>
      </c>
      <c r="G164" s="18">
        <f>D164/E164</f>
        <v>0.39712918660287083</v>
      </c>
      <c r="H164" s="18"/>
      <c r="I164" s="15">
        <v>3</v>
      </c>
      <c r="J164" s="15">
        <v>19</v>
      </c>
      <c r="K164" s="15">
        <v>1021</v>
      </c>
      <c r="L164" s="15">
        <v>1824</v>
      </c>
      <c r="M164" s="15">
        <v>8</v>
      </c>
      <c r="N164" s="15">
        <v>8</v>
      </c>
      <c r="O164" s="15">
        <v>2883</v>
      </c>
      <c r="P164" s="25">
        <f>K164/O164</f>
        <v>0.3541449878598682</v>
      </c>
      <c r="Q164" s="19">
        <f>L164/O164</f>
        <v>0.63267429760665972</v>
      </c>
      <c r="R164" s="19">
        <f>E164/L164</f>
        <v>0.22916666666666666</v>
      </c>
      <c r="S164" s="19" t="s">
        <v>468</v>
      </c>
      <c r="T164" s="15" t="s">
        <v>434</v>
      </c>
      <c r="V164" s="20">
        <v>69</v>
      </c>
      <c r="W164" s="20">
        <v>285</v>
      </c>
      <c r="X164" s="20"/>
      <c r="Y164" s="20">
        <v>354</v>
      </c>
      <c r="Z164" s="21">
        <v>0.19491525400000001</v>
      </c>
      <c r="AA164" s="21">
        <v>0.80508474600000002</v>
      </c>
      <c r="AB164" s="15">
        <f>(E164/Y164)-1</f>
        <v>0.18079096045197751</v>
      </c>
      <c r="AC164" s="25">
        <v>0.3541449878598682</v>
      </c>
      <c r="AD164" s="22">
        <f>E164-Y164</f>
        <v>64</v>
      </c>
    </row>
    <row r="165" spans="1:30">
      <c r="A165" s="15" t="s">
        <v>418</v>
      </c>
      <c r="B165" s="16" t="s">
        <v>249</v>
      </c>
      <c r="C165" s="16">
        <v>45</v>
      </c>
      <c r="D165" s="16">
        <v>51</v>
      </c>
      <c r="E165" s="17" t="s">
        <v>451</v>
      </c>
      <c r="F165" s="18">
        <f>C165/E165</f>
        <v>0.46875</v>
      </c>
      <c r="G165" s="18">
        <f>D165/E165</f>
        <v>0.53125</v>
      </c>
      <c r="H165" s="18"/>
      <c r="I165" s="15">
        <v>4</v>
      </c>
      <c r="J165" s="15">
        <v>11</v>
      </c>
      <c r="K165" s="15">
        <v>291</v>
      </c>
      <c r="L165" s="15">
        <v>521</v>
      </c>
      <c r="M165" s="15">
        <v>6</v>
      </c>
      <c r="N165" s="15">
        <v>7</v>
      </c>
      <c r="O165" s="15">
        <v>840</v>
      </c>
      <c r="P165" s="25">
        <f>K165/O165</f>
        <v>0.34642857142857142</v>
      </c>
      <c r="Q165" s="19">
        <f>L165/O165</f>
        <v>0.62023809523809526</v>
      </c>
      <c r="R165" s="19">
        <f>E165/L165</f>
        <v>0.18426103646833014</v>
      </c>
      <c r="S165" s="19" t="s">
        <v>468</v>
      </c>
      <c r="T165" s="15" t="s">
        <v>434</v>
      </c>
      <c r="V165" s="20">
        <v>13</v>
      </c>
      <c r="W165" s="20">
        <v>76</v>
      </c>
      <c r="X165" s="20">
        <v>0</v>
      </c>
      <c r="Y165" s="20">
        <v>89</v>
      </c>
      <c r="Z165" s="21">
        <v>0.14606741600000001</v>
      </c>
      <c r="AA165" s="21">
        <v>0.85393258400000005</v>
      </c>
      <c r="AB165" s="15">
        <f>(E165/Y165)-1</f>
        <v>7.8651685393258397E-2</v>
      </c>
      <c r="AC165" s="25">
        <v>0.34642857142857142</v>
      </c>
      <c r="AD165" s="22">
        <f>E165-Y165</f>
        <v>7</v>
      </c>
    </row>
    <row r="166" spans="1:30">
      <c r="A166" s="15" t="s">
        <v>420</v>
      </c>
      <c r="B166" s="16" t="s">
        <v>231</v>
      </c>
      <c r="C166" s="16">
        <v>101</v>
      </c>
      <c r="D166" s="16">
        <v>174</v>
      </c>
      <c r="E166" s="17" t="s">
        <v>356</v>
      </c>
      <c r="F166" s="18">
        <f>C166/E166</f>
        <v>0.36727272727272725</v>
      </c>
      <c r="G166" s="18">
        <f>D166/E166</f>
        <v>0.63272727272727269</v>
      </c>
      <c r="H166" s="18"/>
      <c r="I166" s="15">
        <v>4</v>
      </c>
      <c r="J166" s="15">
        <v>11</v>
      </c>
      <c r="K166" s="15">
        <v>520</v>
      </c>
      <c r="L166" s="15">
        <v>968</v>
      </c>
      <c r="M166" s="15">
        <v>3</v>
      </c>
      <c r="N166" s="15">
        <v>2</v>
      </c>
      <c r="O166" s="15">
        <v>1508</v>
      </c>
      <c r="P166" s="25">
        <f>K166/O166</f>
        <v>0.34482758620689657</v>
      </c>
      <c r="Q166" s="19">
        <f>L166/O166</f>
        <v>0.64190981432360739</v>
      </c>
      <c r="R166" s="19">
        <f>E166/L166</f>
        <v>0.28409090909090912</v>
      </c>
      <c r="S166" s="19" t="s">
        <v>468</v>
      </c>
      <c r="T166" s="15" t="s">
        <v>434</v>
      </c>
      <c r="V166" s="20">
        <v>28</v>
      </c>
      <c r="W166" s="20">
        <v>177</v>
      </c>
      <c r="X166" s="20"/>
      <c r="Y166" s="20">
        <v>205</v>
      </c>
      <c r="Z166" s="21">
        <v>0.13658536600000001</v>
      </c>
      <c r="AA166" s="21">
        <v>0.86341463399999996</v>
      </c>
      <c r="AB166" s="15">
        <f>(E166/Y166)-1</f>
        <v>0.34146341463414642</v>
      </c>
      <c r="AC166" s="25">
        <v>0.34482758620689657</v>
      </c>
      <c r="AD166" s="22">
        <f>E166-Y166</f>
        <v>70</v>
      </c>
    </row>
    <row r="167" spans="1:30">
      <c r="A167" s="15" t="s">
        <v>419</v>
      </c>
      <c r="B167" s="16" t="s">
        <v>230</v>
      </c>
      <c r="C167" s="16">
        <v>91</v>
      </c>
      <c r="D167" s="16">
        <v>100</v>
      </c>
      <c r="E167" s="17" t="s">
        <v>265</v>
      </c>
      <c r="F167" s="18">
        <f>C167/E167</f>
        <v>0.47643979057591623</v>
      </c>
      <c r="G167" s="18">
        <f>D167/E167</f>
        <v>0.52356020942408377</v>
      </c>
      <c r="H167" s="18"/>
      <c r="I167" s="15">
        <v>11</v>
      </c>
      <c r="J167" s="15">
        <v>7</v>
      </c>
      <c r="K167" s="15">
        <v>502</v>
      </c>
      <c r="L167" s="15">
        <v>935</v>
      </c>
      <c r="M167" s="15">
        <v>1</v>
      </c>
      <c r="N167" s="15">
        <v>4</v>
      </c>
      <c r="O167" s="15">
        <v>1460</v>
      </c>
      <c r="P167" s="25">
        <f>K167/O167</f>
        <v>0.34383561643835614</v>
      </c>
      <c r="Q167" s="19">
        <f>L167/O167</f>
        <v>0.6404109589041096</v>
      </c>
      <c r="R167" s="19">
        <f>E167/L167</f>
        <v>0.20427807486631017</v>
      </c>
      <c r="S167" s="19" t="s">
        <v>468</v>
      </c>
      <c r="T167" s="15" t="s">
        <v>434</v>
      </c>
      <c r="V167" s="20">
        <v>31</v>
      </c>
      <c r="W167" s="20">
        <v>114</v>
      </c>
      <c r="X167" s="20"/>
      <c r="Y167" s="20">
        <v>145</v>
      </c>
      <c r="Z167" s="21">
        <v>0.21379310300000001</v>
      </c>
      <c r="AA167" s="21">
        <v>0.78620689700000002</v>
      </c>
      <c r="AB167" s="15">
        <f>(E167/Y167)-1</f>
        <v>0.3172413793103448</v>
      </c>
      <c r="AC167" s="25">
        <v>0.34383561643835614</v>
      </c>
      <c r="AD167" s="22">
        <f>E167-Y167</f>
        <v>46</v>
      </c>
    </row>
    <row r="168" spans="1:30">
      <c r="A168" s="15" t="s">
        <v>417</v>
      </c>
      <c r="B168" s="16" t="s">
        <v>7</v>
      </c>
      <c r="C168" s="16">
        <v>131</v>
      </c>
      <c r="D168" s="16">
        <v>83</v>
      </c>
      <c r="E168" s="17" t="s">
        <v>87</v>
      </c>
      <c r="F168" s="18">
        <f>C168/E168</f>
        <v>0.61214953271028039</v>
      </c>
      <c r="G168" s="18">
        <f>D168/E168</f>
        <v>0.38785046728971961</v>
      </c>
      <c r="H168" s="18"/>
      <c r="I168" s="15">
        <v>6</v>
      </c>
      <c r="J168" s="15">
        <v>7</v>
      </c>
      <c r="K168" s="15">
        <v>427</v>
      </c>
      <c r="L168" s="15">
        <v>800</v>
      </c>
      <c r="M168" s="15">
        <v>1</v>
      </c>
      <c r="N168" s="15">
        <v>1</v>
      </c>
      <c r="O168" s="15">
        <v>1242</v>
      </c>
      <c r="P168" s="25">
        <f>K168/O168</f>
        <v>0.3438003220611916</v>
      </c>
      <c r="Q168" s="19">
        <f>L168/O168</f>
        <v>0.64412238325281801</v>
      </c>
      <c r="R168" s="19">
        <f>E168/L168</f>
        <v>0.26750000000000002</v>
      </c>
      <c r="S168" s="19" t="s">
        <v>468</v>
      </c>
      <c r="T168" s="15" t="s">
        <v>434</v>
      </c>
      <c r="V168" s="20">
        <v>43</v>
      </c>
      <c r="W168" s="20">
        <v>92</v>
      </c>
      <c r="X168" s="20"/>
      <c r="Y168" s="20">
        <v>135</v>
      </c>
      <c r="Z168" s="21">
        <v>0.318518519</v>
      </c>
      <c r="AA168" s="21">
        <v>0.68148148099999994</v>
      </c>
      <c r="AB168" s="15">
        <f>(E168/Y168)-1</f>
        <v>0.58518518518518525</v>
      </c>
      <c r="AC168" s="25">
        <v>0.3438003220611916</v>
      </c>
      <c r="AD168" s="22">
        <f>E168-Y168</f>
        <v>79</v>
      </c>
    </row>
    <row r="169" spans="1:30">
      <c r="A169" s="15" t="s">
        <v>412</v>
      </c>
      <c r="B169" s="16" t="s">
        <v>287</v>
      </c>
      <c r="C169" s="16">
        <v>275</v>
      </c>
      <c r="D169" s="16">
        <v>237</v>
      </c>
      <c r="E169" s="17" t="s">
        <v>362</v>
      </c>
      <c r="F169" s="18">
        <f>C169/E169</f>
        <v>0.537109375</v>
      </c>
      <c r="G169" s="18">
        <f>D169/E169</f>
        <v>0.462890625</v>
      </c>
      <c r="H169" s="18"/>
      <c r="I169" s="15">
        <v>8</v>
      </c>
      <c r="J169" s="15">
        <v>19</v>
      </c>
      <c r="K169" s="15">
        <v>940</v>
      </c>
      <c r="L169" s="15">
        <v>1773</v>
      </c>
      <c r="M169" s="15">
        <v>1</v>
      </c>
      <c r="N169" s="15">
        <v>2</v>
      </c>
      <c r="O169" s="15">
        <v>2743</v>
      </c>
      <c r="P169" s="25">
        <f>K169/O169</f>
        <v>0.34269048487057968</v>
      </c>
      <c r="Q169" s="19">
        <f>L169/O169</f>
        <v>0.6463725847612104</v>
      </c>
      <c r="R169" s="19">
        <f>E169/L169</f>
        <v>0.28877608573040048</v>
      </c>
      <c r="S169" s="19" t="s">
        <v>468</v>
      </c>
      <c r="T169" s="15" t="s">
        <v>434</v>
      </c>
      <c r="V169" s="20">
        <v>61</v>
      </c>
      <c r="W169" s="20">
        <v>296</v>
      </c>
      <c r="X169" s="20">
        <v>2</v>
      </c>
      <c r="Y169" s="20">
        <v>359</v>
      </c>
      <c r="Z169" s="21">
        <v>0.169916435</v>
      </c>
      <c r="AA169" s="21">
        <v>0.82451253499999999</v>
      </c>
      <c r="AB169" s="15">
        <f>(E169/Y169)-1</f>
        <v>0.42618384401114207</v>
      </c>
      <c r="AC169" s="25">
        <v>0.34269048487057968</v>
      </c>
      <c r="AD169" s="22">
        <f>E169-Y169</f>
        <v>153</v>
      </c>
    </row>
    <row r="170" spans="1:30">
      <c r="A170" s="15" t="s">
        <v>412</v>
      </c>
      <c r="B170" s="16" t="s">
        <v>118</v>
      </c>
      <c r="C170" s="16">
        <v>77</v>
      </c>
      <c r="D170" s="16">
        <v>63</v>
      </c>
      <c r="E170" s="17" t="s">
        <v>207</v>
      </c>
      <c r="F170" s="18">
        <f>C170/E170</f>
        <v>0.55000000000000004</v>
      </c>
      <c r="G170" s="18">
        <f>D170/E170</f>
        <v>0.45</v>
      </c>
      <c r="H170" s="18"/>
      <c r="I170" s="15">
        <v>0</v>
      </c>
      <c r="J170" s="15">
        <v>10</v>
      </c>
      <c r="K170" s="15">
        <v>270</v>
      </c>
      <c r="L170" s="15">
        <v>514</v>
      </c>
      <c r="M170" s="15">
        <v>2</v>
      </c>
      <c r="N170" s="15">
        <v>1</v>
      </c>
      <c r="O170" s="15">
        <v>797</v>
      </c>
      <c r="P170" s="25">
        <f>K170/O170</f>
        <v>0.33877038895859474</v>
      </c>
      <c r="Q170" s="19">
        <f>L170/O170</f>
        <v>0.64491844416562105</v>
      </c>
      <c r="R170" s="19">
        <f>E170/L170</f>
        <v>0.2723735408560311</v>
      </c>
      <c r="S170" s="19" t="s">
        <v>468</v>
      </c>
      <c r="T170" s="15" t="s">
        <v>434</v>
      </c>
      <c r="V170" s="20">
        <v>10</v>
      </c>
      <c r="W170" s="20">
        <v>78</v>
      </c>
      <c r="X170" s="20"/>
      <c r="Y170" s="20">
        <v>88</v>
      </c>
      <c r="Z170" s="21">
        <v>0.113636364</v>
      </c>
      <c r="AA170" s="21">
        <v>0.88636363600000001</v>
      </c>
      <c r="AB170" s="15">
        <f>(E170/Y170)-1</f>
        <v>0.59090909090909083</v>
      </c>
      <c r="AC170" s="25">
        <v>0.33877038895859474</v>
      </c>
      <c r="AD170" s="22">
        <f>E170-Y170</f>
        <v>52</v>
      </c>
    </row>
    <row r="171" spans="1:30">
      <c r="A171" s="15" t="s">
        <v>413</v>
      </c>
      <c r="B171" s="16" t="s">
        <v>130</v>
      </c>
      <c r="C171" s="16">
        <v>131</v>
      </c>
      <c r="D171" s="16">
        <v>111</v>
      </c>
      <c r="E171" s="17" t="s">
        <v>246</v>
      </c>
      <c r="F171" s="18">
        <f>C171/E171</f>
        <v>0.54132231404958675</v>
      </c>
      <c r="G171" s="18">
        <f>D171/E171</f>
        <v>0.45867768595041325</v>
      </c>
      <c r="H171" s="18"/>
      <c r="I171" s="15">
        <v>4</v>
      </c>
      <c r="J171" s="15">
        <v>21</v>
      </c>
      <c r="K171" s="15">
        <v>563</v>
      </c>
      <c r="L171" s="15">
        <v>1073</v>
      </c>
      <c r="M171" s="15">
        <v>8</v>
      </c>
      <c r="N171" s="15">
        <v>1</v>
      </c>
      <c r="O171" s="15">
        <v>1670</v>
      </c>
      <c r="P171" s="25">
        <f>K171/O171</f>
        <v>0.33712574850299404</v>
      </c>
      <c r="Q171" s="19">
        <f>L171/O171</f>
        <v>0.64251497005988023</v>
      </c>
      <c r="R171" s="19">
        <f>E171/L171</f>
        <v>0.2255358807082945</v>
      </c>
      <c r="S171" s="19" t="s">
        <v>468</v>
      </c>
      <c r="T171" s="15" t="s">
        <v>434</v>
      </c>
      <c r="V171" s="20">
        <v>29</v>
      </c>
      <c r="W171" s="20">
        <v>194</v>
      </c>
      <c r="X171" s="20">
        <v>0</v>
      </c>
      <c r="Y171" s="20">
        <v>223</v>
      </c>
      <c r="Z171" s="21">
        <v>0.13004484299999999</v>
      </c>
      <c r="AA171" s="21">
        <v>0.86995515700000003</v>
      </c>
      <c r="AB171" s="15">
        <f>(E171/Y171)-1</f>
        <v>8.5201793721973118E-2</v>
      </c>
      <c r="AC171" s="25">
        <v>0.33712574850299404</v>
      </c>
      <c r="AD171" s="22">
        <f>E171-Y171</f>
        <v>19</v>
      </c>
    </row>
    <row r="172" spans="1:30">
      <c r="A172" s="15" t="s">
        <v>415</v>
      </c>
      <c r="B172" s="16" t="s">
        <v>341</v>
      </c>
      <c r="C172" s="16">
        <v>288</v>
      </c>
      <c r="D172" s="16">
        <v>149</v>
      </c>
      <c r="E172" s="17" t="s">
        <v>306</v>
      </c>
      <c r="F172" s="18">
        <f>C172/E172</f>
        <v>0.65903890160183065</v>
      </c>
      <c r="G172" s="18">
        <f>D172/E172</f>
        <v>0.34096109839816935</v>
      </c>
      <c r="H172" s="18"/>
      <c r="I172" s="15">
        <v>7</v>
      </c>
      <c r="J172" s="15">
        <v>19</v>
      </c>
      <c r="K172" s="15">
        <v>654</v>
      </c>
      <c r="L172" s="15">
        <v>1261</v>
      </c>
      <c r="M172" s="15">
        <v>4</v>
      </c>
      <c r="N172" s="15">
        <v>8</v>
      </c>
      <c r="O172" s="15">
        <v>1953</v>
      </c>
      <c r="P172" s="25">
        <f>K172/O172</f>
        <v>0.3348694316436252</v>
      </c>
      <c r="Q172" s="19">
        <f>L172/O172</f>
        <v>0.64567332309267789</v>
      </c>
      <c r="R172" s="19">
        <f>E172/L172</f>
        <v>0.3465503568596352</v>
      </c>
      <c r="S172" s="19" t="s">
        <v>468</v>
      </c>
      <c r="T172" s="15" t="s">
        <v>434</v>
      </c>
      <c r="V172" s="20">
        <v>66</v>
      </c>
      <c r="W172" s="20">
        <v>232</v>
      </c>
      <c r="X172" s="20">
        <v>0</v>
      </c>
      <c r="Y172" s="20">
        <v>298</v>
      </c>
      <c r="Z172" s="21">
        <v>0.22147650999999999</v>
      </c>
      <c r="AA172" s="21">
        <v>0.77852348999999998</v>
      </c>
      <c r="AB172" s="15">
        <f>(E172/Y172)-1</f>
        <v>0.46644295302013417</v>
      </c>
      <c r="AC172" s="25">
        <v>0.3348694316436252</v>
      </c>
      <c r="AD172" s="22">
        <f>E172-Y172</f>
        <v>139</v>
      </c>
    </row>
    <row r="173" spans="1:30">
      <c r="A173" s="15" t="s">
        <v>416</v>
      </c>
      <c r="B173" s="16" t="s">
        <v>124</v>
      </c>
      <c r="C173" s="16">
        <v>78</v>
      </c>
      <c r="D173" s="16">
        <v>66</v>
      </c>
      <c r="E173" s="17" t="s">
        <v>202</v>
      </c>
      <c r="F173" s="18">
        <f>C173/E173</f>
        <v>0.54166666666666663</v>
      </c>
      <c r="G173" s="18">
        <f>D173/E173</f>
        <v>0.45833333333333331</v>
      </c>
      <c r="H173" s="18"/>
      <c r="I173" s="15">
        <v>5</v>
      </c>
      <c r="J173" s="15">
        <v>5</v>
      </c>
      <c r="K173" s="15">
        <v>244</v>
      </c>
      <c r="L173" s="15">
        <v>471</v>
      </c>
      <c r="M173" s="15">
        <v>0</v>
      </c>
      <c r="N173" s="15">
        <v>4</v>
      </c>
      <c r="O173" s="15">
        <v>729</v>
      </c>
      <c r="P173" s="25">
        <f>K173/O173</f>
        <v>0.33470507544581618</v>
      </c>
      <c r="Q173" s="19">
        <f>L173/O173</f>
        <v>0.64609053497942381</v>
      </c>
      <c r="R173" s="19">
        <f>E173/L173</f>
        <v>0.30573248407643311</v>
      </c>
      <c r="S173" s="19" t="s">
        <v>468</v>
      </c>
      <c r="T173" s="15" t="s">
        <v>434</v>
      </c>
      <c r="V173" s="20">
        <v>22</v>
      </c>
      <c r="W173" s="20">
        <v>95</v>
      </c>
      <c r="X173" s="20"/>
      <c r="Y173" s="20">
        <v>117</v>
      </c>
      <c r="Z173" s="21">
        <v>0.18803418799999999</v>
      </c>
      <c r="AA173" s="21">
        <v>0.81196581199999995</v>
      </c>
      <c r="AB173" s="15">
        <f>(E173/Y173)-1</f>
        <v>0.23076923076923084</v>
      </c>
      <c r="AC173" s="25">
        <v>0.33470507544581618</v>
      </c>
      <c r="AD173" s="22">
        <f>E173-Y173</f>
        <v>27</v>
      </c>
    </row>
    <row r="174" spans="1:30">
      <c r="A174" s="15" t="s">
        <v>413</v>
      </c>
      <c r="B174" s="16" t="s">
        <v>55</v>
      </c>
      <c r="C174" s="16">
        <v>71</v>
      </c>
      <c r="D174" s="16">
        <v>55</v>
      </c>
      <c r="E174" s="17" t="s">
        <v>288</v>
      </c>
      <c r="F174" s="18">
        <f>C174/E174</f>
        <v>0.56349206349206349</v>
      </c>
      <c r="G174" s="18">
        <f>D174/E174</f>
        <v>0.43650793650793651</v>
      </c>
      <c r="H174" s="18"/>
      <c r="I174" s="15">
        <v>3</v>
      </c>
      <c r="J174" s="15">
        <v>8</v>
      </c>
      <c r="K174" s="15">
        <v>379</v>
      </c>
      <c r="L174" s="15">
        <v>744</v>
      </c>
      <c r="M174" s="15">
        <v>2</v>
      </c>
      <c r="N174" s="15">
        <v>3</v>
      </c>
      <c r="O174" s="15">
        <v>1139</v>
      </c>
      <c r="P174" s="25">
        <f>K174/O174</f>
        <v>0.33274802458296754</v>
      </c>
      <c r="Q174" s="19">
        <f>L174/O174</f>
        <v>0.65320456540825289</v>
      </c>
      <c r="R174" s="19">
        <f>E174/L174</f>
        <v>0.16935483870967741</v>
      </c>
      <c r="S174" s="19" t="s">
        <v>468</v>
      </c>
      <c r="T174" s="15" t="s">
        <v>434</v>
      </c>
      <c r="V174" s="20">
        <v>12</v>
      </c>
      <c r="W174" s="20">
        <v>77</v>
      </c>
      <c r="X174" s="20">
        <v>0</v>
      </c>
      <c r="Y174" s="20">
        <v>89</v>
      </c>
      <c r="Z174" s="21">
        <v>0.13483146100000001</v>
      </c>
      <c r="AA174" s="21">
        <v>0.86516853900000001</v>
      </c>
      <c r="AB174" s="15">
        <f>(E174/Y174)-1</f>
        <v>0.41573033707865159</v>
      </c>
      <c r="AC174" s="25">
        <v>0.33274802458296754</v>
      </c>
      <c r="AD174" s="22">
        <f>E174-Y174</f>
        <v>37</v>
      </c>
    </row>
    <row r="175" spans="1:30">
      <c r="A175" s="15" t="s">
        <v>413</v>
      </c>
      <c r="B175" s="16" t="s">
        <v>201</v>
      </c>
      <c r="C175" s="16">
        <v>148</v>
      </c>
      <c r="D175" s="16">
        <v>111</v>
      </c>
      <c r="E175" s="17" t="s">
        <v>410</v>
      </c>
      <c r="F175" s="18">
        <f>C175/E175</f>
        <v>0.5714285714285714</v>
      </c>
      <c r="G175" s="18">
        <f>D175/E175</f>
        <v>0.42857142857142855</v>
      </c>
      <c r="H175" s="18"/>
      <c r="I175" s="15">
        <v>18</v>
      </c>
      <c r="J175" s="15">
        <v>18</v>
      </c>
      <c r="K175" s="15">
        <v>511</v>
      </c>
      <c r="L175" s="15">
        <v>985</v>
      </c>
      <c r="M175" s="15">
        <v>3</v>
      </c>
      <c r="N175" s="15">
        <v>1</v>
      </c>
      <c r="O175" s="15">
        <v>1536</v>
      </c>
      <c r="P175" s="25">
        <f>K175/O175</f>
        <v>0.33268229166666669</v>
      </c>
      <c r="Q175" s="19">
        <f>L175/O175</f>
        <v>0.64127604166666663</v>
      </c>
      <c r="R175" s="19">
        <f>E175/L175</f>
        <v>0.26294416243654822</v>
      </c>
      <c r="S175" s="19" t="s">
        <v>468</v>
      </c>
      <c r="T175" s="15" t="s">
        <v>434</v>
      </c>
      <c r="V175" s="20">
        <v>21</v>
      </c>
      <c r="W175" s="20">
        <v>188</v>
      </c>
      <c r="X175" s="20">
        <v>0</v>
      </c>
      <c r="Y175" s="20">
        <v>209</v>
      </c>
      <c r="Z175" s="21">
        <v>0.100478469</v>
      </c>
      <c r="AA175" s="21">
        <v>0.89952153099999999</v>
      </c>
      <c r="AB175" s="15">
        <f>(E175/Y175)-1</f>
        <v>0.23923444976076547</v>
      </c>
      <c r="AC175" s="25">
        <v>0.33268229166666669</v>
      </c>
      <c r="AD175" s="22">
        <f>E175-Y175</f>
        <v>50</v>
      </c>
    </row>
    <row r="176" spans="1:30">
      <c r="A176" s="15" t="s">
        <v>413</v>
      </c>
      <c r="B176" s="16" t="s">
        <v>158</v>
      </c>
      <c r="C176" s="16">
        <v>35</v>
      </c>
      <c r="D176" s="16">
        <v>43</v>
      </c>
      <c r="E176" s="17" t="s">
        <v>143</v>
      </c>
      <c r="F176" s="18">
        <f>C176/E176</f>
        <v>0.44871794871794873</v>
      </c>
      <c r="G176" s="18">
        <f>D176/E176</f>
        <v>0.55128205128205132</v>
      </c>
      <c r="H176" s="18"/>
      <c r="I176" s="15">
        <v>8</v>
      </c>
      <c r="J176" s="15">
        <v>4</v>
      </c>
      <c r="K176" s="15">
        <v>131</v>
      </c>
      <c r="L176" s="15">
        <v>250</v>
      </c>
      <c r="M176" s="15">
        <v>1</v>
      </c>
      <c r="N176" s="15">
        <v>0</v>
      </c>
      <c r="O176" s="15">
        <v>394</v>
      </c>
      <c r="P176" s="25">
        <f>K176/O176</f>
        <v>0.33248730964467005</v>
      </c>
      <c r="Q176" s="19">
        <f>L176/O176</f>
        <v>0.63451776649746194</v>
      </c>
      <c r="R176" s="19">
        <f>E176/L176</f>
        <v>0.312</v>
      </c>
      <c r="S176" s="19" t="s">
        <v>468</v>
      </c>
      <c r="T176" s="15" t="s">
        <v>434</v>
      </c>
      <c r="V176" s="20">
        <v>12</v>
      </c>
      <c r="W176" s="20">
        <v>46</v>
      </c>
      <c r="X176" s="20">
        <v>0</v>
      </c>
      <c r="Y176" s="20">
        <v>58</v>
      </c>
      <c r="Z176" s="21">
        <v>0.20689655200000001</v>
      </c>
      <c r="AA176" s="21">
        <v>0.79310344799999999</v>
      </c>
      <c r="AB176" s="15">
        <f>(E176/Y176)-1</f>
        <v>0.34482758620689657</v>
      </c>
      <c r="AC176" s="25">
        <v>0.33248730964467005</v>
      </c>
      <c r="AD176" s="22">
        <f>E176-Y176</f>
        <v>20</v>
      </c>
    </row>
    <row r="177" spans="1:30">
      <c r="A177" s="15" t="s">
        <v>412</v>
      </c>
      <c r="B177" s="16" t="s">
        <v>304</v>
      </c>
      <c r="C177" s="16">
        <v>263</v>
      </c>
      <c r="D177" s="16">
        <v>208</v>
      </c>
      <c r="E177" s="17" t="s">
        <v>194</v>
      </c>
      <c r="F177" s="18">
        <f>C177/E177</f>
        <v>0.55838641188959659</v>
      </c>
      <c r="G177" s="18">
        <f>D177/E177</f>
        <v>0.44161358811040341</v>
      </c>
      <c r="H177" s="18"/>
      <c r="I177" s="15">
        <v>5</v>
      </c>
      <c r="J177" s="15">
        <v>24</v>
      </c>
      <c r="K177" s="15">
        <v>807</v>
      </c>
      <c r="L177" s="15">
        <v>1588</v>
      </c>
      <c r="M177" s="15">
        <v>5</v>
      </c>
      <c r="N177" s="15">
        <v>4</v>
      </c>
      <c r="O177" s="15">
        <v>2433</v>
      </c>
      <c r="P177" s="25">
        <f>K177/O177</f>
        <v>0.33168927250308261</v>
      </c>
      <c r="Q177" s="19">
        <f>L177/O177</f>
        <v>0.65269214960953559</v>
      </c>
      <c r="R177" s="19">
        <f>E177/L177</f>
        <v>0.29659949622166248</v>
      </c>
      <c r="S177" s="19" t="s">
        <v>468</v>
      </c>
      <c r="T177" s="15" t="s">
        <v>434</v>
      </c>
      <c r="V177" s="20">
        <v>61</v>
      </c>
      <c r="W177" s="20">
        <v>246</v>
      </c>
      <c r="X177" s="20"/>
      <c r="Y177" s="20">
        <v>307</v>
      </c>
      <c r="Z177" s="21">
        <v>0.198697068</v>
      </c>
      <c r="AA177" s="21">
        <v>0.80130293200000002</v>
      </c>
      <c r="AB177" s="15">
        <f>(E177/Y177)-1</f>
        <v>0.53420195439739415</v>
      </c>
      <c r="AC177" s="25">
        <v>0.33168927250308261</v>
      </c>
      <c r="AD177" s="22">
        <f>E177-Y177</f>
        <v>164</v>
      </c>
    </row>
    <row r="178" spans="1:30">
      <c r="A178" s="15" t="s">
        <v>412</v>
      </c>
      <c r="B178" s="16" t="s">
        <v>73</v>
      </c>
      <c r="C178" s="16">
        <v>276</v>
      </c>
      <c r="D178" s="16">
        <v>239</v>
      </c>
      <c r="E178" s="17" t="s">
        <v>369</v>
      </c>
      <c r="F178" s="18">
        <f>C178/E178</f>
        <v>0.53592233009708734</v>
      </c>
      <c r="G178" s="18">
        <f>D178/E178</f>
        <v>0.4640776699029126</v>
      </c>
      <c r="H178" s="18"/>
      <c r="I178" s="15">
        <v>4</v>
      </c>
      <c r="J178" s="15">
        <v>19</v>
      </c>
      <c r="K178" s="15">
        <v>658</v>
      </c>
      <c r="L178" s="15">
        <v>1311</v>
      </c>
      <c r="M178" s="15">
        <v>1</v>
      </c>
      <c r="N178" s="15">
        <v>1</v>
      </c>
      <c r="O178" s="15">
        <v>1994</v>
      </c>
      <c r="P178" s="25">
        <f>K178/O178</f>
        <v>0.32998996990972917</v>
      </c>
      <c r="Q178" s="19">
        <f>L178/O178</f>
        <v>0.65747241725175531</v>
      </c>
      <c r="R178" s="19">
        <f>E178/L178</f>
        <v>0.39282990083905417</v>
      </c>
      <c r="S178" s="19" t="s">
        <v>468</v>
      </c>
      <c r="T178" s="15" t="s">
        <v>434</v>
      </c>
      <c r="V178" s="20">
        <v>81</v>
      </c>
      <c r="W178" s="20">
        <v>302</v>
      </c>
      <c r="X178" s="20"/>
      <c r="Y178" s="20">
        <v>383</v>
      </c>
      <c r="Z178" s="21">
        <v>0.21148825099999999</v>
      </c>
      <c r="AA178" s="21">
        <v>0.78851174899999998</v>
      </c>
      <c r="AB178" s="15">
        <f>(E178/Y178)-1</f>
        <v>0.34464751958224538</v>
      </c>
      <c r="AC178" s="25">
        <v>0.32998996990972917</v>
      </c>
      <c r="AD178" s="22">
        <f>E178-Y178</f>
        <v>132</v>
      </c>
    </row>
    <row r="179" spans="1:30">
      <c r="A179" s="15" t="s">
        <v>415</v>
      </c>
      <c r="B179" s="16" t="s">
        <v>268</v>
      </c>
      <c r="C179" s="16">
        <v>190</v>
      </c>
      <c r="D179" s="16">
        <v>85</v>
      </c>
      <c r="E179" s="17" t="s">
        <v>356</v>
      </c>
      <c r="F179" s="18">
        <f>C179/E179</f>
        <v>0.69090909090909092</v>
      </c>
      <c r="G179" s="18">
        <f>D179/E179</f>
        <v>0.30909090909090908</v>
      </c>
      <c r="H179" s="18"/>
      <c r="I179" s="15">
        <v>4</v>
      </c>
      <c r="J179" s="15">
        <v>12</v>
      </c>
      <c r="K179" s="15">
        <v>422</v>
      </c>
      <c r="L179" s="15">
        <v>838</v>
      </c>
      <c r="M179" s="15">
        <v>2</v>
      </c>
      <c r="N179" s="15">
        <v>2</v>
      </c>
      <c r="O179" s="15">
        <v>1280</v>
      </c>
      <c r="P179" s="25">
        <f>K179/O179</f>
        <v>0.32968750000000002</v>
      </c>
      <c r="Q179" s="19">
        <f>L179/O179</f>
        <v>0.65468749999999998</v>
      </c>
      <c r="R179" s="19">
        <f>E179/L179</f>
        <v>0.32816229116945106</v>
      </c>
      <c r="S179" s="19" t="s">
        <v>468</v>
      </c>
      <c r="T179" s="15" t="s">
        <v>434</v>
      </c>
      <c r="V179" s="20">
        <v>46</v>
      </c>
      <c r="W179" s="20">
        <v>148</v>
      </c>
      <c r="X179" s="20">
        <v>0</v>
      </c>
      <c r="Y179" s="20">
        <v>194</v>
      </c>
      <c r="Z179" s="21">
        <v>0.237113402</v>
      </c>
      <c r="AA179" s="21">
        <v>0.76288659800000003</v>
      </c>
      <c r="AB179" s="15">
        <f>(E179/Y179)-1</f>
        <v>0.41752577319587636</v>
      </c>
      <c r="AC179" s="25">
        <v>0.32968750000000002</v>
      </c>
      <c r="AD179" s="22">
        <f>E179-Y179</f>
        <v>81</v>
      </c>
    </row>
    <row r="180" spans="1:30">
      <c r="A180" s="15" t="s">
        <v>421</v>
      </c>
      <c r="B180" s="16" t="s">
        <v>9</v>
      </c>
      <c r="C180" s="16">
        <v>54</v>
      </c>
      <c r="D180" s="16">
        <v>78</v>
      </c>
      <c r="E180" s="17" t="s">
        <v>43</v>
      </c>
      <c r="F180" s="18">
        <f>C180/E180</f>
        <v>0.40909090909090912</v>
      </c>
      <c r="G180" s="18">
        <f>D180/E180</f>
        <v>0.59090909090909094</v>
      </c>
      <c r="H180" s="18"/>
      <c r="I180" s="15">
        <v>5</v>
      </c>
      <c r="J180" s="15">
        <v>8</v>
      </c>
      <c r="K180" s="15">
        <v>448</v>
      </c>
      <c r="L180" s="15">
        <v>895</v>
      </c>
      <c r="M180" s="15">
        <v>1</v>
      </c>
      <c r="N180" s="15">
        <v>2</v>
      </c>
      <c r="O180" s="15">
        <v>1359</v>
      </c>
      <c r="P180" s="25">
        <f>K180/O180</f>
        <v>0.329654157468727</v>
      </c>
      <c r="Q180" s="19">
        <f>L180/O180</f>
        <v>0.6585724797645327</v>
      </c>
      <c r="R180" s="19">
        <f>E180/L180</f>
        <v>0.14748603351955308</v>
      </c>
      <c r="S180" s="19" t="s">
        <v>468</v>
      </c>
      <c r="T180" s="15" t="s">
        <v>434</v>
      </c>
      <c r="V180" s="20">
        <v>8</v>
      </c>
      <c r="W180" s="20">
        <v>107</v>
      </c>
      <c r="X180" s="20"/>
      <c r="Y180" s="20">
        <v>115</v>
      </c>
      <c r="Z180" s="21">
        <v>6.9565216999999999E-2</v>
      </c>
      <c r="AA180" s="21">
        <v>0.93043478300000004</v>
      </c>
      <c r="AB180" s="15">
        <f>(E180/Y180)-1</f>
        <v>0.14782608695652177</v>
      </c>
      <c r="AC180" s="25">
        <v>0.329654157468727</v>
      </c>
      <c r="AD180" s="22">
        <f>E180-Y180</f>
        <v>17</v>
      </c>
    </row>
    <row r="181" spans="1:30">
      <c r="A181" s="15" t="s">
        <v>416</v>
      </c>
      <c r="B181" s="16" t="s">
        <v>94</v>
      </c>
      <c r="C181" s="16">
        <v>118</v>
      </c>
      <c r="D181" s="16">
        <v>246</v>
      </c>
      <c r="E181" s="17" t="s">
        <v>239</v>
      </c>
      <c r="F181" s="18">
        <f>C181/E181</f>
        <v>0.32417582417582419</v>
      </c>
      <c r="G181" s="18">
        <f>D181/E181</f>
        <v>0.67582417582417587</v>
      </c>
      <c r="H181" s="18"/>
      <c r="I181" s="15">
        <v>1</v>
      </c>
      <c r="J181" s="15">
        <v>4</v>
      </c>
      <c r="K181" s="15">
        <v>220</v>
      </c>
      <c r="L181" s="15">
        <v>445</v>
      </c>
      <c r="M181" s="15">
        <v>0</v>
      </c>
      <c r="N181" s="15">
        <v>0</v>
      </c>
      <c r="O181" s="15">
        <v>670</v>
      </c>
      <c r="P181" s="25">
        <f>K181/O181</f>
        <v>0.32835820895522388</v>
      </c>
      <c r="Q181" s="19">
        <f>L181/O181</f>
        <v>0.66417910447761197</v>
      </c>
      <c r="R181" s="19">
        <f>E181/L181</f>
        <v>0.81797752808988766</v>
      </c>
      <c r="S181" s="19" t="s">
        <v>468</v>
      </c>
      <c r="T181" s="15" t="s">
        <v>434</v>
      </c>
      <c r="V181" s="20">
        <v>22</v>
      </c>
      <c r="W181" s="20">
        <v>265</v>
      </c>
      <c r="X181" s="20"/>
      <c r="Y181" s="20">
        <v>287</v>
      </c>
      <c r="Z181" s="21">
        <v>7.6655052000000001E-2</v>
      </c>
      <c r="AA181" s="21">
        <v>0.923344948</v>
      </c>
      <c r="AB181" s="15">
        <f>(E181/Y181)-1</f>
        <v>0.26829268292682928</v>
      </c>
      <c r="AC181" s="25">
        <v>0.32835820895522388</v>
      </c>
      <c r="AD181" s="22">
        <f>E181-Y181</f>
        <v>77</v>
      </c>
    </row>
    <row r="182" spans="1:30">
      <c r="A182" s="15" t="s">
        <v>417</v>
      </c>
      <c r="B182" s="16" t="s">
        <v>2</v>
      </c>
      <c r="C182" s="16">
        <v>137</v>
      </c>
      <c r="D182" s="16">
        <v>79</v>
      </c>
      <c r="E182" s="17" t="s">
        <v>84</v>
      </c>
      <c r="F182" s="18">
        <f>C182/E182</f>
        <v>0.6342592592592593</v>
      </c>
      <c r="G182" s="18">
        <f>D182/E182</f>
        <v>0.36574074074074076</v>
      </c>
      <c r="H182" s="18"/>
      <c r="I182" s="15">
        <v>6</v>
      </c>
      <c r="J182" s="15">
        <v>9</v>
      </c>
      <c r="K182" s="15">
        <v>379</v>
      </c>
      <c r="L182" s="15">
        <v>758</v>
      </c>
      <c r="M182" s="15">
        <v>2</v>
      </c>
      <c r="N182" s="15">
        <v>2</v>
      </c>
      <c r="O182" s="15">
        <v>1156</v>
      </c>
      <c r="P182" s="25">
        <f>K182/O182</f>
        <v>0.32785467128027684</v>
      </c>
      <c r="Q182" s="19">
        <f>L182/O182</f>
        <v>0.65570934256055369</v>
      </c>
      <c r="R182" s="19">
        <f>E182/L182</f>
        <v>0.28496042216358841</v>
      </c>
      <c r="S182" s="19" t="s">
        <v>468</v>
      </c>
      <c r="T182" s="15" t="s">
        <v>434</v>
      </c>
      <c r="V182" s="20">
        <v>30</v>
      </c>
      <c r="W182" s="20">
        <v>88</v>
      </c>
      <c r="X182" s="20"/>
      <c r="Y182" s="20">
        <v>118</v>
      </c>
      <c r="Z182" s="21">
        <v>0.25423728800000001</v>
      </c>
      <c r="AA182" s="21">
        <v>0.74576271199999999</v>
      </c>
      <c r="AB182" s="15">
        <f>(E182/Y182)-1</f>
        <v>0.83050847457627119</v>
      </c>
      <c r="AC182" s="25">
        <v>0.32785467128027684</v>
      </c>
      <c r="AD182" s="22">
        <f>E182-Y182</f>
        <v>98</v>
      </c>
    </row>
    <row r="183" spans="1:30">
      <c r="A183" s="15" t="s">
        <v>415</v>
      </c>
      <c r="B183" s="16" t="s">
        <v>72</v>
      </c>
      <c r="C183" s="16">
        <v>211</v>
      </c>
      <c r="D183" s="16">
        <v>89</v>
      </c>
      <c r="E183" s="17" t="s">
        <v>391</v>
      </c>
      <c r="F183" s="18">
        <f>C183/E183</f>
        <v>0.70333333333333337</v>
      </c>
      <c r="G183" s="18">
        <f>D183/E183</f>
        <v>0.29666666666666669</v>
      </c>
      <c r="H183" s="18"/>
      <c r="I183" s="15">
        <v>1</v>
      </c>
      <c r="J183" s="15">
        <v>16</v>
      </c>
      <c r="K183" s="15">
        <v>518</v>
      </c>
      <c r="L183" s="15">
        <v>1047</v>
      </c>
      <c r="M183" s="15">
        <v>1</v>
      </c>
      <c r="N183" s="15">
        <v>2</v>
      </c>
      <c r="O183" s="15">
        <v>1585</v>
      </c>
      <c r="P183" s="25">
        <f>K183/O183</f>
        <v>0.32681388012618295</v>
      </c>
      <c r="Q183" s="19">
        <f>L183/O183</f>
        <v>0.66056782334384856</v>
      </c>
      <c r="R183" s="19">
        <f>E183/L183</f>
        <v>0.28653295128939826</v>
      </c>
      <c r="S183" s="19" t="s">
        <v>468</v>
      </c>
      <c r="T183" s="15" t="s">
        <v>434</v>
      </c>
      <c r="V183" s="20">
        <v>33</v>
      </c>
      <c r="W183" s="20">
        <v>126</v>
      </c>
      <c r="X183" s="20">
        <v>0</v>
      </c>
      <c r="Y183" s="20">
        <v>159</v>
      </c>
      <c r="Z183" s="21">
        <v>0.20754717</v>
      </c>
      <c r="AA183" s="21">
        <v>0.79245283</v>
      </c>
      <c r="AB183" s="15">
        <f>(E183/Y183)-1</f>
        <v>0.8867924528301887</v>
      </c>
      <c r="AC183" s="25">
        <v>0.32681388012618295</v>
      </c>
      <c r="AD183" s="22">
        <f>E183-Y183</f>
        <v>141</v>
      </c>
    </row>
    <row r="184" spans="1:30">
      <c r="A184" s="15" t="s">
        <v>415</v>
      </c>
      <c r="B184" s="16" t="s">
        <v>286</v>
      </c>
      <c r="C184" s="16">
        <v>141</v>
      </c>
      <c r="D184" s="16">
        <v>55</v>
      </c>
      <c r="E184" s="17" t="s">
        <v>262</v>
      </c>
      <c r="F184" s="18">
        <f>C184/E184</f>
        <v>0.71938775510204078</v>
      </c>
      <c r="G184" s="18">
        <f>D184/E184</f>
        <v>0.28061224489795916</v>
      </c>
      <c r="H184" s="18"/>
      <c r="I184" s="15">
        <v>2</v>
      </c>
      <c r="J184" s="15">
        <v>16</v>
      </c>
      <c r="K184" s="15">
        <v>320</v>
      </c>
      <c r="L184" s="15">
        <v>639</v>
      </c>
      <c r="M184" s="15">
        <v>1</v>
      </c>
      <c r="N184" s="15">
        <v>3</v>
      </c>
      <c r="O184" s="15">
        <v>981</v>
      </c>
      <c r="P184" s="25">
        <f>K184/O184</f>
        <v>0.32619775739041795</v>
      </c>
      <c r="Q184" s="19">
        <f>L184/O184</f>
        <v>0.65137614678899081</v>
      </c>
      <c r="R184" s="19">
        <f>E184/L184</f>
        <v>0.30672926447574334</v>
      </c>
      <c r="S184" s="19" t="s">
        <v>468</v>
      </c>
      <c r="T184" s="15" t="s">
        <v>434</v>
      </c>
      <c r="V184" s="20">
        <v>23</v>
      </c>
      <c r="W184" s="20">
        <v>134</v>
      </c>
      <c r="X184" s="20">
        <v>0</v>
      </c>
      <c r="Y184" s="20">
        <v>157</v>
      </c>
      <c r="Z184" s="21">
        <v>0.146496815</v>
      </c>
      <c r="AA184" s="21">
        <v>0.853503185</v>
      </c>
      <c r="AB184" s="15">
        <f>(E184/Y184)-1</f>
        <v>0.24840764331210186</v>
      </c>
      <c r="AC184" s="25">
        <v>0.32619775739041795</v>
      </c>
      <c r="AD184" s="22">
        <f>E184-Y184</f>
        <v>39</v>
      </c>
    </row>
    <row r="185" spans="1:30">
      <c r="A185" s="15" t="s">
        <v>416</v>
      </c>
      <c r="B185" s="16" t="s">
        <v>248</v>
      </c>
      <c r="C185" s="16">
        <v>289</v>
      </c>
      <c r="D185" s="16">
        <v>208</v>
      </c>
      <c r="E185" s="17" t="s">
        <v>147</v>
      </c>
      <c r="F185" s="18">
        <f>C185/E185</f>
        <v>0.58148893360160969</v>
      </c>
      <c r="G185" s="18">
        <f>D185/E185</f>
        <v>0.41851106639839036</v>
      </c>
      <c r="H185" s="18"/>
      <c r="I185" s="15">
        <v>5</v>
      </c>
      <c r="J185" s="15">
        <v>16</v>
      </c>
      <c r="K185" s="15">
        <v>762</v>
      </c>
      <c r="L185" s="15">
        <v>1554</v>
      </c>
      <c r="M185" s="15">
        <v>3</v>
      </c>
      <c r="N185" s="15">
        <v>3</v>
      </c>
      <c r="O185" s="15">
        <v>2343</v>
      </c>
      <c r="P185" s="25">
        <f>K185/O185</f>
        <v>0.32522407170294493</v>
      </c>
      <c r="Q185" s="19">
        <f>L185/O185</f>
        <v>0.66325224071702948</v>
      </c>
      <c r="R185" s="19">
        <f>E185/L185</f>
        <v>0.31981981981981983</v>
      </c>
      <c r="S185" s="19" t="s">
        <v>468</v>
      </c>
      <c r="T185" s="15" t="s">
        <v>434</v>
      </c>
      <c r="V185" s="20">
        <v>43</v>
      </c>
      <c r="W185" s="20">
        <v>284</v>
      </c>
      <c r="X185" s="20"/>
      <c r="Y185" s="20">
        <v>327</v>
      </c>
      <c r="Z185" s="21">
        <v>0.13149847100000001</v>
      </c>
      <c r="AA185" s="21">
        <v>0.86850152899999999</v>
      </c>
      <c r="AB185" s="15">
        <f>(E185/Y185)-1</f>
        <v>0.51987767584097866</v>
      </c>
      <c r="AC185" s="25">
        <v>0.32522407170294493</v>
      </c>
      <c r="AD185" s="22">
        <f>E185-Y185</f>
        <v>170</v>
      </c>
    </row>
    <row r="186" spans="1:30">
      <c r="A186" s="15" t="s">
        <v>415</v>
      </c>
      <c r="B186" s="16" t="s">
        <v>59</v>
      </c>
      <c r="C186" s="16">
        <v>459</v>
      </c>
      <c r="D186" s="16">
        <v>201</v>
      </c>
      <c r="E186" s="17" t="s">
        <v>132</v>
      </c>
      <c r="F186" s="18">
        <f>C186/E186</f>
        <v>0.69545454545454544</v>
      </c>
      <c r="G186" s="18">
        <f>D186/E186</f>
        <v>0.30454545454545456</v>
      </c>
      <c r="H186" s="18"/>
      <c r="I186" s="15">
        <v>7</v>
      </c>
      <c r="J186" s="15">
        <v>30</v>
      </c>
      <c r="K186" s="15">
        <v>934</v>
      </c>
      <c r="L186" s="15">
        <v>1903</v>
      </c>
      <c r="M186" s="15">
        <v>7</v>
      </c>
      <c r="N186" s="15">
        <v>3</v>
      </c>
      <c r="O186" s="15">
        <v>2884</v>
      </c>
      <c r="P186" s="25">
        <f>K186/O186</f>
        <v>0.32385575589459087</v>
      </c>
      <c r="Q186" s="19">
        <f>L186/O186</f>
        <v>0.65984743411927882</v>
      </c>
      <c r="R186" s="19">
        <f>E186/L186</f>
        <v>0.34682080924855491</v>
      </c>
      <c r="S186" s="19" t="s">
        <v>468</v>
      </c>
      <c r="T186" s="15" t="s">
        <v>434</v>
      </c>
      <c r="V186" s="20">
        <v>92</v>
      </c>
      <c r="W186" s="20">
        <v>321</v>
      </c>
      <c r="X186" s="20">
        <v>0</v>
      </c>
      <c r="Y186" s="20">
        <v>413</v>
      </c>
      <c r="Z186" s="21">
        <v>0.222760291</v>
      </c>
      <c r="AA186" s="21">
        <v>0.77723970899999995</v>
      </c>
      <c r="AB186" s="15">
        <f>(E186/Y186)-1</f>
        <v>0.59806295399515741</v>
      </c>
      <c r="AC186" s="25">
        <v>0.32385575589459087</v>
      </c>
      <c r="AD186" s="22">
        <f>E186-Y186</f>
        <v>247</v>
      </c>
    </row>
    <row r="187" spans="1:30">
      <c r="A187" s="15" t="s">
        <v>421</v>
      </c>
      <c r="B187" s="16" t="s">
        <v>210</v>
      </c>
      <c r="C187" s="16">
        <v>123</v>
      </c>
      <c r="D187" s="16">
        <v>189</v>
      </c>
      <c r="E187" s="17" t="s">
        <v>121</v>
      </c>
      <c r="F187" s="18">
        <f>C187/E187</f>
        <v>0.39423076923076922</v>
      </c>
      <c r="G187" s="18">
        <f>D187/E187</f>
        <v>0.60576923076923073</v>
      </c>
      <c r="H187" s="18"/>
      <c r="I187" s="15">
        <v>4</v>
      </c>
      <c r="J187" s="15">
        <v>16</v>
      </c>
      <c r="K187" s="15">
        <v>605</v>
      </c>
      <c r="L187" s="15">
        <v>1242</v>
      </c>
      <c r="M187" s="15">
        <v>3</v>
      </c>
      <c r="N187" s="15">
        <v>4</v>
      </c>
      <c r="O187" s="15">
        <v>1874</v>
      </c>
      <c r="P187" s="25">
        <f>K187/O187</f>
        <v>0.32283884738527213</v>
      </c>
      <c r="Q187" s="19">
        <f>L187/O187</f>
        <v>0.66275346851654215</v>
      </c>
      <c r="R187" s="19">
        <f>E187/L187</f>
        <v>0.25120772946859904</v>
      </c>
      <c r="S187" s="19" t="s">
        <v>468</v>
      </c>
      <c r="T187" s="15" t="s">
        <v>434</v>
      </c>
      <c r="V187" s="20">
        <v>18</v>
      </c>
      <c r="W187" s="20">
        <v>201</v>
      </c>
      <c r="X187" s="20"/>
      <c r="Y187" s="20">
        <v>219</v>
      </c>
      <c r="Z187" s="21">
        <v>8.2191781000000005E-2</v>
      </c>
      <c r="AA187" s="21">
        <v>0.91780821899999998</v>
      </c>
      <c r="AB187" s="15">
        <f>(E187/Y187)-1</f>
        <v>0.42465753424657526</v>
      </c>
      <c r="AC187" s="25">
        <v>0.32283884738527213</v>
      </c>
      <c r="AD187" s="22">
        <f>E187-Y187</f>
        <v>93</v>
      </c>
    </row>
    <row r="188" spans="1:30">
      <c r="A188" s="15" t="s">
        <v>414</v>
      </c>
      <c r="B188" s="16" t="s">
        <v>53</v>
      </c>
      <c r="C188" s="16">
        <v>56</v>
      </c>
      <c r="D188" s="16">
        <v>45</v>
      </c>
      <c r="E188" s="17" t="s">
        <v>326</v>
      </c>
      <c r="F188" s="18">
        <f>C188/E188</f>
        <v>0.5544554455445545</v>
      </c>
      <c r="G188" s="18">
        <f>D188/E188</f>
        <v>0.44554455445544555</v>
      </c>
      <c r="H188" s="18"/>
      <c r="I188" s="15">
        <v>0</v>
      </c>
      <c r="J188" s="15">
        <v>6</v>
      </c>
      <c r="K188" s="15">
        <v>168</v>
      </c>
      <c r="L188" s="15">
        <v>344</v>
      </c>
      <c r="M188" s="15">
        <v>1</v>
      </c>
      <c r="N188" s="15">
        <v>4</v>
      </c>
      <c r="O188" s="15">
        <v>523</v>
      </c>
      <c r="P188" s="25">
        <f>K188/O188</f>
        <v>0.32122370936902483</v>
      </c>
      <c r="Q188" s="19">
        <f>L188/O188</f>
        <v>0.65774378585086046</v>
      </c>
      <c r="R188" s="19">
        <f>E188/L188</f>
        <v>0.29360465116279072</v>
      </c>
      <c r="S188" s="19" t="s">
        <v>468</v>
      </c>
      <c r="T188" s="15" t="s">
        <v>434</v>
      </c>
      <c r="V188" s="20">
        <v>23</v>
      </c>
      <c r="W188" s="20">
        <v>55</v>
      </c>
      <c r="X188" s="20"/>
      <c r="Y188" s="20">
        <v>78</v>
      </c>
      <c r="Z188" s="21">
        <v>0.29487179499999999</v>
      </c>
      <c r="AA188" s="21">
        <v>0.70512820499999995</v>
      </c>
      <c r="AB188" s="15">
        <f>(E188/Y188)-1</f>
        <v>0.29487179487179493</v>
      </c>
      <c r="AC188" s="25">
        <v>0.32122370936902483</v>
      </c>
      <c r="AD188" s="22">
        <f>E188-Y188</f>
        <v>23</v>
      </c>
    </row>
    <row r="189" spans="1:30">
      <c r="A189" s="15" t="s">
        <v>415</v>
      </c>
      <c r="B189" s="16" t="s">
        <v>267</v>
      </c>
      <c r="C189" s="16">
        <v>172</v>
      </c>
      <c r="D189" s="16">
        <v>63</v>
      </c>
      <c r="E189" s="17" t="s">
        <v>58</v>
      </c>
      <c r="F189" s="18">
        <f>C189/E189</f>
        <v>0.73191489361702122</v>
      </c>
      <c r="G189" s="18">
        <f>D189/E189</f>
        <v>0.26808510638297872</v>
      </c>
      <c r="H189" s="18"/>
      <c r="I189" s="15">
        <v>2</v>
      </c>
      <c r="J189" s="15">
        <v>7</v>
      </c>
      <c r="K189" s="15">
        <v>375</v>
      </c>
      <c r="L189" s="15">
        <v>785</v>
      </c>
      <c r="M189" s="15">
        <v>3</v>
      </c>
      <c r="N189" s="15">
        <v>3</v>
      </c>
      <c r="O189" s="15">
        <v>1175</v>
      </c>
      <c r="P189" s="25">
        <f>K189/O189</f>
        <v>0.31914893617021278</v>
      </c>
      <c r="Q189" s="19">
        <f>L189/O189</f>
        <v>0.66808510638297869</v>
      </c>
      <c r="R189" s="19">
        <f>E189/L189</f>
        <v>0.29936305732484075</v>
      </c>
      <c r="S189" s="19" t="s">
        <v>468</v>
      </c>
      <c r="T189" s="15" t="s">
        <v>434</v>
      </c>
      <c r="V189" s="20">
        <v>32</v>
      </c>
      <c r="W189" s="20">
        <v>134</v>
      </c>
      <c r="X189" s="20">
        <v>0</v>
      </c>
      <c r="Y189" s="20">
        <v>166</v>
      </c>
      <c r="Z189" s="21">
        <v>0.19277108400000001</v>
      </c>
      <c r="AA189" s="21">
        <v>0.80722891600000002</v>
      </c>
      <c r="AB189" s="15">
        <f>(E189/Y189)-1</f>
        <v>0.4156626506024097</v>
      </c>
      <c r="AC189" s="25">
        <v>0.31914893617021278</v>
      </c>
      <c r="AD189" s="22">
        <f>E189-Y189</f>
        <v>69</v>
      </c>
    </row>
    <row r="190" spans="1:30">
      <c r="A190" s="15" t="s">
        <v>413</v>
      </c>
      <c r="B190" s="16" t="s">
        <v>252</v>
      </c>
      <c r="C190" s="16">
        <v>105</v>
      </c>
      <c r="D190" s="16">
        <v>147</v>
      </c>
      <c r="E190" s="17" t="s">
        <v>402</v>
      </c>
      <c r="F190" s="18">
        <f>C190/E190</f>
        <v>0.41666666666666669</v>
      </c>
      <c r="G190" s="18">
        <f>D190/E190</f>
        <v>0.58333333333333337</v>
      </c>
      <c r="H190" s="18"/>
      <c r="I190" s="15">
        <v>3</v>
      </c>
      <c r="J190" s="15">
        <v>16</v>
      </c>
      <c r="K190" s="15">
        <v>473</v>
      </c>
      <c r="L190" s="15">
        <v>993</v>
      </c>
      <c r="M190" s="15">
        <v>3</v>
      </c>
      <c r="N190" s="15">
        <v>1</v>
      </c>
      <c r="O190" s="15">
        <v>1489</v>
      </c>
      <c r="P190" s="25">
        <f>K190/O190</f>
        <v>0.31766286098052382</v>
      </c>
      <c r="Q190" s="19">
        <f>L190/O190</f>
        <v>0.66689053055742109</v>
      </c>
      <c r="R190" s="19">
        <f>E190/L190</f>
        <v>0.25377643504531722</v>
      </c>
      <c r="S190" s="19" t="s">
        <v>468</v>
      </c>
      <c r="T190" s="15" t="s">
        <v>434</v>
      </c>
      <c r="V190" s="20">
        <v>23</v>
      </c>
      <c r="W190" s="20">
        <v>183</v>
      </c>
      <c r="X190" s="20">
        <v>0</v>
      </c>
      <c r="Y190" s="20">
        <v>206</v>
      </c>
      <c r="Z190" s="21">
        <v>0.11165048499999999</v>
      </c>
      <c r="AA190" s="21">
        <v>0.88834951500000003</v>
      </c>
      <c r="AB190" s="15">
        <f>(E190/Y190)-1</f>
        <v>0.22330097087378631</v>
      </c>
      <c r="AC190" s="25">
        <v>0.31766286098052382</v>
      </c>
      <c r="AD190" s="22">
        <f>E190-Y190</f>
        <v>46</v>
      </c>
    </row>
    <row r="191" spans="1:30">
      <c r="A191" s="15" t="s">
        <v>412</v>
      </c>
      <c r="B191" s="16" t="s">
        <v>162</v>
      </c>
      <c r="C191" s="16">
        <v>224</v>
      </c>
      <c r="D191" s="16">
        <v>173</v>
      </c>
      <c r="E191" s="17" t="s">
        <v>300</v>
      </c>
      <c r="F191" s="18">
        <f>C191/E191</f>
        <v>0.5642317380352645</v>
      </c>
      <c r="G191" s="18">
        <f>D191/E191</f>
        <v>0.4357682619647355</v>
      </c>
      <c r="H191" s="18"/>
      <c r="I191" s="15">
        <v>7</v>
      </c>
      <c r="J191" s="15">
        <v>29</v>
      </c>
      <c r="K191" s="15">
        <v>1306</v>
      </c>
      <c r="L191" s="15">
        <v>2798</v>
      </c>
      <c r="M191" s="15">
        <v>5</v>
      </c>
      <c r="N191" s="15">
        <v>5</v>
      </c>
      <c r="O191" s="15">
        <v>4150</v>
      </c>
      <c r="P191" s="25">
        <f>K191/O191</f>
        <v>0.31469879518072291</v>
      </c>
      <c r="Q191" s="19">
        <f>L191/O191</f>
        <v>0.67421686746987952</v>
      </c>
      <c r="R191" s="19">
        <f>E191/L191</f>
        <v>0.14188706218727662</v>
      </c>
      <c r="S191" s="19" t="s">
        <v>468</v>
      </c>
      <c r="T191" s="15" t="s">
        <v>434</v>
      </c>
      <c r="V191" s="20">
        <v>106</v>
      </c>
      <c r="W191" s="20">
        <v>517</v>
      </c>
      <c r="X191" s="20"/>
      <c r="Y191" s="20">
        <v>623</v>
      </c>
      <c r="Z191" s="21">
        <v>0.170144462</v>
      </c>
      <c r="AA191" s="21">
        <v>0.829855538</v>
      </c>
      <c r="AB191" s="15">
        <f>(E191/Y191)-1</f>
        <v>-0.362760834670947</v>
      </c>
      <c r="AC191" s="25">
        <v>0.31469879518072291</v>
      </c>
      <c r="AD191" s="22">
        <f>E191-Y191</f>
        <v>-226</v>
      </c>
    </row>
    <row r="192" spans="1:30">
      <c r="A192" s="15" t="s">
        <v>415</v>
      </c>
      <c r="B192" s="16" t="s">
        <v>113</v>
      </c>
      <c r="C192" s="16">
        <v>222</v>
      </c>
      <c r="D192" s="16">
        <v>114</v>
      </c>
      <c r="E192" s="17" t="s">
        <v>79</v>
      </c>
      <c r="F192" s="18">
        <f>C192/E192</f>
        <v>0.6607142857142857</v>
      </c>
      <c r="G192" s="18">
        <f>D192/E192</f>
        <v>0.3392857142857143</v>
      </c>
      <c r="H192" s="18"/>
      <c r="I192" s="15">
        <v>0</v>
      </c>
      <c r="J192" s="15">
        <v>20</v>
      </c>
      <c r="K192" s="15">
        <v>586</v>
      </c>
      <c r="L192" s="15">
        <v>1254</v>
      </c>
      <c r="M192" s="15">
        <v>3</v>
      </c>
      <c r="N192" s="15">
        <v>7</v>
      </c>
      <c r="O192" s="15">
        <v>1870</v>
      </c>
      <c r="P192" s="25">
        <f>K192/O192</f>
        <v>0.31336898395721924</v>
      </c>
      <c r="Q192" s="19">
        <f>L192/O192</f>
        <v>0.6705882352941176</v>
      </c>
      <c r="R192" s="19">
        <f>E192/L192</f>
        <v>0.26794258373205743</v>
      </c>
      <c r="S192" s="19" t="s">
        <v>468</v>
      </c>
      <c r="T192" s="15" t="s">
        <v>434</v>
      </c>
      <c r="V192" s="20">
        <v>45</v>
      </c>
      <c r="W192" s="20">
        <v>171</v>
      </c>
      <c r="X192" s="20">
        <v>0</v>
      </c>
      <c r="Y192" s="20">
        <v>216</v>
      </c>
      <c r="Z192" s="21">
        <v>0.20833333300000001</v>
      </c>
      <c r="AA192" s="21">
        <v>0.79166666699999999</v>
      </c>
      <c r="AB192" s="15">
        <f>(E192/Y192)-1</f>
        <v>0.55555555555555558</v>
      </c>
      <c r="AC192" s="25">
        <v>0.31336898395721924</v>
      </c>
      <c r="AD192" s="22">
        <f>E192-Y192</f>
        <v>120</v>
      </c>
    </row>
    <row r="193" spans="1:30">
      <c r="A193" s="15" t="s">
        <v>418</v>
      </c>
      <c r="B193" s="16" t="s">
        <v>408</v>
      </c>
      <c r="C193" s="16">
        <v>195</v>
      </c>
      <c r="D193" s="16">
        <v>122</v>
      </c>
      <c r="E193" s="17" t="s">
        <v>446</v>
      </c>
      <c r="F193" s="18">
        <f>C193/E193</f>
        <v>0.6151419558359621</v>
      </c>
      <c r="G193" s="18">
        <f>D193/E193</f>
        <v>0.38485804416403785</v>
      </c>
      <c r="H193" s="18"/>
      <c r="I193" s="15">
        <v>5</v>
      </c>
      <c r="J193" s="15">
        <v>10</v>
      </c>
      <c r="K193" s="15">
        <v>406</v>
      </c>
      <c r="L193" s="15">
        <v>867</v>
      </c>
      <c r="M193" s="15">
        <v>3</v>
      </c>
      <c r="N193" s="15">
        <v>5</v>
      </c>
      <c r="O193" s="15">
        <v>1296</v>
      </c>
      <c r="P193" s="25">
        <f>K193/O193</f>
        <v>0.31327160493827161</v>
      </c>
      <c r="Q193" s="19">
        <f>L193/O193</f>
        <v>0.66898148148148151</v>
      </c>
      <c r="R193" s="19">
        <f>E193/L193</f>
        <v>0.36562860438292966</v>
      </c>
      <c r="S193" s="19" t="s">
        <v>468</v>
      </c>
      <c r="T193" s="15" t="s">
        <v>434</v>
      </c>
      <c r="V193" s="20">
        <v>40</v>
      </c>
      <c r="W193" s="20">
        <v>163</v>
      </c>
      <c r="X193" s="20">
        <v>0</v>
      </c>
      <c r="Y193" s="20">
        <v>203</v>
      </c>
      <c r="Z193" s="21">
        <v>0.19704433499999999</v>
      </c>
      <c r="AA193" s="21">
        <v>0.80295566500000004</v>
      </c>
      <c r="AB193" s="15">
        <f>(E193/Y193)-1</f>
        <v>0.56157635467980294</v>
      </c>
      <c r="AC193" s="25">
        <v>0.31327160493827161</v>
      </c>
      <c r="AD193" s="22">
        <f>E193-Y193</f>
        <v>114</v>
      </c>
    </row>
    <row r="194" spans="1:30">
      <c r="A194" s="15" t="s">
        <v>418</v>
      </c>
      <c r="B194" s="16" t="s">
        <v>156</v>
      </c>
      <c r="C194" s="16">
        <v>191</v>
      </c>
      <c r="D194" s="16">
        <v>132</v>
      </c>
      <c r="E194" s="17" t="s">
        <v>450</v>
      </c>
      <c r="F194" s="18">
        <f>C194/E194</f>
        <v>0.59133126934984526</v>
      </c>
      <c r="G194" s="18">
        <f>D194/E194</f>
        <v>0.4086687306501548</v>
      </c>
      <c r="H194" s="18"/>
      <c r="I194" s="15">
        <v>2</v>
      </c>
      <c r="J194" s="15">
        <v>6</v>
      </c>
      <c r="K194" s="15">
        <v>442</v>
      </c>
      <c r="L194" s="15">
        <v>972</v>
      </c>
      <c r="M194" s="15">
        <v>1</v>
      </c>
      <c r="N194" s="15">
        <v>0</v>
      </c>
      <c r="O194" s="15">
        <v>1423</v>
      </c>
      <c r="P194" s="25">
        <f>K194/O194</f>
        <v>0.3106113843991567</v>
      </c>
      <c r="Q194" s="19">
        <f>L194/O194</f>
        <v>0.68306394940267046</v>
      </c>
      <c r="R194" s="19">
        <f>E194/L194</f>
        <v>0.33230452674897121</v>
      </c>
      <c r="S194" s="19" t="s">
        <v>468</v>
      </c>
      <c r="T194" s="15" t="s">
        <v>434</v>
      </c>
      <c r="V194" s="20">
        <v>40</v>
      </c>
      <c r="W194" s="20">
        <v>174</v>
      </c>
      <c r="X194" s="20">
        <v>0</v>
      </c>
      <c r="Y194" s="20">
        <v>214</v>
      </c>
      <c r="Z194" s="21">
        <v>0.186915888</v>
      </c>
      <c r="AA194" s="21">
        <v>0.81308411199999997</v>
      </c>
      <c r="AB194" s="15">
        <f>(E194/Y194)-1</f>
        <v>0.50934579439252325</v>
      </c>
      <c r="AC194" s="25">
        <v>0.3106113843991567</v>
      </c>
      <c r="AD194" s="22">
        <f>E194-Y194</f>
        <v>109</v>
      </c>
    </row>
    <row r="195" spans="1:30">
      <c r="A195" s="15" t="s">
        <v>418</v>
      </c>
      <c r="B195" s="16" t="s">
        <v>144</v>
      </c>
      <c r="C195" s="16">
        <v>77</v>
      </c>
      <c r="D195" s="16">
        <v>36</v>
      </c>
      <c r="E195" s="17" t="s">
        <v>60</v>
      </c>
      <c r="F195" s="18">
        <f>C195/E195</f>
        <v>0.68141592920353977</v>
      </c>
      <c r="G195" s="18">
        <f>D195/E195</f>
        <v>0.31858407079646017</v>
      </c>
      <c r="H195" s="18"/>
      <c r="I195" s="15">
        <v>5</v>
      </c>
      <c r="J195" s="15">
        <v>6</v>
      </c>
      <c r="K195" s="15">
        <v>200</v>
      </c>
      <c r="L195" s="15">
        <v>424</v>
      </c>
      <c r="M195" s="15">
        <v>1</v>
      </c>
      <c r="N195" s="15">
        <v>10</v>
      </c>
      <c r="O195" s="15">
        <v>646</v>
      </c>
      <c r="P195" s="25">
        <f>K195/O195</f>
        <v>0.30959752321981426</v>
      </c>
      <c r="Q195" s="19">
        <f>L195/O195</f>
        <v>0.65634674922600622</v>
      </c>
      <c r="R195" s="19">
        <f>E195/L195</f>
        <v>0.26650943396226418</v>
      </c>
      <c r="S195" s="19" t="s">
        <v>468</v>
      </c>
      <c r="T195" s="15" t="s">
        <v>434</v>
      </c>
      <c r="V195" s="20">
        <v>24</v>
      </c>
      <c r="W195" s="20">
        <v>68</v>
      </c>
      <c r="X195" s="20">
        <v>0</v>
      </c>
      <c r="Y195" s="20">
        <v>92</v>
      </c>
      <c r="Z195" s="21">
        <v>0.26086956500000003</v>
      </c>
      <c r="AA195" s="21">
        <v>0.73913043499999997</v>
      </c>
      <c r="AB195" s="15">
        <f>(E195/Y195)-1</f>
        <v>0.22826086956521729</v>
      </c>
      <c r="AC195" s="25">
        <v>0.30959752321981426</v>
      </c>
      <c r="AD195" s="22">
        <f>E195-Y195</f>
        <v>21</v>
      </c>
    </row>
    <row r="196" spans="1:30">
      <c r="A196" s="15" t="s">
        <v>415</v>
      </c>
      <c r="B196" s="16" t="s">
        <v>27</v>
      </c>
      <c r="C196" s="16">
        <v>214</v>
      </c>
      <c r="D196" s="16">
        <v>86</v>
      </c>
      <c r="E196" s="17" t="s">
        <v>391</v>
      </c>
      <c r="F196" s="18">
        <f>C196/E196</f>
        <v>0.71333333333333337</v>
      </c>
      <c r="G196" s="18">
        <f>D196/E196</f>
        <v>0.28666666666666668</v>
      </c>
      <c r="H196" s="18"/>
      <c r="I196" s="15">
        <v>6</v>
      </c>
      <c r="J196" s="15">
        <v>11</v>
      </c>
      <c r="K196" s="15">
        <v>404</v>
      </c>
      <c r="L196" s="15">
        <v>875</v>
      </c>
      <c r="M196" s="15">
        <v>5</v>
      </c>
      <c r="N196" s="15">
        <v>4</v>
      </c>
      <c r="O196" s="15">
        <v>1305</v>
      </c>
      <c r="P196" s="25">
        <f>K196/O196</f>
        <v>0.3095785440613027</v>
      </c>
      <c r="Q196" s="19">
        <f>L196/O196</f>
        <v>0.67049808429118773</v>
      </c>
      <c r="R196" s="19">
        <f>E196/L196</f>
        <v>0.34285714285714286</v>
      </c>
      <c r="S196" s="19" t="s">
        <v>468</v>
      </c>
      <c r="T196" s="15" t="s">
        <v>434</v>
      </c>
      <c r="V196" s="20">
        <v>66</v>
      </c>
      <c r="W196" s="20">
        <v>172</v>
      </c>
      <c r="X196" s="20">
        <v>0</v>
      </c>
      <c r="Y196" s="20">
        <v>238</v>
      </c>
      <c r="Z196" s="21">
        <v>0.27731092400000001</v>
      </c>
      <c r="AA196" s="21">
        <v>0.72268907599999999</v>
      </c>
      <c r="AB196" s="15">
        <f>(E196/Y196)-1</f>
        <v>0.26050420168067223</v>
      </c>
      <c r="AC196" s="25">
        <v>0.3095785440613027</v>
      </c>
      <c r="AD196" s="22">
        <f>E196-Y196</f>
        <v>62</v>
      </c>
    </row>
    <row r="197" spans="1:30">
      <c r="A197" s="15" t="s">
        <v>415</v>
      </c>
      <c r="B197" s="16" t="s">
        <v>229</v>
      </c>
      <c r="C197" s="16">
        <v>178</v>
      </c>
      <c r="D197" s="16">
        <v>78</v>
      </c>
      <c r="E197" s="17" t="s">
        <v>397</v>
      </c>
      <c r="F197" s="18">
        <f>C197/E197</f>
        <v>0.6953125</v>
      </c>
      <c r="G197" s="18">
        <f>D197/E197</f>
        <v>0.3046875</v>
      </c>
      <c r="H197" s="18"/>
      <c r="I197" s="15">
        <v>2</v>
      </c>
      <c r="J197" s="15">
        <v>7</v>
      </c>
      <c r="K197" s="15">
        <v>296</v>
      </c>
      <c r="L197" s="15">
        <v>642</v>
      </c>
      <c r="M197" s="15">
        <v>1</v>
      </c>
      <c r="N197" s="15">
        <v>9</v>
      </c>
      <c r="O197" s="15">
        <v>957</v>
      </c>
      <c r="P197" s="25">
        <f>K197/O197</f>
        <v>0.30929989550679204</v>
      </c>
      <c r="Q197" s="19">
        <f>L197/O197</f>
        <v>0.67084639498432597</v>
      </c>
      <c r="R197" s="19">
        <f>E197/L197</f>
        <v>0.39875389408099687</v>
      </c>
      <c r="S197" s="19" t="s">
        <v>468</v>
      </c>
      <c r="T197" s="15" t="s">
        <v>434</v>
      </c>
      <c r="V197" s="20">
        <v>59</v>
      </c>
      <c r="W197" s="20">
        <v>124</v>
      </c>
      <c r="X197" s="20">
        <v>0</v>
      </c>
      <c r="Y197" s="20">
        <v>183</v>
      </c>
      <c r="Z197" s="21">
        <v>0.32240437199999999</v>
      </c>
      <c r="AA197" s="21">
        <v>0.67759562799999995</v>
      </c>
      <c r="AB197" s="15">
        <f>(E197/Y197)-1</f>
        <v>0.39890710382513661</v>
      </c>
      <c r="AC197" s="25">
        <v>0.30929989550679204</v>
      </c>
      <c r="AD197" s="22">
        <f>E197-Y197</f>
        <v>73</v>
      </c>
    </row>
    <row r="198" spans="1:30">
      <c r="A198" s="15" t="s">
        <v>416</v>
      </c>
      <c r="B198" s="16" t="s">
        <v>337</v>
      </c>
      <c r="C198" s="16">
        <v>280</v>
      </c>
      <c r="D198" s="16">
        <v>302</v>
      </c>
      <c r="E198" s="17" t="s">
        <v>271</v>
      </c>
      <c r="F198" s="18">
        <f>C198/E198</f>
        <v>0.48109965635738833</v>
      </c>
      <c r="G198" s="18">
        <f>D198/E198</f>
        <v>0.51890034364261173</v>
      </c>
      <c r="H198" s="18"/>
      <c r="I198" s="15">
        <v>5</v>
      </c>
      <c r="J198" s="15">
        <v>13</v>
      </c>
      <c r="K198" s="15">
        <v>728</v>
      </c>
      <c r="L198" s="15">
        <v>1610</v>
      </c>
      <c r="M198" s="15">
        <v>2</v>
      </c>
      <c r="N198" s="15">
        <v>0</v>
      </c>
      <c r="O198" s="15">
        <v>2358</v>
      </c>
      <c r="P198" s="25">
        <f>K198/O198</f>
        <v>0.30873621713316368</v>
      </c>
      <c r="Q198" s="19">
        <f>L198/O198</f>
        <v>0.68278201865988131</v>
      </c>
      <c r="R198" s="19">
        <f>E198/L198</f>
        <v>0.36149068322981365</v>
      </c>
      <c r="S198" s="19" t="s">
        <v>468</v>
      </c>
      <c r="T198" s="15" t="s">
        <v>434</v>
      </c>
      <c r="V198" s="20">
        <v>66</v>
      </c>
      <c r="W198" s="20">
        <v>314</v>
      </c>
      <c r="X198" s="20"/>
      <c r="Y198" s="20">
        <v>380</v>
      </c>
      <c r="Z198" s="21">
        <v>0.17368421100000001</v>
      </c>
      <c r="AA198" s="21">
        <v>0.82631578900000002</v>
      </c>
      <c r="AB198" s="15">
        <f>(E198/Y198)-1</f>
        <v>0.53157894736842115</v>
      </c>
      <c r="AC198" s="25">
        <v>0.30873621713316368</v>
      </c>
      <c r="AD198" s="22">
        <f>E198-Y198</f>
        <v>202</v>
      </c>
    </row>
    <row r="199" spans="1:30">
      <c r="A199" s="15" t="s">
        <v>414</v>
      </c>
      <c r="B199" s="16" t="s">
        <v>19</v>
      </c>
      <c r="C199" s="16">
        <v>220</v>
      </c>
      <c r="D199" s="16">
        <v>207</v>
      </c>
      <c r="E199" s="17" t="s">
        <v>170</v>
      </c>
      <c r="F199" s="18">
        <f>C199/E199</f>
        <v>0.51522248243559721</v>
      </c>
      <c r="G199" s="18">
        <f>D199/E199</f>
        <v>0.48477751756440279</v>
      </c>
      <c r="H199" s="18"/>
      <c r="I199" s="15">
        <v>6</v>
      </c>
      <c r="J199" s="15">
        <v>17</v>
      </c>
      <c r="K199" s="15">
        <v>817</v>
      </c>
      <c r="L199" s="15">
        <v>1799</v>
      </c>
      <c r="M199" s="15">
        <v>5</v>
      </c>
      <c r="N199" s="15">
        <v>3</v>
      </c>
      <c r="O199" s="15">
        <v>2647</v>
      </c>
      <c r="P199" s="25">
        <f>K199/O199</f>
        <v>0.30865130336229696</v>
      </c>
      <c r="Q199" s="19">
        <f>L199/O199</f>
        <v>0.67963732527389498</v>
      </c>
      <c r="R199" s="19">
        <f>E199/L199</f>
        <v>0.23735408560311283</v>
      </c>
      <c r="S199" s="19" t="s">
        <v>468</v>
      </c>
      <c r="T199" s="15" t="s">
        <v>434</v>
      </c>
      <c r="V199" s="20">
        <v>85</v>
      </c>
      <c r="W199" s="20">
        <v>377</v>
      </c>
      <c r="X199" s="20"/>
      <c r="Y199" s="20">
        <v>462</v>
      </c>
      <c r="Z199" s="21">
        <v>0.18398268400000001</v>
      </c>
      <c r="AA199" s="21">
        <v>0.81601731600000005</v>
      </c>
      <c r="AB199" s="15">
        <f>(E199/Y199)-1</f>
        <v>-7.5757575757575801E-2</v>
      </c>
      <c r="AC199" s="25">
        <v>0.30865130336229696</v>
      </c>
      <c r="AD199" s="22">
        <f>E199-Y199</f>
        <v>-35</v>
      </c>
    </row>
    <row r="200" spans="1:30">
      <c r="A200" s="15" t="s">
        <v>416</v>
      </c>
      <c r="B200" s="16" t="s">
        <v>57</v>
      </c>
      <c r="C200" s="16">
        <v>261</v>
      </c>
      <c r="D200" s="16">
        <v>316</v>
      </c>
      <c r="E200" s="17" t="s">
        <v>228</v>
      </c>
      <c r="F200" s="18">
        <f>C200/E200</f>
        <v>0.45233968804159447</v>
      </c>
      <c r="G200" s="18">
        <f>D200/E200</f>
        <v>0.54766031195840559</v>
      </c>
      <c r="H200" s="18"/>
      <c r="I200" s="15">
        <v>1</v>
      </c>
      <c r="J200" s="15">
        <v>13</v>
      </c>
      <c r="K200" s="15">
        <v>590</v>
      </c>
      <c r="L200" s="15">
        <v>1306</v>
      </c>
      <c r="M200" s="15">
        <v>4</v>
      </c>
      <c r="N200" s="15">
        <v>3</v>
      </c>
      <c r="O200" s="15">
        <v>1917</v>
      </c>
      <c r="P200" s="25">
        <f>K200/O200</f>
        <v>0.30777256129368807</v>
      </c>
      <c r="Q200" s="19">
        <f>L200/O200</f>
        <v>0.68127282211789253</v>
      </c>
      <c r="R200" s="19">
        <f>E200/L200</f>
        <v>0.44180704441041346</v>
      </c>
      <c r="S200" s="19" t="s">
        <v>468</v>
      </c>
      <c r="T200" s="15" t="s">
        <v>434</v>
      </c>
      <c r="V200" s="20">
        <v>47</v>
      </c>
      <c r="W200" s="20">
        <v>322</v>
      </c>
      <c r="X200" s="20"/>
      <c r="Y200" s="20">
        <v>369</v>
      </c>
      <c r="Z200" s="21">
        <v>0.12737127400000001</v>
      </c>
      <c r="AA200" s="21">
        <v>0.87262872599999997</v>
      </c>
      <c r="AB200" s="15">
        <f>(E200/Y200)-1</f>
        <v>0.56368563685636852</v>
      </c>
      <c r="AC200" s="25">
        <v>0.30777256129368807</v>
      </c>
      <c r="AD200" s="22">
        <f>E200-Y200</f>
        <v>208</v>
      </c>
    </row>
    <row r="201" spans="1:30">
      <c r="A201" s="15" t="s">
        <v>412</v>
      </c>
      <c r="B201" s="16" t="s">
        <v>175</v>
      </c>
      <c r="C201" s="16">
        <v>210</v>
      </c>
      <c r="D201" s="16">
        <v>202</v>
      </c>
      <c r="E201" s="17" t="s">
        <v>338</v>
      </c>
      <c r="F201" s="18">
        <f>C201/E201</f>
        <v>0.50970873786407767</v>
      </c>
      <c r="G201" s="18">
        <f>D201/E201</f>
        <v>0.49029126213592233</v>
      </c>
      <c r="H201" s="18"/>
      <c r="I201" s="15">
        <v>4</v>
      </c>
      <c r="J201" s="15">
        <v>14</v>
      </c>
      <c r="K201" s="15">
        <v>496</v>
      </c>
      <c r="L201" s="15">
        <v>1109</v>
      </c>
      <c r="M201" s="15">
        <v>2</v>
      </c>
      <c r="N201" s="15">
        <v>2</v>
      </c>
      <c r="O201" s="15">
        <v>1627</v>
      </c>
      <c r="P201" s="25">
        <f>K201/O201</f>
        <v>0.30485556238475719</v>
      </c>
      <c r="Q201" s="19">
        <f>L201/O201</f>
        <v>0.68162261831591886</v>
      </c>
      <c r="R201" s="19">
        <f>E201/L201</f>
        <v>0.37150586113615869</v>
      </c>
      <c r="S201" s="19" t="s">
        <v>468</v>
      </c>
      <c r="T201" s="15" t="s">
        <v>434</v>
      </c>
      <c r="V201" s="20">
        <v>45</v>
      </c>
      <c r="W201" s="20">
        <v>277</v>
      </c>
      <c r="X201" s="20"/>
      <c r="Y201" s="20">
        <v>322</v>
      </c>
      <c r="Z201" s="21">
        <v>0.139751553</v>
      </c>
      <c r="AA201" s="21">
        <v>0.86024844700000003</v>
      </c>
      <c r="AB201" s="15">
        <f>(E201/Y201)-1</f>
        <v>0.27950310559006208</v>
      </c>
      <c r="AC201" s="25">
        <v>0.30485556238475719</v>
      </c>
      <c r="AD201" s="22">
        <f>E201-Y201</f>
        <v>90</v>
      </c>
    </row>
    <row r="202" spans="1:30">
      <c r="A202" s="15" t="s">
        <v>418</v>
      </c>
      <c r="B202" s="16" t="s">
        <v>214</v>
      </c>
      <c r="C202" s="16">
        <v>85</v>
      </c>
      <c r="D202" s="16">
        <v>38</v>
      </c>
      <c r="E202" s="17" t="s">
        <v>444</v>
      </c>
      <c r="F202" s="18">
        <f>C202/E202</f>
        <v>0.69105691056910568</v>
      </c>
      <c r="G202" s="18">
        <f>D202/E202</f>
        <v>0.30894308943089432</v>
      </c>
      <c r="H202" s="18"/>
      <c r="I202" s="15">
        <v>2</v>
      </c>
      <c r="J202" s="15">
        <v>5</v>
      </c>
      <c r="K202" s="15">
        <v>170</v>
      </c>
      <c r="L202" s="15">
        <v>394</v>
      </c>
      <c r="M202" s="15">
        <v>1</v>
      </c>
      <c r="N202" s="15">
        <v>1</v>
      </c>
      <c r="O202" s="15">
        <v>573</v>
      </c>
      <c r="P202" s="25">
        <f>K202/O202</f>
        <v>0.29668411867364747</v>
      </c>
      <c r="Q202" s="19">
        <f>L202/O202</f>
        <v>0.68760907504363</v>
      </c>
      <c r="R202" s="19">
        <f>E202/L202</f>
        <v>0.31218274111675126</v>
      </c>
      <c r="S202" s="19" t="s">
        <v>471</v>
      </c>
      <c r="T202" s="15" t="s">
        <v>434</v>
      </c>
      <c r="V202" s="20">
        <v>8</v>
      </c>
      <c r="W202" s="20">
        <v>79</v>
      </c>
      <c r="X202" s="20">
        <v>0</v>
      </c>
      <c r="Y202" s="20">
        <v>87</v>
      </c>
      <c r="Z202" s="21">
        <v>9.1954022999999996E-2</v>
      </c>
      <c r="AA202" s="21">
        <v>0.908045977</v>
      </c>
      <c r="AB202" s="15">
        <f>(E202/Y202)-1</f>
        <v>0.4137931034482758</v>
      </c>
      <c r="AC202" s="25">
        <v>0.29668411867364747</v>
      </c>
      <c r="AD202" s="22">
        <f>E202-Y202</f>
        <v>36</v>
      </c>
    </row>
    <row r="203" spans="1:30">
      <c r="A203" s="15" t="s">
        <v>415</v>
      </c>
      <c r="B203" s="16" t="s">
        <v>63</v>
      </c>
      <c r="C203" s="16">
        <v>278</v>
      </c>
      <c r="D203" s="16">
        <v>180</v>
      </c>
      <c r="E203" s="17" t="s">
        <v>236</v>
      </c>
      <c r="F203" s="18">
        <f>C203/E203</f>
        <v>0.60698689956331875</v>
      </c>
      <c r="G203" s="18">
        <f>D203/E203</f>
        <v>0.3930131004366812</v>
      </c>
      <c r="H203" s="18"/>
      <c r="I203" s="15">
        <v>8</v>
      </c>
      <c r="J203" s="15">
        <v>8</v>
      </c>
      <c r="K203" s="15">
        <v>505</v>
      </c>
      <c r="L203" s="15">
        <v>1192</v>
      </c>
      <c r="M203" s="15">
        <v>7</v>
      </c>
      <c r="N203" s="15">
        <v>4</v>
      </c>
      <c r="O203" s="15">
        <v>1724</v>
      </c>
      <c r="P203" s="25">
        <f>K203/O203</f>
        <v>0.29292343387470998</v>
      </c>
      <c r="Q203" s="19">
        <f>L203/O203</f>
        <v>0.691415313225058</v>
      </c>
      <c r="R203" s="19">
        <f>E203/L203</f>
        <v>0.38422818791946306</v>
      </c>
      <c r="S203" s="19" t="s">
        <v>471</v>
      </c>
      <c r="T203" s="15" t="s">
        <v>434</v>
      </c>
      <c r="V203" s="20">
        <v>75</v>
      </c>
      <c r="W203" s="20">
        <v>263</v>
      </c>
      <c r="X203" s="20">
        <v>0</v>
      </c>
      <c r="Y203" s="20">
        <v>338</v>
      </c>
      <c r="Z203" s="21">
        <v>0.221893491</v>
      </c>
      <c r="AA203" s="21">
        <v>0.778106509</v>
      </c>
      <c r="AB203" s="15">
        <f>(E203/Y203)-1</f>
        <v>0.3550295857988166</v>
      </c>
      <c r="AC203" s="25">
        <v>0.29292343387470998</v>
      </c>
      <c r="AD203" s="22">
        <f>E203-Y203</f>
        <v>120</v>
      </c>
    </row>
    <row r="204" spans="1:30">
      <c r="A204" s="15" t="s">
        <v>412</v>
      </c>
      <c r="B204" s="16" t="s">
        <v>322</v>
      </c>
      <c r="C204" s="16">
        <v>382</v>
      </c>
      <c r="D204" s="16">
        <v>346</v>
      </c>
      <c r="E204" s="17" t="s">
        <v>254</v>
      </c>
      <c r="F204" s="18">
        <f>C204/E204</f>
        <v>0.52472527472527475</v>
      </c>
      <c r="G204" s="18">
        <f>D204/E204</f>
        <v>0.47527472527472525</v>
      </c>
      <c r="H204" s="18"/>
      <c r="I204" s="15">
        <v>3</v>
      </c>
      <c r="J204" s="15">
        <v>22</v>
      </c>
      <c r="K204" s="15">
        <v>896</v>
      </c>
      <c r="L204" s="15">
        <v>2140</v>
      </c>
      <c r="M204" s="15">
        <v>4</v>
      </c>
      <c r="N204" s="15">
        <v>7</v>
      </c>
      <c r="O204" s="15">
        <v>3072</v>
      </c>
      <c r="P204" s="25">
        <f>K204/O204</f>
        <v>0.29166666666666669</v>
      </c>
      <c r="Q204" s="19">
        <f>L204/O204</f>
        <v>0.69661458333333337</v>
      </c>
      <c r="R204" s="19">
        <f>E204/L204</f>
        <v>0.34018691588785049</v>
      </c>
      <c r="S204" s="19" t="s">
        <v>471</v>
      </c>
      <c r="T204" s="15" t="s">
        <v>434</v>
      </c>
      <c r="V204" s="20">
        <v>65</v>
      </c>
      <c r="W204" s="20">
        <v>404</v>
      </c>
      <c r="X204" s="20"/>
      <c r="Y204" s="20">
        <v>469</v>
      </c>
      <c r="Z204" s="21">
        <v>0.13859275099999999</v>
      </c>
      <c r="AA204" s="21">
        <v>0.86140724899999999</v>
      </c>
      <c r="AB204" s="15">
        <f>(E204/Y204)-1</f>
        <v>0.55223880597014929</v>
      </c>
      <c r="AC204" s="25">
        <v>0.29166666666666669</v>
      </c>
      <c r="AD204" s="22">
        <f>E204-Y204</f>
        <v>259</v>
      </c>
    </row>
    <row r="205" spans="1:30">
      <c r="A205" s="15" t="s">
        <v>417</v>
      </c>
      <c r="B205" s="16" t="s">
        <v>400</v>
      </c>
      <c r="C205" s="16">
        <v>115</v>
      </c>
      <c r="D205" s="16">
        <v>96</v>
      </c>
      <c r="E205" s="17" t="s">
        <v>90</v>
      </c>
      <c r="F205" s="18">
        <f>C205/E205</f>
        <v>0.54502369668246442</v>
      </c>
      <c r="G205" s="18">
        <f>D205/E205</f>
        <v>0.45497630331753552</v>
      </c>
      <c r="H205" s="18"/>
      <c r="I205" s="15">
        <v>6</v>
      </c>
      <c r="J205" s="15">
        <v>3</v>
      </c>
      <c r="K205" s="15">
        <v>258</v>
      </c>
      <c r="L205" s="15">
        <v>612</v>
      </c>
      <c r="M205" s="15">
        <v>5</v>
      </c>
      <c r="N205" s="15">
        <v>3</v>
      </c>
      <c r="O205" s="15">
        <v>887</v>
      </c>
      <c r="P205" s="25">
        <f>K205/O205</f>
        <v>0.29086809470124014</v>
      </c>
      <c r="Q205" s="19">
        <f>L205/O205</f>
        <v>0.68996617812852312</v>
      </c>
      <c r="R205" s="19">
        <f>E205/L205</f>
        <v>0.34477124183006536</v>
      </c>
      <c r="S205" s="19" t="s">
        <v>471</v>
      </c>
      <c r="T205" s="15" t="s">
        <v>434</v>
      </c>
      <c r="V205" s="20">
        <v>42</v>
      </c>
      <c r="W205" s="20">
        <v>108</v>
      </c>
      <c r="X205" s="20"/>
      <c r="Y205" s="20">
        <v>150</v>
      </c>
      <c r="Z205" s="21">
        <v>0.28000000000000003</v>
      </c>
      <c r="AA205" s="21">
        <v>0.72</v>
      </c>
      <c r="AB205" s="15">
        <f>(E205/Y205)-1</f>
        <v>0.40666666666666673</v>
      </c>
      <c r="AC205" s="25">
        <v>0.29086809470124014</v>
      </c>
      <c r="AD205" s="22">
        <f>E205-Y205</f>
        <v>61</v>
      </c>
    </row>
    <row r="206" spans="1:30">
      <c r="A206" s="15" t="s">
        <v>418</v>
      </c>
      <c r="B206" s="16" t="s">
        <v>141</v>
      </c>
      <c r="C206" s="16">
        <v>161</v>
      </c>
      <c r="D206" s="16">
        <v>73</v>
      </c>
      <c r="E206" s="17" t="s">
        <v>452</v>
      </c>
      <c r="F206" s="18">
        <f>C206/E206</f>
        <v>0.68803418803418803</v>
      </c>
      <c r="G206" s="18">
        <f>D206/E206</f>
        <v>0.31196581196581197</v>
      </c>
      <c r="H206" s="18"/>
      <c r="I206" s="15">
        <v>6</v>
      </c>
      <c r="J206" s="15">
        <v>14</v>
      </c>
      <c r="K206" s="15">
        <v>332</v>
      </c>
      <c r="L206" s="15">
        <v>786</v>
      </c>
      <c r="M206" s="15">
        <v>2</v>
      </c>
      <c r="N206" s="15">
        <v>5</v>
      </c>
      <c r="O206" s="15">
        <v>1145</v>
      </c>
      <c r="P206" s="25">
        <f>K206/O206</f>
        <v>0.28995633187772923</v>
      </c>
      <c r="Q206" s="19">
        <f>L206/O206</f>
        <v>0.68646288209606987</v>
      </c>
      <c r="R206" s="19">
        <f>E206/L206</f>
        <v>0.29770992366412213</v>
      </c>
      <c r="S206" s="19" t="s">
        <v>471</v>
      </c>
      <c r="T206" s="15" t="s">
        <v>434</v>
      </c>
      <c r="V206" s="20">
        <v>33</v>
      </c>
      <c r="W206" s="20">
        <v>143</v>
      </c>
      <c r="X206" s="20">
        <v>0</v>
      </c>
      <c r="Y206" s="20">
        <v>176</v>
      </c>
      <c r="Z206" s="21">
        <v>0.1875</v>
      </c>
      <c r="AA206" s="21">
        <v>0.8125</v>
      </c>
      <c r="AB206" s="15">
        <f>(E206/Y206)-1</f>
        <v>0.32954545454545459</v>
      </c>
      <c r="AC206" s="25">
        <v>0.28995633187772923</v>
      </c>
      <c r="AD206" s="22">
        <f>E206-Y206</f>
        <v>58</v>
      </c>
    </row>
    <row r="207" spans="1:30">
      <c r="A207" s="15" t="s">
        <v>415</v>
      </c>
      <c r="B207" s="16" t="s">
        <v>77</v>
      </c>
      <c r="C207" s="16">
        <v>301</v>
      </c>
      <c r="D207" s="16">
        <v>174</v>
      </c>
      <c r="E207" s="17" t="s">
        <v>195</v>
      </c>
      <c r="F207" s="18">
        <f>C207/E207</f>
        <v>0.63368421052631574</v>
      </c>
      <c r="G207" s="18">
        <f>D207/E207</f>
        <v>0.36631578947368421</v>
      </c>
      <c r="H207" s="18"/>
      <c r="I207" s="15">
        <v>6</v>
      </c>
      <c r="J207" s="15">
        <v>13</v>
      </c>
      <c r="K207" s="15">
        <v>577</v>
      </c>
      <c r="L207" s="15">
        <v>1389</v>
      </c>
      <c r="M207" s="15">
        <v>6</v>
      </c>
      <c r="N207" s="15">
        <v>1</v>
      </c>
      <c r="O207" s="15">
        <v>1992</v>
      </c>
      <c r="P207" s="25">
        <f>K207/O207</f>
        <v>0.2896586345381526</v>
      </c>
      <c r="Q207" s="19">
        <f>L207/O207</f>
        <v>0.69728915662650603</v>
      </c>
      <c r="R207" s="19">
        <f>E207/L207</f>
        <v>0.34197264218862489</v>
      </c>
      <c r="S207" s="19" t="s">
        <v>471</v>
      </c>
      <c r="T207" s="15" t="s">
        <v>434</v>
      </c>
      <c r="V207" s="20">
        <v>61</v>
      </c>
      <c r="W207" s="20">
        <v>245</v>
      </c>
      <c r="X207" s="20">
        <v>0</v>
      </c>
      <c r="Y207" s="20">
        <v>306</v>
      </c>
      <c r="Z207" s="21">
        <v>0.199346405</v>
      </c>
      <c r="AA207" s="21">
        <v>0.800653595</v>
      </c>
      <c r="AB207" s="15">
        <f>(E207/Y207)-1</f>
        <v>0.55228758169934644</v>
      </c>
      <c r="AC207" s="25">
        <v>0.2896586345381526</v>
      </c>
      <c r="AD207" s="22">
        <f>E207-Y207</f>
        <v>169</v>
      </c>
    </row>
    <row r="208" spans="1:30">
      <c r="A208" s="15" t="s">
        <v>415</v>
      </c>
      <c r="B208" s="16" t="s">
        <v>11</v>
      </c>
      <c r="C208" s="16">
        <v>208</v>
      </c>
      <c r="D208" s="16">
        <v>96</v>
      </c>
      <c r="E208" s="17" t="s">
        <v>384</v>
      </c>
      <c r="F208" s="18">
        <f>C208/E208</f>
        <v>0.68421052631578949</v>
      </c>
      <c r="G208" s="18">
        <f>D208/E208</f>
        <v>0.31578947368421051</v>
      </c>
      <c r="H208" s="18"/>
      <c r="I208" s="15">
        <v>3</v>
      </c>
      <c r="J208" s="15">
        <v>12</v>
      </c>
      <c r="K208" s="15">
        <v>478</v>
      </c>
      <c r="L208" s="15">
        <v>1163</v>
      </c>
      <c r="M208" s="15">
        <v>3</v>
      </c>
      <c r="N208" s="15">
        <v>4</v>
      </c>
      <c r="O208" s="15">
        <v>1663</v>
      </c>
      <c r="P208" s="25">
        <f>K208/O208</f>
        <v>0.28743235117257965</v>
      </c>
      <c r="Q208" s="19">
        <f>L208/O208</f>
        <v>0.69933854479855684</v>
      </c>
      <c r="R208" s="19">
        <f>E208/L208</f>
        <v>0.26139294926913154</v>
      </c>
      <c r="S208" s="19" t="s">
        <v>471</v>
      </c>
      <c r="T208" s="15" t="s">
        <v>434</v>
      </c>
      <c r="V208" s="20">
        <v>57</v>
      </c>
      <c r="W208" s="20">
        <v>158</v>
      </c>
      <c r="X208" s="20">
        <v>0</v>
      </c>
      <c r="Y208" s="20">
        <v>215</v>
      </c>
      <c r="Z208" s="21">
        <v>0.26511627900000001</v>
      </c>
      <c r="AA208" s="21">
        <v>0.73488372099999999</v>
      </c>
      <c r="AB208" s="15">
        <f>(E208/Y208)-1</f>
        <v>0.413953488372093</v>
      </c>
      <c r="AC208" s="25">
        <v>0.28743235117257965</v>
      </c>
      <c r="AD208" s="22">
        <f>E208-Y208</f>
        <v>89</v>
      </c>
    </row>
    <row r="209" spans="1:30">
      <c r="A209" s="15" t="s">
        <v>416</v>
      </c>
      <c r="B209" s="16" t="s">
        <v>274</v>
      </c>
      <c r="C209" s="16">
        <v>235</v>
      </c>
      <c r="D209" s="16">
        <v>215</v>
      </c>
      <c r="E209" s="17" t="s">
        <v>224</v>
      </c>
      <c r="F209" s="18">
        <f>C209/E209</f>
        <v>0.52222222222222225</v>
      </c>
      <c r="G209" s="18">
        <f>D209/E209</f>
        <v>0.4777777777777778</v>
      </c>
      <c r="H209" s="18"/>
      <c r="I209" s="15">
        <v>9</v>
      </c>
      <c r="J209" s="15">
        <v>8</v>
      </c>
      <c r="K209" s="15">
        <v>410</v>
      </c>
      <c r="L209" s="15">
        <v>1000</v>
      </c>
      <c r="M209" s="15">
        <v>0</v>
      </c>
      <c r="N209" s="15">
        <v>0</v>
      </c>
      <c r="O209" s="15">
        <v>1427</v>
      </c>
      <c r="P209" s="25">
        <f>K209/O209</f>
        <v>0.28731604765241764</v>
      </c>
      <c r="Q209" s="19">
        <f>L209/O209</f>
        <v>0.70077084793272604</v>
      </c>
      <c r="R209" s="19">
        <f>E209/L209</f>
        <v>0.45</v>
      </c>
      <c r="S209" s="19" t="s">
        <v>471</v>
      </c>
      <c r="T209" s="15" t="s">
        <v>434</v>
      </c>
      <c r="V209" s="20">
        <v>65</v>
      </c>
      <c r="W209" s="20">
        <v>292</v>
      </c>
      <c r="X209" s="20"/>
      <c r="Y209" s="20">
        <v>357</v>
      </c>
      <c r="Z209" s="21">
        <v>0.18207282899999999</v>
      </c>
      <c r="AA209" s="21">
        <v>0.81792717100000001</v>
      </c>
      <c r="AB209" s="15">
        <f>(E209/Y209)-1</f>
        <v>0.26050420168067223</v>
      </c>
      <c r="AC209" s="25">
        <v>0.28731604765241764</v>
      </c>
      <c r="AD209" s="22">
        <f>E209-Y209</f>
        <v>93</v>
      </c>
    </row>
    <row r="210" spans="1:30">
      <c r="A210" s="15" t="s">
        <v>415</v>
      </c>
      <c r="B210" s="16" t="s">
        <v>167</v>
      </c>
      <c r="C210" s="16">
        <v>429</v>
      </c>
      <c r="D210" s="16">
        <v>134</v>
      </c>
      <c r="E210" s="17" t="s">
        <v>102</v>
      </c>
      <c r="F210" s="18">
        <f>C210/E210</f>
        <v>0.7619893428063943</v>
      </c>
      <c r="G210" s="18">
        <f>D210/E210</f>
        <v>0.23801065719360567</v>
      </c>
      <c r="H210" s="18"/>
      <c r="I210" s="15">
        <v>9</v>
      </c>
      <c r="J210" s="15">
        <v>14</v>
      </c>
      <c r="K210" s="15">
        <v>606</v>
      </c>
      <c r="L210" s="15">
        <v>1492</v>
      </c>
      <c r="M210" s="15">
        <v>3</v>
      </c>
      <c r="N210" s="15">
        <v>2</v>
      </c>
      <c r="O210" s="15">
        <v>2126</v>
      </c>
      <c r="P210" s="25">
        <f>K210/O210</f>
        <v>0.2850423330197554</v>
      </c>
      <c r="Q210" s="19">
        <f>L210/O210</f>
        <v>0.70178739416745062</v>
      </c>
      <c r="R210" s="19">
        <f>E210/L210</f>
        <v>0.37734584450402142</v>
      </c>
      <c r="S210" s="19" t="s">
        <v>471</v>
      </c>
      <c r="T210" s="15" t="s">
        <v>434</v>
      </c>
      <c r="V210" s="20">
        <v>157</v>
      </c>
      <c r="W210" s="20">
        <v>236</v>
      </c>
      <c r="X210" s="20">
        <v>0</v>
      </c>
      <c r="Y210" s="20">
        <v>393</v>
      </c>
      <c r="Z210" s="21">
        <v>0.39949109399999999</v>
      </c>
      <c r="AA210" s="21">
        <v>0.60050890599999995</v>
      </c>
      <c r="AB210" s="15">
        <f>(E210/Y210)-1</f>
        <v>0.43256997455470736</v>
      </c>
      <c r="AC210" s="25">
        <v>0.2850423330197554</v>
      </c>
      <c r="AD210" s="22">
        <f>E210-Y210</f>
        <v>170</v>
      </c>
    </row>
    <row r="211" spans="1:30">
      <c r="A211" s="15" t="s">
        <v>415</v>
      </c>
      <c r="B211" s="16" t="s">
        <v>378</v>
      </c>
      <c r="C211" s="16">
        <v>262</v>
      </c>
      <c r="D211" s="16">
        <v>190</v>
      </c>
      <c r="E211" s="17" t="s">
        <v>226</v>
      </c>
      <c r="F211" s="18">
        <f>C211/E211</f>
        <v>0.57964601769911506</v>
      </c>
      <c r="G211" s="18">
        <f>D211/E211</f>
        <v>0.42035398230088494</v>
      </c>
      <c r="H211" s="18"/>
      <c r="I211" s="15">
        <v>2</v>
      </c>
      <c r="J211" s="15">
        <v>11</v>
      </c>
      <c r="K211" s="15">
        <v>455</v>
      </c>
      <c r="L211" s="15">
        <v>1125</v>
      </c>
      <c r="M211" s="15">
        <v>3</v>
      </c>
      <c r="N211" s="15">
        <v>4</v>
      </c>
      <c r="O211" s="15">
        <v>1600</v>
      </c>
      <c r="P211" s="25">
        <f>K211/O211</f>
        <v>0.28437499999999999</v>
      </c>
      <c r="Q211" s="19">
        <f>L211/O211</f>
        <v>0.703125</v>
      </c>
      <c r="R211" s="19">
        <f>E211/L211</f>
        <v>0.40177777777777779</v>
      </c>
      <c r="S211" s="19" t="s">
        <v>471</v>
      </c>
      <c r="T211" s="15" t="s">
        <v>434</v>
      </c>
      <c r="V211" s="20">
        <v>69</v>
      </c>
      <c r="W211" s="20">
        <v>242</v>
      </c>
      <c r="X211" s="20">
        <v>0</v>
      </c>
      <c r="Y211" s="20">
        <v>311</v>
      </c>
      <c r="Z211" s="21">
        <v>0.221864952</v>
      </c>
      <c r="AA211" s="21">
        <v>0.778135048</v>
      </c>
      <c r="AB211" s="15">
        <f>(E211/Y211)-1</f>
        <v>0.45337620578778126</v>
      </c>
      <c r="AC211" s="25">
        <v>0.28437499999999999</v>
      </c>
      <c r="AD211" s="22">
        <f>E211-Y211</f>
        <v>141</v>
      </c>
    </row>
    <row r="212" spans="1:30">
      <c r="A212" s="15" t="s">
        <v>415</v>
      </c>
      <c r="B212" s="16" t="s">
        <v>235</v>
      </c>
      <c r="C212" s="16">
        <v>297</v>
      </c>
      <c r="D212" s="16">
        <v>166</v>
      </c>
      <c r="E212" s="17" t="s">
        <v>70</v>
      </c>
      <c r="F212" s="18">
        <f>C212/E212</f>
        <v>0.64146868250539957</v>
      </c>
      <c r="G212" s="18">
        <f>D212/E212</f>
        <v>0.35853131749460043</v>
      </c>
      <c r="H212" s="18"/>
      <c r="I212" s="15">
        <v>8</v>
      </c>
      <c r="J212" s="15">
        <v>28</v>
      </c>
      <c r="K212" s="15">
        <v>679</v>
      </c>
      <c r="L212" s="15">
        <v>1666</v>
      </c>
      <c r="M212" s="15">
        <v>8</v>
      </c>
      <c r="N212" s="15">
        <v>7</v>
      </c>
      <c r="O212" s="15">
        <v>2396</v>
      </c>
      <c r="P212" s="25">
        <f>K212/O212</f>
        <v>0.28338898163606008</v>
      </c>
      <c r="Q212" s="19">
        <f>L212/O212</f>
        <v>0.69532554257095158</v>
      </c>
      <c r="R212" s="19">
        <f>E212/L212</f>
        <v>0.27791116446578634</v>
      </c>
      <c r="S212" s="19" t="s">
        <v>471</v>
      </c>
      <c r="T212" s="15" t="s">
        <v>434</v>
      </c>
      <c r="V212" s="20">
        <v>70</v>
      </c>
      <c r="W212" s="20">
        <v>249</v>
      </c>
      <c r="X212" s="20">
        <v>0</v>
      </c>
      <c r="Y212" s="20">
        <v>319</v>
      </c>
      <c r="Z212" s="21">
        <v>0.21943573699999999</v>
      </c>
      <c r="AA212" s="21">
        <v>0.78056426300000004</v>
      </c>
      <c r="AB212" s="15">
        <f>(E212/Y212)-1</f>
        <v>0.45141065830720994</v>
      </c>
      <c r="AC212" s="25">
        <v>0.28338898163606008</v>
      </c>
      <c r="AD212" s="22">
        <f>E212-Y212</f>
        <v>144</v>
      </c>
    </row>
    <row r="213" spans="1:30">
      <c r="A213" s="15" t="s">
        <v>415</v>
      </c>
      <c r="B213" s="16" t="s">
        <v>205</v>
      </c>
      <c r="C213" s="16">
        <v>313</v>
      </c>
      <c r="D213" s="16">
        <v>139</v>
      </c>
      <c r="E213" s="17" t="s">
        <v>226</v>
      </c>
      <c r="F213" s="18">
        <f>C213/E213</f>
        <v>0.69247787610619471</v>
      </c>
      <c r="G213" s="18">
        <f>D213/E213</f>
        <v>0.30752212389380529</v>
      </c>
      <c r="H213" s="18"/>
      <c r="I213" s="15">
        <v>10</v>
      </c>
      <c r="J213" s="15">
        <v>16</v>
      </c>
      <c r="K213" s="15">
        <v>484</v>
      </c>
      <c r="L213" s="15">
        <v>1208</v>
      </c>
      <c r="M213" s="15">
        <v>1</v>
      </c>
      <c r="N213" s="15">
        <v>5</v>
      </c>
      <c r="O213" s="15">
        <v>1724</v>
      </c>
      <c r="P213" s="25">
        <f>K213/O213</f>
        <v>0.28074245939675174</v>
      </c>
      <c r="Q213" s="19">
        <f>L213/O213</f>
        <v>0.70069605568445481</v>
      </c>
      <c r="R213" s="19">
        <f>E213/L213</f>
        <v>0.3741721854304636</v>
      </c>
      <c r="S213" s="19" t="s">
        <v>471</v>
      </c>
      <c r="T213" s="15" t="s">
        <v>434</v>
      </c>
      <c r="V213" s="20">
        <v>87</v>
      </c>
      <c r="W213" s="20">
        <v>234</v>
      </c>
      <c r="X213" s="20">
        <v>0</v>
      </c>
      <c r="Y213" s="20">
        <v>321</v>
      </c>
      <c r="Z213" s="21">
        <v>0.271028037</v>
      </c>
      <c r="AA213" s="21">
        <v>0.728971963</v>
      </c>
      <c r="AB213" s="15">
        <f>(E213/Y213)-1</f>
        <v>0.40809968847352018</v>
      </c>
      <c r="AC213" s="25">
        <v>0.28074245939675174</v>
      </c>
      <c r="AD213" s="22">
        <f>E213-Y213</f>
        <v>131</v>
      </c>
    </row>
    <row r="214" spans="1:30">
      <c r="A214" s="15" t="s">
        <v>412</v>
      </c>
      <c r="B214" s="16" t="s">
        <v>312</v>
      </c>
      <c r="C214" s="16">
        <v>444</v>
      </c>
      <c r="D214" s="16">
        <v>363</v>
      </c>
      <c r="E214" s="17" t="s">
        <v>109</v>
      </c>
      <c r="F214" s="18">
        <f>C214/E214</f>
        <v>0.55018587360594795</v>
      </c>
      <c r="G214" s="18">
        <f>D214/E214</f>
        <v>0.44981412639405205</v>
      </c>
      <c r="H214" s="18"/>
      <c r="I214" s="15">
        <v>2</v>
      </c>
      <c r="J214" s="15">
        <v>17</v>
      </c>
      <c r="K214" s="15">
        <v>825</v>
      </c>
      <c r="L214" s="15">
        <v>2128</v>
      </c>
      <c r="M214" s="15">
        <v>4</v>
      </c>
      <c r="N214" s="15">
        <v>6</v>
      </c>
      <c r="O214" s="15">
        <v>2982</v>
      </c>
      <c r="P214" s="25">
        <f>K214/O214</f>
        <v>0.27665995975855129</v>
      </c>
      <c r="Q214" s="19">
        <f>L214/O214</f>
        <v>0.71361502347417838</v>
      </c>
      <c r="R214" s="19">
        <f>E214/L214</f>
        <v>0.37922932330827069</v>
      </c>
      <c r="S214" s="19" t="s">
        <v>471</v>
      </c>
      <c r="T214" s="15" t="s">
        <v>434</v>
      </c>
      <c r="V214" s="20">
        <v>106</v>
      </c>
      <c r="W214" s="20">
        <v>549</v>
      </c>
      <c r="X214" s="20"/>
      <c r="Y214" s="20">
        <v>655</v>
      </c>
      <c r="Z214" s="21">
        <v>0.161832061</v>
      </c>
      <c r="AA214" s="21">
        <v>0.83816793899999997</v>
      </c>
      <c r="AB214" s="15">
        <f>(E214/Y214)-1</f>
        <v>0.23206106870229015</v>
      </c>
      <c r="AC214" s="25">
        <v>0.27665995975855129</v>
      </c>
      <c r="AD214" s="22">
        <f>E214-Y214</f>
        <v>152</v>
      </c>
    </row>
    <row r="215" spans="1:30">
      <c r="A215" s="15" t="s">
        <v>415</v>
      </c>
      <c r="B215" s="16" t="s">
        <v>0</v>
      </c>
      <c r="C215" s="16">
        <v>189</v>
      </c>
      <c r="D215" s="16">
        <v>130</v>
      </c>
      <c r="E215" s="17" t="s">
        <v>129</v>
      </c>
      <c r="F215" s="18">
        <f>C215/E215</f>
        <v>0.59247648902821315</v>
      </c>
      <c r="G215" s="18">
        <f>D215/E215</f>
        <v>0.40752351097178685</v>
      </c>
      <c r="H215" s="18"/>
      <c r="I215" s="15">
        <v>1</v>
      </c>
      <c r="J215" s="15">
        <v>6</v>
      </c>
      <c r="K215" s="15">
        <v>342</v>
      </c>
      <c r="L215" s="15">
        <v>885</v>
      </c>
      <c r="M215" s="15">
        <v>2</v>
      </c>
      <c r="N215" s="15">
        <v>3</v>
      </c>
      <c r="O215" s="15">
        <v>1239</v>
      </c>
      <c r="P215" s="25">
        <f>K215/O215</f>
        <v>0.27602905569007263</v>
      </c>
      <c r="Q215" s="19">
        <f>L215/O215</f>
        <v>0.7142857142857143</v>
      </c>
      <c r="R215" s="19">
        <f>E215/L215</f>
        <v>0.36045197740112994</v>
      </c>
      <c r="S215" s="19" t="s">
        <v>471</v>
      </c>
      <c r="T215" s="15" t="s">
        <v>434</v>
      </c>
      <c r="V215" s="20">
        <v>42</v>
      </c>
      <c r="W215" s="20">
        <v>173</v>
      </c>
      <c r="X215" s="20">
        <v>0</v>
      </c>
      <c r="Y215" s="20">
        <v>215</v>
      </c>
      <c r="Z215" s="21">
        <v>0.195348837</v>
      </c>
      <c r="AA215" s="21">
        <v>0.80465116299999995</v>
      </c>
      <c r="AB215" s="15">
        <f>(E215/Y215)-1</f>
        <v>0.48372093023255824</v>
      </c>
      <c r="AC215" s="25">
        <v>0.27602905569007263</v>
      </c>
      <c r="AD215" s="22">
        <f>E215-Y215</f>
        <v>104</v>
      </c>
    </row>
    <row r="216" spans="1:30">
      <c r="A216" s="15" t="s">
        <v>421</v>
      </c>
      <c r="B216" s="16" t="s">
        <v>303</v>
      </c>
      <c r="C216" s="16">
        <v>99</v>
      </c>
      <c r="D216" s="16">
        <v>103</v>
      </c>
      <c r="E216" s="17" t="s">
        <v>348</v>
      </c>
      <c r="F216" s="18">
        <f>C216/E216</f>
        <v>0.49009900990099009</v>
      </c>
      <c r="G216" s="18">
        <f>D216/E216</f>
        <v>0.50990099009900991</v>
      </c>
      <c r="H216" s="18"/>
      <c r="I216" s="15">
        <v>4</v>
      </c>
      <c r="J216" s="15">
        <v>14</v>
      </c>
      <c r="K216" s="15">
        <v>424</v>
      </c>
      <c r="L216" s="15">
        <v>1091</v>
      </c>
      <c r="M216" s="15">
        <v>2</v>
      </c>
      <c r="N216" s="15">
        <v>5</v>
      </c>
      <c r="O216" s="15">
        <v>1540</v>
      </c>
      <c r="P216" s="25">
        <f>K216/O216</f>
        <v>0.27532467532467531</v>
      </c>
      <c r="Q216" s="19">
        <f>L216/O216</f>
        <v>0.70844155844155843</v>
      </c>
      <c r="R216" s="19">
        <f>E216/L216</f>
        <v>0.18515123739688361</v>
      </c>
      <c r="S216" s="19" t="s">
        <v>471</v>
      </c>
      <c r="T216" s="15" t="s">
        <v>434</v>
      </c>
      <c r="V216" s="20">
        <v>17</v>
      </c>
      <c r="W216" s="20">
        <v>182</v>
      </c>
      <c r="X216" s="20"/>
      <c r="Y216" s="20">
        <v>199</v>
      </c>
      <c r="Z216" s="21">
        <v>8.5427136000000001E-2</v>
      </c>
      <c r="AA216" s="21">
        <v>0.91457286400000004</v>
      </c>
      <c r="AB216" s="15">
        <f>(E216/Y216)-1</f>
        <v>1.5075376884422065E-2</v>
      </c>
      <c r="AC216" s="25">
        <v>0.27532467532467531</v>
      </c>
      <c r="AD216" s="22">
        <f>E216-Y216</f>
        <v>3</v>
      </c>
    </row>
    <row r="217" spans="1:30">
      <c r="A217" s="15" t="s">
        <v>415</v>
      </c>
      <c r="B217" s="16" t="s">
        <v>329</v>
      </c>
      <c r="C217" s="16">
        <v>295</v>
      </c>
      <c r="D217" s="16">
        <v>171</v>
      </c>
      <c r="E217" s="17" t="s">
        <v>74</v>
      </c>
      <c r="F217" s="18">
        <f>C217/E217</f>
        <v>0.63304721030042921</v>
      </c>
      <c r="G217" s="18">
        <f>D217/E217</f>
        <v>0.36695278969957079</v>
      </c>
      <c r="H217" s="18"/>
      <c r="I217" s="15">
        <v>4</v>
      </c>
      <c r="J217" s="15">
        <v>12</v>
      </c>
      <c r="K217" s="15">
        <v>519</v>
      </c>
      <c r="L217" s="15">
        <v>1339</v>
      </c>
      <c r="M217" s="15">
        <v>4</v>
      </c>
      <c r="N217" s="15">
        <v>8</v>
      </c>
      <c r="O217" s="15">
        <v>1886</v>
      </c>
      <c r="P217" s="25">
        <f>K217/O217</f>
        <v>0.27518557794273596</v>
      </c>
      <c r="Q217" s="19">
        <f>L217/O217</f>
        <v>0.70996818663838812</v>
      </c>
      <c r="R217" s="19">
        <f>E217/L217</f>
        <v>0.34802091112770722</v>
      </c>
      <c r="S217" s="19" t="s">
        <v>471</v>
      </c>
      <c r="T217" s="15" t="s">
        <v>434</v>
      </c>
      <c r="V217" s="20">
        <v>44</v>
      </c>
      <c r="W217" s="20">
        <v>254</v>
      </c>
      <c r="X217" s="20">
        <v>0</v>
      </c>
      <c r="Y217" s="20">
        <v>298</v>
      </c>
      <c r="Z217" s="21">
        <v>0.147651007</v>
      </c>
      <c r="AA217" s="21">
        <v>0.852348993</v>
      </c>
      <c r="AB217" s="15">
        <f>(E217/Y217)-1</f>
        <v>0.56375838926174504</v>
      </c>
      <c r="AC217" s="25">
        <v>0.27518557794273596</v>
      </c>
      <c r="AD217" s="22">
        <f>E217-Y217</f>
        <v>168</v>
      </c>
    </row>
    <row r="218" spans="1:30">
      <c r="A218" s="15" t="s">
        <v>414</v>
      </c>
      <c r="B218" s="16" t="s">
        <v>106</v>
      </c>
      <c r="C218" s="16">
        <v>273</v>
      </c>
      <c r="D218" s="16">
        <v>258</v>
      </c>
      <c r="E218" s="17" t="s">
        <v>333</v>
      </c>
      <c r="F218" s="18">
        <f>C218/E218</f>
        <v>0.51412429378531077</v>
      </c>
      <c r="G218" s="18">
        <f>D218/E218</f>
        <v>0.48587570621468928</v>
      </c>
      <c r="H218" s="18"/>
      <c r="I218" s="15">
        <v>2</v>
      </c>
      <c r="J218" s="15">
        <v>7</v>
      </c>
      <c r="K218" s="15">
        <v>511</v>
      </c>
      <c r="L218" s="15">
        <v>1337</v>
      </c>
      <c r="M218" s="15">
        <v>2</v>
      </c>
      <c r="N218" s="15">
        <v>1</v>
      </c>
      <c r="O218" s="15">
        <v>1860</v>
      </c>
      <c r="P218" s="25">
        <f>K218/O218</f>
        <v>0.27473118279569891</v>
      </c>
      <c r="Q218" s="19">
        <f>L218/O218</f>
        <v>0.71881720430107532</v>
      </c>
      <c r="R218" s="19">
        <f>E218/L218</f>
        <v>0.39715781600598354</v>
      </c>
      <c r="S218" s="19" t="s">
        <v>471</v>
      </c>
      <c r="T218" s="15" t="s">
        <v>434</v>
      </c>
      <c r="V218" s="20">
        <v>54</v>
      </c>
      <c r="W218" s="20">
        <v>329</v>
      </c>
      <c r="X218" s="20"/>
      <c r="Y218" s="20">
        <v>383</v>
      </c>
      <c r="Z218" s="21">
        <v>0.140992167</v>
      </c>
      <c r="AA218" s="21">
        <v>0.85900783300000005</v>
      </c>
      <c r="AB218" s="15">
        <f>(E218/Y218)-1</f>
        <v>0.38642297650130542</v>
      </c>
      <c r="AC218" s="25">
        <v>0.27473118279569891</v>
      </c>
      <c r="AD218" s="22">
        <f>E218-Y218</f>
        <v>148</v>
      </c>
    </row>
    <row r="219" spans="1:30">
      <c r="A219" s="15" t="s">
        <v>418</v>
      </c>
      <c r="B219" s="16" t="s">
        <v>403</v>
      </c>
      <c r="C219" s="16">
        <v>123</v>
      </c>
      <c r="D219" s="16">
        <v>84</v>
      </c>
      <c r="E219" s="17" t="s">
        <v>447</v>
      </c>
      <c r="F219" s="18">
        <f>C219/E219</f>
        <v>0.59420289855072461</v>
      </c>
      <c r="G219" s="18">
        <f>D219/E219</f>
        <v>0.40579710144927539</v>
      </c>
      <c r="H219" s="18"/>
      <c r="I219" s="15">
        <v>1</v>
      </c>
      <c r="J219" s="15">
        <v>6</v>
      </c>
      <c r="K219" s="15">
        <v>252</v>
      </c>
      <c r="L219" s="15">
        <v>656</v>
      </c>
      <c r="M219" s="15">
        <v>2</v>
      </c>
      <c r="N219" s="15">
        <v>2</v>
      </c>
      <c r="O219" s="15">
        <v>919</v>
      </c>
      <c r="P219" s="25">
        <f>K219/O219</f>
        <v>0.27421109902067464</v>
      </c>
      <c r="Q219" s="19">
        <f>L219/O219</f>
        <v>0.71381936887921649</v>
      </c>
      <c r="R219" s="19">
        <f>E219/L219</f>
        <v>0.31554878048780488</v>
      </c>
      <c r="S219" s="19" t="s">
        <v>471</v>
      </c>
      <c r="T219" s="15" t="s">
        <v>434</v>
      </c>
      <c r="V219" s="20">
        <v>29</v>
      </c>
      <c r="W219" s="20">
        <v>127</v>
      </c>
      <c r="X219" s="20">
        <v>0</v>
      </c>
      <c r="Y219" s="20">
        <v>156</v>
      </c>
      <c r="Z219" s="21">
        <v>0.185897436</v>
      </c>
      <c r="AA219" s="21">
        <v>0.81410256400000003</v>
      </c>
      <c r="AB219" s="15">
        <f>(E219/Y219)-1</f>
        <v>0.32692307692307687</v>
      </c>
      <c r="AC219" s="25">
        <v>0.27421109902067464</v>
      </c>
      <c r="AD219" s="22">
        <f>E219-Y219</f>
        <v>51</v>
      </c>
    </row>
    <row r="220" spans="1:30">
      <c r="A220" s="15" t="s">
        <v>415</v>
      </c>
      <c r="B220" s="16" t="s">
        <v>276</v>
      </c>
      <c r="C220" s="16">
        <v>301</v>
      </c>
      <c r="D220" s="16">
        <v>143</v>
      </c>
      <c r="E220" s="17" t="s">
        <v>111</v>
      </c>
      <c r="F220" s="18">
        <f>C220/E220</f>
        <v>0.67792792792792789</v>
      </c>
      <c r="G220" s="18">
        <f>D220/E220</f>
        <v>0.32207207207207206</v>
      </c>
      <c r="H220" s="18"/>
      <c r="I220" s="15">
        <v>4</v>
      </c>
      <c r="J220" s="15">
        <v>8</v>
      </c>
      <c r="K220" s="15">
        <v>399</v>
      </c>
      <c r="L220" s="15">
        <v>1063</v>
      </c>
      <c r="M220" s="15">
        <v>0</v>
      </c>
      <c r="N220" s="15">
        <v>5</v>
      </c>
      <c r="O220" s="15">
        <v>1479</v>
      </c>
      <c r="P220" s="25">
        <f>K220/O220</f>
        <v>0.26977687626774849</v>
      </c>
      <c r="Q220" s="19">
        <f>L220/O220</f>
        <v>0.71872887085868831</v>
      </c>
      <c r="R220" s="19">
        <f>E220/L220</f>
        <v>0.41768579492003766</v>
      </c>
      <c r="S220" s="19" t="s">
        <v>471</v>
      </c>
      <c r="T220" s="15" t="s">
        <v>434</v>
      </c>
      <c r="V220" s="20">
        <v>70</v>
      </c>
      <c r="W220" s="20">
        <v>226</v>
      </c>
      <c r="X220" s="20">
        <v>0</v>
      </c>
      <c r="Y220" s="20">
        <v>296</v>
      </c>
      <c r="Z220" s="21">
        <v>0.236486486</v>
      </c>
      <c r="AA220" s="21">
        <v>0.763513514</v>
      </c>
      <c r="AB220" s="15">
        <f>(E220/Y220)-1</f>
        <v>0.5</v>
      </c>
      <c r="AC220" s="25">
        <v>0.26977687626774849</v>
      </c>
      <c r="AD220" s="22">
        <f>E220-Y220</f>
        <v>148</v>
      </c>
    </row>
    <row r="221" spans="1:30">
      <c r="A221" s="15" t="s">
        <v>412</v>
      </c>
      <c r="B221" s="16" t="s">
        <v>196</v>
      </c>
      <c r="C221" s="16">
        <v>192</v>
      </c>
      <c r="D221" s="16">
        <v>175</v>
      </c>
      <c r="E221" s="17" t="s">
        <v>238</v>
      </c>
      <c r="F221" s="18">
        <f>C221/E221</f>
        <v>0.52316076294277924</v>
      </c>
      <c r="G221" s="18">
        <f>D221/E221</f>
        <v>0.4768392370572207</v>
      </c>
      <c r="H221" s="18"/>
      <c r="I221" s="15">
        <v>11</v>
      </c>
      <c r="J221" s="15">
        <v>30</v>
      </c>
      <c r="K221" s="15">
        <v>681</v>
      </c>
      <c r="L221" s="15">
        <v>1845</v>
      </c>
      <c r="M221" s="15">
        <v>2</v>
      </c>
      <c r="N221" s="15">
        <v>1</v>
      </c>
      <c r="O221" s="15">
        <v>2570</v>
      </c>
      <c r="P221" s="25">
        <f>K221/O221</f>
        <v>0.26498054474708171</v>
      </c>
      <c r="Q221" s="19">
        <f>L221/O221</f>
        <v>0.71789883268482491</v>
      </c>
      <c r="R221" s="19">
        <f>E221/L221</f>
        <v>0.19891598915989159</v>
      </c>
      <c r="S221" s="19" t="s">
        <v>471</v>
      </c>
      <c r="T221" s="15" t="s">
        <v>434</v>
      </c>
      <c r="V221" s="20">
        <v>86</v>
      </c>
      <c r="W221" s="20">
        <v>295</v>
      </c>
      <c r="X221" s="20"/>
      <c r="Y221" s="20">
        <v>381</v>
      </c>
      <c r="Z221" s="21">
        <v>0.22572178500000001</v>
      </c>
      <c r="AA221" s="21">
        <v>0.77427821500000005</v>
      </c>
      <c r="AB221" s="15">
        <f>(E221/Y221)-1</f>
        <v>-3.6745406824146953E-2</v>
      </c>
      <c r="AC221" s="25">
        <v>0.26498054474708171</v>
      </c>
      <c r="AD221" s="22">
        <f>E221-Y221</f>
        <v>-14</v>
      </c>
    </row>
    <row r="222" spans="1:30">
      <c r="A222" s="15" t="s">
        <v>415</v>
      </c>
      <c r="B222" s="16" t="s">
        <v>309</v>
      </c>
      <c r="C222" s="16">
        <v>69</v>
      </c>
      <c r="D222" s="16">
        <v>58</v>
      </c>
      <c r="E222" s="17" t="s">
        <v>289</v>
      </c>
      <c r="F222" s="18">
        <f>C222/E222</f>
        <v>0.54330708661417326</v>
      </c>
      <c r="G222" s="18">
        <f>D222/E222</f>
        <v>0.45669291338582679</v>
      </c>
      <c r="H222" s="18"/>
      <c r="I222" s="15">
        <v>0</v>
      </c>
      <c r="J222" s="15">
        <v>2</v>
      </c>
      <c r="K222" s="15">
        <v>129</v>
      </c>
      <c r="L222" s="15">
        <v>367</v>
      </c>
      <c r="M222" s="15">
        <v>1</v>
      </c>
      <c r="N222" s="15">
        <v>1</v>
      </c>
      <c r="O222" s="15">
        <v>500</v>
      </c>
      <c r="P222" s="25">
        <f>K222/O222</f>
        <v>0.25800000000000001</v>
      </c>
      <c r="Q222" s="19">
        <f>L222/O222</f>
        <v>0.73399999999999999</v>
      </c>
      <c r="R222" s="19">
        <f>E222/L222</f>
        <v>0.34604904632152589</v>
      </c>
      <c r="S222" s="19" t="s">
        <v>471</v>
      </c>
      <c r="T222" s="15" t="s">
        <v>434</v>
      </c>
      <c r="V222" s="20">
        <v>17</v>
      </c>
      <c r="W222" s="20">
        <v>70</v>
      </c>
      <c r="X222" s="20">
        <v>0</v>
      </c>
      <c r="Y222" s="20">
        <v>87</v>
      </c>
      <c r="Z222" s="21">
        <v>0.195402299</v>
      </c>
      <c r="AA222" s="21">
        <v>0.80459770100000005</v>
      </c>
      <c r="AB222" s="15">
        <f>(E222/Y222)-1</f>
        <v>0.45977011494252884</v>
      </c>
      <c r="AC222" s="25">
        <v>0.25800000000000001</v>
      </c>
      <c r="AD222" s="22">
        <f>E222-Y222</f>
        <v>40</v>
      </c>
    </row>
    <row r="223" spans="1:30">
      <c r="A223" s="15" t="s">
        <v>415</v>
      </c>
      <c r="B223" s="16" t="s">
        <v>255</v>
      </c>
      <c r="C223" s="16">
        <v>303</v>
      </c>
      <c r="D223" s="16">
        <v>142</v>
      </c>
      <c r="E223" s="17" t="s">
        <v>107</v>
      </c>
      <c r="F223" s="18">
        <f>C223/E223</f>
        <v>0.68089887640449442</v>
      </c>
      <c r="G223" s="18">
        <f>D223/E223</f>
        <v>0.31910112359550563</v>
      </c>
      <c r="H223" s="18"/>
      <c r="I223" s="15">
        <v>4</v>
      </c>
      <c r="J223" s="15">
        <v>11</v>
      </c>
      <c r="K223" s="15">
        <v>430</v>
      </c>
      <c r="L223" s="15">
        <v>1213</v>
      </c>
      <c r="M223" s="15">
        <v>5</v>
      </c>
      <c r="N223" s="15">
        <v>5</v>
      </c>
      <c r="O223" s="15">
        <v>1668</v>
      </c>
      <c r="P223" s="25">
        <f>K223/O223</f>
        <v>0.2577937649880096</v>
      </c>
      <c r="Q223" s="19">
        <f>L223/O223</f>
        <v>0.7272182254196643</v>
      </c>
      <c r="R223" s="19">
        <f>E223/L223</f>
        <v>0.36685902720527619</v>
      </c>
      <c r="S223" s="19" t="s">
        <v>471</v>
      </c>
      <c r="T223" s="15" t="s">
        <v>434</v>
      </c>
      <c r="V223" s="20">
        <v>76</v>
      </c>
      <c r="W223" s="20">
        <v>247</v>
      </c>
      <c r="X223" s="20">
        <v>0</v>
      </c>
      <c r="Y223" s="20">
        <v>323</v>
      </c>
      <c r="Z223" s="21">
        <v>0.235294118</v>
      </c>
      <c r="AA223" s="21">
        <v>0.764705882</v>
      </c>
      <c r="AB223" s="15">
        <f>(E223/Y223)-1</f>
        <v>0.37770897832817329</v>
      </c>
      <c r="AC223" s="25">
        <v>0.2577937649880096</v>
      </c>
      <c r="AD223" s="22">
        <f>E223-Y223</f>
        <v>122</v>
      </c>
    </row>
    <row r="224" spans="1:30">
      <c r="A224" s="15" t="s">
        <v>412</v>
      </c>
      <c r="B224" s="16" t="s">
        <v>78</v>
      </c>
      <c r="C224" s="16">
        <v>39</v>
      </c>
      <c r="D224" s="16">
        <v>33</v>
      </c>
      <c r="E224" s="17" t="s">
        <v>62</v>
      </c>
      <c r="F224" s="18">
        <f>C224/E224</f>
        <v>0.54166666666666663</v>
      </c>
      <c r="G224" s="18">
        <f>D224/E224</f>
        <v>0.45833333333333331</v>
      </c>
      <c r="H224" s="18"/>
      <c r="I224" s="15">
        <v>0</v>
      </c>
      <c r="J224" s="15">
        <v>4</v>
      </c>
      <c r="K224" s="15">
        <v>71</v>
      </c>
      <c r="L224" s="15">
        <v>205</v>
      </c>
      <c r="M224" s="15">
        <v>0</v>
      </c>
      <c r="N224" s="15">
        <v>0</v>
      </c>
      <c r="O224" s="15">
        <v>280</v>
      </c>
      <c r="P224" s="25">
        <f>K224/O224</f>
        <v>0.25357142857142856</v>
      </c>
      <c r="Q224" s="19">
        <f>L224/O224</f>
        <v>0.7321428571428571</v>
      </c>
      <c r="R224" s="19">
        <f>E224/L224</f>
        <v>0.35121951219512193</v>
      </c>
      <c r="S224" s="19" t="s">
        <v>471</v>
      </c>
      <c r="T224" s="15" t="s">
        <v>434</v>
      </c>
      <c r="V224" s="20">
        <v>12</v>
      </c>
      <c r="W224" s="20">
        <v>49</v>
      </c>
      <c r="X224" s="20"/>
      <c r="Y224" s="20">
        <v>61</v>
      </c>
      <c r="Z224" s="21">
        <v>0.19672131100000001</v>
      </c>
      <c r="AA224" s="21">
        <v>0.80327868899999999</v>
      </c>
      <c r="AB224" s="15">
        <f>(E224/Y224)-1</f>
        <v>0.18032786885245899</v>
      </c>
      <c r="AC224" s="25">
        <v>0.25357142857142856</v>
      </c>
      <c r="AD224" s="22">
        <f>E224-Y224</f>
        <v>11</v>
      </c>
    </row>
    <row r="225" spans="1:30">
      <c r="A225" s="15" t="s">
        <v>416</v>
      </c>
      <c r="B225" s="16" t="s">
        <v>347</v>
      </c>
      <c r="C225" s="16">
        <v>367</v>
      </c>
      <c r="D225" s="16">
        <v>386</v>
      </c>
      <c r="E225" s="17" t="s">
        <v>297</v>
      </c>
      <c r="F225" s="18">
        <f>C225/E225</f>
        <v>0.48738379814077026</v>
      </c>
      <c r="G225" s="18">
        <f>D225/E225</f>
        <v>0.51261620185922974</v>
      </c>
      <c r="H225" s="18"/>
      <c r="I225" s="15">
        <v>5</v>
      </c>
      <c r="J225" s="15">
        <v>16</v>
      </c>
      <c r="K225" s="15">
        <v>683</v>
      </c>
      <c r="L225" s="15">
        <v>1987</v>
      </c>
      <c r="M225" s="15">
        <v>2</v>
      </c>
      <c r="N225" s="15">
        <v>1</v>
      </c>
      <c r="O225" s="15">
        <v>2694</v>
      </c>
      <c r="P225" s="25">
        <f>K225/O225</f>
        <v>0.25352635486265773</v>
      </c>
      <c r="Q225" s="19">
        <f>L225/O225</f>
        <v>0.7375649591685226</v>
      </c>
      <c r="R225" s="19">
        <f>E225/L225</f>
        <v>0.37896326119778562</v>
      </c>
      <c r="S225" s="19" t="s">
        <v>471</v>
      </c>
      <c r="T225" s="15" t="s">
        <v>434</v>
      </c>
      <c r="V225" s="20">
        <v>103</v>
      </c>
      <c r="W225" s="20">
        <v>468</v>
      </c>
      <c r="X225" s="20"/>
      <c r="Y225" s="20">
        <v>571</v>
      </c>
      <c r="Z225" s="21">
        <v>0.180385289</v>
      </c>
      <c r="AA225" s="21">
        <v>0.81961471100000005</v>
      </c>
      <c r="AB225" s="15">
        <f>(E225/Y225)-1</f>
        <v>0.31873905429071803</v>
      </c>
      <c r="AC225" s="25">
        <v>0.25352635486265773</v>
      </c>
      <c r="AD225" s="22">
        <f>E225-Y225</f>
        <v>182</v>
      </c>
    </row>
    <row r="226" spans="1:30">
      <c r="A226" s="15" t="s">
        <v>415</v>
      </c>
      <c r="B226" s="16" t="s">
        <v>148</v>
      </c>
      <c r="C226" s="16">
        <v>242</v>
      </c>
      <c r="D226" s="16">
        <v>143</v>
      </c>
      <c r="E226" s="17" t="s">
        <v>24</v>
      </c>
      <c r="F226" s="18">
        <f>C226/E226</f>
        <v>0.62857142857142856</v>
      </c>
      <c r="G226" s="18">
        <f>D226/E226</f>
        <v>0.37142857142857144</v>
      </c>
      <c r="H226" s="18"/>
      <c r="I226" s="15">
        <v>2</v>
      </c>
      <c r="J226" s="15">
        <v>2</v>
      </c>
      <c r="K226" s="15">
        <v>326</v>
      </c>
      <c r="L226" s="15">
        <v>959</v>
      </c>
      <c r="M226" s="15">
        <v>5</v>
      </c>
      <c r="N226" s="15">
        <v>1</v>
      </c>
      <c r="O226" s="15">
        <v>1295</v>
      </c>
      <c r="P226" s="25">
        <f>K226/O226</f>
        <v>0.25173745173745171</v>
      </c>
      <c r="Q226" s="19">
        <f>L226/O226</f>
        <v>0.74054054054054053</v>
      </c>
      <c r="R226" s="19">
        <f>E226/L226</f>
        <v>0.40145985401459855</v>
      </c>
      <c r="S226" s="19" t="s">
        <v>471</v>
      </c>
      <c r="T226" s="15" t="s">
        <v>434</v>
      </c>
      <c r="V226" s="20">
        <v>63</v>
      </c>
      <c r="W226" s="20">
        <v>208</v>
      </c>
      <c r="X226" s="20">
        <v>0</v>
      </c>
      <c r="Y226" s="20">
        <v>271</v>
      </c>
      <c r="Z226" s="21">
        <v>0.23247232500000001</v>
      </c>
      <c r="AA226" s="21">
        <v>0.76752767499999996</v>
      </c>
      <c r="AB226" s="15">
        <f>(E226/Y226)-1</f>
        <v>0.4206642066420665</v>
      </c>
      <c r="AC226" s="25">
        <v>0.25173745173745171</v>
      </c>
      <c r="AD226" s="22">
        <f>E226-Y226</f>
        <v>114</v>
      </c>
    </row>
    <row r="227" spans="1:30">
      <c r="A227" s="15" t="s">
        <v>418</v>
      </c>
      <c r="B227" s="16" t="s">
        <v>98</v>
      </c>
      <c r="C227" s="16">
        <v>224</v>
      </c>
      <c r="D227" s="16">
        <v>96</v>
      </c>
      <c r="E227" s="17" t="s">
        <v>445</v>
      </c>
      <c r="F227" s="18">
        <f>C227/E227</f>
        <v>0.7</v>
      </c>
      <c r="G227" s="18">
        <f>D227/E227</f>
        <v>0.3</v>
      </c>
      <c r="H227" s="18"/>
      <c r="I227" s="15">
        <v>4</v>
      </c>
      <c r="J227" s="15">
        <v>10</v>
      </c>
      <c r="K227" s="15">
        <v>366</v>
      </c>
      <c r="L227" s="15">
        <v>1076</v>
      </c>
      <c r="M227" s="15">
        <v>2</v>
      </c>
      <c r="N227" s="15">
        <v>15</v>
      </c>
      <c r="O227" s="15">
        <v>1473</v>
      </c>
      <c r="P227" s="25">
        <f>K227/O227</f>
        <v>0.2484725050916497</v>
      </c>
      <c r="Q227" s="19">
        <f>L227/O227</f>
        <v>0.73048200950441278</v>
      </c>
      <c r="R227" s="19">
        <f>E227/L227</f>
        <v>0.29739776951672864</v>
      </c>
      <c r="S227" s="19" t="s">
        <v>471</v>
      </c>
      <c r="T227" s="15" t="s">
        <v>434</v>
      </c>
      <c r="V227" s="20">
        <v>43</v>
      </c>
      <c r="W227" s="20">
        <v>193</v>
      </c>
      <c r="X227" s="20">
        <v>0</v>
      </c>
      <c r="Y227" s="20">
        <v>236</v>
      </c>
      <c r="Z227" s="21">
        <v>0.18220338999999999</v>
      </c>
      <c r="AA227" s="21">
        <v>0.81779661000000003</v>
      </c>
      <c r="AB227" s="15">
        <f>(E227/Y227)-1</f>
        <v>0.35593220338983045</v>
      </c>
      <c r="AC227" s="25">
        <v>0.2484725050916497</v>
      </c>
      <c r="AD227" s="22">
        <f>E227-Y227</f>
        <v>84</v>
      </c>
    </row>
    <row r="228" spans="1:30">
      <c r="A228" s="15" t="s">
        <v>415</v>
      </c>
      <c r="B228" s="16" t="s">
        <v>115</v>
      </c>
      <c r="C228" s="16">
        <v>389</v>
      </c>
      <c r="D228" s="16">
        <v>229</v>
      </c>
      <c r="E228" s="17" t="s">
        <v>411</v>
      </c>
      <c r="F228" s="18">
        <f>C228/E228</f>
        <v>0.62944983818770228</v>
      </c>
      <c r="G228" s="18">
        <f>D228/E228</f>
        <v>0.37055016181229772</v>
      </c>
      <c r="H228" s="18"/>
      <c r="I228" s="15">
        <v>6</v>
      </c>
      <c r="J228" s="15">
        <v>19</v>
      </c>
      <c r="K228" s="15">
        <v>657</v>
      </c>
      <c r="L228" s="15">
        <v>1956</v>
      </c>
      <c r="M228" s="15">
        <v>4</v>
      </c>
      <c r="N228" s="15">
        <v>4</v>
      </c>
      <c r="O228" s="15">
        <v>2646</v>
      </c>
      <c r="P228" s="25">
        <f>K228/O228</f>
        <v>0.24829931972789115</v>
      </c>
      <c r="Q228" s="19">
        <f>L228/O228</f>
        <v>0.73922902494331066</v>
      </c>
      <c r="R228" s="19">
        <f>E228/L228</f>
        <v>0.31595092024539878</v>
      </c>
      <c r="S228" s="19" t="s">
        <v>471</v>
      </c>
      <c r="T228" s="15" t="s">
        <v>434</v>
      </c>
      <c r="V228" s="20">
        <v>102</v>
      </c>
      <c r="W228" s="20">
        <v>388</v>
      </c>
      <c r="X228" s="20">
        <v>0</v>
      </c>
      <c r="Y228" s="20">
        <v>490</v>
      </c>
      <c r="Z228" s="21">
        <v>0.20816326499999999</v>
      </c>
      <c r="AA228" s="21">
        <v>0.79183673499999996</v>
      </c>
      <c r="AB228" s="15">
        <f>(E228/Y228)-1</f>
        <v>0.26122448979591839</v>
      </c>
      <c r="AC228" s="25">
        <v>0.24829931972789115</v>
      </c>
      <c r="AD228" s="22">
        <f>E228-Y228</f>
        <v>128</v>
      </c>
    </row>
    <row r="229" spans="1:30">
      <c r="A229" s="15" t="s">
        <v>420</v>
      </c>
      <c r="B229" s="16" t="s">
        <v>380</v>
      </c>
      <c r="C229" s="16">
        <v>114</v>
      </c>
      <c r="D229" s="16">
        <v>281</v>
      </c>
      <c r="E229" s="17" t="s">
        <v>457</v>
      </c>
      <c r="F229" s="18">
        <f>C229/E229</f>
        <v>0.28860759493670884</v>
      </c>
      <c r="G229" s="18">
        <f>D229/E229</f>
        <v>0.71139240506329116</v>
      </c>
      <c r="H229" s="18"/>
      <c r="I229" s="15">
        <v>1</v>
      </c>
      <c r="J229" s="15">
        <v>2</v>
      </c>
      <c r="K229" s="15">
        <v>374</v>
      </c>
      <c r="L229" s="15">
        <v>1161</v>
      </c>
      <c r="M229" s="15">
        <v>0</v>
      </c>
      <c r="O229" s="15">
        <v>1538</v>
      </c>
      <c r="P229" s="25">
        <f>K229/O229</f>
        <v>0.24317295188556567</v>
      </c>
      <c r="Q229" s="19">
        <f>L229/O229</f>
        <v>0.75487646293888166</v>
      </c>
      <c r="R229" s="19">
        <f>E229/L229</f>
        <v>0.34022394487510765</v>
      </c>
      <c r="S229" s="19" t="s">
        <v>471</v>
      </c>
      <c r="T229" s="15" t="s">
        <v>434</v>
      </c>
      <c r="V229" s="20">
        <v>53</v>
      </c>
      <c r="W229" s="20">
        <v>295</v>
      </c>
      <c r="X229" s="20">
        <v>0</v>
      </c>
      <c r="Y229" s="20">
        <v>348</v>
      </c>
      <c r="Z229" s="21">
        <v>0.15229885100000001</v>
      </c>
      <c r="AA229" s="21">
        <v>0.84770114900000004</v>
      </c>
      <c r="AB229" s="15">
        <f>(E229/Y229)-1</f>
        <v>0.13505747126436773</v>
      </c>
      <c r="AC229" s="25">
        <v>0.24317295188556567</v>
      </c>
      <c r="AD229" s="22">
        <f>E229-Y229</f>
        <v>47</v>
      </c>
    </row>
    <row r="230" spans="1:30">
      <c r="A230" s="15" t="s">
        <v>415</v>
      </c>
      <c r="B230" s="16" t="s">
        <v>282</v>
      </c>
      <c r="C230" s="16">
        <v>201</v>
      </c>
      <c r="D230" s="16">
        <v>80</v>
      </c>
      <c r="E230" s="17" t="s">
        <v>3</v>
      </c>
      <c r="F230" s="18">
        <f>C230/E230</f>
        <v>0.71530249110320288</v>
      </c>
      <c r="G230" s="18">
        <f>D230/E230</f>
        <v>0.28469750889679718</v>
      </c>
      <c r="H230" s="18"/>
      <c r="I230" s="15">
        <v>2</v>
      </c>
      <c r="J230" s="15">
        <v>6</v>
      </c>
      <c r="K230" s="15">
        <v>237</v>
      </c>
      <c r="L230" s="15">
        <v>753</v>
      </c>
      <c r="M230" s="15">
        <v>0</v>
      </c>
      <c r="N230" s="15">
        <v>3</v>
      </c>
      <c r="O230" s="15">
        <v>1001</v>
      </c>
      <c r="P230" s="25">
        <f>K230/O230</f>
        <v>0.23676323676323677</v>
      </c>
      <c r="Q230" s="19">
        <f>L230/O230</f>
        <v>0.7522477522477522</v>
      </c>
      <c r="R230" s="19">
        <f>E230/L230</f>
        <v>0.37317397078353254</v>
      </c>
      <c r="S230" s="19" t="s">
        <v>471</v>
      </c>
      <c r="T230" s="15" t="s">
        <v>434</v>
      </c>
      <c r="V230" s="20">
        <v>59</v>
      </c>
      <c r="W230" s="20">
        <v>172</v>
      </c>
      <c r="X230" s="20">
        <v>0</v>
      </c>
      <c r="Y230" s="20">
        <v>231</v>
      </c>
      <c r="Z230" s="21">
        <v>0.255411255</v>
      </c>
      <c r="AA230" s="21">
        <v>0.74458874500000005</v>
      </c>
      <c r="AB230" s="15">
        <f>(E230/Y230)-1</f>
        <v>0.21645021645021645</v>
      </c>
      <c r="AC230" s="25">
        <v>0.23676323676323677</v>
      </c>
      <c r="AD230" s="22">
        <f>E230-Y230</f>
        <v>50</v>
      </c>
    </row>
    <row r="231" spans="1:30">
      <c r="A231" s="15" t="s">
        <v>416</v>
      </c>
      <c r="B231" s="16" t="s">
        <v>108</v>
      </c>
      <c r="C231" s="16">
        <v>121</v>
      </c>
      <c r="D231" s="16">
        <v>278</v>
      </c>
      <c r="E231" s="17" t="s">
        <v>314</v>
      </c>
      <c r="F231" s="18">
        <f>C231/E231</f>
        <v>0.3032581453634085</v>
      </c>
      <c r="G231" s="18">
        <f>D231/E231</f>
        <v>0.69674185463659144</v>
      </c>
      <c r="H231" s="18"/>
      <c r="I231" s="15">
        <v>2</v>
      </c>
      <c r="J231" s="15">
        <v>5</v>
      </c>
      <c r="K231" s="15">
        <v>276</v>
      </c>
      <c r="L231" s="15">
        <v>981</v>
      </c>
      <c r="M231" s="15">
        <v>1</v>
      </c>
      <c r="N231" s="15">
        <v>0</v>
      </c>
      <c r="O231" s="15">
        <v>1265</v>
      </c>
      <c r="P231" s="25">
        <f>K231/O231</f>
        <v>0.21818181818181817</v>
      </c>
      <c r="Q231" s="19">
        <f>L231/O231</f>
        <v>0.77549407114624502</v>
      </c>
      <c r="R231" s="19">
        <f>E231/L231</f>
        <v>0.40672782874617736</v>
      </c>
      <c r="S231" s="19" t="s">
        <v>471</v>
      </c>
      <c r="T231" s="15" t="s">
        <v>434</v>
      </c>
      <c r="V231" s="20">
        <v>24</v>
      </c>
      <c r="W231" s="20">
        <v>285</v>
      </c>
      <c r="X231" s="20"/>
      <c r="Y231" s="20">
        <v>309</v>
      </c>
      <c r="Z231" s="21">
        <v>7.7669902999999998E-2</v>
      </c>
      <c r="AA231" s="21">
        <v>0.92233009700000002</v>
      </c>
      <c r="AB231" s="15">
        <f>(E231/Y231)-1</f>
        <v>0.29126213592233019</v>
      </c>
      <c r="AC231" s="25">
        <v>0.21818181818181817</v>
      </c>
      <c r="AD231" s="22">
        <f>E231-Y231</f>
        <v>90</v>
      </c>
    </row>
    <row r="232" spans="1:30">
      <c r="A232" s="15" t="s">
        <v>414</v>
      </c>
      <c r="B232" s="16" t="s">
        <v>168</v>
      </c>
      <c r="C232" s="16">
        <v>140</v>
      </c>
      <c r="D232" s="16">
        <v>203</v>
      </c>
      <c r="E232" s="17" t="s">
        <v>272</v>
      </c>
      <c r="F232" s="18">
        <f>C232/E232</f>
        <v>0.40816326530612246</v>
      </c>
      <c r="G232" s="18">
        <f>D232/E232</f>
        <v>0.59183673469387754</v>
      </c>
      <c r="H232" s="18"/>
      <c r="I232" s="15">
        <v>2</v>
      </c>
      <c r="J232" s="15">
        <v>11</v>
      </c>
      <c r="K232" s="15">
        <v>219</v>
      </c>
      <c r="L232" s="15">
        <v>805</v>
      </c>
      <c r="M232" s="15">
        <v>3</v>
      </c>
      <c r="N232" s="15">
        <v>2</v>
      </c>
      <c r="O232" s="15">
        <v>1042</v>
      </c>
      <c r="P232" s="25">
        <f>K232/O232</f>
        <v>0.21017274472168906</v>
      </c>
      <c r="Q232" s="19">
        <f>L232/O232</f>
        <v>0.77255278310940501</v>
      </c>
      <c r="R232" s="19">
        <f>E232/L232</f>
        <v>0.42608695652173911</v>
      </c>
      <c r="S232" s="19" t="s">
        <v>471</v>
      </c>
      <c r="T232" s="15" t="s">
        <v>434</v>
      </c>
      <c r="V232" s="20">
        <v>24</v>
      </c>
      <c r="W232" s="20">
        <v>215</v>
      </c>
      <c r="X232" s="20"/>
      <c r="Y232" s="20">
        <v>239</v>
      </c>
      <c r="Z232" s="21">
        <v>0.10041841</v>
      </c>
      <c r="AA232" s="21">
        <v>0.89958159000000004</v>
      </c>
      <c r="AB232" s="15">
        <f>(E232/Y232)-1</f>
        <v>0.43514644351464438</v>
      </c>
      <c r="AC232" s="25">
        <v>0.21017274472168906</v>
      </c>
      <c r="AD232" s="22">
        <f>E232-Y232</f>
        <v>104</v>
      </c>
    </row>
    <row r="233" spans="1:30">
      <c r="A233" s="15" t="s">
        <v>415</v>
      </c>
      <c r="B233" s="16" t="s">
        <v>181</v>
      </c>
      <c r="C233" s="16">
        <v>345</v>
      </c>
      <c r="D233" s="16">
        <v>139</v>
      </c>
      <c r="E233" s="17" t="s">
        <v>250</v>
      </c>
      <c r="F233" s="18">
        <f>C233/E233</f>
        <v>0.71280991735537191</v>
      </c>
      <c r="G233" s="18">
        <f>D233/E233</f>
        <v>0.28719008264462809</v>
      </c>
      <c r="H233" s="18"/>
      <c r="I233" s="15">
        <v>5</v>
      </c>
      <c r="J233" s="15">
        <v>13</v>
      </c>
      <c r="K233" s="15">
        <v>380</v>
      </c>
      <c r="L233" s="15">
        <v>1601</v>
      </c>
      <c r="M233" s="15">
        <v>0</v>
      </c>
      <c r="N233" s="15">
        <v>5</v>
      </c>
      <c r="O233" s="15">
        <v>2004</v>
      </c>
      <c r="P233" s="25">
        <f>K233/O233</f>
        <v>0.18962075848303392</v>
      </c>
      <c r="Q233" s="19">
        <f>L233/O233</f>
        <v>0.7989021956087824</v>
      </c>
      <c r="R233" s="19">
        <f>E233/L233</f>
        <v>0.30231105559025612</v>
      </c>
      <c r="S233" s="19" t="s">
        <v>471</v>
      </c>
      <c r="T233" s="15" t="s">
        <v>434</v>
      </c>
      <c r="V233" s="20">
        <v>81</v>
      </c>
      <c r="W233" s="20">
        <v>304</v>
      </c>
      <c r="X233" s="20">
        <v>1</v>
      </c>
      <c r="Y233" s="20">
        <v>386</v>
      </c>
      <c r="Z233" s="21">
        <v>0.20984456000000001</v>
      </c>
      <c r="AA233" s="21">
        <v>0.787564767</v>
      </c>
      <c r="AB233" s="15">
        <f>(E233/Y233)-1</f>
        <v>0.25388601036269431</v>
      </c>
      <c r="AC233" s="25">
        <v>0.18962075848303392</v>
      </c>
      <c r="AD233" s="22">
        <f>E233-Y233</f>
        <v>98</v>
      </c>
    </row>
    <row r="234" spans="1:30">
      <c r="A234" s="15" t="s">
        <v>415</v>
      </c>
      <c r="B234" s="16" t="s">
        <v>340</v>
      </c>
      <c r="C234" s="16">
        <v>417</v>
      </c>
      <c r="D234" s="16">
        <v>151</v>
      </c>
      <c r="E234" s="17" t="s">
        <v>112</v>
      </c>
      <c r="F234" s="18">
        <f>C234/E234</f>
        <v>0.73415492957746475</v>
      </c>
      <c r="G234" s="18">
        <f>D234/E234</f>
        <v>0.26584507042253519</v>
      </c>
      <c r="H234" s="18"/>
      <c r="I234" s="15">
        <v>7</v>
      </c>
      <c r="J234" s="15">
        <v>15</v>
      </c>
      <c r="K234" s="15">
        <v>391</v>
      </c>
      <c r="L234" s="15">
        <v>1663</v>
      </c>
      <c r="M234" s="15">
        <v>2</v>
      </c>
      <c r="N234" s="15">
        <v>0</v>
      </c>
      <c r="O234" s="15">
        <v>2078</v>
      </c>
      <c r="P234" s="25">
        <f>K234/O234</f>
        <v>0.18816169393647739</v>
      </c>
      <c r="Q234" s="19">
        <f>L234/O234</f>
        <v>0.80028873917228105</v>
      </c>
      <c r="R234" s="19">
        <f>E234/L234</f>
        <v>0.34155141310883946</v>
      </c>
      <c r="S234" s="19" t="s">
        <v>471</v>
      </c>
      <c r="T234" s="15" t="s">
        <v>434</v>
      </c>
      <c r="V234" s="20">
        <v>78</v>
      </c>
      <c r="W234" s="20">
        <v>312</v>
      </c>
      <c r="X234" s="20">
        <v>0</v>
      </c>
      <c r="Y234" s="20">
        <v>390</v>
      </c>
      <c r="Z234" s="21">
        <v>0.2</v>
      </c>
      <c r="AA234" s="21">
        <v>0.8</v>
      </c>
      <c r="AB234" s="15">
        <f>(E234/Y234)-1</f>
        <v>0.45641025641025634</v>
      </c>
      <c r="AC234" s="25">
        <v>0.18816169393647739</v>
      </c>
      <c r="AD234" s="22">
        <f>E234-Y234</f>
        <v>178</v>
      </c>
    </row>
    <row r="235" spans="1:30">
      <c r="A235" s="15" t="s">
        <v>415</v>
      </c>
      <c r="B235" s="16" t="s">
        <v>212</v>
      </c>
      <c r="C235" s="16">
        <v>240</v>
      </c>
      <c r="D235" s="16">
        <v>93</v>
      </c>
      <c r="E235" s="17" t="s">
        <v>85</v>
      </c>
      <c r="F235" s="18">
        <f>C235/E235</f>
        <v>0.72072072072072069</v>
      </c>
      <c r="G235" s="18">
        <f>D235/E235</f>
        <v>0.27927927927927926</v>
      </c>
      <c r="H235" s="18"/>
      <c r="I235" s="15">
        <v>5</v>
      </c>
      <c r="J235" s="15">
        <v>8</v>
      </c>
      <c r="K235" s="15">
        <v>189</v>
      </c>
      <c r="L235" s="15">
        <v>1000</v>
      </c>
      <c r="M235" s="15">
        <v>3</v>
      </c>
      <c r="N235" s="15">
        <v>1</v>
      </c>
      <c r="O235" s="15">
        <v>1206</v>
      </c>
      <c r="P235" s="25">
        <f>K235/O235</f>
        <v>0.15671641791044777</v>
      </c>
      <c r="Q235" s="19">
        <f>L235/O235</f>
        <v>0.82918739635157546</v>
      </c>
      <c r="R235" s="19">
        <f>E235/L235</f>
        <v>0.33300000000000002</v>
      </c>
      <c r="S235" s="19" t="s">
        <v>471</v>
      </c>
      <c r="T235" s="15" t="s">
        <v>434</v>
      </c>
      <c r="V235" s="20">
        <v>52</v>
      </c>
      <c r="W235" s="20">
        <v>213</v>
      </c>
      <c r="X235" s="20">
        <v>0</v>
      </c>
      <c r="Y235" s="20">
        <v>265</v>
      </c>
      <c r="Z235" s="21">
        <v>0.19622641499999999</v>
      </c>
      <c r="AA235" s="21">
        <v>0.80377358499999996</v>
      </c>
      <c r="AB235" s="15">
        <f>(E235/Y235)-1</f>
        <v>0.2566037735849056</v>
      </c>
      <c r="AC235" s="25">
        <v>0.15671641791044777</v>
      </c>
      <c r="AD235" s="22">
        <f>E235-Y235</f>
        <v>68</v>
      </c>
    </row>
  </sheetData>
  <sortState ref="A2:AF235">
    <sortCondition ref="T2:T235"/>
    <sortCondition descending="1" ref="P2:P235"/>
  </sortState>
  <conditionalFormatting sqref="P1:P1048576">
    <cfRule type="colorScale" priority="7">
      <colorScale>
        <cfvo type="num" val="0.2"/>
        <cfvo type="num" val="0.8"/>
        <color rgb="FFFF0000"/>
        <color rgb="FF0000FF"/>
      </colorScale>
    </cfRule>
  </conditionalFormatting>
  <conditionalFormatting sqref="F1:F1048576">
    <cfRule type="colorScale" priority="4">
      <colorScale>
        <cfvo type="num" val="0.4"/>
        <cfvo type="num" val="1"/>
        <color theme="0"/>
        <color rgb="FFFF0000"/>
      </colorScale>
    </cfRule>
  </conditionalFormatting>
  <conditionalFormatting sqref="AC1:AC1048576">
    <cfRule type="colorScale" priority="3">
      <colorScale>
        <cfvo type="num" val="0.2"/>
        <cfvo type="num" val="0.8"/>
        <color rgb="FFFF0000"/>
        <color rgb="FF0000FF"/>
      </colorScale>
    </cfRule>
  </conditionalFormatting>
  <conditionalFormatting sqref="AB1:AB1048576">
    <cfRule type="dataBar" priority="2">
      <dataBar>
        <cfvo type="num" val="-1"/>
        <cfvo type="num" val="1"/>
        <color rgb="FF638EC6"/>
      </dataBar>
      <extLst>
        <ext xmlns:x14="http://schemas.microsoft.com/office/spreadsheetml/2009/9/main" uri="{B025F937-C7B1-47D3-B67F-A62EFF666E3E}">
          <x14:id>{3E72C688-46D9-9D42-A9A0-A5BF31B8A5F4}</x14:id>
        </ext>
      </extLst>
    </cfRule>
  </conditionalFormatting>
  <conditionalFormatting sqref="R1:S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{303FA8B9-A842-2A41-B94B-504AF52E5B37}</x14:id>
        </ext>
      </extLst>
    </cfRule>
  </conditionalFormatting>
  <pageMargins left="0.7" right="0.7" top="0.75" bottom="0.75" header="0.3" footer="0.3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72C688-46D9-9D42-A9A0-A5BF31B8A5F4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AB1:AB1048576</xm:sqref>
        </x14:conditionalFormatting>
        <x14:conditionalFormatting xmlns:xm="http://schemas.microsoft.com/office/excel/2006/main">
          <x14:cfRule type="dataBar" id="{303FA8B9-A842-2A41-B94B-504AF52E5B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R1:S1048576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L16" sqref="L16"/>
    </sheetView>
  </sheetViews>
  <sheetFormatPr baseColWidth="10" defaultRowHeight="12" x14ac:dyDescent="0"/>
  <cols>
    <col min="1" max="1" width="12.6640625" customWidth="1"/>
    <col min="2" max="3" width="16.83203125" customWidth="1"/>
    <col min="4" max="4" width="11.83203125" customWidth="1"/>
    <col min="5" max="6" width="12.1640625" customWidth="1"/>
    <col min="7" max="7" width="13.33203125" bestFit="1" customWidth="1"/>
    <col min="8" max="8" width="12.5" customWidth="1"/>
    <col min="12" max="12" width="11.6640625" bestFit="1" customWidth="1"/>
    <col min="14" max="19" width="10.83203125" style="3"/>
  </cols>
  <sheetData>
    <row r="1" spans="1:19">
      <c r="A1" s="4" t="s">
        <v>435</v>
      </c>
      <c r="B1" t="s">
        <v>440</v>
      </c>
      <c r="F1" s="26" t="s">
        <v>488</v>
      </c>
      <c r="G1" s="26"/>
      <c r="H1" s="26"/>
      <c r="I1" s="27">
        <v>2.1000000000000001E-2</v>
      </c>
    </row>
    <row r="3" spans="1:19">
      <c r="B3" s="4" t="s">
        <v>437</v>
      </c>
    </row>
    <row r="4" spans="1:19">
      <c r="A4" s="4" t="s">
        <v>422</v>
      </c>
      <c r="B4" t="s">
        <v>438</v>
      </c>
      <c r="C4" t="s">
        <v>439</v>
      </c>
      <c r="D4" t="s">
        <v>472</v>
      </c>
      <c r="E4" t="s">
        <v>473</v>
      </c>
      <c r="F4" t="s">
        <v>474</v>
      </c>
      <c r="G4" t="s">
        <v>441</v>
      </c>
      <c r="H4" t="s">
        <v>476</v>
      </c>
      <c r="I4" s="1" t="s">
        <v>477</v>
      </c>
      <c r="J4" s="1" t="s">
        <v>478</v>
      </c>
      <c r="K4" s="1" t="s">
        <v>486</v>
      </c>
      <c r="L4" s="1" t="s">
        <v>487</v>
      </c>
      <c r="M4" s="1" t="s">
        <v>489</v>
      </c>
      <c r="N4" s="8" t="s">
        <v>490</v>
      </c>
      <c r="O4" s="8" t="s">
        <v>465</v>
      </c>
      <c r="P4" s="8" t="s">
        <v>436</v>
      </c>
      <c r="Q4" s="8" t="s">
        <v>492</v>
      </c>
      <c r="R4" s="8" t="s">
        <v>475</v>
      </c>
      <c r="S4" s="8" t="s">
        <v>485</v>
      </c>
    </row>
    <row r="5" spans="1:19">
      <c r="A5" s="5" t="s">
        <v>471</v>
      </c>
      <c r="B5" s="6">
        <v>8193</v>
      </c>
      <c r="C5" s="6">
        <v>5586</v>
      </c>
      <c r="D5" s="6">
        <v>2024</v>
      </c>
      <c r="E5" s="6">
        <v>8207</v>
      </c>
      <c r="F5" s="6">
        <v>10232</v>
      </c>
      <c r="G5" s="6">
        <v>40238</v>
      </c>
      <c r="H5" s="6">
        <v>14531</v>
      </c>
      <c r="I5" s="3">
        <f>H5/H$10</f>
        <v>0.10012333684739994</v>
      </c>
      <c r="J5" s="3">
        <f>G5/G$10</f>
        <v>0.20067426713346698</v>
      </c>
      <c r="K5">
        <f>(B5+C5)-F5</f>
        <v>3547</v>
      </c>
      <c r="L5" s="7">
        <f>(B5+C5)-($I$1*H5)</f>
        <v>13473.849</v>
      </c>
      <c r="M5" s="7">
        <f>L5-F5</f>
        <v>3241.8490000000002</v>
      </c>
      <c r="N5" s="3">
        <f>M5/F5</f>
        <v>0.31683434323690385</v>
      </c>
      <c r="O5" s="3">
        <f>D5/F5</f>
        <v>0.19781078967943705</v>
      </c>
      <c r="P5" s="3">
        <f>B5/(B5+C5)</f>
        <v>0.59460047898976709</v>
      </c>
      <c r="Q5" s="3">
        <f>(B5+C5)/F5</f>
        <v>1.3466575449569977</v>
      </c>
      <c r="R5" s="3">
        <f>(B5+C5)/G5</f>
        <v>0.34243749689348379</v>
      </c>
      <c r="S5" s="3">
        <f>F5/G5</f>
        <v>0.25428699239524827</v>
      </c>
    </row>
    <row r="6" spans="1:19">
      <c r="A6" s="5" t="s">
        <v>468</v>
      </c>
      <c r="B6" s="6">
        <v>12873</v>
      </c>
      <c r="C6" s="6">
        <v>10909</v>
      </c>
      <c r="D6" s="6">
        <v>3259</v>
      </c>
      <c r="E6" s="6">
        <v>14229</v>
      </c>
      <c r="F6" s="6">
        <v>17490</v>
      </c>
      <c r="G6" s="6">
        <v>79475</v>
      </c>
      <c r="H6" s="6">
        <v>44716</v>
      </c>
      <c r="I6" s="3">
        <f t="shared" ref="I6:I10" si="0">H6/H$10</f>
        <v>0.30810784739304492</v>
      </c>
      <c r="J6" s="3">
        <f t="shared" ref="J6:J9" si="1">G6/G$10</f>
        <v>0.39635636414414954</v>
      </c>
      <c r="K6">
        <f t="shared" ref="K6:K9" si="2">(B6+C6)-F6</f>
        <v>6292</v>
      </c>
      <c r="L6" s="7">
        <f t="shared" ref="L6:L9" si="3">(B6+C6)-($I$1*H6)</f>
        <v>22842.964</v>
      </c>
      <c r="M6" s="7">
        <f t="shared" ref="M6:M9" si="4">L6-F6</f>
        <v>5352.9639999999999</v>
      </c>
      <c r="N6" s="3">
        <f t="shared" ref="N6:N10" si="5">M6/F6</f>
        <v>0.3060585477415666</v>
      </c>
      <c r="O6" s="3">
        <f t="shared" ref="O6:O11" si="6">D6/F6</f>
        <v>0.18633504859919955</v>
      </c>
      <c r="P6" s="3">
        <f t="shared" ref="P6:P11" si="7">B6/(B6+C6)</f>
        <v>0.54129173324362967</v>
      </c>
      <c r="Q6" s="3">
        <f t="shared" ref="Q6:Q11" si="8">(B6+C6)/F6</f>
        <v>1.3597484276729559</v>
      </c>
      <c r="R6" s="3">
        <f t="shared" ref="R6:R11" si="9">(B6+C6)/G6</f>
        <v>0.29923875432525954</v>
      </c>
      <c r="S6" s="3">
        <f t="shared" ref="S6:S10" si="10">F6/G6</f>
        <v>0.22006920415224915</v>
      </c>
    </row>
    <row r="7" spans="1:19">
      <c r="A7" s="5" t="s">
        <v>469</v>
      </c>
      <c r="B7" s="6">
        <v>8778</v>
      </c>
      <c r="C7" s="6">
        <v>7744</v>
      </c>
      <c r="D7" s="6">
        <v>2569</v>
      </c>
      <c r="E7" s="6">
        <v>9624</v>
      </c>
      <c r="F7" s="6">
        <v>12194</v>
      </c>
      <c r="G7" s="6">
        <v>56219</v>
      </c>
      <c r="H7" s="6">
        <v>47034</v>
      </c>
      <c r="I7" s="3">
        <f t="shared" si="0"/>
        <v>0.324079624615003</v>
      </c>
      <c r="J7" s="3">
        <f t="shared" si="1"/>
        <v>0.28037443769512355</v>
      </c>
      <c r="K7">
        <f t="shared" si="2"/>
        <v>4328</v>
      </c>
      <c r="L7" s="7">
        <f t="shared" si="3"/>
        <v>15534.286</v>
      </c>
      <c r="M7" s="7">
        <f t="shared" si="4"/>
        <v>3340.2860000000001</v>
      </c>
      <c r="N7" s="3">
        <f t="shared" si="5"/>
        <v>0.27392865343611611</v>
      </c>
      <c r="O7" s="3">
        <f t="shared" si="6"/>
        <v>0.21067738231917335</v>
      </c>
      <c r="P7" s="3">
        <f t="shared" si="7"/>
        <v>0.5312916111850865</v>
      </c>
      <c r="Q7" s="3">
        <f t="shared" si="8"/>
        <v>1.354928653436116</v>
      </c>
      <c r="R7" s="3">
        <f t="shared" si="9"/>
        <v>0.29388640850957859</v>
      </c>
      <c r="S7" s="3">
        <f t="shared" si="10"/>
        <v>0.21690175919173232</v>
      </c>
    </row>
    <row r="8" spans="1:19">
      <c r="A8" s="5" t="s">
        <v>470</v>
      </c>
      <c r="B8" s="6">
        <v>3215</v>
      </c>
      <c r="C8" s="6">
        <v>2475</v>
      </c>
      <c r="D8" s="6">
        <v>985</v>
      </c>
      <c r="E8" s="6">
        <v>3052</v>
      </c>
      <c r="F8" s="6">
        <v>4037</v>
      </c>
      <c r="G8" s="6">
        <v>18323</v>
      </c>
      <c r="H8" s="6">
        <v>21875</v>
      </c>
      <c r="I8" s="3">
        <f t="shared" si="0"/>
        <v>0.15072589591472532</v>
      </c>
      <c r="J8" s="3">
        <f t="shared" si="1"/>
        <v>9.1380153006772588E-2</v>
      </c>
      <c r="K8">
        <f t="shared" si="2"/>
        <v>1653</v>
      </c>
      <c r="L8" s="7">
        <f t="shared" si="3"/>
        <v>5230.625</v>
      </c>
      <c r="M8" s="7">
        <f t="shared" si="4"/>
        <v>1193.625</v>
      </c>
      <c r="N8" s="3">
        <f t="shared" si="5"/>
        <v>0.29567129056229874</v>
      </c>
      <c r="O8" s="3">
        <f t="shared" si="6"/>
        <v>0.24399306415655189</v>
      </c>
      <c r="P8" s="3">
        <f t="shared" si="7"/>
        <v>0.5650263620386643</v>
      </c>
      <c r="Q8" s="3">
        <f t="shared" si="8"/>
        <v>1.4094624721327718</v>
      </c>
      <c r="R8" s="3">
        <f t="shared" si="9"/>
        <v>0.31053866724881296</v>
      </c>
      <c r="S8" s="3">
        <f t="shared" si="10"/>
        <v>0.2203241827211701</v>
      </c>
    </row>
    <row r="9" spans="1:19">
      <c r="A9" s="5" t="s">
        <v>467</v>
      </c>
      <c r="B9" s="6">
        <v>1521</v>
      </c>
      <c r="C9" s="6">
        <v>784</v>
      </c>
      <c r="D9" s="6">
        <v>488</v>
      </c>
      <c r="E9" s="6">
        <v>990</v>
      </c>
      <c r="F9" s="6">
        <v>1478</v>
      </c>
      <c r="G9" s="6">
        <v>6259</v>
      </c>
      <c r="H9" s="6">
        <v>16975</v>
      </c>
      <c r="I9" s="3">
        <f t="shared" si="0"/>
        <v>0.11696329522982685</v>
      </c>
      <c r="J9" s="3">
        <f t="shared" si="1"/>
        <v>3.1214778020487347E-2</v>
      </c>
      <c r="K9">
        <f t="shared" si="2"/>
        <v>827</v>
      </c>
      <c r="L9" s="7">
        <f t="shared" si="3"/>
        <v>1948.5250000000001</v>
      </c>
      <c r="M9" s="7">
        <f t="shared" si="4"/>
        <v>470.52500000000009</v>
      </c>
      <c r="N9" s="3">
        <f t="shared" si="5"/>
        <v>0.31835250338295001</v>
      </c>
      <c r="O9" s="3">
        <f t="shared" si="6"/>
        <v>0.33017591339648172</v>
      </c>
      <c r="P9" s="3">
        <f t="shared" si="7"/>
        <v>0.65986984815618221</v>
      </c>
      <c r="Q9" s="3">
        <f t="shared" si="8"/>
        <v>1.5595399188092016</v>
      </c>
      <c r="R9" s="3">
        <f t="shared" si="9"/>
        <v>0.36826969164403262</v>
      </c>
      <c r="S9" s="3">
        <f t="shared" si="10"/>
        <v>0.23613995845981786</v>
      </c>
    </row>
    <row r="10" spans="1:19" s="26" customFormat="1">
      <c r="A10" s="29" t="s">
        <v>427</v>
      </c>
      <c r="B10" s="30">
        <v>34580</v>
      </c>
      <c r="C10" s="30">
        <v>27498</v>
      </c>
      <c r="D10" s="30">
        <v>9325</v>
      </c>
      <c r="E10" s="30">
        <v>36102</v>
      </c>
      <c r="F10" s="30">
        <v>45431</v>
      </c>
      <c r="G10" s="30">
        <v>200514</v>
      </c>
      <c r="H10" s="30">
        <v>145131</v>
      </c>
      <c r="K10" s="31">
        <f>SUM(K5:K9)</f>
        <v>16647</v>
      </c>
      <c r="L10" s="31">
        <f t="shared" ref="L10:M10" si="11">SUM(L5:L9)</f>
        <v>59030.249000000003</v>
      </c>
      <c r="M10" s="31">
        <f t="shared" si="11"/>
        <v>13599.249</v>
      </c>
      <c r="N10" s="28">
        <f t="shared" si="5"/>
        <v>0.29933853536131716</v>
      </c>
      <c r="O10" s="28">
        <f t="shared" si="6"/>
        <v>0.20525632277519756</v>
      </c>
      <c r="P10" s="28">
        <f t="shared" si="7"/>
        <v>0.55704114178936182</v>
      </c>
      <c r="Q10" s="28">
        <f t="shared" si="8"/>
        <v>1.3664238075323016</v>
      </c>
      <c r="R10" s="28">
        <f t="shared" si="9"/>
        <v>0.30959434253967305</v>
      </c>
      <c r="S10" s="28">
        <f t="shared" si="10"/>
        <v>0.22657270814007999</v>
      </c>
    </row>
    <row r="12" spans="1:19">
      <c r="M12" s="26" t="s">
        <v>491</v>
      </c>
      <c r="N12" s="28">
        <f>MIN(N5:N9)-MAX(N5:N9)</f>
        <v>-4.4423849946833904E-2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8"/>
  <sheetViews>
    <sheetView workbookViewId="0">
      <selection activeCell="K14" sqref="K14"/>
    </sheetView>
  </sheetViews>
  <sheetFormatPr baseColWidth="10" defaultRowHeight="12" x14ac:dyDescent="0"/>
  <sheetData>
    <row r="1" spans="1:8">
      <c r="A1" s="1" t="s">
        <v>436</v>
      </c>
      <c r="B1" s="1" t="s">
        <v>431</v>
      </c>
      <c r="D1" s="1" t="s">
        <v>461</v>
      </c>
      <c r="E1" s="1" t="s">
        <v>436</v>
      </c>
      <c r="G1" s="1" t="s">
        <v>431</v>
      </c>
      <c r="H1" s="1" t="s">
        <v>461</v>
      </c>
    </row>
    <row r="2" spans="1:8">
      <c r="A2" s="2">
        <v>0.19302325581395349</v>
      </c>
      <c r="B2">
        <v>0.62840670859538783</v>
      </c>
      <c r="D2" s="3">
        <v>0.44513137557959814</v>
      </c>
      <c r="E2">
        <v>0.71180555555555558</v>
      </c>
      <c r="G2">
        <v>0.45055710306406688</v>
      </c>
      <c r="H2" s="3">
        <v>0.44513137557959814</v>
      </c>
    </row>
    <row r="3" spans="1:8">
      <c r="A3" s="2">
        <v>0.3032581453634085</v>
      </c>
      <c r="B3">
        <v>0.77549407114624502</v>
      </c>
      <c r="D3" s="3">
        <v>0.26246537396121883</v>
      </c>
      <c r="E3">
        <v>0.67546174142480209</v>
      </c>
      <c r="G3">
        <v>0.55051467784979036</v>
      </c>
      <c r="H3" s="3">
        <v>0.26246537396121883</v>
      </c>
    </row>
    <row r="4" spans="1:8">
      <c r="A4" s="2">
        <v>0.32417582417582419</v>
      </c>
      <c r="B4">
        <v>0.66417910447761197</v>
      </c>
      <c r="D4" s="3">
        <v>0.30769230769230771</v>
      </c>
      <c r="E4">
        <v>0.66216216216216217</v>
      </c>
      <c r="G4">
        <v>0.52915291529152919</v>
      </c>
      <c r="H4" s="3">
        <v>0.30769230769230771</v>
      </c>
    </row>
    <row r="5" spans="1:8">
      <c r="A5" s="2">
        <v>0.3350253807106599</v>
      </c>
      <c r="B5">
        <v>0.62313937753721249</v>
      </c>
      <c r="D5" s="3">
        <v>0.28503336510962823</v>
      </c>
      <c r="E5">
        <v>0.37123745819397991</v>
      </c>
      <c r="G5">
        <v>0.52476238119059526</v>
      </c>
      <c r="H5" s="3">
        <v>0.28503336510962823</v>
      </c>
    </row>
    <row r="6" spans="1:8">
      <c r="A6" s="2">
        <v>0.3439153439153439</v>
      </c>
      <c r="B6">
        <v>0.45653333333333335</v>
      </c>
      <c r="D6" s="3">
        <v>0.21222222222222223</v>
      </c>
      <c r="E6">
        <v>0.53926701570680624</v>
      </c>
      <c r="G6">
        <v>0.58939096267190572</v>
      </c>
      <c r="H6" s="3">
        <v>0.21222222222222223</v>
      </c>
    </row>
    <row r="7" spans="1:8">
      <c r="A7" s="2">
        <v>0.36893203883495146</v>
      </c>
      <c r="B7">
        <v>0.48297604035308955</v>
      </c>
      <c r="D7" s="3">
        <v>0.21389793702497287</v>
      </c>
      <c r="E7">
        <v>0.3350253807106599</v>
      </c>
      <c r="G7">
        <v>0.62313937753721249</v>
      </c>
      <c r="H7" s="3">
        <v>0.21389793702497287</v>
      </c>
    </row>
    <row r="8" spans="1:8">
      <c r="A8" s="2">
        <v>0.3783783783783784</v>
      </c>
      <c r="B8">
        <v>0.57194244604316546</v>
      </c>
      <c r="D8" s="3">
        <v>0.26730103806228372</v>
      </c>
      <c r="E8">
        <v>0.4854368932038835</v>
      </c>
      <c r="G8">
        <v>0.50370370370370365</v>
      </c>
      <c r="H8" s="3">
        <v>0.26730103806228372</v>
      </c>
    </row>
    <row r="9" spans="1:8">
      <c r="A9" s="2">
        <v>0.38095238095238093</v>
      </c>
      <c r="B9">
        <v>0.47628865979381441</v>
      </c>
      <c r="D9" s="3">
        <v>0.20185614849187936</v>
      </c>
      <c r="E9">
        <v>0.47701149425287354</v>
      </c>
      <c r="G9">
        <v>0.57275747508305652</v>
      </c>
      <c r="H9" s="3">
        <v>0.20185614849187936</v>
      </c>
    </row>
    <row r="10" spans="1:8">
      <c r="A10" s="2">
        <v>0.38475499092558985</v>
      </c>
      <c r="B10">
        <v>0.62298603651987106</v>
      </c>
      <c r="D10" s="3">
        <v>0.15078534031413612</v>
      </c>
      <c r="E10">
        <v>0.4375</v>
      </c>
      <c r="G10">
        <v>0.59243176178660051</v>
      </c>
      <c r="H10" s="3">
        <v>0.15078534031413612</v>
      </c>
    </row>
    <row r="11" spans="1:8">
      <c r="A11" s="2">
        <v>0.38655462184873951</v>
      </c>
      <c r="B11">
        <v>0.53513035793194874</v>
      </c>
      <c r="D11" s="3">
        <v>0.33959311424100158</v>
      </c>
      <c r="E11">
        <v>0.63133640552995396</v>
      </c>
      <c r="G11">
        <v>0.27099236641221375</v>
      </c>
      <c r="H11" s="3">
        <v>0.33959311424100158</v>
      </c>
    </row>
    <row r="12" spans="1:8">
      <c r="A12" s="2">
        <v>0.39423076923076922</v>
      </c>
      <c r="B12">
        <v>0.66275346851654215</v>
      </c>
      <c r="D12" s="3">
        <v>0.2525832376578645</v>
      </c>
      <c r="E12">
        <v>0.66363636363636369</v>
      </c>
      <c r="G12">
        <v>0.60824022346368711</v>
      </c>
      <c r="H12" s="3">
        <v>0.2525832376578645</v>
      </c>
    </row>
    <row r="13" spans="1:8">
      <c r="A13" s="2">
        <v>0.40816326530612246</v>
      </c>
      <c r="B13">
        <v>0.77255278310940501</v>
      </c>
      <c r="D13" s="3">
        <v>0.30537634408602149</v>
      </c>
      <c r="E13">
        <v>0.45774647887323944</v>
      </c>
      <c r="G13">
        <v>0.53142857142857147</v>
      </c>
      <c r="H13" s="3">
        <v>0.30537634408602149</v>
      </c>
    </row>
    <row r="14" spans="1:8">
      <c r="A14" s="2">
        <v>0.40909090909090912</v>
      </c>
      <c r="B14">
        <v>0.58620689655172409</v>
      </c>
      <c r="D14" s="3">
        <v>0.19602649006622516</v>
      </c>
      <c r="E14">
        <v>0.44594594594594594</v>
      </c>
      <c r="G14">
        <v>0.50841750841750843</v>
      </c>
      <c r="H14" s="3">
        <v>0.19602649006622516</v>
      </c>
    </row>
    <row r="15" spans="1:8">
      <c r="A15" s="2">
        <v>0.40909090909090912</v>
      </c>
      <c r="B15">
        <v>0.6585724797645327</v>
      </c>
      <c r="D15" s="3">
        <v>0.3345388788426763</v>
      </c>
      <c r="E15">
        <v>0.44324324324324327</v>
      </c>
      <c r="G15">
        <v>0.56199186991869921</v>
      </c>
      <c r="H15" s="3">
        <v>0.3345388788426763</v>
      </c>
    </row>
    <row r="16" spans="1:8">
      <c r="A16" s="2">
        <v>0.41530054644808745</v>
      </c>
      <c r="B16">
        <v>0.52090032154340837</v>
      </c>
      <c r="D16" s="3">
        <v>0.31218274111675126</v>
      </c>
      <c r="E16">
        <v>0.69105691056910568</v>
      </c>
      <c r="G16">
        <v>0.68760907504363</v>
      </c>
      <c r="H16" s="3">
        <v>0.31218274111675126</v>
      </c>
    </row>
    <row r="17" spans="1:8">
      <c r="A17" s="2">
        <v>0.41666666666666669</v>
      </c>
      <c r="B17">
        <v>0.66689053055742109</v>
      </c>
      <c r="D17" s="3">
        <v>0.31951530612244899</v>
      </c>
      <c r="E17">
        <v>0.62475049900199597</v>
      </c>
      <c r="G17">
        <v>0.595292331055429</v>
      </c>
      <c r="H17" s="3">
        <v>0.31951530612244899</v>
      </c>
    </row>
    <row r="18" spans="1:8">
      <c r="A18" s="2">
        <v>0.42236024844720499</v>
      </c>
      <c r="B18">
        <v>0.53189448441247</v>
      </c>
      <c r="D18" s="3">
        <v>0.29739776951672864</v>
      </c>
      <c r="E18">
        <v>0.7</v>
      </c>
      <c r="G18">
        <v>0.73048200950441278</v>
      </c>
      <c r="H18" s="3">
        <v>0.29739776951672864</v>
      </c>
    </row>
    <row r="19" spans="1:8">
      <c r="A19" s="2">
        <v>0.43382352941176472</v>
      </c>
      <c r="B19">
        <v>0.62267343485617599</v>
      </c>
      <c r="D19" s="3">
        <v>0.14517583408476104</v>
      </c>
      <c r="E19">
        <v>0.42236024844720499</v>
      </c>
      <c r="G19">
        <v>0.53189448441247</v>
      </c>
      <c r="H19" s="3">
        <v>0.14517583408476104</v>
      </c>
    </row>
    <row r="20" spans="1:8">
      <c r="A20" s="2">
        <v>0.43386243386243384</v>
      </c>
      <c r="B20">
        <v>0.39097363083164299</v>
      </c>
      <c r="D20" s="3">
        <v>0.32615384615384613</v>
      </c>
      <c r="E20">
        <v>0.6132075471698113</v>
      </c>
      <c r="G20">
        <v>0.2226027397260274</v>
      </c>
      <c r="H20" s="3">
        <v>0.32615384615384613</v>
      </c>
    </row>
    <row r="21" spans="1:8">
      <c r="A21" s="2">
        <v>0.43414634146341463</v>
      </c>
      <c r="B21">
        <v>0.50558451228592705</v>
      </c>
      <c r="D21" s="3">
        <v>0.12785388127853881</v>
      </c>
      <c r="E21">
        <v>0.49285714285714288</v>
      </c>
      <c r="G21">
        <v>0.54181098466105893</v>
      </c>
      <c r="H21" s="3">
        <v>0.12785388127853881</v>
      </c>
    </row>
    <row r="22" spans="1:8">
      <c r="A22" s="2">
        <v>0.4375</v>
      </c>
      <c r="B22">
        <v>0.59243176178660051</v>
      </c>
      <c r="D22" s="3">
        <v>0.28409090909090912</v>
      </c>
      <c r="E22">
        <v>0.36727272727272725</v>
      </c>
      <c r="G22">
        <v>0.64190981432360739</v>
      </c>
      <c r="H22" s="3">
        <v>0.28409090909090912</v>
      </c>
    </row>
    <row r="23" spans="1:8">
      <c r="A23" s="2">
        <v>0.43790849673202614</v>
      </c>
      <c r="B23">
        <v>0.53829557713052856</v>
      </c>
      <c r="D23" s="3">
        <v>0.36613756613756615</v>
      </c>
      <c r="E23">
        <v>0.71098265895953761</v>
      </c>
      <c r="G23">
        <v>0.6026785714285714</v>
      </c>
      <c r="H23" s="3">
        <v>0.36613756613756615</v>
      </c>
    </row>
    <row r="24" spans="1:8">
      <c r="A24" s="2">
        <v>0.44594594594594594</v>
      </c>
      <c r="B24">
        <v>0.50841750841750843</v>
      </c>
      <c r="D24" s="3">
        <v>0.36072144288577157</v>
      </c>
      <c r="E24">
        <v>0.72777777777777775</v>
      </c>
      <c r="G24">
        <v>0.36745213549337263</v>
      </c>
      <c r="H24" s="3">
        <v>0.36072144288577157</v>
      </c>
    </row>
    <row r="25" spans="1:8">
      <c r="A25" s="2">
        <v>0.44841269841269843</v>
      </c>
      <c r="B25">
        <v>0.55597643097643101</v>
      </c>
      <c r="D25" s="3">
        <v>0.3460837887067395</v>
      </c>
      <c r="E25">
        <v>0.51578947368421058</v>
      </c>
      <c r="G25">
        <v>0.47164948453608246</v>
      </c>
      <c r="H25" s="3">
        <v>0.3460837887067395</v>
      </c>
    </row>
    <row r="26" spans="1:8">
      <c r="A26" s="2">
        <v>0.44871794871794873</v>
      </c>
      <c r="B26">
        <v>0.63451776649746194</v>
      </c>
      <c r="D26" s="3">
        <v>0.30191458026509571</v>
      </c>
      <c r="E26">
        <v>0.43414634146341463</v>
      </c>
      <c r="G26">
        <v>0.50558451228592705</v>
      </c>
      <c r="H26" s="3">
        <v>0.30191458026509571</v>
      </c>
    </row>
    <row r="27" spans="1:8">
      <c r="A27" s="2">
        <v>0.45233968804159447</v>
      </c>
      <c r="B27">
        <v>0.68127282211789253</v>
      </c>
      <c r="D27" s="3">
        <v>0.27991886409736311</v>
      </c>
      <c r="E27">
        <v>0.67028985507246375</v>
      </c>
      <c r="G27">
        <v>0.44334532374100721</v>
      </c>
      <c r="H27" s="3">
        <v>0.27991886409736311</v>
      </c>
    </row>
    <row r="28" spans="1:8">
      <c r="A28" s="2">
        <v>0.45622119815668205</v>
      </c>
      <c r="B28">
        <v>0.60840890354492994</v>
      </c>
      <c r="D28" s="3">
        <v>0.30672926447574334</v>
      </c>
      <c r="E28">
        <v>0.71938775510204078</v>
      </c>
      <c r="G28">
        <v>0.65137614678899081</v>
      </c>
      <c r="H28" s="3">
        <v>0.30672926447574334</v>
      </c>
    </row>
    <row r="29" spans="1:8">
      <c r="A29" s="2">
        <v>0.4576271186440678</v>
      </c>
      <c r="B29">
        <v>0.59085051546391754</v>
      </c>
      <c r="D29" s="3">
        <v>0.34022394487510765</v>
      </c>
      <c r="E29">
        <v>0.28860759493670884</v>
      </c>
      <c r="G29">
        <v>0.75487646293888166</v>
      </c>
      <c r="H29" s="3">
        <v>0.34022394487510765</v>
      </c>
    </row>
    <row r="30" spans="1:8">
      <c r="A30" s="2">
        <v>0.45774647887323944</v>
      </c>
      <c r="B30">
        <v>0.53142857142857147</v>
      </c>
      <c r="D30" s="3">
        <v>0.32816229116945106</v>
      </c>
      <c r="E30">
        <v>0.69090909090909092</v>
      </c>
      <c r="G30">
        <v>0.65468749999999998</v>
      </c>
      <c r="H30" s="3">
        <v>0.32816229116945106</v>
      </c>
    </row>
    <row r="31" spans="1:8">
      <c r="A31" s="2">
        <v>0.45901639344262296</v>
      </c>
      <c r="B31">
        <v>0.47548638132295717</v>
      </c>
      <c r="D31" s="3">
        <v>0.40700808625336926</v>
      </c>
      <c r="E31">
        <v>0.5298013245033113</v>
      </c>
      <c r="G31">
        <v>0.43544600938967137</v>
      </c>
      <c r="H31" s="3">
        <v>0.40700808625336926</v>
      </c>
    </row>
    <row r="32" spans="1:8">
      <c r="A32" s="2">
        <v>0.46835443037974683</v>
      </c>
      <c r="B32">
        <v>0.1746987951807229</v>
      </c>
      <c r="D32" s="3">
        <v>0.37939859245041585</v>
      </c>
      <c r="E32">
        <v>0.54468802698145025</v>
      </c>
      <c r="G32">
        <v>0.54707735386769341</v>
      </c>
      <c r="H32" s="3">
        <v>0.37939859245041585</v>
      </c>
    </row>
    <row r="33" spans="1:8">
      <c r="A33" s="2">
        <v>0.46886446886446886</v>
      </c>
      <c r="B33">
        <v>0.59589947089947093</v>
      </c>
      <c r="D33" s="3">
        <v>0.30573248407643311</v>
      </c>
      <c r="E33">
        <v>0.54166666666666663</v>
      </c>
      <c r="G33">
        <v>0.64609053497942381</v>
      </c>
      <c r="H33" s="3">
        <v>0.30573248407643311</v>
      </c>
    </row>
    <row r="34" spans="1:8">
      <c r="A34" s="2">
        <v>0.4742547425474255</v>
      </c>
      <c r="B34">
        <v>0.62287903667214017</v>
      </c>
      <c r="D34" s="3">
        <v>0.24477611940298508</v>
      </c>
      <c r="E34">
        <v>0.53658536585365857</v>
      </c>
      <c r="G34">
        <v>0.45270270270270269</v>
      </c>
      <c r="H34" s="3">
        <v>0.24477611940298508</v>
      </c>
    </row>
    <row r="35" spans="1:8">
      <c r="A35" s="2">
        <v>0.47499999999999998</v>
      </c>
      <c r="B35">
        <v>0.57234539089848313</v>
      </c>
      <c r="D35" s="3">
        <v>0.34647550776583036</v>
      </c>
      <c r="E35">
        <v>0.61724137931034484</v>
      </c>
      <c r="G35">
        <v>0.46629526462395543</v>
      </c>
      <c r="H35" s="3">
        <v>0.34647550776583036</v>
      </c>
    </row>
    <row r="36" spans="1:8">
      <c r="A36" s="2">
        <v>0.47701149425287354</v>
      </c>
      <c r="B36">
        <v>0.57275747508305652</v>
      </c>
      <c r="D36" s="3">
        <v>0.2719869706840391</v>
      </c>
      <c r="E36">
        <v>0.50898203592814373</v>
      </c>
      <c r="G36">
        <v>0.46444780635400906</v>
      </c>
      <c r="H36" s="3">
        <v>0.2719869706840391</v>
      </c>
    </row>
    <row r="37" spans="1:8">
      <c r="A37" s="2">
        <v>0.48039215686274511</v>
      </c>
      <c r="B37">
        <v>0.60174237710018663</v>
      </c>
      <c r="D37" s="3">
        <v>0.36103416435826408</v>
      </c>
      <c r="E37">
        <v>0.49104859335038364</v>
      </c>
      <c r="G37">
        <v>0.51060820367751059</v>
      </c>
      <c r="H37" s="3">
        <v>0.36103416435826408</v>
      </c>
    </row>
    <row r="38" spans="1:8">
      <c r="A38" s="2">
        <v>0.48109965635738833</v>
      </c>
      <c r="B38">
        <v>0.68278201865988131</v>
      </c>
      <c r="D38" s="3">
        <v>0.30638297872340425</v>
      </c>
      <c r="E38">
        <v>0.45833333333333331</v>
      </c>
      <c r="G38">
        <v>0.4671968190854871</v>
      </c>
      <c r="H38" s="3">
        <v>0.30638297872340425</v>
      </c>
    </row>
    <row r="39" spans="1:8">
      <c r="A39" s="2">
        <v>0.48148148148148145</v>
      </c>
      <c r="B39">
        <v>0.55448898927159795</v>
      </c>
      <c r="D39" s="3">
        <v>0.40044247787610621</v>
      </c>
      <c r="E39">
        <v>0.5524861878453039</v>
      </c>
      <c r="G39">
        <v>0.55054811205846532</v>
      </c>
      <c r="H39" s="3">
        <v>0.40044247787610621</v>
      </c>
    </row>
    <row r="40" spans="1:8">
      <c r="A40" s="2">
        <v>0.48210526315789476</v>
      </c>
      <c r="B40">
        <v>0.49094202898550726</v>
      </c>
      <c r="D40" s="3">
        <v>0.39140271493212669</v>
      </c>
      <c r="E40">
        <v>0.58959537572254339</v>
      </c>
      <c r="G40">
        <v>0.55249999999999999</v>
      </c>
      <c r="H40" s="3">
        <v>0.39140271493212669</v>
      </c>
    </row>
    <row r="41" spans="1:8">
      <c r="A41" s="2">
        <v>0.48261474269819193</v>
      </c>
      <c r="B41">
        <v>0.62877221992558907</v>
      </c>
      <c r="D41" s="3">
        <v>0.39525222551928785</v>
      </c>
      <c r="E41">
        <v>0.61861861861861867</v>
      </c>
      <c r="G41">
        <v>0.5669582772543742</v>
      </c>
      <c r="H41" s="3">
        <v>0.39525222551928785</v>
      </c>
    </row>
    <row r="42" spans="1:8">
      <c r="A42" s="2">
        <v>0.4838709677419355</v>
      </c>
      <c r="B42">
        <v>0.58397365532381995</v>
      </c>
      <c r="D42" s="3">
        <v>0.33115468409586057</v>
      </c>
      <c r="E42">
        <v>0.57236842105263153</v>
      </c>
      <c r="G42">
        <v>0.47028688524590162</v>
      </c>
      <c r="H42" s="3">
        <v>0.33115468409586057</v>
      </c>
    </row>
    <row r="43" spans="1:8">
      <c r="A43" s="2">
        <v>0.4854368932038835</v>
      </c>
      <c r="B43">
        <v>0.50370370370370365</v>
      </c>
      <c r="D43" s="3">
        <v>0.37031484257871067</v>
      </c>
      <c r="E43">
        <v>0.48582995951417002</v>
      </c>
      <c r="G43">
        <v>0.50301659125188536</v>
      </c>
      <c r="H43" s="3">
        <v>0.37031484257871067</v>
      </c>
    </row>
    <row r="44" spans="1:8">
      <c r="A44" s="2">
        <v>0.48582995951417002</v>
      </c>
      <c r="B44">
        <v>0.50301659125188536</v>
      </c>
      <c r="D44" s="3">
        <v>0.37734584450402142</v>
      </c>
      <c r="E44">
        <v>0.7619893428063943</v>
      </c>
      <c r="G44">
        <v>0.70178739416745062</v>
      </c>
      <c r="H44" s="3">
        <v>0.37734584450402142</v>
      </c>
    </row>
    <row r="45" spans="1:8">
      <c r="A45" s="2">
        <v>0.48669201520912547</v>
      </c>
      <c r="B45">
        <v>0.59232296492389147</v>
      </c>
      <c r="D45" s="3">
        <v>0.24513618677042801</v>
      </c>
      <c r="E45">
        <v>0.43386243386243384</v>
      </c>
      <c r="G45">
        <v>0.39097363083164299</v>
      </c>
      <c r="H45" s="3">
        <v>0.24513618677042801</v>
      </c>
    </row>
    <row r="46" spans="1:8">
      <c r="A46" s="2">
        <v>0.48738379814077026</v>
      </c>
      <c r="B46">
        <v>0.7375649591685226</v>
      </c>
      <c r="D46" s="3">
        <v>0.30661322645290578</v>
      </c>
      <c r="E46">
        <v>0.43790849673202614</v>
      </c>
      <c r="G46">
        <v>0.53829557713052856</v>
      </c>
      <c r="H46" s="3">
        <v>0.30661322645290578</v>
      </c>
    </row>
    <row r="47" spans="1:8">
      <c r="A47" s="2">
        <v>0.48837209302325579</v>
      </c>
      <c r="B47">
        <v>0.61339600470035249</v>
      </c>
      <c r="D47" s="3">
        <v>0.36562860438292966</v>
      </c>
      <c r="E47">
        <v>0.6151419558359621</v>
      </c>
      <c r="G47">
        <v>0.66898148148148151</v>
      </c>
      <c r="H47" s="3">
        <v>0.36562860438292966</v>
      </c>
    </row>
    <row r="48" spans="1:8">
      <c r="A48" s="2">
        <v>0.49009900990099009</v>
      </c>
      <c r="B48">
        <v>0.70844155844155843</v>
      </c>
      <c r="D48" s="3">
        <v>0.41269841269841268</v>
      </c>
      <c r="E48">
        <v>0.58974358974358976</v>
      </c>
      <c r="G48">
        <v>0.42376681614349776</v>
      </c>
      <c r="H48" s="3">
        <v>0.41269841269841268</v>
      </c>
    </row>
    <row r="49" spans="1:8">
      <c r="A49" s="2">
        <v>0.49104859335038364</v>
      </c>
      <c r="B49">
        <v>0.51060820367751059</v>
      </c>
      <c r="D49" s="3">
        <v>0.14542343883661249</v>
      </c>
      <c r="E49">
        <v>0.53529411764705881</v>
      </c>
      <c r="G49">
        <v>0.58450000000000002</v>
      </c>
      <c r="H49" s="3">
        <v>0.14542343883661249</v>
      </c>
    </row>
    <row r="50" spans="1:8">
      <c r="A50" s="2">
        <v>0.49655172413793103</v>
      </c>
      <c r="B50">
        <v>0.50866586054010476</v>
      </c>
      <c r="D50" s="3">
        <v>0.36815920398009949</v>
      </c>
      <c r="E50">
        <v>0.69369369369369371</v>
      </c>
      <c r="G50">
        <v>0.59643916913946593</v>
      </c>
      <c r="H50" s="3">
        <v>0.36815920398009949</v>
      </c>
    </row>
    <row r="51" spans="1:8">
      <c r="A51" s="2">
        <v>0.49689440993788819</v>
      </c>
      <c r="B51">
        <v>0.50418060200668902</v>
      </c>
      <c r="D51" s="3">
        <v>0.31554878048780488</v>
      </c>
      <c r="E51">
        <v>0.59420289855072461</v>
      </c>
      <c r="G51">
        <v>0.71381936887921649</v>
      </c>
      <c r="H51" s="3">
        <v>0.31554878048780488</v>
      </c>
    </row>
    <row r="52" spans="1:8">
      <c r="A52" s="2">
        <v>0.49896480331262938</v>
      </c>
      <c r="B52">
        <v>0.56685917370057748</v>
      </c>
      <c r="D52" s="3">
        <v>0.26391752577319588</v>
      </c>
      <c r="E52">
        <v>0.65625</v>
      </c>
      <c r="G52">
        <v>0.5</v>
      </c>
      <c r="H52" s="3">
        <v>0.26391752577319588</v>
      </c>
    </row>
    <row r="53" spans="1:8">
      <c r="A53" s="2">
        <v>0.50179211469534046</v>
      </c>
      <c r="B53">
        <v>0.6021333333333333</v>
      </c>
      <c r="D53" s="3">
        <v>0.33503575076608783</v>
      </c>
      <c r="E53">
        <v>0.58841463414634143</v>
      </c>
      <c r="G53">
        <v>0.53148751357220414</v>
      </c>
      <c r="H53" s="3">
        <v>0.33503575076608783</v>
      </c>
    </row>
    <row r="54" spans="1:8">
      <c r="A54" s="2">
        <v>0.5018587360594795</v>
      </c>
      <c r="B54">
        <v>0.58671268334771354</v>
      </c>
      <c r="D54" s="3">
        <v>0.21006289308176102</v>
      </c>
      <c r="E54">
        <v>0.64071856287425155</v>
      </c>
      <c r="G54">
        <v>0.60687022900763354</v>
      </c>
      <c r="H54" s="3">
        <v>0.21006289308176102</v>
      </c>
    </row>
    <row r="55" spans="1:8">
      <c r="A55" s="2">
        <v>0.50401606425702816</v>
      </c>
      <c r="B55">
        <v>0.55623632385120347</v>
      </c>
      <c r="D55" s="3">
        <v>0.18418514946962392</v>
      </c>
      <c r="E55">
        <v>0.51308900523560208</v>
      </c>
      <c r="G55">
        <v>0.58422535211267601</v>
      </c>
      <c r="H55" s="3">
        <v>0.18418514946962392</v>
      </c>
    </row>
    <row r="56" spans="1:8">
      <c r="A56" s="2">
        <v>0.50470219435736674</v>
      </c>
      <c r="B56">
        <v>0.58768115942028987</v>
      </c>
      <c r="D56" s="3">
        <v>0.34912280701754383</v>
      </c>
      <c r="E56">
        <v>0.72361809045226133</v>
      </c>
      <c r="G56">
        <v>0.3413173652694611</v>
      </c>
      <c r="H56" s="3">
        <v>0.34912280701754383</v>
      </c>
    </row>
    <row r="57" spans="1:8">
      <c r="A57" s="2">
        <v>0.50568181818181823</v>
      </c>
      <c r="B57">
        <v>0.58543649151841126</v>
      </c>
      <c r="D57" s="3">
        <v>0.18515123739688361</v>
      </c>
      <c r="E57">
        <v>0.49009900990099009</v>
      </c>
      <c r="G57">
        <v>0.70844155844155843</v>
      </c>
      <c r="H57" s="3">
        <v>0.18515123739688361</v>
      </c>
    </row>
    <row r="58" spans="1:8">
      <c r="A58" s="2">
        <v>0.50784313725490193</v>
      </c>
      <c r="B58">
        <v>0.60765064319566686</v>
      </c>
      <c r="D58" s="3">
        <v>0.41768579492003766</v>
      </c>
      <c r="E58">
        <v>0.67792792792792789</v>
      </c>
      <c r="G58">
        <v>0.71872887085868831</v>
      </c>
      <c r="H58" s="3">
        <v>0.41768579492003766</v>
      </c>
    </row>
    <row r="59" spans="1:8">
      <c r="A59" s="2">
        <v>0.50970873786407767</v>
      </c>
      <c r="B59">
        <v>0.68162261831591886</v>
      </c>
      <c r="D59" s="3">
        <v>0.37254901960784315</v>
      </c>
      <c r="E59">
        <v>0.61842105263157898</v>
      </c>
      <c r="G59">
        <v>0.43128964059196617</v>
      </c>
      <c r="H59" s="3">
        <v>0.37254901960784315</v>
      </c>
    </row>
    <row r="60" spans="1:8">
      <c r="A60" s="2">
        <v>0.51052631578947372</v>
      </c>
      <c r="B60">
        <v>0.47232142857142856</v>
      </c>
      <c r="D60" s="3">
        <v>0.11489698890649762</v>
      </c>
      <c r="E60">
        <v>0.49655172413793103</v>
      </c>
      <c r="G60">
        <v>0.50866586054010476</v>
      </c>
      <c r="H60" s="3">
        <v>0.11489698890649762</v>
      </c>
    </row>
    <row r="61" spans="1:8">
      <c r="A61" s="2">
        <v>0.51276102088167053</v>
      </c>
      <c r="B61">
        <v>0.54394693200663347</v>
      </c>
      <c r="D61" s="3">
        <v>0.81797752808988766</v>
      </c>
      <c r="E61">
        <v>0.32417582417582419</v>
      </c>
      <c r="G61">
        <v>0.66417910447761197</v>
      </c>
      <c r="H61" s="3">
        <v>0.81797752808988766</v>
      </c>
    </row>
    <row r="62" spans="1:8">
      <c r="A62" s="2">
        <v>0.51412429378531077</v>
      </c>
      <c r="B62">
        <v>0.71881720430107532</v>
      </c>
      <c r="D62" s="3">
        <v>0.34051724137931033</v>
      </c>
      <c r="E62">
        <v>0.46835443037974683</v>
      </c>
      <c r="G62">
        <v>0.1746987951807229</v>
      </c>
      <c r="H62" s="3">
        <v>0.34051724137931033</v>
      </c>
    </row>
    <row r="63" spans="1:8">
      <c r="A63" s="2">
        <v>0.51522248243559721</v>
      </c>
      <c r="B63">
        <v>0.67963732527389498</v>
      </c>
      <c r="D63" s="3">
        <v>0.42775665399239543</v>
      </c>
      <c r="E63">
        <v>0.65333333333333332</v>
      </c>
      <c r="G63">
        <v>0.62619047619047619</v>
      </c>
      <c r="H63" s="3">
        <v>0.42775665399239543</v>
      </c>
    </row>
    <row r="64" spans="1:8">
      <c r="A64" s="2">
        <v>0.51578947368421058</v>
      </c>
      <c r="B64">
        <v>0.47164948453608246</v>
      </c>
      <c r="D64" s="3">
        <v>0.64113785557986869</v>
      </c>
      <c r="E64">
        <v>0.62457337883959041</v>
      </c>
      <c r="G64">
        <v>0.25602240896358541</v>
      </c>
      <c r="H64" s="3">
        <v>0.64113785557986869</v>
      </c>
    </row>
    <row r="65" spans="1:8">
      <c r="A65" s="2">
        <v>0.52222222222222225</v>
      </c>
      <c r="B65">
        <v>0.70077084793272604</v>
      </c>
      <c r="D65" s="3">
        <v>0.34285714285714286</v>
      </c>
      <c r="E65">
        <v>0.71333333333333337</v>
      </c>
      <c r="G65">
        <v>0.67049808429118773</v>
      </c>
      <c r="H65" s="3">
        <v>0.34285714285714286</v>
      </c>
    </row>
    <row r="66" spans="1:8">
      <c r="A66" s="2">
        <v>0.52282157676348551</v>
      </c>
      <c r="B66">
        <v>0.59525574499629352</v>
      </c>
      <c r="D66" s="3">
        <v>0.3386454183266932</v>
      </c>
      <c r="E66">
        <v>0.68235294117647061</v>
      </c>
      <c r="G66">
        <v>0.59338061465721037</v>
      </c>
      <c r="H66" s="3">
        <v>0.3386454183266932</v>
      </c>
    </row>
    <row r="67" spans="1:8">
      <c r="A67" s="2">
        <v>0.52316076294277924</v>
      </c>
      <c r="B67">
        <v>0.71789883268482491</v>
      </c>
      <c r="D67" s="3">
        <v>0.5781990521327014</v>
      </c>
      <c r="E67">
        <v>0.82786885245901642</v>
      </c>
      <c r="G67">
        <v>0.19234275296262535</v>
      </c>
      <c r="H67" s="3">
        <v>0.5781990521327014</v>
      </c>
    </row>
    <row r="68" spans="1:8">
      <c r="A68" s="2">
        <v>0.52472527472527475</v>
      </c>
      <c r="B68">
        <v>0.69661458333333337</v>
      </c>
      <c r="D68" s="3">
        <v>0.34604904632152589</v>
      </c>
      <c r="E68">
        <v>0.54330708661417326</v>
      </c>
      <c r="G68">
        <v>0.73399999999999999</v>
      </c>
      <c r="H68" s="3">
        <v>0.34604904632152589</v>
      </c>
    </row>
    <row r="69" spans="1:8">
      <c r="A69" s="2">
        <v>0.52534562211981561</v>
      </c>
      <c r="B69">
        <v>0.4777534646243618</v>
      </c>
      <c r="D69" s="3">
        <v>0.53846153846153844</v>
      </c>
      <c r="E69">
        <v>0.73469387755102045</v>
      </c>
      <c r="G69">
        <v>0.3327239488117002</v>
      </c>
      <c r="H69" s="3">
        <v>0.53846153846153844</v>
      </c>
    </row>
    <row r="70" spans="1:8">
      <c r="A70" s="2">
        <v>0.52910052910052907</v>
      </c>
      <c r="B70">
        <v>0.58170731707317069</v>
      </c>
      <c r="D70" s="3">
        <v>0.57653061224489799</v>
      </c>
      <c r="E70">
        <v>0.76991150442477874</v>
      </c>
      <c r="G70">
        <v>0.17625899280575538</v>
      </c>
      <c r="H70" s="3">
        <v>0.57653061224489799</v>
      </c>
    </row>
    <row r="71" spans="1:8">
      <c r="A71" s="2">
        <v>0.5298013245033113</v>
      </c>
      <c r="B71">
        <v>0.43544600938967137</v>
      </c>
      <c r="D71" s="3">
        <v>0.25181598062953997</v>
      </c>
      <c r="E71">
        <v>0.64423076923076927</v>
      </c>
      <c r="G71">
        <v>0.36842105263157893</v>
      </c>
      <c r="H71" s="3">
        <v>0.25181598062953997</v>
      </c>
    </row>
    <row r="72" spans="1:8">
      <c r="A72" s="2">
        <v>0.53213367609254503</v>
      </c>
      <c r="B72">
        <v>0.53648308638523901</v>
      </c>
      <c r="D72" s="3">
        <v>0.34782608695652173</v>
      </c>
      <c r="E72">
        <v>0.6015625</v>
      </c>
      <c r="G72">
        <v>0.47668393782383417</v>
      </c>
      <c r="H72" s="3">
        <v>0.34782608695652173</v>
      </c>
    </row>
    <row r="73" spans="1:8">
      <c r="A73" s="2">
        <v>0.53333333333333333</v>
      </c>
      <c r="B73">
        <v>0.54104656745079216</v>
      </c>
      <c r="D73" s="3">
        <v>0.38095238095238093</v>
      </c>
      <c r="E73">
        <v>0.7</v>
      </c>
      <c r="G73">
        <v>0.48951048951048953</v>
      </c>
      <c r="H73" s="3">
        <v>0.38095238095238093</v>
      </c>
    </row>
    <row r="74" spans="1:8">
      <c r="A74" s="2">
        <v>0.53498871331828446</v>
      </c>
      <c r="B74">
        <v>0.58068725532840371</v>
      </c>
      <c r="D74" s="3">
        <v>0.3235294117647059</v>
      </c>
      <c r="E74">
        <v>0.40909090909090912</v>
      </c>
      <c r="G74">
        <v>0.58620689655172409</v>
      </c>
      <c r="H74" s="3">
        <v>0.3235294117647059</v>
      </c>
    </row>
    <row r="75" spans="1:8">
      <c r="A75" s="2">
        <v>0.53529411764705881</v>
      </c>
      <c r="B75">
        <v>0.58450000000000002</v>
      </c>
      <c r="D75" s="3">
        <v>0.875</v>
      </c>
      <c r="E75">
        <v>0.8571428571428571</v>
      </c>
      <c r="G75">
        <v>0.12749003984063745</v>
      </c>
      <c r="H75" s="3">
        <v>0.875</v>
      </c>
    </row>
    <row r="76" spans="1:8">
      <c r="A76" s="2">
        <v>0.53562653562653562</v>
      </c>
      <c r="B76">
        <v>0.54156769596199528</v>
      </c>
      <c r="D76" s="3">
        <v>0.2857142857142857</v>
      </c>
      <c r="E76">
        <v>0.56666666666666665</v>
      </c>
      <c r="G76">
        <v>0.37769784172661869</v>
      </c>
      <c r="H76" s="3">
        <v>0.2857142857142857</v>
      </c>
    </row>
    <row r="77" spans="1:8">
      <c r="A77" s="2">
        <v>0.53592233009708734</v>
      </c>
      <c r="B77">
        <v>0.65747241725175531</v>
      </c>
      <c r="D77" s="3">
        <v>0.30558276199804113</v>
      </c>
      <c r="E77">
        <v>0.60576923076923073</v>
      </c>
      <c r="G77">
        <v>0.42719665271966528</v>
      </c>
      <c r="H77" s="3">
        <v>0.30558276199804113</v>
      </c>
    </row>
    <row r="78" spans="1:8">
      <c r="A78" s="2">
        <v>0.53658536585365857</v>
      </c>
      <c r="B78">
        <v>0.45270270270270269</v>
      </c>
      <c r="D78" s="3">
        <v>0.30012453300124531</v>
      </c>
      <c r="E78">
        <v>0.52282157676348551</v>
      </c>
      <c r="G78">
        <v>0.59525574499629352</v>
      </c>
      <c r="H78" s="3">
        <v>0.30012453300124531</v>
      </c>
    </row>
    <row r="79" spans="1:8">
      <c r="A79" s="2">
        <v>0.537109375</v>
      </c>
      <c r="B79">
        <v>0.6463725847612104</v>
      </c>
      <c r="D79" s="3">
        <v>0.34802091112770722</v>
      </c>
      <c r="E79">
        <v>0.63304721030042921</v>
      </c>
      <c r="G79">
        <v>0.70996818663838812</v>
      </c>
      <c r="H79" s="3">
        <v>0.34802091112770722</v>
      </c>
    </row>
    <row r="80" spans="1:8">
      <c r="A80" s="2">
        <v>0.53913043478260869</v>
      </c>
      <c r="B80">
        <v>0.48575949367088606</v>
      </c>
      <c r="D80" s="3">
        <v>0.37047353760445684</v>
      </c>
      <c r="E80">
        <v>0.60150375939849621</v>
      </c>
      <c r="G80">
        <v>0.61106382978723406</v>
      </c>
      <c r="H80" s="3">
        <v>0.37047353760445684</v>
      </c>
    </row>
    <row r="81" spans="1:8">
      <c r="A81" s="2">
        <v>0.53926701570680624</v>
      </c>
      <c r="B81">
        <v>0.58939096267190572</v>
      </c>
      <c r="D81" s="3">
        <v>0.23836389280677009</v>
      </c>
      <c r="E81">
        <v>0.62721893491124259</v>
      </c>
      <c r="G81">
        <v>0.40261215218625779</v>
      </c>
      <c r="H81" s="3">
        <v>0.23836389280677009</v>
      </c>
    </row>
    <row r="82" spans="1:8">
      <c r="A82" s="2">
        <v>0.54</v>
      </c>
      <c r="B82">
        <v>0.49665924276169265</v>
      </c>
      <c r="D82" s="3">
        <v>0.2207943925233645</v>
      </c>
      <c r="E82">
        <v>0.3439153439153439</v>
      </c>
      <c r="G82">
        <v>0.45653333333333335</v>
      </c>
      <c r="H82" s="3">
        <v>0.2207943925233645</v>
      </c>
    </row>
    <row r="83" spans="1:8">
      <c r="A83" s="2">
        <v>0.54125412541254125</v>
      </c>
      <c r="B83">
        <v>0.47080072245635157</v>
      </c>
      <c r="D83" s="3">
        <v>0.31347150259067358</v>
      </c>
      <c r="E83">
        <v>0.53719008264462809</v>
      </c>
      <c r="G83">
        <v>0.48129675810473815</v>
      </c>
      <c r="H83" s="3">
        <v>0.31347150259067358</v>
      </c>
    </row>
    <row r="84" spans="1:8">
      <c r="A84" s="2">
        <v>0.54132231404958675</v>
      </c>
      <c r="B84">
        <v>0.64251497005988023</v>
      </c>
      <c r="D84" s="3">
        <v>0.47499999999999998</v>
      </c>
      <c r="E84">
        <v>0.38475499092558985</v>
      </c>
      <c r="G84">
        <v>0.62298603651987106</v>
      </c>
      <c r="H84" s="3">
        <v>0.47499999999999998</v>
      </c>
    </row>
    <row r="85" spans="1:8">
      <c r="A85" s="2">
        <v>0.54166666666666663</v>
      </c>
      <c r="B85">
        <v>0.7321428571428571</v>
      </c>
      <c r="D85" s="3">
        <v>0.21036585365853658</v>
      </c>
      <c r="E85">
        <v>0.63043478260869568</v>
      </c>
      <c r="G85">
        <v>0.6074074074074074</v>
      </c>
      <c r="H85" s="3">
        <v>0.21036585365853658</v>
      </c>
    </row>
    <row r="86" spans="1:8">
      <c r="A86" s="2">
        <v>0.54166666666666663</v>
      </c>
      <c r="B86">
        <v>0.64609053497942381</v>
      </c>
      <c r="D86" s="3">
        <v>0.16935483870967741</v>
      </c>
      <c r="E86">
        <v>0.56349206349206349</v>
      </c>
      <c r="G86">
        <v>0.65320456540825289</v>
      </c>
      <c r="H86" s="3">
        <v>0.16935483870967741</v>
      </c>
    </row>
    <row r="87" spans="1:8">
      <c r="A87" s="2">
        <v>0.54285714285714282</v>
      </c>
      <c r="B87">
        <v>0.61081893313298274</v>
      </c>
      <c r="D87" s="3">
        <v>0.29360465116279072</v>
      </c>
      <c r="E87">
        <v>0.5544554455445545</v>
      </c>
      <c r="G87">
        <v>0.65774378585086046</v>
      </c>
      <c r="H87" s="3">
        <v>0.29360465116279072</v>
      </c>
    </row>
    <row r="88" spans="1:8">
      <c r="A88" s="2">
        <v>0.54330708661417326</v>
      </c>
      <c r="B88">
        <v>0.73399999999999999</v>
      </c>
      <c r="D88" s="3">
        <v>0.22421524663677131</v>
      </c>
      <c r="E88">
        <v>0.54</v>
      </c>
      <c r="G88">
        <v>0.49665924276169265</v>
      </c>
      <c r="H88" s="3">
        <v>0.22421524663677131</v>
      </c>
    </row>
    <row r="89" spans="1:8">
      <c r="A89" s="2">
        <v>0.54336734693877553</v>
      </c>
      <c r="B89">
        <v>0.56291730868002054</v>
      </c>
      <c r="D89" s="3">
        <v>0.21381578947368421</v>
      </c>
      <c r="E89">
        <v>0.36923076923076925</v>
      </c>
      <c r="G89">
        <v>0.54092526690391463</v>
      </c>
      <c r="H89" s="3">
        <v>0.21381578947368421</v>
      </c>
    </row>
    <row r="90" spans="1:8">
      <c r="A90" s="2">
        <v>0.54342984409799555</v>
      </c>
      <c r="B90">
        <v>0.5031712473572939</v>
      </c>
      <c r="D90" s="3">
        <v>0.29135338345864664</v>
      </c>
      <c r="E90">
        <v>0.4838709677419355</v>
      </c>
      <c r="G90">
        <v>0.58397365532381995</v>
      </c>
      <c r="H90" s="3">
        <v>0.29135338345864664</v>
      </c>
    </row>
    <row r="91" spans="1:8">
      <c r="A91" s="2">
        <v>0.54468802698145025</v>
      </c>
      <c r="B91">
        <v>0.54707735386769341</v>
      </c>
      <c r="D91" s="3">
        <v>0.36592741935483869</v>
      </c>
      <c r="E91">
        <v>0.58126721763085398</v>
      </c>
      <c r="G91">
        <v>0.53737811484290354</v>
      </c>
      <c r="H91" s="3">
        <v>0.36592741935483869</v>
      </c>
    </row>
    <row r="92" spans="1:8">
      <c r="A92" s="2">
        <v>0.54502369668246442</v>
      </c>
      <c r="B92">
        <v>0.68996617812852312</v>
      </c>
      <c r="D92" s="3">
        <v>0.40177777777777779</v>
      </c>
      <c r="E92">
        <v>0.57964601769911506</v>
      </c>
      <c r="G92">
        <v>0.703125</v>
      </c>
      <c r="H92" s="3">
        <v>0.40177777777777779</v>
      </c>
    </row>
    <row r="93" spans="1:8">
      <c r="A93" s="2">
        <v>0.54878048780487809</v>
      </c>
      <c r="B93">
        <v>0.47337278106508873</v>
      </c>
      <c r="D93" s="3">
        <v>0.34682080924855491</v>
      </c>
      <c r="E93">
        <v>0.69545454545454544</v>
      </c>
      <c r="G93">
        <v>0.65984743411927882</v>
      </c>
      <c r="H93" s="3">
        <v>0.34682080924855491</v>
      </c>
    </row>
    <row r="94" spans="1:8">
      <c r="A94" s="2">
        <v>0.5490196078431373</v>
      </c>
      <c r="B94">
        <v>0.337035454933789</v>
      </c>
      <c r="D94" s="3">
        <v>0.39558823529411763</v>
      </c>
      <c r="E94">
        <v>0.5018587360594795</v>
      </c>
      <c r="G94">
        <v>0.58671268334771354</v>
      </c>
      <c r="H94" s="3">
        <v>0.39558823529411763</v>
      </c>
    </row>
    <row r="95" spans="1:8">
      <c r="A95" s="2">
        <v>0.54980079681274896</v>
      </c>
      <c r="B95">
        <v>0.56812933025404155</v>
      </c>
      <c r="D95" s="3">
        <v>0.27272727272727271</v>
      </c>
      <c r="E95">
        <v>0.38095238095238093</v>
      </c>
      <c r="G95">
        <v>0.47628865979381441</v>
      </c>
      <c r="H95" s="3">
        <v>0.27272727272727271</v>
      </c>
    </row>
    <row r="96" spans="1:8">
      <c r="A96" s="2">
        <v>0.55000000000000004</v>
      </c>
      <c r="B96">
        <v>0.64491844416562105</v>
      </c>
      <c r="D96" s="3">
        <v>0.26794258373205743</v>
      </c>
      <c r="E96">
        <v>0.6607142857142857</v>
      </c>
      <c r="G96">
        <v>0.6705882352941176</v>
      </c>
      <c r="H96" s="3">
        <v>0.26794258373205743</v>
      </c>
    </row>
    <row r="97" spans="1:8">
      <c r="A97" s="2">
        <v>0.55018587360594795</v>
      </c>
      <c r="B97">
        <v>0.71361502347417838</v>
      </c>
      <c r="D97" s="3">
        <v>0.31981981981981983</v>
      </c>
      <c r="E97">
        <v>0.58148893360160969</v>
      </c>
      <c r="G97">
        <v>0.66325224071702948</v>
      </c>
      <c r="H97" s="3">
        <v>0.31981981981981983</v>
      </c>
    </row>
    <row r="98" spans="1:8">
      <c r="A98" s="2">
        <v>0.5524861878453039</v>
      </c>
      <c r="B98">
        <v>0.55054811205846532</v>
      </c>
      <c r="D98" s="3">
        <v>0.2854230377166157</v>
      </c>
      <c r="E98">
        <v>0.47499999999999998</v>
      </c>
      <c r="G98">
        <v>0.57234539089848313</v>
      </c>
      <c r="H98" s="3">
        <v>0.2854230377166157</v>
      </c>
    </row>
    <row r="99" spans="1:8">
      <c r="A99" s="2">
        <v>0.5544554455445545</v>
      </c>
      <c r="B99">
        <v>0.65774378585086046</v>
      </c>
      <c r="D99" s="3">
        <v>0.43171114599686028</v>
      </c>
      <c r="E99">
        <v>0.63272727272727269</v>
      </c>
      <c r="G99">
        <v>0.55103806228373697</v>
      </c>
      <c r="H99" s="3">
        <v>0.43171114599686028</v>
      </c>
    </row>
    <row r="100" spans="1:8">
      <c r="A100" s="2">
        <v>0.55769230769230771</v>
      </c>
      <c r="B100">
        <v>0.47420867526377491</v>
      </c>
      <c r="D100" s="3">
        <v>0.44180704441041346</v>
      </c>
      <c r="E100">
        <v>0.45233968804159447</v>
      </c>
      <c r="G100">
        <v>0.68127282211789253</v>
      </c>
      <c r="H100" s="3">
        <v>0.44180704441041346</v>
      </c>
    </row>
    <row r="101" spans="1:8">
      <c r="A101" s="2">
        <v>0.55838641188959659</v>
      </c>
      <c r="B101">
        <v>0.65269214960953559</v>
      </c>
      <c r="D101" s="3">
        <v>0.2471213463241807</v>
      </c>
      <c r="E101">
        <v>0.50179211469534046</v>
      </c>
      <c r="G101">
        <v>0.6021333333333333</v>
      </c>
      <c r="H101" s="3">
        <v>0.2471213463241807</v>
      </c>
    </row>
    <row r="102" spans="1:8">
      <c r="A102" s="2">
        <v>0.55932203389830504</v>
      </c>
      <c r="B102">
        <v>0.40615169521146455</v>
      </c>
      <c r="D102" s="3">
        <v>0.19891598915989159</v>
      </c>
      <c r="E102">
        <v>0.52316076294277924</v>
      </c>
      <c r="G102">
        <v>0.71789883268482491</v>
      </c>
      <c r="H102" s="3">
        <v>0.19891598915989159</v>
      </c>
    </row>
    <row r="103" spans="1:8">
      <c r="A103" s="2">
        <v>0.56321839080459768</v>
      </c>
      <c r="B103">
        <v>0.48160535117056857</v>
      </c>
      <c r="D103" s="3">
        <v>0.44254278728606355</v>
      </c>
      <c r="E103">
        <v>0.39779005524861877</v>
      </c>
      <c r="G103">
        <v>0.42917103882476393</v>
      </c>
      <c r="H103" s="3">
        <v>0.44254278728606355</v>
      </c>
    </row>
    <row r="104" spans="1:8">
      <c r="A104" s="2">
        <v>0.56349206349206349</v>
      </c>
      <c r="B104">
        <v>0.65320456540825289</v>
      </c>
      <c r="D104" s="3">
        <v>0.36149068322981365</v>
      </c>
      <c r="E104">
        <v>0.48109965635738833</v>
      </c>
      <c r="G104">
        <v>0.68278201865988131</v>
      </c>
      <c r="H104" s="3">
        <v>0.36149068322981365</v>
      </c>
    </row>
    <row r="105" spans="1:8">
      <c r="A105" s="2">
        <v>0.5642317380352645</v>
      </c>
      <c r="B105">
        <v>0.67421686746987952</v>
      </c>
      <c r="D105" s="3">
        <v>0.34610123119015046</v>
      </c>
      <c r="E105">
        <v>0.58498023715415015</v>
      </c>
      <c r="G105">
        <v>0.61506100126209506</v>
      </c>
      <c r="H105" s="3">
        <v>0.34610123119015046</v>
      </c>
    </row>
    <row r="106" spans="1:8">
      <c r="A106" s="2">
        <v>0.56521739130434778</v>
      </c>
      <c r="B106">
        <v>0.54195011337868482</v>
      </c>
      <c r="D106" s="3">
        <v>0.34688156972669937</v>
      </c>
      <c r="E106">
        <v>0.66666666666666663</v>
      </c>
      <c r="G106">
        <v>0.61008978195810171</v>
      </c>
      <c r="H106" s="3">
        <v>0.34688156972669937</v>
      </c>
    </row>
    <row r="107" spans="1:8">
      <c r="A107" s="2">
        <v>0.5658362989323843</v>
      </c>
      <c r="B107">
        <v>0.56795302013422821</v>
      </c>
      <c r="D107" s="3">
        <v>0.29585798816568049</v>
      </c>
      <c r="E107">
        <v>0.62</v>
      </c>
      <c r="G107">
        <v>0.47706422018348627</v>
      </c>
      <c r="H107" s="3">
        <v>0.29585798816568049</v>
      </c>
    </row>
    <row r="108" spans="1:8">
      <c r="A108" s="2">
        <v>0.56666666666666665</v>
      </c>
      <c r="B108">
        <v>0.37769784172661869</v>
      </c>
      <c r="D108" s="3">
        <v>0.28412256267409469</v>
      </c>
      <c r="E108">
        <v>0.50784313725490193</v>
      </c>
      <c r="G108">
        <v>0.60765064319566686</v>
      </c>
      <c r="H108" s="3">
        <v>0.28412256267409469</v>
      </c>
    </row>
    <row r="109" spans="1:8">
      <c r="A109" s="2">
        <v>0.56756756756756754</v>
      </c>
      <c r="B109">
        <v>0.54437328453796885</v>
      </c>
      <c r="D109" s="3">
        <v>0.22916666666666666</v>
      </c>
      <c r="E109">
        <v>0.60287081339712922</v>
      </c>
      <c r="G109">
        <v>0.63267429760665972</v>
      </c>
      <c r="H109" s="3">
        <v>0.22916666666666666</v>
      </c>
    </row>
    <row r="110" spans="1:8">
      <c r="A110" s="2">
        <v>0.5714285714285714</v>
      </c>
      <c r="B110">
        <v>0.64127604166666663</v>
      </c>
      <c r="D110" s="3">
        <v>0.35936113575865131</v>
      </c>
      <c r="E110">
        <v>0.53333333333333333</v>
      </c>
      <c r="G110">
        <v>0.54104656745079216</v>
      </c>
      <c r="H110" s="3">
        <v>0.35936113575865131</v>
      </c>
    </row>
    <row r="111" spans="1:8">
      <c r="A111" s="2">
        <v>0.57236842105263153</v>
      </c>
      <c r="B111">
        <v>0.47028688524590162</v>
      </c>
      <c r="D111" s="3">
        <v>0.19391634980988592</v>
      </c>
      <c r="E111">
        <v>0.5490196078431373</v>
      </c>
      <c r="G111">
        <v>0.337035454933789</v>
      </c>
      <c r="H111" s="3">
        <v>0.19391634980988592</v>
      </c>
    </row>
    <row r="112" spans="1:8">
      <c r="A112" s="2">
        <v>0.57547169811320753</v>
      </c>
      <c r="B112">
        <v>0.55848261327713378</v>
      </c>
      <c r="D112" s="3">
        <v>0.30231105559025612</v>
      </c>
      <c r="E112">
        <v>0.71280991735537191</v>
      </c>
      <c r="G112">
        <v>0.7989021956087824</v>
      </c>
      <c r="H112" s="3">
        <v>0.30231105559025612</v>
      </c>
    </row>
    <row r="113" spans="1:8">
      <c r="A113" s="2">
        <v>0.57964601769911506</v>
      </c>
      <c r="B113">
        <v>0.703125</v>
      </c>
      <c r="D113" s="3">
        <v>0.35701754385964912</v>
      </c>
      <c r="E113">
        <v>0.53562653562653562</v>
      </c>
      <c r="G113">
        <v>0.54156769596199528</v>
      </c>
      <c r="H113" s="3">
        <v>0.35701754385964912</v>
      </c>
    </row>
    <row r="114" spans="1:8">
      <c r="A114" s="2">
        <v>0.58126721763085398</v>
      </c>
      <c r="B114">
        <v>0.53737811484290354</v>
      </c>
      <c r="D114" s="3">
        <v>0.29403794037940378</v>
      </c>
      <c r="E114">
        <v>0.45622119815668205</v>
      </c>
      <c r="G114">
        <v>0.60840890354492994</v>
      </c>
      <c r="H114" s="3">
        <v>0.29403794037940378</v>
      </c>
    </row>
    <row r="115" spans="1:8">
      <c r="A115" s="2">
        <v>0.58148893360160969</v>
      </c>
      <c r="B115">
        <v>0.66325224071702948</v>
      </c>
      <c r="D115" s="3">
        <v>0.20427807486631017</v>
      </c>
      <c r="E115">
        <v>0.47643979057591623</v>
      </c>
      <c r="G115">
        <v>0.6404109589041096</v>
      </c>
      <c r="H115" s="3">
        <v>0.20427807486631017</v>
      </c>
    </row>
    <row r="116" spans="1:8">
      <c r="A116" s="2">
        <v>0.58208955223880599</v>
      </c>
      <c r="B116">
        <v>0.59565667011375389</v>
      </c>
      <c r="D116" s="3">
        <v>0.29385474860335198</v>
      </c>
      <c r="E116">
        <v>0.48669201520912547</v>
      </c>
      <c r="G116">
        <v>0.59232296492389147</v>
      </c>
      <c r="H116" s="3">
        <v>0.29385474860335198</v>
      </c>
    </row>
    <row r="117" spans="1:8">
      <c r="A117" s="2">
        <v>0.58498023715415015</v>
      </c>
      <c r="B117">
        <v>0.61506100126209506</v>
      </c>
      <c r="D117" s="3">
        <v>0.30299667036625971</v>
      </c>
      <c r="E117">
        <v>0.46886446886446886</v>
      </c>
      <c r="G117">
        <v>0.59589947089947093</v>
      </c>
      <c r="H117" s="3">
        <v>0.30299667036625971</v>
      </c>
    </row>
    <row r="118" spans="1:8">
      <c r="A118" s="2">
        <v>0.586046511627907</v>
      </c>
      <c r="B118">
        <v>0.44635193133047213</v>
      </c>
      <c r="D118" s="3">
        <v>0.33230452674897121</v>
      </c>
      <c r="E118">
        <v>0.59133126934984526</v>
      </c>
      <c r="G118">
        <v>0.68306394940267046</v>
      </c>
      <c r="H118" s="3">
        <v>0.33230452674897121</v>
      </c>
    </row>
    <row r="119" spans="1:8">
      <c r="A119" s="2">
        <v>0.58823529411764708</v>
      </c>
      <c r="B119">
        <v>0.58031496062992127</v>
      </c>
      <c r="D119" s="3">
        <v>0.3242530755711775</v>
      </c>
      <c r="E119">
        <v>0.4742547425474255</v>
      </c>
      <c r="G119">
        <v>0.62287903667214017</v>
      </c>
      <c r="H119" s="3">
        <v>0.3242530755711775</v>
      </c>
    </row>
    <row r="120" spans="1:8">
      <c r="A120" s="2">
        <v>0.58841463414634143</v>
      </c>
      <c r="B120">
        <v>0.53148751357220414</v>
      </c>
      <c r="D120" s="3">
        <v>0.23735408560311283</v>
      </c>
      <c r="E120">
        <v>0.51522248243559721</v>
      </c>
      <c r="G120">
        <v>0.67963732527389498</v>
      </c>
      <c r="H120" s="3">
        <v>0.23735408560311283</v>
      </c>
    </row>
    <row r="121" spans="1:8">
      <c r="A121" s="2">
        <v>0.58959537572254339</v>
      </c>
      <c r="B121">
        <v>0.55249999999999999</v>
      </c>
      <c r="D121" s="3">
        <v>0.25710754017305315</v>
      </c>
      <c r="E121">
        <v>0.55769230769230771</v>
      </c>
      <c r="G121">
        <v>0.47420867526377491</v>
      </c>
      <c r="H121" s="3">
        <v>0.25710754017305315</v>
      </c>
    </row>
    <row r="122" spans="1:8">
      <c r="A122" s="2">
        <v>0.58974358974358976</v>
      </c>
      <c r="B122">
        <v>0.42376681614349776</v>
      </c>
      <c r="D122" s="3">
        <v>0.20302648171500631</v>
      </c>
      <c r="E122">
        <v>0.44720496894409939</v>
      </c>
      <c r="G122">
        <v>0.55571128241065171</v>
      </c>
      <c r="H122" s="3">
        <v>0.20302648171500631</v>
      </c>
    </row>
    <row r="123" spans="1:8">
      <c r="A123" s="2">
        <v>0.59247648902821315</v>
      </c>
      <c r="B123">
        <v>0.7142857142857143</v>
      </c>
      <c r="D123" s="3">
        <v>0.20270974465867639</v>
      </c>
      <c r="E123">
        <v>0.53213367609254503</v>
      </c>
      <c r="G123">
        <v>0.53648308638523901</v>
      </c>
      <c r="H123" s="3">
        <v>0.20270974465867639</v>
      </c>
    </row>
    <row r="124" spans="1:8">
      <c r="A124" s="2">
        <v>0.59302325581395354</v>
      </c>
      <c r="B124">
        <v>0.2384887839433294</v>
      </c>
      <c r="D124" s="3">
        <v>0.14646464646464646</v>
      </c>
      <c r="E124">
        <v>0.65517241379310343</v>
      </c>
      <c r="G124">
        <v>0.40408163265306124</v>
      </c>
      <c r="H124" s="3">
        <v>0.14646464646464646</v>
      </c>
    </row>
    <row r="125" spans="1:8">
      <c r="A125" s="2">
        <v>0.60150375939849621</v>
      </c>
      <c r="B125">
        <v>0.61106382978723406</v>
      </c>
      <c r="D125" s="3">
        <v>0.3511111111111111</v>
      </c>
      <c r="E125">
        <v>0.63291139240506333</v>
      </c>
      <c r="G125">
        <v>0.46487603305785125</v>
      </c>
      <c r="H125" s="3">
        <v>0.3511111111111111</v>
      </c>
    </row>
    <row r="126" spans="1:8">
      <c r="A126" s="2">
        <v>0.6015625</v>
      </c>
      <c r="B126">
        <v>0.47668393782383417</v>
      </c>
      <c r="D126" s="3">
        <v>0.27994524298425738</v>
      </c>
      <c r="E126">
        <v>0.60635696821515894</v>
      </c>
      <c r="G126">
        <v>0.58510212254705651</v>
      </c>
      <c r="H126" s="3">
        <v>0.27994524298425738</v>
      </c>
    </row>
    <row r="127" spans="1:8">
      <c r="A127" s="2">
        <v>0.60287081339712922</v>
      </c>
      <c r="B127">
        <v>0.63267429760665972</v>
      </c>
      <c r="D127" s="3">
        <v>0.27791116446578634</v>
      </c>
      <c r="E127">
        <v>0.64146868250539957</v>
      </c>
      <c r="G127">
        <v>0.69532554257095158</v>
      </c>
      <c r="H127" s="3">
        <v>0.27791116446578634</v>
      </c>
    </row>
    <row r="128" spans="1:8">
      <c r="A128" s="2">
        <v>0.604982206405694</v>
      </c>
      <c r="B128">
        <v>0.57490196078431377</v>
      </c>
      <c r="D128" s="3">
        <v>0.45</v>
      </c>
      <c r="E128">
        <v>0.52222222222222225</v>
      </c>
      <c r="G128">
        <v>0.70077084793272604</v>
      </c>
      <c r="H128" s="3">
        <v>0.45</v>
      </c>
    </row>
    <row r="129" spans="1:8">
      <c r="A129" s="2">
        <v>0.60576923076923073</v>
      </c>
      <c r="B129">
        <v>0.42719665271966528</v>
      </c>
      <c r="D129" s="3">
        <v>0.19653179190751446</v>
      </c>
      <c r="E129">
        <v>0.38655462184873951</v>
      </c>
      <c r="G129">
        <v>0.53513035793194874</v>
      </c>
      <c r="H129" s="3">
        <v>0.19653179190751446</v>
      </c>
    </row>
    <row r="130" spans="1:8">
      <c r="A130" s="2">
        <v>0.60635696821515894</v>
      </c>
      <c r="B130">
        <v>0.58510212254705651</v>
      </c>
      <c r="D130" s="3">
        <v>0.26650943396226418</v>
      </c>
      <c r="E130">
        <v>0.68141592920353977</v>
      </c>
      <c r="G130">
        <v>0.65634674922600622</v>
      </c>
      <c r="H130" s="3">
        <v>0.26650943396226418</v>
      </c>
    </row>
    <row r="131" spans="1:8">
      <c r="A131" s="2">
        <v>0.60698689956331875</v>
      </c>
      <c r="B131">
        <v>0.691415313225058</v>
      </c>
      <c r="D131" s="3">
        <v>0.34155141310883946</v>
      </c>
      <c r="E131">
        <v>0.73415492957746475</v>
      </c>
      <c r="G131">
        <v>0.80028873917228105</v>
      </c>
      <c r="H131" s="3">
        <v>0.34155141310883946</v>
      </c>
    </row>
    <row r="132" spans="1:8">
      <c r="A132" s="2">
        <v>0.60752688172043012</v>
      </c>
      <c r="B132">
        <v>0.45938503900871958</v>
      </c>
      <c r="D132" s="3">
        <v>0.34010840108401086</v>
      </c>
      <c r="E132">
        <v>0.54980079681274896</v>
      </c>
      <c r="G132">
        <v>0.56812933025404155</v>
      </c>
      <c r="H132" s="3">
        <v>0.34010840108401086</v>
      </c>
    </row>
    <row r="133" spans="1:8">
      <c r="A133" s="2">
        <v>0.61214953271028039</v>
      </c>
      <c r="B133">
        <v>0.64412238325281801</v>
      </c>
      <c r="D133" s="3">
        <v>0.37162837162837165</v>
      </c>
      <c r="E133">
        <v>0.60752688172043012</v>
      </c>
      <c r="G133">
        <v>0.45938503900871958</v>
      </c>
      <c r="H133" s="3">
        <v>0.37162837162837165</v>
      </c>
    </row>
    <row r="134" spans="1:8">
      <c r="A134" s="2">
        <v>0.6132075471698113</v>
      </c>
      <c r="B134">
        <v>0.2226027397260274</v>
      </c>
      <c r="D134" s="3">
        <v>0.47271531886916501</v>
      </c>
      <c r="E134">
        <v>0.48261474269819193</v>
      </c>
      <c r="G134">
        <v>0.62877221992558907</v>
      </c>
      <c r="H134" s="3">
        <v>0.47271531886916501</v>
      </c>
    </row>
    <row r="135" spans="1:8">
      <c r="A135" s="2">
        <v>0.61658031088082899</v>
      </c>
      <c r="B135">
        <v>0.5441347270615563</v>
      </c>
      <c r="D135" s="3">
        <v>0.39181746656176242</v>
      </c>
      <c r="E135">
        <v>0.50401606425702816</v>
      </c>
      <c r="G135">
        <v>0.55623632385120347</v>
      </c>
      <c r="H135" s="3">
        <v>0.39181746656176242</v>
      </c>
    </row>
    <row r="136" spans="1:8">
      <c r="A136" s="2">
        <v>0.61724137931034484</v>
      </c>
      <c r="B136">
        <v>0.46629526462395543</v>
      </c>
      <c r="D136" s="3">
        <v>0.29936305732484075</v>
      </c>
      <c r="E136">
        <v>0.73191489361702122</v>
      </c>
      <c r="G136">
        <v>0.66808510638297869</v>
      </c>
      <c r="H136" s="3">
        <v>0.29936305732484075</v>
      </c>
    </row>
    <row r="137" spans="1:8">
      <c r="A137" s="2">
        <v>0.61842105263157898</v>
      </c>
      <c r="B137">
        <v>0.43128964059196617</v>
      </c>
      <c r="D137" s="3">
        <v>0.23076923076923078</v>
      </c>
      <c r="E137">
        <v>0.75362318840579712</v>
      </c>
      <c r="G137">
        <v>0.6294736842105263</v>
      </c>
      <c r="H137" s="3">
        <v>0.23076923076923078</v>
      </c>
    </row>
    <row r="138" spans="1:8">
      <c r="A138" s="2">
        <v>0.61861861861861867</v>
      </c>
      <c r="B138">
        <v>0.5669582772543742</v>
      </c>
      <c r="D138" s="3">
        <v>0.43991853360488797</v>
      </c>
      <c r="E138">
        <v>0.48148148148148145</v>
      </c>
      <c r="G138">
        <v>0.55448898927159795</v>
      </c>
      <c r="H138" s="3">
        <v>0.43991853360488797</v>
      </c>
    </row>
    <row r="139" spans="1:8">
      <c r="A139" s="2">
        <v>0.62</v>
      </c>
      <c r="B139">
        <v>0.47706422018348627</v>
      </c>
      <c r="D139" s="3">
        <v>0.39282990083905417</v>
      </c>
      <c r="E139">
        <v>0.53592233009708734</v>
      </c>
      <c r="G139">
        <v>0.65747241725175531</v>
      </c>
      <c r="H139" s="3">
        <v>0.39282990083905417</v>
      </c>
    </row>
    <row r="140" spans="1:8">
      <c r="A140" s="2">
        <v>0.62457337883959041</v>
      </c>
      <c r="B140">
        <v>0.25602240896358541</v>
      </c>
      <c r="D140" s="3">
        <v>0.421923474663909</v>
      </c>
      <c r="E140">
        <v>0.48039215686274511</v>
      </c>
      <c r="G140">
        <v>0.60174237710018663</v>
      </c>
      <c r="H140" s="3">
        <v>0.421923474663909</v>
      </c>
    </row>
    <row r="141" spans="1:8">
      <c r="A141" s="2">
        <v>0.62475049900199597</v>
      </c>
      <c r="B141">
        <v>0.595292331055429</v>
      </c>
      <c r="D141" s="3">
        <v>0.29986431478968795</v>
      </c>
      <c r="E141">
        <v>0.58823529411764708</v>
      </c>
      <c r="G141">
        <v>0.58031496062992127</v>
      </c>
      <c r="H141" s="3">
        <v>0.29986431478968795</v>
      </c>
    </row>
    <row r="142" spans="1:8">
      <c r="A142" s="2">
        <v>0.625</v>
      </c>
      <c r="B142">
        <v>0.58383594692400487</v>
      </c>
      <c r="D142" s="3">
        <v>0.3745928338762215</v>
      </c>
      <c r="E142">
        <v>0.53913043478260869</v>
      </c>
      <c r="G142">
        <v>0.48575949367088606</v>
      </c>
      <c r="H142" s="3">
        <v>0.3745928338762215</v>
      </c>
    </row>
    <row r="143" spans="1:8">
      <c r="A143" s="2">
        <v>0.62721893491124259</v>
      </c>
      <c r="B143">
        <v>0.40261215218625779</v>
      </c>
      <c r="D143" s="3">
        <v>0.30464716006884679</v>
      </c>
      <c r="E143">
        <v>0.55932203389830504</v>
      </c>
      <c r="G143">
        <v>0.40615169521146455</v>
      </c>
      <c r="H143" s="3">
        <v>0.30464716006884679</v>
      </c>
    </row>
    <row r="144" spans="1:8">
      <c r="A144" s="2">
        <v>0.62857142857142856</v>
      </c>
      <c r="B144">
        <v>0.74054054054054053</v>
      </c>
      <c r="D144" s="3">
        <v>0.37632508833922262</v>
      </c>
      <c r="E144">
        <v>0.63380281690140849</v>
      </c>
      <c r="G144">
        <v>0.4879310344827586</v>
      </c>
      <c r="H144" s="3">
        <v>0.37632508833922262</v>
      </c>
    </row>
    <row r="145" spans="1:8">
      <c r="A145" s="2">
        <v>0.62857142857142856</v>
      </c>
      <c r="B145">
        <v>0.19883966244725737</v>
      </c>
      <c r="D145" s="3">
        <v>0.42068361086765993</v>
      </c>
      <c r="E145">
        <v>0.46041666666666664</v>
      </c>
      <c r="G145">
        <v>0.58753861997940271</v>
      </c>
      <c r="H145" s="3">
        <v>0.42068361086765993</v>
      </c>
    </row>
    <row r="146" spans="1:8">
      <c r="A146" s="2">
        <v>0.62944983818770228</v>
      </c>
      <c r="B146">
        <v>0.73922902494331066</v>
      </c>
      <c r="D146" s="3">
        <v>0.3543788187372709</v>
      </c>
      <c r="E146">
        <v>0.61494252873563215</v>
      </c>
      <c r="G146">
        <v>0.32495036399735272</v>
      </c>
      <c r="H146" s="3">
        <v>0.3543788187372709</v>
      </c>
    </row>
    <row r="147" spans="1:8">
      <c r="A147" s="2">
        <v>0.63133640552995396</v>
      </c>
      <c r="B147">
        <v>0.27099236641221375</v>
      </c>
      <c r="D147" s="3">
        <v>0.40672782874617736</v>
      </c>
      <c r="E147">
        <v>0.3032581453634085</v>
      </c>
      <c r="G147">
        <v>0.77549407114624502</v>
      </c>
      <c r="H147" s="3">
        <v>0.40672782874617736</v>
      </c>
    </row>
    <row r="148" spans="1:8">
      <c r="A148" s="2">
        <v>0.63254593175853013</v>
      </c>
      <c r="B148">
        <v>0.47297297297297297</v>
      </c>
      <c r="D148" s="3">
        <v>0.35285913528591351</v>
      </c>
      <c r="E148">
        <v>0.56521739130434778</v>
      </c>
      <c r="G148">
        <v>0.54195011337868482</v>
      </c>
      <c r="H148" s="3">
        <v>0.35285913528591351</v>
      </c>
    </row>
    <row r="149" spans="1:8">
      <c r="A149" s="2">
        <v>0.63272727272727269</v>
      </c>
      <c r="B149">
        <v>0.55103806228373697</v>
      </c>
      <c r="D149" s="3">
        <v>0.38746803069053709</v>
      </c>
      <c r="E149">
        <v>0.54125412541254125</v>
      </c>
      <c r="G149">
        <v>0.47080072245635157</v>
      </c>
      <c r="H149" s="3">
        <v>0.38746803069053709</v>
      </c>
    </row>
    <row r="150" spans="1:8">
      <c r="A150" s="2">
        <v>0.63291139240506333</v>
      </c>
      <c r="B150">
        <v>0.46487603305785125</v>
      </c>
      <c r="D150" s="3">
        <v>0.37852664576802508</v>
      </c>
      <c r="E150">
        <v>0.49896480331262938</v>
      </c>
      <c r="G150">
        <v>0.56685917370057748</v>
      </c>
      <c r="H150" s="3">
        <v>0.37852664576802508</v>
      </c>
    </row>
    <row r="151" spans="1:8">
      <c r="A151" s="2">
        <v>0.63304721030042921</v>
      </c>
      <c r="B151">
        <v>0.70996818663838812</v>
      </c>
      <c r="D151" s="3">
        <v>0.42574257425742573</v>
      </c>
      <c r="E151">
        <v>0.59302325581395354</v>
      </c>
      <c r="G151">
        <v>0.2384887839433294</v>
      </c>
      <c r="H151" s="3">
        <v>0.42574257425742573</v>
      </c>
    </row>
    <row r="152" spans="1:8">
      <c r="A152" s="2">
        <v>0.63368421052631574</v>
      </c>
      <c r="B152">
        <v>0.69728915662650603</v>
      </c>
      <c r="D152" s="3">
        <v>0.43819188191881919</v>
      </c>
      <c r="E152">
        <v>0.48210526315789476</v>
      </c>
      <c r="G152">
        <v>0.49094202898550726</v>
      </c>
      <c r="H152" s="3">
        <v>0.43819188191881919</v>
      </c>
    </row>
    <row r="153" spans="1:8">
      <c r="A153" s="2">
        <v>0.63380281690140849</v>
      </c>
      <c r="B153">
        <v>0.4879310344827586</v>
      </c>
      <c r="D153" s="3">
        <v>0.34455128205128205</v>
      </c>
      <c r="E153">
        <v>0.586046511627907</v>
      </c>
      <c r="G153">
        <v>0.44635193133047213</v>
      </c>
      <c r="H153" s="3">
        <v>0.34455128205128205</v>
      </c>
    </row>
    <row r="154" spans="1:8">
      <c r="A154" s="2">
        <v>0.6342592592592593</v>
      </c>
      <c r="B154">
        <v>0.65570934256055369</v>
      </c>
      <c r="D154" s="3">
        <v>0.33183520599250937</v>
      </c>
      <c r="E154">
        <v>0.53498871331828446</v>
      </c>
      <c r="G154">
        <v>0.58068725532840371</v>
      </c>
      <c r="H154" s="3">
        <v>0.33183520599250937</v>
      </c>
    </row>
    <row r="155" spans="1:8">
      <c r="A155" s="2">
        <v>0.64146868250539957</v>
      </c>
      <c r="B155">
        <v>0.69532554257095158</v>
      </c>
      <c r="D155" s="3">
        <v>0.40317460317460319</v>
      </c>
      <c r="E155">
        <v>0.63254593175853013</v>
      </c>
      <c r="G155">
        <v>0.47297297297297297</v>
      </c>
      <c r="H155" s="3">
        <v>0.40317460317460319</v>
      </c>
    </row>
    <row r="156" spans="1:8">
      <c r="A156" s="2">
        <v>0.64423076923076927</v>
      </c>
      <c r="B156">
        <v>0.36842105263157893</v>
      </c>
      <c r="D156" s="3">
        <v>0.35941644562334218</v>
      </c>
      <c r="E156">
        <v>0.53874538745387457</v>
      </c>
      <c r="G156">
        <v>0.45863746958637469</v>
      </c>
      <c r="H156" s="3">
        <v>0.35941644562334218</v>
      </c>
    </row>
    <row r="157" spans="1:8">
      <c r="A157" s="2">
        <v>0.65333333333333332</v>
      </c>
      <c r="B157">
        <v>0.62619047619047619</v>
      </c>
      <c r="D157" s="3">
        <v>0.39334155363748458</v>
      </c>
      <c r="E157">
        <v>0.50470219435736674</v>
      </c>
      <c r="G157">
        <v>0.58768115942028987</v>
      </c>
      <c r="H157" s="3">
        <v>0.39334155363748458</v>
      </c>
    </row>
    <row r="158" spans="1:8">
      <c r="A158" s="2">
        <v>0.65517241379310343</v>
      </c>
      <c r="B158">
        <v>0.40408163265306124</v>
      </c>
      <c r="D158" s="3">
        <v>0.24876325088339224</v>
      </c>
      <c r="E158">
        <v>0.50568181818181823</v>
      </c>
      <c r="G158">
        <v>0.58543649151841126</v>
      </c>
      <c r="H158" s="3">
        <v>0.24876325088339224</v>
      </c>
    </row>
    <row r="159" spans="1:8">
      <c r="A159" s="2">
        <v>0.65625</v>
      </c>
      <c r="B159">
        <v>0.5</v>
      </c>
      <c r="D159" s="3">
        <v>0.35916824196597352</v>
      </c>
      <c r="E159">
        <v>0.51052631578947372</v>
      </c>
      <c r="G159">
        <v>0.47232142857142856</v>
      </c>
      <c r="H159" s="3">
        <v>0.35916824196597352</v>
      </c>
    </row>
    <row r="160" spans="1:8">
      <c r="A160" s="2">
        <v>0.65903890160183065</v>
      </c>
      <c r="B160">
        <v>0.64567332309267789</v>
      </c>
      <c r="D160" s="3">
        <v>0.2</v>
      </c>
      <c r="E160">
        <v>0.57547169811320753</v>
      </c>
      <c r="G160">
        <v>0.55848261327713378</v>
      </c>
      <c r="H160" s="3">
        <v>0.2</v>
      </c>
    </row>
    <row r="161" spans="1:8">
      <c r="A161" s="2">
        <v>0.6607142857142857</v>
      </c>
      <c r="B161">
        <v>0.6705882352941176</v>
      </c>
      <c r="D161" s="3">
        <v>0.39622641509433965</v>
      </c>
      <c r="E161">
        <v>0.52910052910052907</v>
      </c>
      <c r="G161">
        <v>0.58170731707317069</v>
      </c>
      <c r="H161" s="3">
        <v>0.39622641509433965</v>
      </c>
    </row>
    <row r="162" spans="1:8">
      <c r="A162" s="2">
        <v>0.66216216216216217</v>
      </c>
      <c r="B162">
        <v>0.52915291529152919</v>
      </c>
      <c r="D162" s="3">
        <v>0.2723735408560311</v>
      </c>
      <c r="E162">
        <v>0.55000000000000004</v>
      </c>
      <c r="G162">
        <v>0.64491844416562105</v>
      </c>
      <c r="H162" s="3">
        <v>0.2723735408560311</v>
      </c>
    </row>
    <row r="163" spans="1:8">
      <c r="A163" s="2">
        <v>0.66233766233766234</v>
      </c>
      <c r="B163">
        <v>0.27808471454880296</v>
      </c>
      <c r="D163" s="3">
        <v>0.37896326119778562</v>
      </c>
      <c r="E163">
        <v>0.48738379814077026</v>
      </c>
      <c r="G163">
        <v>0.7375649591685226</v>
      </c>
      <c r="H163" s="3">
        <v>0.37896326119778562</v>
      </c>
    </row>
    <row r="164" spans="1:8">
      <c r="A164" s="2">
        <v>0.66363636363636369</v>
      </c>
      <c r="B164">
        <v>0.60824022346368711</v>
      </c>
      <c r="D164" s="3">
        <v>0.28240740740740738</v>
      </c>
      <c r="E164">
        <v>0.41530054644808745</v>
      </c>
      <c r="G164">
        <v>0.52090032154340837</v>
      </c>
      <c r="H164" s="3">
        <v>0.28240740740740738</v>
      </c>
    </row>
    <row r="165" spans="1:8">
      <c r="A165" s="2">
        <v>0.66666666666666663</v>
      </c>
      <c r="B165">
        <v>0.61008978195810171</v>
      </c>
      <c r="D165" s="3">
        <v>0.35766423357664234</v>
      </c>
      <c r="E165">
        <v>0.54336734693877553</v>
      </c>
      <c r="G165">
        <v>0.56291730868002054</v>
      </c>
      <c r="H165" s="3">
        <v>0.35766423357664234</v>
      </c>
    </row>
    <row r="166" spans="1:8">
      <c r="A166" s="2">
        <v>0.67028985507246375</v>
      </c>
      <c r="B166">
        <v>0.44334532374100721</v>
      </c>
      <c r="D166" s="3">
        <v>0.25830258302583026</v>
      </c>
      <c r="E166">
        <v>0.54285714285714282</v>
      </c>
      <c r="G166">
        <v>0.61081893313298274</v>
      </c>
      <c r="H166" s="3">
        <v>0.25830258302583026</v>
      </c>
    </row>
    <row r="167" spans="1:8">
      <c r="A167" s="2">
        <v>0.67546174142480209</v>
      </c>
      <c r="B167">
        <v>0.55051467784979036</v>
      </c>
      <c r="D167" s="3">
        <v>0.18426103646833014</v>
      </c>
      <c r="E167">
        <v>0.46875</v>
      </c>
      <c r="G167">
        <v>0.62023809523809526</v>
      </c>
      <c r="H167" s="3">
        <v>0.18426103646833014</v>
      </c>
    </row>
    <row r="168" spans="1:8">
      <c r="A168" s="2">
        <v>0.67792792792792789</v>
      </c>
      <c r="B168">
        <v>0.71872887085868831</v>
      </c>
      <c r="D168" s="3">
        <v>0.30331753554502372</v>
      </c>
      <c r="E168">
        <v>0.25312499999999999</v>
      </c>
      <c r="G168">
        <v>0.59773371104815864</v>
      </c>
      <c r="H168" s="3">
        <v>0.30331753554502372</v>
      </c>
    </row>
    <row r="169" spans="1:8">
      <c r="A169" s="2">
        <v>0.68089887640449442</v>
      </c>
      <c r="B169">
        <v>0.7272182254196643</v>
      </c>
      <c r="D169" s="3">
        <v>0.12436974789915967</v>
      </c>
      <c r="E169">
        <v>0.56756756756756754</v>
      </c>
      <c r="G169">
        <v>0.54437328453796885</v>
      </c>
      <c r="H169" s="3">
        <v>0.12436974789915967</v>
      </c>
    </row>
    <row r="170" spans="1:8">
      <c r="A170" s="2">
        <v>0.68235294117647061</v>
      </c>
      <c r="B170">
        <v>0.59338061465721037</v>
      </c>
      <c r="D170" s="3">
        <v>0.41195304162219848</v>
      </c>
      <c r="E170">
        <v>0.61658031088082899</v>
      </c>
      <c r="G170">
        <v>0.5441347270615563</v>
      </c>
      <c r="H170" s="3">
        <v>0.41195304162219848</v>
      </c>
    </row>
    <row r="171" spans="1:8">
      <c r="A171" s="2">
        <v>0.68421052631578949</v>
      </c>
      <c r="B171">
        <v>0.69933854479855684</v>
      </c>
      <c r="D171" s="3">
        <v>0.2255358807082945</v>
      </c>
      <c r="E171">
        <v>0.54132231404958675</v>
      </c>
      <c r="G171">
        <v>0.64251497005988023</v>
      </c>
      <c r="H171" s="3">
        <v>0.2255358807082945</v>
      </c>
    </row>
    <row r="172" spans="1:8">
      <c r="A172" s="2">
        <v>0.68500000000000005</v>
      </c>
      <c r="B172">
        <v>0.56144890038809836</v>
      </c>
      <c r="D172" s="3">
        <v>0.39715781600598354</v>
      </c>
      <c r="E172">
        <v>0.51412429378531077</v>
      </c>
      <c r="G172">
        <v>0.71881720430107532</v>
      </c>
      <c r="H172" s="3">
        <v>0.39715781600598354</v>
      </c>
    </row>
    <row r="173" spans="1:8">
      <c r="A173" s="2">
        <v>0.69090909090909092</v>
      </c>
      <c r="B173">
        <v>0.65468749999999998</v>
      </c>
      <c r="D173" s="3">
        <v>0.42608695652173911</v>
      </c>
      <c r="E173">
        <v>0.40816326530612246</v>
      </c>
      <c r="G173">
        <v>0.77255278310940501</v>
      </c>
      <c r="H173" s="3">
        <v>0.42608695652173911</v>
      </c>
    </row>
    <row r="174" spans="1:8">
      <c r="A174" s="2">
        <v>0.69247787610619471</v>
      </c>
      <c r="B174">
        <v>0.70069605568445481</v>
      </c>
      <c r="D174" s="3">
        <v>0.18478260869565216</v>
      </c>
      <c r="E174">
        <v>0.43382352941176472</v>
      </c>
      <c r="G174">
        <v>0.62267343485617599</v>
      </c>
      <c r="H174" s="3">
        <v>0.18478260869565216</v>
      </c>
    </row>
    <row r="175" spans="1:8">
      <c r="A175" s="2">
        <v>0.69369369369369371</v>
      </c>
      <c r="B175">
        <v>0.59643916913946593</v>
      </c>
      <c r="D175" s="3">
        <v>0.29770992366412213</v>
      </c>
      <c r="E175">
        <v>0.68803418803418803</v>
      </c>
      <c r="G175">
        <v>0.68646288209606987</v>
      </c>
      <c r="H175" s="3">
        <v>0.29770992366412213</v>
      </c>
    </row>
    <row r="176" spans="1:8">
      <c r="A176" s="2">
        <v>0.6953125</v>
      </c>
      <c r="B176">
        <v>0.67084639498432597</v>
      </c>
      <c r="D176" s="3">
        <v>0.38335607094133695</v>
      </c>
      <c r="E176">
        <v>0.604982206405694</v>
      </c>
      <c r="G176">
        <v>0.57490196078431377</v>
      </c>
      <c r="H176" s="3">
        <v>0.38335607094133695</v>
      </c>
    </row>
    <row r="177" spans="1:8">
      <c r="A177" s="2">
        <v>0.69545454545454544</v>
      </c>
      <c r="B177">
        <v>0.65984743411927882</v>
      </c>
      <c r="D177" s="3">
        <v>0.28099173553719009</v>
      </c>
      <c r="E177">
        <v>0.625</v>
      </c>
      <c r="G177">
        <v>0.58383594692400487</v>
      </c>
      <c r="H177" s="3">
        <v>0.28099173553719009</v>
      </c>
    </row>
    <row r="178" spans="1:8">
      <c r="A178" s="2">
        <v>0.70333333333333337</v>
      </c>
      <c r="B178">
        <v>0.66056782334384856</v>
      </c>
      <c r="D178" s="3">
        <v>0.35863219349457881</v>
      </c>
      <c r="E178">
        <v>0.19302325581395349</v>
      </c>
      <c r="G178">
        <v>0.62840670859538783</v>
      </c>
      <c r="H178" s="3">
        <v>0.35863219349457881</v>
      </c>
    </row>
    <row r="179" spans="1:8">
      <c r="A179" s="2">
        <v>0.71</v>
      </c>
      <c r="B179">
        <v>0.22361219702892884</v>
      </c>
      <c r="D179" s="3">
        <v>0.25377643504531722</v>
      </c>
      <c r="E179">
        <v>0.41666666666666669</v>
      </c>
      <c r="G179">
        <v>0.66689053055742109</v>
      </c>
      <c r="H179" s="3">
        <v>0.25377643504531722</v>
      </c>
    </row>
    <row r="180" spans="1:8">
      <c r="A180" s="2">
        <v>0.71098265895953761</v>
      </c>
      <c r="B180">
        <v>0.6026785714285714</v>
      </c>
      <c r="D180" s="3">
        <v>0.36685902720527619</v>
      </c>
      <c r="E180">
        <v>0.68089887640449442</v>
      </c>
      <c r="G180">
        <v>0.7272182254196643</v>
      </c>
      <c r="H180" s="3">
        <v>0.36685902720527619</v>
      </c>
    </row>
    <row r="181" spans="1:8">
      <c r="A181" s="2">
        <v>0.71180555555555558</v>
      </c>
      <c r="B181">
        <v>0.45055710306406688</v>
      </c>
      <c r="D181" s="3">
        <v>0.14188706218727662</v>
      </c>
      <c r="E181">
        <v>0.5642317380352645</v>
      </c>
      <c r="G181">
        <v>0.67421686746987952</v>
      </c>
      <c r="H181" s="3">
        <v>0.14188706218727662</v>
      </c>
    </row>
    <row r="182" spans="1:8">
      <c r="A182" s="2">
        <v>0.71280991735537191</v>
      </c>
      <c r="B182">
        <v>0.7989021956087824</v>
      </c>
      <c r="D182" s="3">
        <v>0.28653295128939826</v>
      </c>
      <c r="E182">
        <v>0.70333333333333337</v>
      </c>
      <c r="G182">
        <v>0.66056782334384856</v>
      </c>
      <c r="H182" s="3">
        <v>0.28653295128939826</v>
      </c>
    </row>
    <row r="183" spans="1:8">
      <c r="A183" s="2">
        <v>0.71333333333333337</v>
      </c>
      <c r="B183">
        <v>0.67049808429118773</v>
      </c>
      <c r="D183" s="3">
        <v>0.14748603351955308</v>
      </c>
      <c r="E183">
        <v>0.40909090909090912</v>
      </c>
      <c r="G183">
        <v>0.6585724797645327</v>
      </c>
      <c r="H183" s="3">
        <v>0.14748603351955308</v>
      </c>
    </row>
    <row r="184" spans="1:8">
      <c r="A184" s="2">
        <v>0.71530249110320288</v>
      </c>
      <c r="B184">
        <v>0.7522477522477522</v>
      </c>
      <c r="D184" s="3">
        <v>0.1830238726790451</v>
      </c>
      <c r="E184">
        <v>0.48792270531400966</v>
      </c>
      <c r="G184">
        <v>0.57970271655561245</v>
      </c>
      <c r="H184" s="3">
        <v>0.1830238726790451</v>
      </c>
    </row>
    <row r="185" spans="1:8">
      <c r="A185" s="2">
        <v>0.71938775510204078</v>
      </c>
      <c r="B185">
        <v>0.65137614678899081</v>
      </c>
      <c r="D185" s="3">
        <v>0.34018691588785049</v>
      </c>
      <c r="E185">
        <v>0.52472527472527475</v>
      </c>
      <c r="G185">
        <v>0.69661458333333337</v>
      </c>
      <c r="H185" s="3">
        <v>0.34018691588785049</v>
      </c>
    </row>
    <row r="186" spans="1:8">
      <c r="A186" s="2">
        <v>0.72022160664819945</v>
      </c>
      <c r="B186">
        <v>0.62415280345040047</v>
      </c>
      <c r="D186" s="3">
        <v>0.33300000000000002</v>
      </c>
      <c r="E186">
        <v>0.72072072072072069</v>
      </c>
      <c r="G186">
        <v>0.82918739635157546</v>
      </c>
      <c r="H186" s="3">
        <v>0.33300000000000002</v>
      </c>
    </row>
    <row r="187" spans="1:8">
      <c r="A187" s="2">
        <v>0.72072072072072069</v>
      </c>
      <c r="B187">
        <v>0.82918739635157546</v>
      </c>
      <c r="D187" s="3">
        <v>0.41506646971935007</v>
      </c>
      <c r="E187">
        <v>0.5658362989323843</v>
      </c>
      <c r="G187">
        <v>0.56795302013422821</v>
      </c>
      <c r="H187" s="3">
        <v>0.41506646971935007</v>
      </c>
    </row>
    <row r="188" spans="1:8">
      <c r="A188" s="2">
        <v>0.72361809045226133</v>
      </c>
      <c r="B188">
        <v>0.3413173652694611</v>
      </c>
      <c r="D188" s="3">
        <v>0.25120772946859904</v>
      </c>
      <c r="E188">
        <v>0.39423076923076922</v>
      </c>
      <c r="G188">
        <v>0.66275346851654215</v>
      </c>
      <c r="H188" s="3">
        <v>0.25120772946859904</v>
      </c>
    </row>
    <row r="189" spans="1:8">
      <c r="A189" s="2">
        <v>0.72777777777777775</v>
      </c>
      <c r="B189">
        <v>0.36745213549337263</v>
      </c>
      <c r="D189" s="3">
        <v>0.37317397078353254</v>
      </c>
      <c r="E189">
        <v>0.71530249110320288</v>
      </c>
      <c r="G189">
        <v>0.7522477522477522</v>
      </c>
      <c r="H189" s="3">
        <v>0.37317397078353254</v>
      </c>
    </row>
    <row r="190" spans="1:8">
      <c r="A190" s="2">
        <v>0.73191489361702122</v>
      </c>
      <c r="B190">
        <v>0.66808510638297869</v>
      </c>
      <c r="D190" s="3">
        <v>0.40145985401459855</v>
      </c>
      <c r="E190">
        <v>0.62857142857142856</v>
      </c>
      <c r="G190">
        <v>0.74054054054054053</v>
      </c>
      <c r="H190" s="3">
        <v>0.40145985401459855</v>
      </c>
    </row>
    <row r="191" spans="1:8">
      <c r="A191" s="2">
        <v>0.73415492957746475</v>
      </c>
      <c r="B191">
        <v>0.80028873917228105</v>
      </c>
      <c r="D191" s="3">
        <v>0.37731092436974789</v>
      </c>
      <c r="E191">
        <v>0.54342984409799555</v>
      </c>
      <c r="G191">
        <v>0.5031712473572939</v>
      </c>
      <c r="H191" s="3">
        <v>0.37731092436974789</v>
      </c>
    </row>
    <row r="192" spans="1:8">
      <c r="A192" s="2">
        <v>0.73469387755102045</v>
      </c>
      <c r="B192">
        <v>0.3327239488117002</v>
      </c>
      <c r="D192" s="3">
        <v>0.26139294926913154</v>
      </c>
      <c r="E192">
        <v>0.68421052631578949</v>
      </c>
      <c r="G192">
        <v>0.69933854479855684</v>
      </c>
      <c r="H192" s="3">
        <v>0.26139294926913154</v>
      </c>
    </row>
    <row r="193" spans="1:8">
      <c r="A193" s="2">
        <v>0.75362318840579712</v>
      </c>
      <c r="B193">
        <v>0.6294736842105263</v>
      </c>
      <c r="D193" s="3">
        <v>0.37922932330827069</v>
      </c>
      <c r="E193">
        <v>0.55018587360594795</v>
      </c>
      <c r="G193">
        <v>0.71361502347417838</v>
      </c>
      <c r="H193" s="3">
        <v>0.37922932330827069</v>
      </c>
    </row>
    <row r="194" spans="1:8">
      <c r="A194" s="2">
        <v>0.7619893428063943</v>
      </c>
      <c r="B194">
        <v>0.70178739416745062</v>
      </c>
      <c r="D194" s="3">
        <v>0.3285060975609756</v>
      </c>
      <c r="E194">
        <v>0.51276102088167053</v>
      </c>
      <c r="G194">
        <v>0.54394693200663347</v>
      </c>
      <c r="H194" s="3">
        <v>0.3285060975609756</v>
      </c>
    </row>
    <row r="195" spans="1:8">
      <c r="A195" s="2">
        <v>0.76991150442477874</v>
      </c>
      <c r="B195">
        <v>0.17625899280575538</v>
      </c>
      <c r="D195" s="3">
        <v>0.33129770992366414</v>
      </c>
      <c r="E195">
        <v>0.52534562211981561</v>
      </c>
      <c r="G195">
        <v>0.4777534646243618</v>
      </c>
      <c r="H195" s="3">
        <v>0.33129770992366414</v>
      </c>
    </row>
    <row r="196" spans="1:8">
      <c r="A196" s="2">
        <v>0.82786885245901642</v>
      </c>
      <c r="B196">
        <v>0.19234275296262535</v>
      </c>
      <c r="D196" s="3">
        <v>0.29659949622166248</v>
      </c>
      <c r="E196">
        <v>0.55838641188959659</v>
      </c>
      <c r="G196">
        <v>0.65269214960953559</v>
      </c>
      <c r="H196" s="3">
        <v>0.29659949622166248</v>
      </c>
    </row>
    <row r="197" spans="1:8">
      <c r="A197" s="2">
        <v>0.8571428571428571</v>
      </c>
      <c r="B197">
        <v>0.12749003984063745</v>
      </c>
      <c r="D197" s="3">
        <v>0.37150586113615869</v>
      </c>
      <c r="E197">
        <v>0.50970873786407767</v>
      </c>
      <c r="G197">
        <v>0.68162261831591886</v>
      </c>
      <c r="H197" s="3">
        <v>0.37150586113615869</v>
      </c>
    </row>
    <row r="198" spans="1:8">
      <c r="D198" s="3">
        <v>0.25496688741721857</v>
      </c>
      <c r="E198">
        <v>0.66233766233766234</v>
      </c>
      <c r="G198">
        <v>0.27808471454880296</v>
      </c>
      <c r="H198" s="3">
        <v>0.25496688741721857</v>
      </c>
    </row>
    <row r="199" spans="1:8">
      <c r="D199" s="3">
        <v>0.28877608573040048</v>
      </c>
      <c r="E199">
        <v>0.537109375</v>
      </c>
      <c r="G199">
        <v>0.6463725847612104</v>
      </c>
      <c r="H199" s="3">
        <v>0.28877608573040048</v>
      </c>
    </row>
    <row r="200" spans="1:8">
      <c r="D200" s="3">
        <v>0.3713527851458886</v>
      </c>
      <c r="E200">
        <v>0.62857142857142856</v>
      </c>
      <c r="G200">
        <v>0.19883966244725737</v>
      </c>
      <c r="H200" s="3">
        <v>0.3713527851458886</v>
      </c>
    </row>
    <row r="201" spans="1:8">
      <c r="D201" s="3">
        <v>0.34965034965034963</v>
      </c>
      <c r="E201">
        <v>0.71</v>
      </c>
      <c r="G201">
        <v>0.22361219702892884</v>
      </c>
      <c r="H201" s="3">
        <v>0.34965034965034963</v>
      </c>
    </row>
    <row r="202" spans="1:8">
      <c r="D202" s="3">
        <v>0.35121951219512193</v>
      </c>
      <c r="E202">
        <v>0.54166666666666663</v>
      </c>
      <c r="G202">
        <v>0.7321428571428571</v>
      </c>
      <c r="H202" s="3">
        <v>0.35121951219512193</v>
      </c>
    </row>
    <row r="203" spans="1:8">
      <c r="D203" s="3">
        <v>0.34477124183006536</v>
      </c>
      <c r="E203">
        <v>0.54502369668246442</v>
      </c>
      <c r="G203">
        <v>0.68996617812852312</v>
      </c>
      <c r="H203" s="3">
        <v>0.34477124183006536</v>
      </c>
    </row>
    <row r="204" spans="1:8">
      <c r="D204" s="3">
        <v>0.23270440251572327</v>
      </c>
      <c r="E204">
        <v>0.3783783783783784</v>
      </c>
      <c r="G204">
        <v>0.57194244604316546</v>
      </c>
      <c r="H204" s="3">
        <v>0.23270440251572327</v>
      </c>
    </row>
    <row r="205" spans="1:8">
      <c r="D205" s="3">
        <v>0.13349917081260365</v>
      </c>
      <c r="E205">
        <v>0.49689440993788819</v>
      </c>
      <c r="G205">
        <v>0.50418060200668902</v>
      </c>
      <c r="H205" s="3">
        <v>0.13349917081260365</v>
      </c>
    </row>
    <row r="206" spans="1:8">
      <c r="D206" s="3">
        <v>0.31595092024539878</v>
      </c>
      <c r="E206">
        <v>0.62944983818770228</v>
      </c>
      <c r="G206">
        <v>0.73922902494331066</v>
      </c>
      <c r="H206" s="3">
        <v>0.31595092024539878</v>
      </c>
    </row>
    <row r="207" spans="1:8">
      <c r="D207" s="3">
        <v>0.34197264218862489</v>
      </c>
      <c r="E207">
        <v>0.63368421052631574</v>
      </c>
      <c r="G207">
        <v>0.69728915662650603</v>
      </c>
      <c r="H207" s="3">
        <v>0.34197264218862489</v>
      </c>
    </row>
    <row r="208" spans="1:8">
      <c r="D208" s="3">
        <v>0.28496042216358841</v>
      </c>
      <c r="E208">
        <v>0.6342592592592593</v>
      </c>
      <c r="G208">
        <v>0.65570934256055369</v>
      </c>
      <c r="H208" s="3">
        <v>0.28496042216358841</v>
      </c>
    </row>
    <row r="209" spans="4:8">
      <c r="D209" s="3">
        <v>0.321701199563795</v>
      </c>
      <c r="E209">
        <v>0.4576271186440678</v>
      </c>
      <c r="G209">
        <v>0.59085051546391754</v>
      </c>
      <c r="H209" s="3">
        <v>0.321701199563795</v>
      </c>
    </row>
    <row r="210" spans="4:8">
      <c r="D210" s="3">
        <v>0.12134977287475665</v>
      </c>
      <c r="E210">
        <v>0.47058823529411764</v>
      </c>
      <c r="G210">
        <v>0.49201787994891444</v>
      </c>
      <c r="H210" s="3">
        <v>0.12134977287475665</v>
      </c>
    </row>
    <row r="211" spans="4:8">
      <c r="D211" s="3">
        <v>0.2304147465437788</v>
      </c>
      <c r="E211">
        <v>0.68500000000000005</v>
      </c>
      <c r="G211">
        <v>0.56144890038809836</v>
      </c>
      <c r="H211" s="3">
        <v>0.2304147465437788</v>
      </c>
    </row>
    <row r="212" spans="4:8">
      <c r="D212" s="3">
        <v>0.13446475195822455</v>
      </c>
      <c r="E212">
        <v>0.36893203883495146</v>
      </c>
      <c r="G212">
        <v>0.48297604035308955</v>
      </c>
      <c r="H212" s="3">
        <v>0.13446475195822455</v>
      </c>
    </row>
    <row r="213" spans="4:8">
      <c r="D213" s="3">
        <v>0.30208333333333331</v>
      </c>
      <c r="E213">
        <v>0.56321839080459768</v>
      </c>
      <c r="G213">
        <v>0.48160535117056857</v>
      </c>
      <c r="H213" s="3">
        <v>0.30208333333333331</v>
      </c>
    </row>
    <row r="214" spans="4:8">
      <c r="D214" s="3">
        <v>0.36045197740112994</v>
      </c>
      <c r="E214">
        <v>0.59247648902821315</v>
      </c>
      <c r="G214">
        <v>0.7142857142857143</v>
      </c>
      <c r="H214" s="3">
        <v>0.36045197740112994</v>
      </c>
    </row>
    <row r="215" spans="4:8">
      <c r="D215" s="3">
        <v>0.3741721854304636</v>
      </c>
      <c r="E215">
        <v>0.69247787610619471</v>
      </c>
      <c r="G215">
        <v>0.70069605568445481</v>
      </c>
      <c r="H215" s="3">
        <v>0.3741721854304636</v>
      </c>
    </row>
    <row r="216" spans="4:8">
      <c r="D216" s="3">
        <v>0.26750000000000002</v>
      </c>
      <c r="E216">
        <v>0.61214953271028039</v>
      </c>
      <c r="G216">
        <v>0.64412238325281801</v>
      </c>
      <c r="H216" s="3">
        <v>0.26750000000000002</v>
      </c>
    </row>
    <row r="217" spans="4:8">
      <c r="D217" s="3">
        <v>0.26294416243654822</v>
      </c>
      <c r="E217">
        <v>0.5714285714285714</v>
      </c>
      <c r="G217">
        <v>0.64127604166666663</v>
      </c>
      <c r="H217" s="3">
        <v>0.26294416243654822</v>
      </c>
    </row>
    <row r="218" spans="4:8">
      <c r="D218" s="3">
        <v>0.14642857142857144</v>
      </c>
      <c r="E218">
        <v>0.54878048780487809</v>
      </c>
      <c r="G218">
        <v>0.47337278106508873</v>
      </c>
      <c r="H218" s="3">
        <v>0.14642857142857144</v>
      </c>
    </row>
    <row r="219" spans="4:8">
      <c r="D219" s="3">
        <v>0.35636722606120436</v>
      </c>
      <c r="E219">
        <v>0.72022160664819945</v>
      </c>
      <c r="G219">
        <v>0.62415280345040047</v>
      </c>
      <c r="H219" s="3">
        <v>0.35636722606120436</v>
      </c>
    </row>
    <row r="220" spans="4:8">
      <c r="D220" s="3">
        <v>0.2326388888888889</v>
      </c>
      <c r="E220">
        <v>0.58208955223880599</v>
      </c>
      <c r="G220">
        <v>0.59565667011375389</v>
      </c>
      <c r="H220" s="3">
        <v>0.2326388888888889</v>
      </c>
    </row>
    <row r="221" spans="4:8">
      <c r="D221" s="3">
        <v>9.9836333878887074E-2</v>
      </c>
      <c r="E221">
        <v>0.45901639344262296</v>
      </c>
      <c r="G221">
        <v>0.47548638132295717</v>
      </c>
      <c r="H221" s="3">
        <v>9.9836333878887074E-2</v>
      </c>
    </row>
    <row r="222" spans="4:8">
      <c r="D222" s="3">
        <v>0.2471264367816092</v>
      </c>
      <c r="E222">
        <v>0.48837209302325579</v>
      </c>
      <c r="G222">
        <v>0.61339600470035249</v>
      </c>
      <c r="H222" s="3">
        <v>0.2471264367816092</v>
      </c>
    </row>
    <row r="223" spans="4:8">
      <c r="D223" s="3">
        <v>0.38422818791946306</v>
      </c>
      <c r="E223">
        <v>0.60698689956331875</v>
      </c>
      <c r="G223">
        <v>0.691415313225058</v>
      </c>
      <c r="H223" s="3">
        <v>0.38422818791946306</v>
      </c>
    </row>
    <row r="224" spans="4:8">
      <c r="D224" s="3">
        <v>0.3465503568596352</v>
      </c>
      <c r="E224">
        <v>0.65903890160183065</v>
      </c>
      <c r="G224">
        <v>0.64567332309267789</v>
      </c>
      <c r="H224" s="3">
        <v>0.3465503568596352</v>
      </c>
    </row>
    <row r="225" spans="4:8">
      <c r="D225" s="3">
        <v>0.19076457229371688</v>
      </c>
      <c r="E225">
        <v>0.44841269841269843</v>
      </c>
      <c r="G225">
        <v>0.55597643097643101</v>
      </c>
      <c r="H225" s="3">
        <v>0.19076457229371688</v>
      </c>
    </row>
    <row r="226" spans="4:8">
      <c r="D226" s="3">
        <v>0.312</v>
      </c>
      <c r="E226">
        <v>0.44871794871794873</v>
      </c>
      <c r="G226">
        <v>0.63451776649746194</v>
      </c>
      <c r="H226" s="3">
        <v>0.312</v>
      </c>
    </row>
    <row r="227" spans="4:8">
      <c r="D227" s="3">
        <v>0.39875389408099687</v>
      </c>
      <c r="E227">
        <v>0.6953125</v>
      </c>
      <c r="G227">
        <v>0.67084639498432597</v>
      </c>
      <c r="H227" s="3">
        <v>0.39875389408099687</v>
      </c>
    </row>
    <row r="228" spans="4:8">
      <c r="D228" s="3">
        <v>0.6428571428571429</v>
      </c>
      <c r="E228">
        <v>0.58333333333333337</v>
      </c>
      <c r="G228">
        <v>0.10666666666666667</v>
      </c>
      <c r="H228" s="3">
        <v>0.6428571428571429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Precinct Results</vt:lpstr>
      <vt:lpstr>Cohort Analysis</vt:lpstr>
      <vt:lpstr>Scatterplot Data</vt:lpstr>
      <vt:lpstr>2012 vs. 2014 Turnout vs. Obama</vt:lpstr>
      <vt:lpstr>% of Romney Turnout v R Share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Ruffini</cp:lastModifiedBy>
  <dcterms:created xsi:type="dcterms:W3CDTF">2014-06-11T22:25:36Z</dcterms:created>
  <dcterms:modified xsi:type="dcterms:W3CDTF">2014-06-12T17:42:22Z</dcterms:modified>
</cp:coreProperties>
</file>