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repo/TellusAmazonPictures/after-big-bang-files/Lenovo/T480s/regular silver/"/>
    </mc:Choice>
  </mc:AlternateContent>
  <xr:revisionPtr revIDLastSave="0" documentId="8_{724C494A-AAE0-534B-A845-7BC3FAF4FA00}"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 i="1" l="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H43" i="2"/>
  <c r="D43" i="2"/>
  <c r="C43" i="2"/>
  <c r="V42" i="2"/>
  <c r="H42" i="2" s="1"/>
  <c r="U42" i="2"/>
  <c r="T42" i="2"/>
  <c r="S42" i="2"/>
  <c r="R42" i="2"/>
  <c r="Q42" i="2"/>
  <c r="P42" i="2"/>
  <c r="O42" i="2"/>
  <c r="N42" i="2"/>
  <c r="M42" i="2"/>
  <c r="J42" i="2"/>
  <c r="D42" i="2"/>
  <c r="C42" i="2"/>
  <c r="V41" i="2"/>
  <c r="U41" i="2"/>
  <c r="T41" i="2"/>
  <c r="S41" i="2"/>
  <c r="R41" i="2"/>
  <c r="Q41" i="2"/>
  <c r="P41" i="2"/>
  <c r="O41" i="2"/>
  <c r="N41" i="2"/>
  <c r="M41" i="2"/>
  <c r="J41" i="2"/>
  <c r="H41" i="2"/>
  <c r="D41" i="2"/>
  <c r="C41" i="2"/>
  <c r="V40" i="2"/>
  <c r="H40" i="2" s="1"/>
  <c r="U40" i="2"/>
  <c r="T40" i="2"/>
  <c r="S40" i="2"/>
  <c r="R40" i="2"/>
  <c r="Q40" i="2"/>
  <c r="P40" i="2"/>
  <c r="O40" i="2"/>
  <c r="N40" i="2"/>
  <c r="M40" i="2"/>
  <c r="J40" i="2"/>
  <c r="D40" i="2"/>
  <c r="C40" i="2"/>
  <c r="V39" i="2"/>
  <c r="U39" i="2"/>
  <c r="T39" i="2"/>
  <c r="S39" i="2"/>
  <c r="R39" i="2"/>
  <c r="Q39" i="2"/>
  <c r="P39" i="2"/>
  <c r="O39" i="2"/>
  <c r="N39" i="2"/>
  <c r="M39" i="2"/>
  <c r="J39" i="2"/>
  <c r="H39" i="2"/>
  <c r="D39" i="2"/>
  <c r="C39" i="2"/>
  <c r="V38" i="2"/>
  <c r="U38" i="2"/>
  <c r="T38" i="2"/>
  <c r="S38" i="2"/>
  <c r="R38" i="2"/>
  <c r="Q38" i="2"/>
  <c r="P38" i="2"/>
  <c r="O38" i="2"/>
  <c r="N38" i="2"/>
  <c r="M38" i="2"/>
  <c r="J38" i="2"/>
  <c r="H38" i="2"/>
  <c r="D38" i="2"/>
  <c r="C38" i="2"/>
  <c r="V37" i="2"/>
  <c r="H37" i="2" s="1"/>
  <c r="U37" i="2"/>
  <c r="T37" i="2"/>
  <c r="S37" i="2"/>
  <c r="R37" i="2"/>
  <c r="Q37" i="2"/>
  <c r="P37" i="2"/>
  <c r="O37" i="2"/>
  <c r="N37" i="2"/>
  <c r="M37" i="2"/>
  <c r="J37" i="2"/>
  <c r="D37" i="2"/>
  <c r="C37" i="2"/>
  <c r="V36" i="2"/>
  <c r="U36" i="2"/>
  <c r="T36" i="2"/>
  <c r="S36" i="2"/>
  <c r="R36" i="2"/>
  <c r="Q36" i="2"/>
  <c r="P36" i="2"/>
  <c r="O36" i="2"/>
  <c r="N36" i="2"/>
  <c r="M36" i="2"/>
  <c r="J36" i="2"/>
  <c r="H36" i="2"/>
  <c r="D36" i="2"/>
  <c r="C36" i="2"/>
  <c r="V35" i="2"/>
  <c r="H35" i="2" s="1"/>
  <c r="U35" i="2"/>
  <c r="T35" i="2"/>
  <c r="S35" i="2"/>
  <c r="R35" i="2"/>
  <c r="Q35" i="2"/>
  <c r="P35" i="2"/>
  <c r="O35" i="2"/>
  <c r="N35" i="2"/>
  <c r="M35" i="2"/>
  <c r="J35" i="2"/>
  <c r="D35" i="2"/>
  <c r="C35" i="2"/>
  <c r="V34" i="2"/>
  <c r="U34" i="2"/>
  <c r="T34" i="2"/>
  <c r="S34" i="2"/>
  <c r="R34" i="2"/>
  <c r="Q34" i="2"/>
  <c r="P34" i="2"/>
  <c r="O34" i="2"/>
  <c r="N34" i="2"/>
  <c r="M34" i="2"/>
  <c r="J34" i="2"/>
  <c r="H34" i="2"/>
  <c r="D34" i="2"/>
  <c r="C34" i="2"/>
  <c r="V33" i="2"/>
  <c r="U33" i="2"/>
  <c r="T33" i="2"/>
  <c r="S33" i="2"/>
  <c r="R33" i="2"/>
  <c r="Q33" i="2"/>
  <c r="P33" i="2"/>
  <c r="O33" i="2"/>
  <c r="N33" i="2"/>
  <c r="M33" i="2"/>
  <c r="J33" i="2"/>
  <c r="H33" i="2"/>
  <c r="D33" i="2"/>
  <c r="C33" i="2"/>
  <c r="B33" i="2"/>
  <c r="V32" i="2"/>
  <c r="H32" i="2" s="1"/>
  <c r="U32" i="2"/>
  <c r="T32" i="2"/>
  <c r="S32" i="2"/>
  <c r="R32" i="2"/>
  <c r="Q32" i="2"/>
  <c r="P32" i="2"/>
  <c r="O32" i="2"/>
  <c r="N32" i="2"/>
  <c r="M32" i="2"/>
  <c r="J32" i="2"/>
  <c r="D32" i="2"/>
  <c r="C32" i="2"/>
  <c r="V31" i="2"/>
  <c r="H31" i="2" s="1"/>
  <c r="U31" i="2"/>
  <c r="T31" i="2"/>
  <c r="S31" i="2"/>
  <c r="R31" i="2"/>
  <c r="Q31" i="2"/>
  <c r="P31" i="2"/>
  <c r="O31" i="2"/>
  <c r="N31" i="2"/>
  <c r="M31" i="2"/>
  <c r="J31" i="2"/>
  <c r="D31" i="2"/>
  <c r="C31" i="2"/>
  <c r="B31" i="2"/>
  <c r="V30" i="2"/>
  <c r="H30" i="2" s="1"/>
  <c r="U30" i="2"/>
  <c r="T30" i="2"/>
  <c r="S30" i="2"/>
  <c r="R30" i="2"/>
  <c r="Q30" i="2"/>
  <c r="P30" i="2"/>
  <c r="O30" i="2"/>
  <c r="N30" i="2"/>
  <c r="M30" i="2"/>
  <c r="J30" i="2"/>
  <c r="D30" i="2"/>
  <c r="C30" i="2"/>
  <c r="V29" i="2"/>
  <c r="U29" i="2"/>
  <c r="T29" i="2"/>
  <c r="S29" i="2"/>
  <c r="R29" i="2"/>
  <c r="Q29" i="2"/>
  <c r="P29" i="2"/>
  <c r="O29" i="2"/>
  <c r="N29" i="2"/>
  <c r="M29" i="2"/>
  <c r="J29" i="2"/>
  <c r="H29" i="2"/>
  <c r="D29" i="2"/>
  <c r="C29" i="2"/>
  <c r="B29" i="2"/>
  <c r="V28" i="2"/>
  <c r="U28" i="2"/>
  <c r="T28" i="2"/>
  <c r="S28" i="2"/>
  <c r="R28" i="2"/>
  <c r="Q28" i="2"/>
  <c r="P28" i="2"/>
  <c r="O28" i="2"/>
  <c r="N28" i="2"/>
  <c r="M28" i="2"/>
  <c r="J28" i="2"/>
  <c r="H28" i="2"/>
  <c r="D28" i="2"/>
  <c r="C28" i="2"/>
  <c r="V27" i="2"/>
  <c r="H27" i="2" s="1"/>
  <c r="U27" i="2"/>
  <c r="T27" i="2"/>
  <c r="S27" i="2"/>
  <c r="R27" i="2"/>
  <c r="Q27" i="2"/>
  <c r="P27" i="2"/>
  <c r="O27" i="2"/>
  <c r="N27" i="2"/>
  <c r="M27" i="2"/>
  <c r="J27" i="2"/>
  <c r="D27" i="2"/>
  <c r="C27" i="2"/>
  <c r="B27" i="2"/>
  <c r="V26" i="2"/>
  <c r="H26" i="2" s="1"/>
  <c r="U26" i="2"/>
  <c r="T26" i="2"/>
  <c r="S26" i="2"/>
  <c r="R26" i="2"/>
  <c r="Q26" i="2"/>
  <c r="P26" i="2"/>
  <c r="O26" i="2"/>
  <c r="N26" i="2"/>
  <c r="M26" i="2"/>
  <c r="J26" i="2"/>
  <c r="D26" i="2"/>
  <c r="C26" i="2"/>
  <c r="B26" i="2"/>
  <c r="V25" i="2"/>
  <c r="H25" i="2" s="1"/>
  <c r="U25" i="2"/>
  <c r="T25" i="2"/>
  <c r="S25" i="2"/>
  <c r="R25" i="2"/>
  <c r="Q25" i="2"/>
  <c r="P25" i="2"/>
  <c r="O25" i="2"/>
  <c r="N25" i="2"/>
  <c r="M25" i="2"/>
  <c r="J25" i="2"/>
  <c r="D25" i="2"/>
  <c r="C25" i="2"/>
  <c r="B25" i="2"/>
  <c r="V24" i="2"/>
  <c r="H24" i="2" s="1"/>
  <c r="U24" i="2"/>
  <c r="T24" i="2"/>
  <c r="S24" i="2"/>
  <c r="R24" i="2"/>
  <c r="Q24" i="2"/>
  <c r="P24" i="2"/>
  <c r="O24" i="2"/>
  <c r="N24" i="2"/>
  <c r="M24" i="2"/>
  <c r="J24" i="2"/>
  <c r="D24" i="2"/>
  <c r="C24" i="2"/>
  <c r="B24" i="2"/>
  <c r="V23" i="2"/>
  <c r="U23" i="2"/>
  <c r="T23" i="2"/>
  <c r="S23" i="2"/>
  <c r="R23" i="2"/>
  <c r="Q23" i="2"/>
  <c r="P23" i="2"/>
  <c r="O23" i="2"/>
  <c r="N23" i="2"/>
  <c r="M23" i="2"/>
  <c r="J23" i="2"/>
  <c r="I23" i="2"/>
  <c r="H23" i="2"/>
  <c r="D23" i="2"/>
  <c r="C23" i="2"/>
  <c r="B23" i="2"/>
  <c r="V22" i="2"/>
  <c r="U22" i="2"/>
  <c r="T22" i="2"/>
  <c r="S22" i="2"/>
  <c r="R22" i="2"/>
  <c r="Q22" i="2"/>
  <c r="P22" i="2"/>
  <c r="O22" i="2"/>
  <c r="N22" i="2"/>
  <c r="M22" i="2"/>
  <c r="J22" i="2"/>
  <c r="I22" i="2"/>
  <c r="H22" i="2"/>
  <c r="D22" i="2"/>
  <c r="C22" i="2"/>
  <c r="V21" i="2"/>
  <c r="H21" i="2" s="1"/>
  <c r="U21" i="2"/>
  <c r="T21" i="2"/>
  <c r="S21" i="2"/>
  <c r="R21" i="2"/>
  <c r="Q21" i="2"/>
  <c r="P21" i="2"/>
  <c r="O21" i="2"/>
  <c r="N21" i="2"/>
  <c r="M21" i="2"/>
  <c r="J21" i="2"/>
  <c r="I21" i="2"/>
  <c r="D21" i="2"/>
  <c r="C21" i="2"/>
  <c r="V20" i="2"/>
  <c r="U20" i="2"/>
  <c r="T20" i="2"/>
  <c r="S20" i="2"/>
  <c r="R20" i="2"/>
  <c r="Q20" i="2"/>
  <c r="P20" i="2"/>
  <c r="O20" i="2"/>
  <c r="N20" i="2"/>
  <c r="M20" i="2"/>
  <c r="J20" i="2"/>
  <c r="I20" i="2"/>
  <c r="H20" i="2"/>
  <c r="D20" i="2"/>
  <c r="C20" i="2"/>
  <c r="V19" i="2"/>
  <c r="H19" i="2" s="1"/>
  <c r="U19" i="2"/>
  <c r="T19" i="2"/>
  <c r="S19" i="2"/>
  <c r="R19" i="2"/>
  <c r="Q19" i="2"/>
  <c r="P19" i="2"/>
  <c r="O19" i="2"/>
  <c r="N19" i="2"/>
  <c r="M19" i="2"/>
  <c r="J19" i="2"/>
  <c r="I19" i="2"/>
  <c r="D19" i="2"/>
  <c r="C19" i="2"/>
  <c r="V18" i="2"/>
  <c r="U18" i="2"/>
  <c r="T18" i="2"/>
  <c r="S18" i="2"/>
  <c r="R18" i="2"/>
  <c r="Q18" i="2"/>
  <c r="P18" i="2"/>
  <c r="O18" i="2"/>
  <c r="N18" i="2"/>
  <c r="M18" i="2"/>
  <c r="J18" i="2"/>
  <c r="I18" i="2"/>
  <c r="H18" i="2"/>
  <c r="D18" i="2"/>
  <c r="C18" i="2"/>
  <c r="V17" i="2"/>
  <c r="H17" i="2" s="1"/>
  <c r="U17" i="2"/>
  <c r="T17" i="2"/>
  <c r="S17" i="2"/>
  <c r="R17" i="2"/>
  <c r="Q17" i="2"/>
  <c r="P17" i="2"/>
  <c r="O17" i="2"/>
  <c r="N17" i="2"/>
  <c r="M17" i="2"/>
  <c r="J17" i="2"/>
  <c r="I17" i="2"/>
  <c r="D17" i="2"/>
  <c r="C17" i="2"/>
  <c r="V16" i="2"/>
  <c r="H16" i="2" s="1"/>
  <c r="U16" i="2"/>
  <c r="T16" i="2"/>
  <c r="S16" i="2"/>
  <c r="R16" i="2"/>
  <c r="Q16" i="2"/>
  <c r="P16" i="2"/>
  <c r="O16" i="2"/>
  <c r="N16" i="2"/>
  <c r="M16" i="2"/>
  <c r="J16" i="2"/>
  <c r="I16" i="2"/>
  <c r="D16" i="2"/>
  <c r="C16" i="2"/>
  <c r="V15" i="2"/>
  <c r="H15" i="2" s="1"/>
  <c r="U15" i="2"/>
  <c r="T15" i="2"/>
  <c r="S15" i="2"/>
  <c r="R15" i="2"/>
  <c r="Q15" i="2"/>
  <c r="P15" i="2"/>
  <c r="O15" i="2"/>
  <c r="N15" i="2"/>
  <c r="M15" i="2"/>
  <c r="J15" i="2"/>
  <c r="I15" i="2"/>
  <c r="D15" i="2"/>
  <c r="C15" i="2"/>
  <c r="V14" i="2"/>
  <c r="H14" i="2" s="1"/>
  <c r="U14" i="2"/>
  <c r="T14" i="2"/>
  <c r="S14" i="2"/>
  <c r="R14" i="2"/>
  <c r="Q14" i="2"/>
  <c r="P14" i="2"/>
  <c r="O14" i="2"/>
  <c r="N14" i="2"/>
  <c r="M14" i="2"/>
  <c r="J14" i="2"/>
  <c r="I14" i="2"/>
  <c r="D14" i="2"/>
  <c r="C14" i="2"/>
  <c r="V13" i="2"/>
  <c r="H13" i="2" s="1"/>
  <c r="U13" i="2"/>
  <c r="T13" i="2"/>
  <c r="S13" i="2"/>
  <c r="R13" i="2"/>
  <c r="Q13" i="2"/>
  <c r="P13" i="2"/>
  <c r="O13" i="2"/>
  <c r="N13" i="2"/>
  <c r="M13" i="2"/>
  <c r="J13" i="2"/>
  <c r="I13" i="2"/>
  <c r="D13" i="2"/>
  <c r="C13" i="2"/>
  <c r="V12" i="2"/>
  <c r="H12" i="2" s="1"/>
  <c r="U12" i="2"/>
  <c r="T12" i="2"/>
  <c r="S12" i="2"/>
  <c r="R12" i="2"/>
  <c r="Q12" i="2"/>
  <c r="P12" i="2"/>
  <c r="O12" i="2"/>
  <c r="N12" i="2"/>
  <c r="M12" i="2"/>
  <c r="J12" i="2"/>
  <c r="I12" i="2"/>
  <c r="D12" i="2"/>
  <c r="C12" i="2"/>
  <c r="V11" i="2"/>
  <c r="H11" i="2" s="1"/>
  <c r="U11" i="2"/>
  <c r="T11" i="2"/>
  <c r="S11" i="2"/>
  <c r="R11" i="2"/>
  <c r="Q11" i="2"/>
  <c r="P11" i="2"/>
  <c r="O11" i="2"/>
  <c r="N11" i="2"/>
  <c r="M11" i="2"/>
  <c r="J11" i="2"/>
  <c r="I11" i="2"/>
  <c r="D11" i="2"/>
  <c r="C11" i="2"/>
  <c r="V10" i="2"/>
  <c r="H10" i="2" s="1"/>
  <c r="F11" i="1" s="1"/>
  <c r="U10" i="2"/>
  <c r="T10" i="2"/>
  <c r="S10" i="2"/>
  <c r="R10" i="2"/>
  <c r="Q10" i="2"/>
  <c r="P10" i="2"/>
  <c r="O10" i="2"/>
  <c r="N10" i="2"/>
  <c r="M10" i="2"/>
  <c r="J10" i="2"/>
  <c r="I10" i="2"/>
  <c r="D10" i="2"/>
  <c r="C10" i="2"/>
  <c r="V9" i="2"/>
  <c r="H9" i="2" s="1"/>
  <c r="U9" i="2"/>
  <c r="U10" i="1" s="1"/>
  <c r="T9" i="2"/>
  <c r="S9" i="2"/>
  <c r="R9" i="2"/>
  <c r="R10" i="1" s="1"/>
  <c r="Q9" i="2"/>
  <c r="P9" i="2"/>
  <c r="O9" i="2"/>
  <c r="N9" i="2"/>
  <c r="M9" i="2"/>
  <c r="J9" i="2"/>
  <c r="I9" i="2"/>
  <c r="D9" i="2"/>
  <c r="C9" i="2"/>
  <c r="B9" i="2"/>
  <c r="V8" i="2"/>
  <c r="H8" i="2" s="1"/>
  <c r="U8" i="2"/>
  <c r="T8" i="2"/>
  <c r="S8" i="2"/>
  <c r="R8" i="2"/>
  <c r="Q8" i="2"/>
  <c r="P8" i="2"/>
  <c r="O8" i="2"/>
  <c r="N8" i="2"/>
  <c r="M8" i="2"/>
  <c r="J8" i="2"/>
  <c r="I8" i="2"/>
  <c r="D8" i="2"/>
  <c r="C8" i="2"/>
  <c r="B8" i="2"/>
  <c r="V7" i="2"/>
  <c r="U7" i="2"/>
  <c r="T7" i="2"/>
  <c r="S7" i="2"/>
  <c r="S8" i="1" s="1"/>
  <c r="R7" i="2"/>
  <c r="Q7" i="2"/>
  <c r="P7" i="2"/>
  <c r="O7" i="2"/>
  <c r="N7" i="2"/>
  <c r="M7" i="2"/>
  <c r="J7" i="2"/>
  <c r="I7" i="2"/>
  <c r="H7" i="2"/>
  <c r="D7" i="2"/>
  <c r="C7" i="2"/>
  <c r="B7" i="2"/>
  <c r="V6" i="2"/>
  <c r="H6" i="2" s="1"/>
  <c r="U6" i="2"/>
  <c r="U7" i="1" s="1"/>
  <c r="T6" i="2"/>
  <c r="S6" i="2"/>
  <c r="R6" i="2"/>
  <c r="Q6" i="2"/>
  <c r="P6" i="2"/>
  <c r="O6" i="2"/>
  <c r="O7" i="1" s="1"/>
  <c r="N6" i="2"/>
  <c r="N7" i="1" s="1"/>
  <c r="M6" i="2"/>
  <c r="J6" i="2"/>
  <c r="I6" i="2"/>
  <c r="D6" i="2"/>
  <c r="C6" i="2"/>
  <c r="V5" i="2"/>
  <c r="H5" i="2" s="1"/>
  <c r="U5" i="2"/>
  <c r="T5" i="2"/>
  <c r="S5" i="2"/>
  <c r="R5" i="2"/>
  <c r="R6" i="1" s="1"/>
  <c r="Q5" i="2"/>
  <c r="P5" i="2"/>
  <c r="O5" i="2"/>
  <c r="N5" i="2"/>
  <c r="M5" i="2"/>
  <c r="J5" i="2"/>
  <c r="I5" i="2"/>
  <c r="D5" i="2"/>
  <c r="C5" i="2"/>
  <c r="V4" i="2"/>
  <c r="H4" i="2" s="1"/>
  <c r="U4" i="2"/>
  <c r="T4" i="2"/>
  <c r="S4" i="2"/>
  <c r="R4" i="2"/>
  <c r="Q4" i="2"/>
  <c r="P4" i="2"/>
  <c r="O4" i="2"/>
  <c r="N4" i="2"/>
  <c r="M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K211" i="1"/>
  <c r="F211" i="1"/>
  <c r="AM210" i="1"/>
  <c r="AL210" i="1"/>
  <c r="AJ210" i="1"/>
  <c r="K210" i="1"/>
  <c r="F210" i="1"/>
  <c r="AM209" i="1"/>
  <c r="AL209" i="1"/>
  <c r="AJ209" i="1"/>
  <c r="K209" i="1"/>
  <c r="F209" i="1"/>
  <c r="AM208" i="1"/>
  <c r="AL208" i="1"/>
  <c r="AJ208" i="1"/>
  <c r="K208" i="1"/>
  <c r="F208" i="1"/>
  <c r="AM207" i="1"/>
  <c r="AL207" i="1"/>
  <c r="AJ207" i="1"/>
  <c r="K207" i="1"/>
  <c r="F207" i="1"/>
  <c r="AM206" i="1"/>
  <c r="AL206" i="1"/>
  <c r="AJ206" i="1"/>
  <c r="K206" i="1"/>
  <c r="F206" i="1"/>
  <c r="AM205" i="1"/>
  <c r="AL205" i="1"/>
  <c r="AJ205" i="1"/>
  <c r="K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GK100" i="1" s="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GK99" i="1" s="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GK98" i="1" s="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GK97" i="1" s="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GK96" i="1" s="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GK95" i="1" s="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GK94" i="1" s="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GK93" i="1" s="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GK92" i="1" s="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GK91" i="1" s="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GK90" i="1" s="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GK89" i="1" s="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GK88" i="1" s="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GK87" i="1" s="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GK86" i="1" s="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GK85" i="1" s="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GK84" i="1" s="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GK83" i="1" s="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GK82" i="1" s="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GK81" i="1" s="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GK80" i="1" s="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GK79" i="1" s="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GK78" i="1" s="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GK77" i="1" s="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GK76" i="1" s="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GK75" i="1" s="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GK74" i="1" s="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GK73" i="1" s="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GK72" i="1" s="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GK71" i="1" s="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GK70" i="1" s="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GK69" i="1" s="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GK68" i="1" s="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GK67" i="1" s="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GK66" i="1" s="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GK65" i="1" s="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GK64" i="1" s="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GK63" i="1" s="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GK62" i="1" s="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GK61" i="1" s="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GK60" i="1" s="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GK59" i="1" s="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GK58" i="1" s="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GK57" i="1" s="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GK56" i="1" s="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GK55" i="1" s="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GK54" i="1" s="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GK53" i="1" s="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GK52" i="1" s="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GK51" i="1" s="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GK50" i="1" s="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GK24" i="1" s="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GK23" i="1" s="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GK22" i="1" s="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GK21" i="1" s="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GK20" i="1" s="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GK19" i="1" s="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GK18" i="1" s="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GK17" i="1" s="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GK16" i="1" s="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GK15" i="1" s="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GK14" i="1" s="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GK13" i="1" s="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GK12" i="1" s="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M11" i="1"/>
  <c r="AL11" i="1"/>
  <c r="AK11" i="1"/>
  <c r="AJ11" i="1"/>
  <c r="AI11" i="1"/>
  <c r="AB11" i="1"/>
  <c r="AA11" i="1"/>
  <c r="Z11" i="1"/>
  <c r="Y11" i="1"/>
  <c r="X11" i="1"/>
  <c r="W11" i="1"/>
  <c r="U11" i="1"/>
  <c r="T11" i="1"/>
  <c r="S11" i="1"/>
  <c r="R11" i="1"/>
  <c r="Q11" i="1"/>
  <c r="P11" i="1"/>
  <c r="O11" i="1"/>
  <c r="N11" i="1"/>
  <c r="M11" i="1"/>
  <c r="L11" i="1"/>
  <c r="K11" i="1"/>
  <c r="GK11" i="1" s="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T10" i="1"/>
  <c r="S10" i="1"/>
  <c r="Q10" i="1"/>
  <c r="P10" i="1"/>
  <c r="O10" i="1"/>
  <c r="N10" i="1"/>
  <c r="M10" i="1"/>
  <c r="L10" i="1"/>
  <c r="K10" i="1"/>
  <c r="GK10" i="1" s="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GK9" i="1" s="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T8" i="1"/>
  <c r="AM8" i="1"/>
  <c r="AL8" i="1"/>
  <c r="AK8" i="1"/>
  <c r="AJ8" i="1"/>
  <c r="AI8" i="1"/>
  <c r="AB8" i="1"/>
  <c r="AA8" i="1"/>
  <c r="Z8" i="1"/>
  <c r="Y8" i="1"/>
  <c r="X8" i="1"/>
  <c r="W8" i="1"/>
  <c r="U8" i="1"/>
  <c r="T8" i="1"/>
  <c r="R8" i="1"/>
  <c r="Q8" i="1"/>
  <c r="P8" i="1"/>
  <c r="O8" i="1"/>
  <c r="N8" i="1"/>
  <c r="M8" i="1"/>
  <c r="L8" i="1"/>
  <c r="K8" i="1"/>
  <c r="GK8" i="1" s="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I7" i="1"/>
  <c r="AB7" i="1"/>
  <c r="AA7" i="1"/>
  <c r="Z7" i="1"/>
  <c r="Y7" i="1"/>
  <c r="X7" i="1"/>
  <c r="W7" i="1"/>
  <c r="T7" i="1"/>
  <c r="S7" i="1"/>
  <c r="R7" i="1"/>
  <c r="Q7" i="1"/>
  <c r="P7" i="1"/>
  <c r="M7" i="1"/>
  <c r="L7" i="1"/>
  <c r="K7" i="1"/>
  <c r="GK7" i="1" s="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Q6" i="1"/>
  <c r="P6" i="1"/>
  <c r="O6" i="1"/>
  <c r="N6" i="1"/>
  <c r="M6" i="1"/>
  <c r="K6" i="1"/>
  <c r="GK6" i="1" s="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GK5" i="1" s="1"/>
  <c r="J5" i="1"/>
  <c r="I5" i="1"/>
  <c r="H5" i="1"/>
  <c r="G5" i="1"/>
  <c r="F5" i="1"/>
  <c r="E5" i="1"/>
  <c r="D5" i="1"/>
  <c r="C5" i="1"/>
  <c r="B5" i="1"/>
  <c r="A5" i="1"/>
  <c r="AA4" i="1"/>
  <c r="J4" i="1"/>
  <c r="I4" i="1"/>
  <c r="H4" i="1"/>
  <c r="F4" i="1"/>
  <c r="D4" i="1"/>
  <c r="B4" i="1"/>
  <c r="A4" i="1"/>
  <c r="AT11" i="1" l="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<sst xmlns="http://schemas.openxmlformats.org/spreadsheetml/2006/main" count="863" uniqueCount="694">
  <si>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</si>
  <si>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</si>
  <si>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</si>
  <si>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</si>
  <si>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</si>
  <si>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</si>
  <si>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</si>
  <si>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</si>
  <si>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</si>
  <si>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</si>
  <si>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</si>
  <si>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</si>
  <si>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</si>
  <si>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</si>
  <si>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</si>
  <si>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</si>
  <si>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</si>
  <si>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</si>
  <si>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</si>
  <si>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</si>
  <si>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</si>
  <si>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</si>
  <si>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</si>
  <si>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</si>
  <si>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</si>
  <si>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</si>
  <si>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</si>
  <si>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</si>
  <si>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</si>
  <si>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</si>
  <si>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</si>
  <si>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</si>
  <si>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</si>
  <si>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</si>
  <si>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</si>
  <si>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</si>
  <si>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</si>
  <si>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</si>
  <si>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</si>
  <si>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</si>
  <si>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</si>
  <si>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</si>
  <si>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</si>
  <si>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</si>
  <si>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</si>
  <si>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</si>
  <si>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</si>
  <si>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</si>
  <si>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</si>
  <si>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</si>
  <si>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</si>
  <si>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</si>
  <si>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</si>
  <si>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</si>
  <si>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</si>
  <si>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</si>
  <si>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</si>
  <si>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</si>
  <si>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</si>
  <si>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</si>
  <si>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</si>
  <si>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</si>
  <si>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</si>
  <si>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</si>
  <si>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</si>
  <si>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</si>
  <si>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</si>
  <si>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</si>
  <si>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</si>
  <si>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</si>
  <si>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</si>
  <si>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</si>
  <si>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</si>
  <si>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</si>
  <si>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</si>
  <si>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</si>
  <si>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</si>
  <si>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</si>
  <si>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</si>
  <si>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</si>
  <si>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</si>
  <si>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</si>
  <si>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</si>
  <si>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</si>
  <si>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</si>
  <si>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</si>
  <si>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</si>
  <si>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</si>
  <si>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</si>
  <si>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</si>
  <si>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</si>
  <si>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</si>
  <si>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</si>
  <si>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</si>
  <si>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</si>
  <si>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</si>
  <si>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</si>
  <si>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</si>
  <si>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</si>
  <si>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</si>
  <si>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</si>
  <si>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</si>
  <si>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</si>
  <si>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</si>
  <si>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</si>
  <si>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</si>
  <si>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</si>
  <si>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</si>
  <si>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</si>
  <si>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</si>
  <si>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</si>
  <si>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</si>
  <si>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</si>
  <si>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</si>
  <si>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</si>
  <si>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</si>
  <si>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</si>
  <si>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</si>
  <si>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</si>
  <si>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</si>
  <si>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</si>
  <si>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</si>
  <si>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</si>
  <si>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</si>
  <si>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</si>
  <si>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</si>
  <si>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</si>
  <si>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</si>
  <si>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</si>
  <si>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</si>
  <si>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</si>
  <si>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</si>
  <si>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</si>
  <si>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</si>
  <si>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</si>
  <si>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</si>
  <si>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</si>
  <si>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</si>
  <si>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</si>
  <si>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</si>
  <si>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</si>
  <si>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</si>
  <si>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</si>
  <si>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</si>
  <si>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</si>
  <si>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</si>
  <si>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</si>
  <si>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</si>
  <si>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</si>
  <si>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</si>
  <si>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</si>
  <si>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</si>
  <si>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</si>
  <si>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</si>
  <si>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</si>
  <si>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</si>
  <si>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</si>
  <si>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</si>
  <si>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</si>
  <si>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</si>
  <si>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</si>
  <si>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</si>
  <si>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</si>
  <si>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</si>
  <si>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</si>
  <si>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</si>
  <si>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</si>
  <si>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</si>
  <si>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</si>
  <si>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</si>
  <si>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</si>
  <si>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</si>
  <si>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</si>
  <si>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</si>
  <si>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</si>
  <si>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</si>
  <si>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</si>
  <si>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</si>
  <si>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</si>
  <si>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</si>
  <si>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</si>
  <si>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</si>
  <si>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</si>
  <si>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</si>
  <si>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</si>
  <si>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</si>
  <si>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</si>
  <si>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</si>
  <si>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</si>
  <si>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</si>
  <si>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</si>
  <si>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</si>
  <si>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</si>
  <si>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</si>
  <si>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</si>
  <si>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</si>
  <si>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</si>
  <si>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</si>
  <si>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</si>
  <si>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</si>
  <si>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</si>
  <si>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</si>
  <si>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</si>
  <si>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</si>
  <si>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</si>
  <si>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</si>
  <si>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</si>
  <si>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</si>
  <si>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</si>
  <si>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</si>
  <si>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</si>
  <si>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</si>
  <si>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</si>
  <si>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</si>
  <si>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</si>
  <si>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</si>
  <si>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</si>
  <si>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</si>
  <si>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</si>
  <si>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</si>
  <si>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</si>
  <si>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</si>
  <si>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</si>
  <si>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</si>
  <si>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</si>
  <si>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</si>
  <si>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</si>
  <si>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</si>
  <si>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</si>
  <si>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</si>
  <si>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</si>
  <si>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</si>
  <si>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</si>
  <si>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</si>
  <si>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</si>
  <si>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</si>
  <si>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</si>
  <si>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</si>
  <si>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</si>
  <si>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</si>
  <si>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</si>
  <si>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</si>
  <si>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</si>
  <si>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</si>
  <si>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</si>
  <si>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</si>
  <si>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</si>
  <si>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</si>
  <si>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</si>
  <si>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</si>
  <si>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</si>
  <si>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</si>
  <si>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</si>
  <si>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</si>
  <si>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</si>
  <si>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</si>
  <si>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</si>
  <si>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</si>
  <si>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</si>
  <si>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</si>
  <si>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</si>
  <si>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</si>
  <si>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</si>
  <si>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</si>
  <si>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</si>
  <si>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</si>
  <si>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</si>
  <si>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</si>
  <si>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</si>
  <si>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</si>
  <si>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</si>
  <si>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</si>
  <si>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</si>
  <si>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</si>
  <si>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</si>
  <si>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</si>
  <si>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</si>
  <si>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</si>
  <si>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</si>
  <si>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</si>
  <si>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</si>
  <si>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</si>
  <si>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</si>
  <si>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</si>
  <si>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</si>
  <si>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</si>
  <si>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</si>
  <si>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</si>
  <si>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</si>
  <si>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</si>
  <si>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</si>
  <si>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</si>
  <si>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</si>
  <si>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</si>
  <si>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</si>
  <si>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</si>
  <si>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</si>
  <si>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</si>
  <si>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</si>
  <si>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</si>
  <si>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</si>
  <si>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</si>
  <si>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</si>
  <si>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</si>
  <si>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</si>
  <si>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</si>
  <si>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</si>
  <si>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</si>
  <si>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</si>
  <si>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</si>
  <si>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</si>
  <si>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</si>
  <si>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</si>
  <si>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</si>
  <si>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</si>
  <si>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</si>
  <si>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</si>
  <si>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</si>
  <si>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</si>
  <si>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</si>
  <si>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</si>
  <si>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</si>
  <si>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</si>
  <si>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</si>
  <si>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</si>
  <si>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</si>
  <si>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</si>
  <si>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</si>
  <si>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</si>
  <si>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</si>
  <si>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</si>
  <si>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</si>
  <si>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</si>
  <si>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</si>
  <si>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</si>
  <si>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</si>
  <si>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</si>
  <si>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</si>
  <si>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</si>
  <si>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</si>
  <si>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</si>
  <si>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</si>
  <si>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</si>
  <si>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</si>
  <si>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</si>
  <si>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</si>
  <si>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</si>
  <si>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</si>
  <si>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</si>
  <si>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</si>
  <si>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</si>
  <si>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</si>
  <si>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</si>
  <si>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</si>
  <si>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</si>
  <si>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</si>
  <si>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</si>
  <si>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</si>
  <si>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</si>
  <si>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</si>
  <si>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</si>
  <si>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</si>
  <si>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</si>
  <si>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</si>
  <si>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</si>
  <si>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</si>
  <si>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</si>
  <si>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</si>
  <si>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</si>
  <si>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</si>
  <si>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</si>
  <si>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</si>
  <si>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</si>
  <si>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</si>
  <si>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</si>
  <si>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</si>
  <si>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Small</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</si>
  <si>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</si>
  <si>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</si>
  <si>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</si>
  <si>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</si>
  <si>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</si>
  <si>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</si>
  <si>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</si>
  <si>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</si>
  <si>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</si>
  <si>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</si>
  <si>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</si>
  <si>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</si>
  <si>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</si>
  <si>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</si>
  <si>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</si>
  <si>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</si>
  <si>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</si>
  <si>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</si>
  <si>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computer-keyboards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</si>
  <si>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</si>
  <si>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</si>
  <si>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</si>
  <si>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</si>
  <si>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</si>
  <si>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</si>
  <si>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</si>
  <si>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</si>
  <si>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</si>
  <si>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</si>
  <si>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</si>
  <si>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</si>
  <si>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</si>
  <si>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</si>
  <si>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</si>
  <si>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</si>
  <si>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</si>
  <si>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</si>
  <si>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</si>
  <si>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Marketplace</t>
  </si>
  <si>
    <t>EU</t>
  </si>
  <si>
    <t>Update</t>
  </si>
  <si>
    <t>🇩🇪</t>
  </si>
  <si>
    <t>English</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</si>
  <si>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</si>
  <si>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</si>
  <si>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</si>
  <si>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</si>
  <si>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</si>
  <si>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</si>
  <si>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</si>
  <si>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</si>
  <si>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</si>
  <si>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</si>
  <si>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</si>
  <si>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</si>
  <si>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</si>
  <si>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</si>
  <si>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</si>
  <si>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</si>
  <si>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</si>
  <si>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</si>
  <si>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</si>
  <si>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</si>
  <si>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</si>
  <si>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</si>
  <si>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</si>
  <si>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</si>
  <si>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</si>
  <si>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</si>
  <si>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</si>
  <si>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</si>
  <si>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</si>
  <si>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</si>
  <si>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</si>
  <si>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</si>
  <si>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</si>
  <si>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</si>
  <si>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</si>
  <si>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</si>
  <si>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</si>
  <si>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</si>
  <si>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</si>
  <si>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</si>
  <si>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</si>
  <si>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</si>
  <si>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</si>
  <si>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</si>
  <si>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</si>
  <si>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</si>
  <si>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</si>
  <si>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</si>
  <si>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</si>
  <si>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</si>
  <si>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</si>
  <si>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</si>
  <si>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</si>
  <si>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</si>
  <si>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</si>
  <si>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</si>
  <si>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</si>
  <si>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</si>
  <si>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</si>
  <si>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</si>
  <si>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</si>
  <si>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</si>
  <si>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</si>
  <si>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</si>
  <si>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</si>
  <si>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</si>
  <si>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</si>
  <si>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</si>
  <si>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</si>
  <si>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</si>
  <si>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</si>
  <si>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</si>
  <si>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</si>
  <si>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</si>
  <si>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</si>
  <si>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</si>
  <si>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</si>
  <si>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</si>
  <si>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</si>
  <si>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</si>
  <si>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</si>
  <si>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</si>
  <si>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</si>
  <si>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</si>
  <si>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</si>
  <si>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</si>
  <si>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</si>
  <si>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</si>
  <si>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</si>
  <si>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</si>
  <si>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</si>
  <si>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</si>
  <si>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</si>
  <si>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</si>
  <si>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</si>
  <si>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</si>
  <si>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</si>
  <si>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</si>
  <si>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</si>
  <si>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</si>
  <si>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</si>
  <si>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</si>
  <si>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</si>
  <si>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</si>
  <si>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</si>
  <si>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</si>
  <si>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</si>
  <si>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</si>
  <si>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</si>
  <si>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</si>
  <si>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</si>
  <si>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</si>
  <si>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</si>
  <si>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</si>
  <si>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</si>
  <si>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</si>
  <si>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</si>
  <si>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</si>
  <si>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</si>
  <si>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</si>
  <si>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</si>
  <si>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</si>
  <si>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</si>
  <si>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</si>
  <si>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</si>
  <si>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</si>
  <si>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</si>
  <si>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</si>
  <si>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</si>
  <si>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</si>
  <si>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</si>
  <si>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</si>
  <si>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</si>
  <si>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</si>
  <si>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</si>
  <si>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</si>
  <si>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</si>
  <si>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</si>
  <si>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</si>
  <si>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</si>
  <si>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</si>
  <si>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</si>
  <si>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</si>
  <si>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</si>
  <si>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</si>
  <si>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</si>
  <si>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</si>
  <si>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</si>
  <si>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</si>
  <si>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</si>
  <si>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</si>
  <si>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</si>
  <si>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</si>
  <si>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</si>
  <si>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</si>
  <si>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</si>
  <si>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</si>
  <si>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</si>
  <si>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</si>
  <si>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</si>
  <si>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</si>
  <si>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</si>
  <si>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</si>
  <si>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</si>
  <si>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</si>
  <si>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</si>
  <si>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</si>
  <si>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</si>
  <si>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</si>
  <si>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</si>
  <si>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</si>
  <si>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</si>
  <si>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</si>
  <si>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</si>
  <si>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</si>
  <si>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</si>
  <si>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</si>
  <si>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</si>
  <si>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</si>
  <si>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</si>
  <si>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</si>
  <si>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</si>
  <si>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</si>
  <si>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</si>
  <si>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</si>
  <si>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</si>
  <si>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</si>
  <si>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</si>
  <si>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</si>
  <si>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</si>
  <si>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</si>
  <si>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</si>
  <si>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</si>
  <si>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</si>
  <si>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</si>
  <si>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</si>
  <si>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</si>
  <si>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</si>
  <si>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</si>
  <si>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</si>
  <si>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</si>
  <si>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</si>
  <si>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</si>
  <si>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</si>
  <si>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</si>
  <si>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</si>
  <si>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</si>
  <si>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</si>
  <si>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</si>
  <si>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</si>
  <si>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</si>
  <si>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</si>
  <si>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</si>
  <si>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</si>
  <si>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</si>
  <si>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</si>
  <si>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</si>
  <si>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</si>
  <si>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</si>
  <si>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</si>
  <si>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</si>
  <si>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</si>
  <si>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</si>
  <si>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</si>
  <si>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</si>
  <si>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</si>
  <si>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</si>
  <si>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</si>
  <si>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</si>
  <si>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</si>
  <si>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</si>
  <si>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</si>
  <si>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</si>
  <si>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</si>
  <si>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</si>
  <si>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</si>
  <si>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</si>
  <si>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</si>
  <si>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</si>
  <si>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</si>
  <si>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</si>
  <si>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</si>
  <si>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</si>
  <si>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</si>
  <si>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</si>
  <si>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</si>
  <si>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</si>
  <si>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</si>
  <si>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</si>
  <si>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</si>
  <si>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</si>
  <si>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</si>
  <si>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</si>
  <si>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</si>
  <si>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</si>
  <si>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</si>
  <si>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</si>
  <si>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</si>
  <si>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Lenovo T480s Regular Silver - DE</t>
  </si>
  <si>
    <t>Lenovo T480s Regular Silver - FR</t>
  </si>
  <si>
    <t>Lenovo T480s Regular Silver - IT</t>
  </si>
  <si>
    <t>Lenovo T480s Regular Silver - ES</t>
  </si>
  <si>
    <t>Lenovo T480s Regular Silver - UK</t>
  </si>
  <si>
    <t>Lenovo T480s Regular Silver - NOR</t>
  </si>
  <si>
    <t>Lenovo T480s Regular Silver - US</t>
  </si>
  <si>
    <t>Lenovo/T480S/RG SILVER/DE</t>
  </si>
  <si>
    <t>Lenovo/T480S/RG SILVER/FR</t>
  </si>
  <si>
    <t>Lenovo/T480S/RG SILVER/IT</t>
  </si>
  <si>
    <t>Lenovo/T480S/RG SILVER/ES</t>
  </si>
  <si>
    <t>Lenovo/T480S/RG SILVER/UK</t>
  </si>
  <si>
    <t>Lenovo/T480S/RG SILVER/NOR</t>
  </si>
  <si>
    <t>Lenovo/T480S/RG SILVER/US</t>
  </si>
  <si>
    <t>Lenovo T480s RG Silver Parent</t>
  </si>
  <si>
    <t>T480s, T490, E490, L480, L490, L380, L390, L380 Yoga, L390 Yoga, E490, E480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</si>
</sst>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49" fontId="0" fillId="0" borderId="0" xfId="0" applyNumberFormat="1"/>
    <xf numFmtId="0" fontId="5" fillId="0" borderId="0" xfId="0" applyFont="1" applyAlignment="1">
      <alignment horizontal="center"/>
    </xf>
    <xf numFmtId="0" fontId="0" fillId="0" borderId="0" xfId="0"/>
    <xf numFmtId="0" fontId="7" fillId="0" borderId="0" xfId="0" applyFont="1"/>
    <xf numFmtId="0" fontId="8" fillId="0" borderId="0" xfId="0" applyFont="1"/>
  </cellXfs>
  <cellStyles count="3">
    <cellStyle name="Normal" xfId="0" builtinId="0"/>
    <cellStyle name="Normal 2" xfId="2" xr:uid="{00000000-0005-0000-0000-000002000000}"/>
    <cellStyle name="Normal 3" xfId="1" xr:uid="{00000000-0005-0000-0000-000001000000}"/>
  </cellStyles>
  <dxfs count="536">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F15" sqref="F1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t="s">
        <v>160</v>
      </c>
    </row>
    <row r="3" spans="1:193"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t="s">
        <v>346</v>
      </c>
    </row>
    <row r="4" spans="1:193" ht="17" customHeight="1" x14ac:dyDescent="0.2">
      <c r="A4" s="1" t="str">
        <f>IF(ISBLANK(Values!E3),"",IF(Values!$B$37="EU","computercomponent","computer"))</f>
        <v>computercomponent</v>
      </c>
      <c r="B4" s="27" t="str">
        <f>Values!B13</f>
        <v>Lenovo T480s RG Silver Parent</v>
      </c>
      <c r="C4" s="27" t="s">
        <v>347</v>
      </c>
      <c r="D4" s="28">
        <f>Values!B14</f>
        <v>5714401483991</v>
      </c>
      <c r="E4" s="1" t="s">
        <v>348</v>
      </c>
      <c r="F4" s="27" t="str">
        <f>SUBSTITUTE(Values!B1, "{language}", "") &amp; " " &amp; Values!B3</f>
        <v>ersatztastatur  Hintergrundbeleuchtung für Lenovo Thinkpad T480s, T490, E490, L480, L490, L380, L390, L380 Yoga, L390 Yoga, E490, E480</v>
      </c>
      <c r="G4" s="27" t="s">
        <v>347</v>
      </c>
      <c r="H4" s="1" t="str">
        <f>Values!B16</f>
        <v>computer-keyboards</v>
      </c>
      <c r="I4" s="1" t="str">
        <f>IF(ISBLANK(Values!E3),"","4730574031")</f>
        <v>4730574031</v>
      </c>
      <c r="J4" s="29" t="str">
        <f>Values!B13</f>
        <v>Lenovo T480s RG Silver Parent</v>
      </c>
      <c r="K4" s="30"/>
      <c r="L4" s="27"/>
      <c r="M4" s="27"/>
      <c r="W4" s="27" t="s">
        <v>349</v>
      </c>
      <c r="X4" s="27"/>
      <c r="Y4" s="31" t="s">
        <v>350</v>
      </c>
      <c r="Z4" s="27"/>
      <c r="AA4" s="1" t="str">
        <f>Values!B20</f>
        <v>PartialUpdate</v>
      </c>
      <c r="DY4" s="32" t="s">
        <v>351</v>
      </c>
      <c r="DZ4" s="32" t="s">
        <v>351</v>
      </c>
      <c r="EA4" s="32" t="s">
        <v>351</v>
      </c>
      <c r="EB4" s="32" t="s">
        <v>351</v>
      </c>
      <c r="EC4" s="32" t="s">
        <v>351</v>
      </c>
      <c r="EV4" s="1" t="s">
        <v>352</v>
      </c>
      <c r="GK4" s="60">
        <f t="shared" ref="GK4:GK49" si="0">K4</f>
        <v>0</v>
      </c>
    </row>
    <row r="5" spans="1:193" ht="17" customHeight="1" x14ac:dyDescent="0.2">
      <c r="A5" s="1" t="str">
        <f>IF(ISBLANK(Values!E4),"",IF(Values!$B$37="EU","computercomponent","computer"))</f>
        <v>computercomponent</v>
      </c>
      <c r="B5" s="33" t="str">
        <f>IF(ISBLANK(Values!E4),"",Values!F4)</f>
        <v>Lenovo T480s Regular Silver - DE</v>
      </c>
      <c r="C5" s="29" t="str">
        <f>IF(ISBLANK(Values!E4),"","TellusRem")</f>
        <v>TellusRem</v>
      </c>
      <c r="D5" s="28">
        <f>IF(ISBLANK(Values!E4),"",Values!E4)</f>
        <v>5714401483014</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Regular Silver - DE</v>
      </c>
      <c r="K5" s="27">
        <f>IF(IF(ISBLANK(Values!E4),"",IF(Values!J4, Values!$B$4, Values!$B$5))=0,"",IF(ISBLANK(Values!E4),"",IF(Values!J4, Values!$B$4, Values!$B$5)))</f>
        <v>42</v>
      </c>
      <c r="L5" s="27" t="str">
        <f>IF(ISBLANK(Values!E4),"",IF($CO5="DEFAULT", Values!$B$18, ""))</f>
        <v/>
      </c>
      <c r="M5" s="27" t="str">
        <f>IF(ISBLANK(Values!E4),"",Values!$M4)</f>
        <v>https://raw.githubusercontent.com/PatrickVibild/TellusAmazonPictures/master/pictures/Lenovo/T480S/RG SILVER/DE/1.jpg</v>
      </c>
      <c r="N5" s="27" t="str">
        <f>IF(ISBLANK(Values!$F4),"",Values!N4)</f>
        <v>https://raw.githubusercontent.com/PatrickVibild/TellusAmazonPictures/master/pictures/Lenovo/T480S/RG SILVER/DE/2.jpg</v>
      </c>
      <c r="O5" s="27" t="str">
        <f>IF(ISBLANK(Values!$F4),"",Values!O4)</f>
        <v>https://raw.githubusercontent.com/PatrickVibild/TellusAmazonPictures/master/pictures/Lenovo/T480S/RG SILVER/DE/3.jpg</v>
      </c>
      <c r="P5" s="27" t="str">
        <f>IF(ISBLANK(Values!$F4),"",Values!P4)</f>
        <v>https://raw.githubusercontent.com/PatrickVibild/TellusAmazonPictures/master/pictures/Lenovo/T480S/RG SILVER/DE/4.jpg</v>
      </c>
      <c r="Q5" s="27" t="str">
        <f>IF(ISBLANK(Values!$F4),"",Values!Q4)</f>
        <v>https://raw.githubusercontent.com/PatrickVibild/TellusAmazonPictures/master/pictures/Lenovo/T480S/RG SILVER/DE/5.jpg</v>
      </c>
      <c r="R5" s="27" t="str">
        <f>IF(ISBLANK(Values!$F4),"",Values!R4)</f>
        <v>https://raw.githubusercontent.com/PatrickVibild/TellusAmazonPictures/master/pictures/Lenovo/T480S/RG SILVER/DE/6.jpg</v>
      </c>
      <c r="S5" s="27" t="str">
        <f>IF(ISBLANK(Values!$F4),"",Values!S4)</f>
        <v>https://raw.githubusercontent.com/PatrickVibild/TellusAmazonPictures/master/pictures/Lenovo/T480S/RG SILVER/DE/7.jpg</v>
      </c>
      <c r="T5" s="27" t="str">
        <f>IF(ISBLANK(Values!$F4),"",Values!T4)</f>
        <v>https://raw.githubusercontent.com/PatrickVibild/TellusAmazonPictures/master/pictures/Lenovo/T480S/RG SILVER/DE/8.jpg</v>
      </c>
      <c r="U5" s="27" t="str">
        <f>IF(ISBLANK(Values!$F4),"",Values!U4)</f>
        <v>https://raw.githubusercontent.com/PatrickVibild/TellusAmazonPictures/master/pictures/Lenovo/T480S/RG SILVER/DE/9.jpg</v>
      </c>
      <c r="W5" s="29" t="str">
        <f>IF(ISBLANK(Values!E4),"","Child")</f>
        <v>Child</v>
      </c>
      <c r="X5" s="29" t="str">
        <f>IF(ISBLANK(Values!E4),"",Values!$B$13)</f>
        <v>Lenovo T480s RG Silver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f t="shared" si="0"/>
        <v>42</v>
      </c>
    </row>
    <row r="6" spans="1:193" ht="17" customHeight="1" x14ac:dyDescent="0.2">
      <c r="A6" s="1" t="str">
        <f>IF(ISBLANK(Values!E5),"",IF(Values!$B$37="EU","computercomponent","computer"))</f>
        <v>computercomponent</v>
      </c>
      <c r="B6" s="33" t="str">
        <f>IF(ISBLANK(Values!E5),"",Values!F5)</f>
        <v>Lenovo T480s Regular Silver - FR</v>
      </c>
      <c r="C6" s="29" t="str">
        <f>IF(ISBLANK(Values!E5),"","TellusRem")</f>
        <v>TellusRem</v>
      </c>
      <c r="D6" s="28">
        <f>IF(ISBLANK(Values!E5),"",Values!E5)</f>
        <v>5714401483021</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Regular Silver - FR</v>
      </c>
      <c r="K6" s="27">
        <f>IF(IF(ISBLANK(Values!E5),"",IF(Values!J5, Values!$B$4, Values!$B$5))=0,"",IF(ISBLANK(Values!E5),"",IF(Values!J5, Values!$B$4, Values!$B$5)))</f>
        <v>42</v>
      </c>
      <c r="L6" s="27" t="str">
        <f>IF(ISBLANK(Values!E5),"",IF($CO6="DEFAULT", Values!$B$18, ""))</f>
        <v/>
      </c>
      <c r="M6" s="27" t="str">
        <f>IF(ISBLANK(Values!E5),"",Values!$M5)</f>
        <v>https://raw.githubusercontent.com/PatrickVibild/TellusAmazonPictures/master/pictures/Lenovo/T480S/RG SILVER/FR/1.jpg</v>
      </c>
      <c r="N6" s="27" t="str">
        <f>IF(ISBLANK(Values!$F5),"",Values!N5)</f>
        <v>https://raw.githubusercontent.com/PatrickVibild/TellusAmazonPictures/master/pictures/Lenovo/T480S/RG SILVER/FR/2.jpg</v>
      </c>
      <c r="O6" s="27" t="str">
        <f>IF(ISBLANK(Values!$F5),"",Values!O5)</f>
        <v>https://raw.githubusercontent.com/PatrickVibild/TellusAmazonPictures/master/pictures/Lenovo/T480S/RG SILVER/FR/3.jpg</v>
      </c>
      <c r="P6" s="27" t="str">
        <f>IF(ISBLANK(Values!$F5),"",Values!P5)</f>
        <v>https://raw.githubusercontent.com/PatrickVibild/TellusAmazonPictures/master/pictures/Lenovo/T480S/RG SILVER/FR/4.jpg</v>
      </c>
      <c r="Q6" s="27" t="str">
        <f>IF(ISBLANK(Values!$F5),"",Values!Q5)</f>
        <v>https://raw.githubusercontent.com/PatrickVibild/TellusAmazonPictures/master/pictures/Lenovo/T480S/RG SILVER/FR/5.jpg</v>
      </c>
      <c r="R6" s="27" t="str">
        <f>IF(ISBLANK(Values!$F5),"",Values!R5)</f>
        <v>https://raw.githubusercontent.com/PatrickVibild/TellusAmazonPictures/master/pictures/Lenovo/T480S/RG SILVER/FR/6.jpg</v>
      </c>
      <c r="S6" s="27" t="str">
        <f>IF(ISBLANK(Values!$F5),"",Values!S5)</f>
        <v>https://raw.githubusercontent.com/PatrickVibild/TellusAmazonPictures/master/pictures/Lenovo/T480S/RG SILVER/FR/7.jpg</v>
      </c>
      <c r="T6" s="27" t="str">
        <f>IF(ISBLANK(Values!$F5),"",Values!T5)</f>
        <v>https://raw.githubusercontent.com/PatrickVibild/TellusAmazonPictures/master/pictures/Lenovo/T480S/RG SILVER/FR/8.jpg</v>
      </c>
      <c r="U6" s="27" t="str">
        <f>IF(ISBLANK(Values!$F5),"",Values!U5)</f>
        <v>https://raw.githubusercontent.com/PatrickVibild/TellusAmazonPictures/master/pictures/Lenovo/T480S/RG SILVER/FR/9.jpg</v>
      </c>
      <c r="W6" s="29" t="str">
        <f>IF(ISBLANK(Values!E5),"","Child")</f>
        <v>Child</v>
      </c>
      <c r="X6" s="29" t="str">
        <f>IF(ISBLANK(Values!E5),"",Values!$B$13)</f>
        <v>Lenovo T480s RG Silver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f t="shared" si="0"/>
        <v>42</v>
      </c>
    </row>
    <row r="7" spans="1:193" ht="17" customHeight="1" x14ac:dyDescent="0.2">
      <c r="A7" s="1" t="str">
        <f>IF(ISBLANK(Values!E6),"",IF(Values!$B$37="EU","computercomponent","computer"))</f>
        <v>computercomponent</v>
      </c>
      <c r="B7" s="33" t="str">
        <f>IF(ISBLANK(Values!E6),"",Values!F6)</f>
        <v>Lenovo T480s Regular Silver - IT</v>
      </c>
      <c r="C7" s="29" t="str">
        <f>IF(ISBLANK(Values!E6),"","TellusRem")</f>
        <v>TellusRem</v>
      </c>
      <c r="D7" s="28">
        <f>IF(ISBLANK(Values!E6),"",Values!E6)</f>
        <v>5714401483038</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Regular Silver - IT</v>
      </c>
      <c r="K7" s="27">
        <f>IF(IF(ISBLANK(Values!E6),"",IF(Values!J6, Values!$B$4, Values!$B$5))=0,"",IF(ISBLANK(Values!E6),"",IF(Values!J6, Values!$B$4, Values!$B$5)))</f>
        <v>42</v>
      </c>
      <c r="L7" s="27" t="str">
        <f>IF(ISBLANK(Values!E6),"",IF($CO7="DEFAULT", Values!$B$18, ""))</f>
        <v/>
      </c>
      <c r="M7" s="27" t="str">
        <f>IF(ISBLANK(Values!E6),"",Values!$M6)</f>
        <v>https://raw.githubusercontent.com/PatrickVibild/TellusAmazonPictures/master/pictures/Lenovo/T480S/RG SILVER/IT/1.jpg</v>
      </c>
      <c r="N7" s="27" t="str">
        <f>IF(ISBLANK(Values!$F6),"",Values!N6)</f>
        <v>https://raw.githubusercontent.com/PatrickVibild/TellusAmazonPictures/master/pictures/Lenovo/T480S/RG SILVER/IT/2.jpg</v>
      </c>
      <c r="O7" s="27" t="str">
        <f>IF(ISBLANK(Values!$F6),"",Values!O6)</f>
        <v>https://raw.githubusercontent.com/PatrickVibild/TellusAmazonPictures/master/pictures/Lenovo/T480S/RG SILVER/IT/3.jpg</v>
      </c>
      <c r="P7" s="27" t="str">
        <f>IF(ISBLANK(Values!$F6),"",Values!P6)</f>
        <v>https://raw.githubusercontent.com/PatrickVibild/TellusAmazonPictures/master/pictures/Lenovo/T480S/RG SILVER/IT/4.jpg</v>
      </c>
      <c r="Q7" s="27" t="str">
        <f>IF(ISBLANK(Values!$F6),"",Values!Q6)</f>
        <v>https://raw.githubusercontent.com/PatrickVibild/TellusAmazonPictures/master/pictures/Lenovo/T480S/RG SILVER/IT/5.jpg</v>
      </c>
      <c r="R7" s="27" t="str">
        <f>IF(ISBLANK(Values!$F6),"",Values!R6)</f>
        <v>https://raw.githubusercontent.com/PatrickVibild/TellusAmazonPictures/master/pictures/Lenovo/T480S/RG SILVER/IT/6.jpg</v>
      </c>
      <c r="S7" s="27" t="str">
        <f>IF(ISBLANK(Values!$F6),"",Values!S6)</f>
        <v>https://raw.githubusercontent.com/PatrickVibild/TellusAmazonPictures/master/pictures/Lenovo/T480S/RG SILVER/IT/7.jpg</v>
      </c>
      <c r="T7" s="27" t="str">
        <f>IF(ISBLANK(Values!$F6),"",Values!T6)</f>
        <v>https://raw.githubusercontent.com/PatrickVibild/TellusAmazonPictures/master/pictures/Lenovo/T480S/RG SILVER/IT/8.jpg</v>
      </c>
      <c r="U7" s="27" t="str">
        <f>IF(ISBLANK(Values!$F6),"",Values!U6)</f>
        <v>https://raw.githubusercontent.com/PatrickVibild/TellusAmazonPictures/master/pictures/Lenovo/T480S/RG SILVER/IT/9.jpg</v>
      </c>
      <c r="W7" s="29" t="str">
        <f>IF(ISBLANK(Values!E6),"","Child")</f>
        <v>Child</v>
      </c>
      <c r="X7" s="29" t="str">
        <f>IF(ISBLANK(Values!E6),"",Values!$B$13)</f>
        <v>Lenovo T480s RG Silver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f t="shared" si="0"/>
        <v>42</v>
      </c>
    </row>
    <row r="8" spans="1:193" ht="17" customHeight="1" x14ac:dyDescent="0.2">
      <c r="A8" s="1" t="str">
        <f>IF(ISBLANK(Values!E7),"",IF(Values!$B$37="EU","computercomponent","computer"))</f>
        <v>computercomponent</v>
      </c>
      <c r="B8" s="33" t="str">
        <f>IF(ISBLANK(Values!E7),"",Values!F7)</f>
        <v>Lenovo T480s Regular Silver - ES</v>
      </c>
      <c r="C8" s="29" t="str">
        <f>IF(ISBLANK(Values!E7),"","TellusRem")</f>
        <v>TellusRem</v>
      </c>
      <c r="D8" s="28">
        <f>IF(ISBLANK(Values!E7),"",Values!E7)</f>
        <v>5714401483045</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Regular Silver - ES</v>
      </c>
      <c r="K8" s="27">
        <f>IF(IF(ISBLANK(Values!E7),"",IF(Values!J7, Values!$B$4, Values!$B$5))=0,"",IF(ISBLANK(Values!E7),"",IF(Values!J7, Values!$B$4, Values!$B$5)))</f>
        <v>42</v>
      </c>
      <c r="L8" s="27" t="str">
        <f>IF(ISBLANK(Values!E7),"",IF($CO8="DEFAULT", Values!$B$18, ""))</f>
        <v/>
      </c>
      <c r="M8" s="27" t="str">
        <f>IF(ISBLANK(Values!E7),"",Values!$M7)</f>
        <v>https://raw.githubusercontent.com/PatrickVibild/TellusAmazonPictures/master/pictures/Lenovo/T480S/RG SILVER/ES/1.jpg</v>
      </c>
      <c r="N8" s="27" t="str">
        <f>IF(ISBLANK(Values!$F7),"",Values!N7)</f>
        <v>https://raw.githubusercontent.com/PatrickVibild/TellusAmazonPictures/master/pictures/Lenovo/T480S/RG SILVER/ES/2.jpg</v>
      </c>
      <c r="O8" s="27" t="str">
        <f>IF(ISBLANK(Values!$F7),"",Values!O7)</f>
        <v>https://raw.githubusercontent.com/PatrickVibild/TellusAmazonPictures/master/pictures/Lenovo/T480S/RG SILVER/ES/3.jpg</v>
      </c>
      <c r="P8" s="27" t="str">
        <f>IF(ISBLANK(Values!$F7),"",Values!P7)</f>
        <v>https://raw.githubusercontent.com/PatrickVibild/TellusAmazonPictures/master/pictures/Lenovo/T480S/RG SILVER/ES/4.jpg</v>
      </c>
      <c r="Q8" s="27" t="str">
        <f>IF(ISBLANK(Values!$F7),"",Values!Q7)</f>
        <v>https://raw.githubusercontent.com/PatrickVibild/TellusAmazonPictures/master/pictures/Lenovo/T480S/RG SILVER/ES/5.jpg</v>
      </c>
      <c r="R8" s="27" t="str">
        <f>IF(ISBLANK(Values!$F7),"",Values!R7)</f>
        <v>https://raw.githubusercontent.com/PatrickVibild/TellusAmazonPictures/master/pictures/Lenovo/T480S/RG SILVER/ES/6.jpg</v>
      </c>
      <c r="S8" s="27" t="str">
        <f>IF(ISBLANK(Values!$F7),"",Values!S7)</f>
        <v>https://raw.githubusercontent.com/PatrickVibild/TellusAmazonPictures/master/pictures/Lenovo/T480S/RG SILVER/ES/7.jpg</v>
      </c>
      <c r="T8" s="27" t="str">
        <f>IF(ISBLANK(Values!$F7),"",Values!T7)</f>
        <v>https://raw.githubusercontent.com/PatrickVibild/TellusAmazonPictures/master/pictures/Lenovo/T480S/RG SILVER/ES/8.jpg</v>
      </c>
      <c r="U8" s="27" t="str">
        <f>IF(ISBLANK(Values!$F7),"",Values!U7)</f>
        <v>https://raw.githubusercontent.com/PatrickVibild/TellusAmazonPictures/master/pictures/Lenovo/T480S/RG SILVER/ES/9.jpg</v>
      </c>
      <c r="W8" s="29" t="str">
        <f>IF(ISBLANK(Values!E7),"","Child")</f>
        <v>Child</v>
      </c>
      <c r="X8" s="29" t="str">
        <f>IF(ISBLANK(Values!E7),"",Values!$B$13)</f>
        <v>Lenovo T480s RG Silver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f t="shared" si="0"/>
        <v>42</v>
      </c>
    </row>
    <row r="9" spans="1:193" ht="17" customHeight="1" x14ac:dyDescent="0.2">
      <c r="A9" s="1" t="str">
        <f>IF(ISBLANK(Values!E8),"",IF(Values!$B$37="EU","computercomponent","computer"))</f>
        <v>computercomponent</v>
      </c>
      <c r="B9" s="33" t="str">
        <f>IF(ISBLANK(Values!E8),"",Values!F8)</f>
        <v>Lenovo T480s Regular Silver - UK</v>
      </c>
      <c r="C9" s="29" t="str">
        <f>IF(ISBLANK(Values!E8),"","TellusRem")</f>
        <v>TellusRem</v>
      </c>
      <c r="D9" s="28">
        <f>IF(ISBLANK(Values!E8),"",Values!E8)</f>
        <v>5714401483052</v>
      </c>
      <c r="E9" s="1" t="str">
        <f>IF(ISBLANK(Values!E8),"","EAN")</f>
        <v>EAN</v>
      </c>
      <c r="F9" s="27" t="str">
        <f>IF(ISBLANK(Values!E8),"",IF(Values!J8, SUBSTITUTE(Values!$B$1, "{language}", Values!H8) &amp; " " &amp;Values!$B$3, SUBSTITUTE(Values!$B$2, "{language}", Values!$H8) &amp; " " &amp;Values!$B$3))</f>
        <v>ersatztastatur UK Nicht Hintergrundbeleuchtung für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Regular Silver - UK</v>
      </c>
      <c r="K9" s="27">
        <f>IF(IF(ISBLANK(Values!E8),"",IF(Values!J8, Values!$B$4, Values!$B$5))=0,"",IF(ISBLANK(Values!E8),"",IF(Values!J8, Values!$B$4, Values!$B$5)))</f>
        <v>42</v>
      </c>
      <c r="L9" s="27" t="str">
        <f>IF(ISBLANK(Values!E8),"",IF($CO9="DEFAULT", Values!$B$18, ""))</f>
        <v/>
      </c>
      <c r="M9" s="27" t="str">
        <f>IF(ISBLANK(Values!E8),"",Values!$M8)</f>
        <v>https://raw.githubusercontent.com/PatrickVibild/TellusAmazonPictures/master/pictures/Lenovo/T480S/RG SILVER/UK/1.jpg</v>
      </c>
      <c r="N9" s="27" t="str">
        <f>IF(ISBLANK(Values!$F8),"",Values!N8)</f>
        <v>https://raw.githubusercontent.com/PatrickVibild/TellusAmazonPictures/master/pictures/Lenovo/T480S/RG SILVER/UK/2.jpg</v>
      </c>
      <c r="O9" s="27" t="str">
        <f>IF(ISBLANK(Values!$F8),"",Values!O8)</f>
        <v>https://raw.githubusercontent.com/PatrickVibild/TellusAmazonPictures/master/pictures/Lenovo/T480S/RG SILVER/UK/3.jpg</v>
      </c>
      <c r="P9" s="27" t="str">
        <f>IF(ISBLANK(Values!$F8),"",Values!P8)</f>
        <v>https://raw.githubusercontent.com/PatrickVibild/TellusAmazonPictures/master/pictures/Lenovo/T480S/RG SILVER/UK/4.jpg</v>
      </c>
      <c r="Q9" s="27" t="str">
        <f>IF(ISBLANK(Values!$F8),"",Values!Q8)</f>
        <v>https://raw.githubusercontent.com/PatrickVibild/TellusAmazonPictures/master/pictures/Lenovo/T480S/RG SILVER/UK/5.jpg</v>
      </c>
      <c r="R9" s="27" t="str">
        <f>IF(ISBLANK(Values!$F8),"",Values!R8)</f>
        <v>https://raw.githubusercontent.com/PatrickVibild/TellusAmazonPictures/master/pictures/Lenovo/T480S/RG SILVER/UK/6.jpg</v>
      </c>
      <c r="S9" s="27" t="str">
        <f>IF(ISBLANK(Values!$F8),"",Values!S8)</f>
        <v>https://raw.githubusercontent.com/PatrickVibild/TellusAmazonPictures/master/pictures/Lenovo/T480S/RG SILVER/UK/7.jpg</v>
      </c>
      <c r="T9" s="27" t="str">
        <f>IF(ISBLANK(Values!$F8),"",Values!T8)</f>
        <v>https://raw.githubusercontent.com/PatrickVibild/TellusAmazonPictures/master/pictures/Lenovo/T480S/RG SILVER/UK/8.jpg</v>
      </c>
      <c r="U9" s="27" t="str">
        <f>IF(ISBLANK(Values!$F8),"",Values!U8)</f>
        <v>https://raw.githubusercontent.com/PatrickVibild/TellusAmazonPictures/master/pictures/Lenovo/T480S/RG SILVER/UK/9.jpg</v>
      </c>
      <c r="W9" s="29" t="str">
        <f>IF(ISBLANK(Values!E8),"","Child")</f>
        <v>Child</v>
      </c>
      <c r="X9" s="29" t="str">
        <f>IF(ISBLANK(Values!E8),"",Values!$B$13)</f>
        <v>Lenovo T480s RG Silver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f t="shared" si="0"/>
        <v>42</v>
      </c>
    </row>
    <row r="10" spans="1:193" ht="17" customHeight="1" x14ac:dyDescent="0.2">
      <c r="A10" s="1" t="str">
        <f>IF(ISBLANK(Values!E9),"",IF(Values!$B$37="EU","computercomponent","computer"))</f>
        <v>computercomponent</v>
      </c>
      <c r="B10" s="33" t="str">
        <f>IF(ISBLANK(Values!E9),"",Values!F9)</f>
        <v>Lenovo T480s Regular Silver - NOR</v>
      </c>
      <c r="C10" s="29" t="str">
        <f>IF(ISBLANK(Values!E9),"","TellusRem")</f>
        <v>TellusRem</v>
      </c>
      <c r="D10" s="28">
        <f>IF(ISBLANK(Values!E9),"",Values!E9)</f>
        <v>5714401483069</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Regular Silver - NOR</v>
      </c>
      <c r="K10" s="27">
        <f>IF(IF(ISBLANK(Values!E9),"",IF(Values!J9, Values!$B$4, Values!$B$5))=0,"",IF(ISBLANK(Values!E9),"",IF(Values!J9, Values!$B$4, Values!$B$5)))</f>
        <v>42</v>
      </c>
      <c r="L10" s="27">
        <f>IF(ISBLANK(Values!E9),"",IF($CO10="DEFAULT", Values!$B$18, ""))</f>
        <v>5</v>
      </c>
      <c r="M10" s="27" t="str">
        <f>IF(ISBLANK(Values!E9),"",Values!$M9)</f>
        <v>https://raw.githubusercontent.com/PatrickVibild/TellusAmazonPictures/master/pictures/Lenovo/T480S/RG SILVER/NOR/1.jpg</v>
      </c>
      <c r="N10" s="27" t="str">
        <f>IF(ISBLANK(Values!$F9),"",Values!N9)</f>
        <v>https://raw.githubusercontent.com/PatrickVibild/TellusAmazonPictures/master/pictures/Lenovo/T480S/RG SILVER/NOR/2.jpg</v>
      </c>
      <c r="O10" s="27" t="str">
        <f>IF(ISBLANK(Values!$F9),"",Values!O9)</f>
        <v>https://raw.githubusercontent.com/PatrickVibild/TellusAmazonPictures/master/pictures/Lenovo/T480S/RG SILVER/NOR/3.jpg</v>
      </c>
      <c r="P10" s="27" t="str">
        <f>IF(ISBLANK(Values!$F9),"",Values!P9)</f>
        <v>https://raw.githubusercontent.com/PatrickVibild/TellusAmazonPictures/master/pictures/Lenovo/T480S/RG SILVER/NOR/4.jpg</v>
      </c>
      <c r="Q10" s="27" t="str">
        <f>IF(ISBLANK(Values!$F9),"",Values!Q9)</f>
        <v>https://raw.githubusercontent.com/PatrickVibild/TellusAmazonPictures/master/pictures/Lenovo/T480S/RG SILVER/NOR/5.jpg</v>
      </c>
      <c r="R10" s="27" t="str">
        <f>IF(ISBLANK(Values!$F9),"",Values!R9)</f>
        <v>https://raw.githubusercontent.com/PatrickVibild/TellusAmazonPictures/master/pictures/Lenovo/T480S/RG SILVER/NOR/6.jpg</v>
      </c>
      <c r="S10" s="27" t="str">
        <f>IF(ISBLANK(Values!$F9),"",Values!S9)</f>
        <v>https://raw.githubusercontent.com/PatrickVibild/TellusAmazonPictures/master/pictures/Lenovo/T480S/RG SILVER/NOR/7.jpg</v>
      </c>
      <c r="T10" s="27" t="str">
        <f>IF(ISBLANK(Values!$F9),"",Values!T9)</f>
        <v>https://raw.githubusercontent.com/PatrickVibild/TellusAmazonPictures/master/pictures/Lenovo/T480S/RG SILVER/NOR/8.jpg</v>
      </c>
      <c r="U10" s="27" t="str">
        <f>IF(ISBLANK(Values!$F9),"",Values!U9)</f>
        <v>https://raw.githubusercontent.com/PatrickVibild/TellusAmazonPictures/master/pictures/Lenovo/T480S/RG SILVER/NOR/9.jpg</v>
      </c>
      <c r="W10" s="29" t="str">
        <f>IF(ISBLANK(Values!E9),"","Child")</f>
        <v>Child</v>
      </c>
      <c r="X10" s="29" t="str">
        <f>IF(ISBLANK(Values!E9),"",Values!$B$13)</f>
        <v>Lenovo T480s RG Silver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f t="shared" si="0"/>
        <v>42</v>
      </c>
    </row>
    <row r="11" spans="1:193" ht="17" customHeight="1" x14ac:dyDescent="0.2">
      <c r="A11" s="1" t="str">
        <f>IF(ISBLANK(Values!E10),"",IF(Values!$B$37="EU","computercomponent","computer"))</f>
        <v>computercomponent</v>
      </c>
      <c r="B11" s="33" t="str">
        <f>IF(ISBLANK(Values!E10),"",Values!F10)</f>
        <v>Lenovo T480s Regular Silver - US</v>
      </c>
      <c r="C11" s="29" t="str">
        <f>IF(ISBLANK(Values!E10),"","TellusRem")</f>
        <v>TellusRem</v>
      </c>
      <c r="D11" s="28">
        <f>IF(ISBLANK(Values!E10),"",Values!E10)</f>
        <v>5714401483205</v>
      </c>
      <c r="E11" s="1" t="str">
        <f>IF(ISBLANK(Values!E10),"","EAN")</f>
        <v>EAN</v>
      </c>
      <c r="F11" s="27" t="str">
        <f>IF(ISBLANK(Values!E10),"",IF(Values!J10, SUBSTITUTE(Values!$B$1, "{language}", Values!H10) &amp; " " &amp;Values!$B$3, SUBSTITUTE(Values!$B$2, "{language}", Values!$H10) &amp; " " &amp;Values!$B$3))</f>
        <v>ersatztastatur US  Nicht Hintergrundbeleuchtung für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Regular Silver - US</v>
      </c>
      <c r="K11" s="27">
        <f>IF(IF(ISBLANK(Values!E10),"",IF(Values!J10, Values!$B$4, Values!$B$5))=0,"",IF(ISBLANK(Values!E10),"",IF(Values!J10, Values!$B$4, Values!$B$5)))</f>
        <v>42</v>
      </c>
      <c r="L11" s="27">
        <f>IF(ISBLANK(Values!E10),"",IF($CO11="DEFAULT", Values!$B$18, ""))</f>
        <v>5</v>
      </c>
      <c r="M11" s="27" t="str">
        <f>IF(ISBLANK(Values!E10),"",Values!$M10)</f>
        <v>https://raw.githubusercontent.com/PatrickVibild/TellusAmazonPictures/master/pictures/Lenovo/T480S/RG SILVER/US/1.jpg</v>
      </c>
      <c r="N11" s="27" t="str">
        <f>IF(ISBLANK(Values!$F10),"",Values!N10)</f>
        <v>https://raw.githubusercontent.com/PatrickVibild/TellusAmazonPictures/master/pictures/Lenovo/T480S/RG SILVER/US/2.jpg</v>
      </c>
      <c r="O11" s="27" t="str">
        <f>IF(ISBLANK(Values!$F10),"",Values!O10)</f>
        <v>https://raw.githubusercontent.com/PatrickVibild/TellusAmazonPictures/master/pictures/Lenovo/T480S/RG SILVER/US/3.jpg</v>
      </c>
      <c r="P11" s="27" t="str">
        <f>IF(ISBLANK(Values!$F10),"",Values!P10)</f>
        <v>https://raw.githubusercontent.com/PatrickVibild/TellusAmazonPictures/master/pictures/Lenovo/T480S/RG SILVER/US/4.jpg</v>
      </c>
      <c r="Q11" s="27" t="str">
        <f>IF(ISBLANK(Values!$F10),"",Values!Q10)</f>
        <v>https://raw.githubusercontent.com/PatrickVibild/TellusAmazonPictures/master/pictures/Lenovo/T480S/RG SILVER/US/5.jpg</v>
      </c>
      <c r="R11" s="27" t="str">
        <f>IF(ISBLANK(Values!$F10),"",Values!R10)</f>
        <v>https://raw.githubusercontent.com/PatrickVibild/TellusAmazonPictures/master/pictures/Lenovo/T480S/RG SILVER/US/6.jpg</v>
      </c>
      <c r="S11" s="27" t="str">
        <f>IF(ISBLANK(Values!$F10),"",Values!S10)</f>
        <v>https://raw.githubusercontent.com/PatrickVibild/TellusAmazonPictures/master/pictures/Lenovo/T480S/RG SILVER/US/7.jpg</v>
      </c>
      <c r="T11" s="27" t="str">
        <f>IF(ISBLANK(Values!$F10),"",Values!T10)</f>
        <v>https://raw.githubusercontent.com/PatrickVibild/TellusAmazonPictures/master/pictures/Lenovo/T480S/RG SILVER/US/8.jpg</v>
      </c>
      <c r="U11" s="27" t="str">
        <f>IF(ISBLANK(Values!$F10),"",Values!U10)</f>
        <v>https://raw.githubusercontent.com/PatrickVibild/TellusAmazonPictures/master/pictures/Lenovo/T480S/RG SILVER/US/9.jpg</v>
      </c>
      <c r="W11" s="29" t="str">
        <f>IF(ISBLANK(Values!E10),"","Child")</f>
        <v>Child</v>
      </c>
      <c r="X11" s="29" t="str">
        <f>IF(ISBLANK(Values!E10),"",Values!$B$13)</f>
        <v>Lenovo T480s RG Silver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US  Nicht Hintergrundbeleuchtung </v>
      </c>
      <c r="AM11" s="1" t="str">
        <f>SUBSTITUTE(IF(ISBLANK(Values!E10),"",Values!$B$27),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1" s="27" t="str">
        <f>IF(ISBLANK(Values!E10),"",Values!H10)</f>
        <v xml:space="preserve">US </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f t="shared" si="0"/>
        <v>42</v>
      </c>
    </row>
    <row r="12" spans="1:193" ht="17" customHeight="1"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t="str">
        <f t="shared" si="0"/>
        <v/>
      </c>
    </row>
    <row r="13" spans="1:193" ht="17" customHeight="1"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t="str">
        <f t="shared" si="0"/>
        <v/>
      </c>
    </row>
    <row r="14" spans="1:193" ht="17" customHeight="1"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t="str">
        <f t="shared" si="0"/>
        <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t="str">
        <f t="shared" si="0"/>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t="str">
        <f t="shared" si="0"/>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t="str">
        <f t="shared" si="0"/>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t="str">
        <f t="shared" si="0"/>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t="str">
        <f t="shared" si="0"/>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t="str">
        <f t="shared" si="0"/>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t="str">
        <f t="shared" si="0"/>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t="str">
        <f t="shared" si="0"/>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t="str">
        <f t="shared" si="0"/>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t="str">
        <f t="shared" si="0"/>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t="str">
        <f t="shared" si="0"/>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t="str">
        <f t="shared" si="0"/>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t="str">
        <f t="shared" si="0"/>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t="str">
        <f t="shared" si="0"/>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t="str">
        <f t="shared" si="0"/>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t="str">
        <f t="shared" si="0"/>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t="str">
        <f t="shared" si="0"/>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t="str">
        <f t="shared" si="0"/>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t="str">
        <f t="shared" si="0"/>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t="str">
        <f t="shared" si="0"/>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t="str">
        <f t="shared" si="0"/>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t="str">
        <f t="shared" si="0"/>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t="str">
        <f t="shared" si="0"/>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t="str">
        <f t="shared" si="0"/>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t="str">
        <f t="shared" si="0"/>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t="str">
        <f t="shared" si="0"/>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t="str">
        <f t="shared" si="0"/>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t="str">
        <f t="shared" si="0"/>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t="str">
        <f t="shared" si="0"/>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t="str">
        <f t="shared" si="0"/>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t="str">
        <f t="shared" si="0"/>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t="str">
        <f t="shared" si="0"/>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t="str">
        <f t="shared" si="0"/>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t="str">
        <f t="shared" si="0"/>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t="str">
        <f t="shared" si="0"/>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c r="GK50" t="str">
        <f t="shared" ref="GK50:GK67" si="1">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c r="GK51" t="str">
        <f t="shared" si="1"/>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c r="GK52" t="str">
        <f t="shared" si="1"/>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c r="GK53" t="str">
        <f t="shared" si="1"/>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c r="GK54" t="str">
        <f t="shared" si="1"/>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c r="GK55" t="str">
        <f t="shared" si="1"/>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c r="GK56" t="str">
        <f t="shared" si="1"/>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c r="GK57" t="str">
        <f t="shared" si="1"/>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c r="GK58" t="str">
        <f t="shared" si="1"/>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c r="GK59" t="str">
        <f t="shared" si="1"/>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c r="GK60" t="str">
        <f t="shared" si="1"/>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c r="GK61" t="str">
        <f t="shared" si="1"/>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c r="GK62" t="str">
        <f t="shared" si="1"/>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c r="GK63" t="str">
        <f t="shared" si="1"/>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c r="GK64" t="str">
        <f t="shared" si="1"/>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c r="GK65" t="str">
        <f t="shared" si="1"/>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c r="GK66" t="str">
        <f t="shared" si="1"/>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c r="GK67" t="str">
        <f t="shared" si="1"/>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c r="GK68" t="str">
        <f t="shared" ref="GK68:GK100" si="2">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c r="GK69" t="str">
        <f t="shared" si="2"/>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c r="GK70" t="str">
        <f t="shared" si="2"/>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c r="GK71" t="str">
        <f t="shared" si="2"/>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c r="GK72" t="str">
        <f t="shared" si="2"/>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c r="GK73" t="str">
        <f t="shared" si="2"/>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c r="GK74" t="str">
        <f t="shared" si="2"/>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c r="GK75" t="str">
        <f t="shared" si="2"/>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c r="GK76" t="str">
        <f t="shared" si="2"/>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c r="GK77" t="str">
        <f t="shared" si="2"/>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c r="GK78" t="str">
        <f t="shared" si="2"/>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c r="GK79" t="str">
        <f t="shared" si="2"/>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c r="GK80" t="str">
        <f t="shared" si="2"/>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c r="GK81" t="str">
        <f t="shared" si="2"/>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c r="GK82" t="str">
        <f t="shared" si="2"/>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c r="GK83" t="str">
        <f t="shared" si="2"/>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c r="GK84" t="str">
        <f t="shared" si="2"/>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c r="GK85" t="str">
        <f t="shared" si="2"/>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c r="GK86" t="str">
        <f t="shared" si="2"/>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c r="GK87" t="str">
        <f t="shared" si="2"/>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c r="GK88" t="str">
        <f t="shared" si="2"/>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c r="GK89" t="str">
        <f t="shared" si="2"/>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c r="GK90" t="str">
        <f t="shared" si="2"/>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c r="GK91" t="str">
        <f t="shared" si="2"/>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c r="GK92" t="str">
        <f t="shared" si="2"/>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c r="GK93" t="str">
        <f t="shared" si="2"/>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c r="GK94" t="str">
        <f t="shared" si="2"/>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c r="GK95" t="str">
        <f t="shared" si="2"/>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c r="GK96" t="str">
        <f t="shared" si="2"/>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c r="GK97" t="str">
        <f t="shared" si="2"/>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c r="GK98" t="str">
        <f t="shared" si="2"/>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c r="GK99" t="str">
        <f t="shared" si="2"/>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c r="GK100" t="str">
        <f t="shared" si="2"/>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J1041 K5:V1041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397</v>
      </c>
    </row>
    <row r="3" spans="1:2" x14ac:dyDescent="0.15">
      <c r="B3" s="40" t="s">
        <v>594</v>
      </c>
    </row>
    <row r="4" spans="1:2" x14ac:dyDescent="0.15">
      <c r="B4" s="40" t="s">
        <v>595</v>
      </c>
    </row>
    <row r="5" spans="1:2" x14ac:dyDescent="0.15">
      <c r="B5" s="40" t="s">
        <v>596</v>
      </c>
    </row>
    <row r="6" spans="1:2" x14ac:dyDescent="0.15">
      <c r="A6" t="s">
        <v>446</v>
      </c>
      <c r="B6" s="40" t="s">
        <v>597</v>
      </c>
    </row>
    <row r="7" spans="1:2" x14ac:dyDescent="0.15">
      <c r="B7" s="40" t="s">
        <v>598</v>
      </c>
    </row>
    <row r="8" spans="1:2" x14ac:dyDescent="0.15">
      <c r="A8" t="s">
        <v>40</v>
      </c>
      <c r="B8" s="40" t="s">
        <v>599</v>
      </c>
    </row>
    <row r="9" spans="1:2" x14ac:dyDescent="0.15">
      <c r="A9" t="s">
        <v>450</v>
      </c>
      <c r="B9" s="40" t="s">
        <v>600</v>
      </c>
    </row>
    <row r="10" spans="1:2" x14ac:dyDescent="0.15">
      <c r="B10" t="s">
        <v>601</v>
      </c>
    </row>
    <row r="11" spans="1:2" x14ac:dyDescent="0.15">
      <c r="B11" t="s">
        <v>602</v>
      </c>
    </row>
    <row r="14" spans="1:2" x14ac:dyDescent="0.15">
      <c r="B14" s="40" t="s">
        <v>603</v>
      </c>
    </row>
    <row r="20" spans="2:2" x14ac:dyDescent="0.15">
      <c r="B20" s="43" t="s">
        <v>604</v>
      </c>
    </row>
    <row r="21" spans="2:2" x14ac:dyDescent="0.15">
      <c r="B21" s="43" t="s">
        <v>605</v>
      </c>
    </row>
    <row r="22" spans="2:2" x14ac:dyDescent="0.15">
      <c r="B22" s="43" t="s">
        <v>606</v>
      </c>
    </row>
    <row r="23" spans="2:2" x14ac:dyDescent="0.15">
      <c r="B23" s="43" t="s">
        <v>607</v>
      </c>
    </row>
    <row r="24" spans="2:2" x14ac:dyDescent="0.15">
      <c r="B24" s="43" t="s">
        <v>608</v>
      </c>
    </row>
    <row r="25" spans="2:2" x14ac:dyDescent="0.15">
      <c r="B25" s="43" t="s">
        <v>609</v>
      </c>
    </row>
    <row r="26" spans="2:2" x14ac:dyDescent="0.15">
      <c r="B26" s="43" t="s">
        <v>610</v>
      </c>
    </row>
    <row r="27" spans="2:2" x14ac:dyDescent="0.15">
      <c r="B27" s="43" t="s">
        <v>611</v>
      </c>
    </row>
    <row r="28" spans="2:2" x14ac:dyDescent="0.15">
      <c r="B28" s="43" t="s">
        <v>612</v>
      </c>
    </row>
    <row r="29" spans="2:2" x14ac:dyDescent="0.15">
      <c r="B29" s="43" t="s">
        <v>613</v>
      </c>
    </row>
    <row r="30" spans="2:2" x14ac:dyDescent="0.15">
      <c r="B30" s="43" t="s">
        <v>614</v>
      </c>
    </row>
    <row r="31" spans="2:2" x14ac:dyDescent="0.15">
      <c r="B31" s="43" t="s">
        <v>615</v>
      </c>
    </row>
    <row r="32" spans="2:2" x14ac:dyDescent="0.15">
      <c r="B32" s="43" t="s">
        <v>616</v>
      </c>
    </row>
    <row r="33" spans="2:4" x14ac:dyDescent="0.15">
      <c r="B33" s="43" t="s">
        <v>617</v>
      </c>
    </row>
    <row r="34" spans="2:4" x14ac:dyDescent="0.15">
      <c r="B34" s="43" t="s">
        <v>618</v>
      </c>
      <c r="D34" s="40"/>
    </row>
    <row r="35" spans="2:4" x14ac:dyDescent="0.15">
      <c r="B35" s="43" t="s">
        <v>538</v>
      </c>
      <c r="D35" s="40"/>
    </row>
    <row r="36" spans="2:4" x14ac:dyDescent="0.15">
      <c r="B36" s="43" t="s">
        <v>619</v>
      </c>
      <c r="D36" s="40"/>
    </row>
    <row r="37" spans="2:4" x14ac:dyDescent="0.15">
      <c r="B37" s="43" t="s">
        <v>407</v>
      </c>
      <c r="D37" s="40"/>
    </row>
    <row r="38" spans="2:4" x14ac:dyDescent="0.15">
      <c r="B38" s="43" t="s">
        <v>620</v>
      </c>
      <c r="D38" s="40"/>
    </row>
    <row r="39" spans="2:4" x14ac:dyDescent="0.15">
      <c r="B39" s="43" t="s">
        <v>388</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429</v>
      </c>
    </row>
    <row r="3" spans="1:2" x14ac:dyDescent="0.15">
      <c r="B3" s="40" t="s">
        <v>621</v>
      </c>
    </row>
    <row r="4" spans="1:2" x14ac:dyDescent="0.15">
      <c r="B4" s="40" t="s">
        <v>622</v>
      </c>
    </row>
    <row r="5" spans="1:2" x14ac:dyDescent="0.15">
      <c r="B5" s="40" t="s">
        <v>623</v>
      </c>
    </row>
    <row r="6" spans="1:2" x14ac:dyDescent="0.15">
      <c r="A6" t="s">
        <v>446</v>
      </c>
      <c r="B6" s="40" t="s">
        <v>624</v>
      </c>
    </row>
    <row r="7" spans="1:2" x14ac:dyDescent="0.15">
      <c r="B7" s="40" t="s">
        <v>625</v>
      </c>
    </row>
    <row r="8" spans="1:2" x14ac:dyDescent="0.15">
      <c r="A8" t="s">
        <v>40</v>
      </c>
      <c r="B8" s="40" t="s">
        <v>626</v>
      </c>
    </row>
    <row r="9" spans="1:2" x14ac:dyDescent="0.15">
      <c r="A9" t="s">
        <v>450</v>
      </c>
      <c r="B9" s="40" t="s">
        <v>627</v>
      </c>
    </row>
    <row r="10" spans="1:2" x14ac:dyDescent="0.15">
      <c r="B10" t="s">
        <v>628</v>
      </c>
    </row>
    <row r="11" spans="1:2" x14ac:dyDescent="0.15">
      <c r="B11" t="s">
        <v>629</v>
      </c>
    </row>
    <row r="14" spans="1:2" x14ac:dyDescent="0.15">
      <c r="B14" s="40" t="s">
        <v>630</v>
      </c>
    </row>
    <row r="20" spans="2:2" x14ac:dyDescent="0.15">
      <c r="B20" s="59" t="s">
        <v>631</v>
      </c>
    </row>
    <row r="21" spans="2:2" x14ac:dyDescent="0.15">
      <c r="B21" s="59" t="s">
        <v>632</v>
      </c>
    </row>
    <row r="22" spans="2:2" x14ac:dyDescent="0.15">
      <c r="B22" s="59" t="s">
        <v>633</v>
      </c>
    </row>
    <row r="23" spans="2:2" x14ac:dyDescent="0.15">
      <c r="B23" s="59" t="s">
        <v>634</v>
      </c>
    </row>
    <row r="24" spans="2:2" x14ac:dyDescent="0.15">
      <c r="B24" s="59" t="s">
        <v>635</v>
      </c>
    </row>
    <row r="25" spans="2:2" x14ac:dyDescent="0.15">
      <c r="B25" s="59" t="s">
        <v>636</v>
      </c>
    </row>
    <row r="26" spans="2:2" x14ac:dyDescent="0.15">
      <c r="B26" s="59" t="s">
        <v>637</v>
      </c>
    </row>
    <row r="27" spans="2:2" x14ac:dyDescent="0.15">
      <c r="B27" s="59" t="s">
        <v>638</v>
      </c>
    </row>
    <row r="28" spans="2:2" x14ac:dyDescent="0.15">
      <c r="B28" s="59" t="s">
        <v>639</v>
      </c>
    </row>
    <row r="29" spans="2:2" x14ac:dyDescent="0.15">
      <c r="B29" s="59" t="s">
        <v>640</v>
      </c>
    </row>
    <row r="30" spans="2:2" x14ac:dyDescent="0.15">
      <c r="B30" s="59" t="s">
        <v>641</v>
      </c>
    </row>
    <row r="31" spans="2:2" x14ac:dyDescent="0.15">
      <c r="B31" s="59" t="s">
        <v>642</v>
      </c>
    </row>
    <row r="32" spans="2:2" x14ac:dyDescent="0.15">
      <c r="B32" s="59" t="s">
        <v>643</v>
      </c>
    </row>
    <row r="33" spans="2:4" x14ac:dyDescent="0.15">
      <c r="B33" s="59" t="s">
        <v>644</v>
      </c>
    </row>
    <row r="34" spans="2:4" x14ac:dyDescent="0.15">
      <c r="B34" s="59" t="s">
        <v>645</v>
      </c>
      <c r="D34" s="40"/>
    </row>
    <row r="35" spans="2:4" x14ac:dyDescent="0.15">
      <c r="B35" s="59" t="s">
        <v>404</v>
      </c>
      <c r="D35" s="40"/>
    </row>
    <row r="36" spans="2:4" x14ac:dyDescent="0.15">
      <c r="B36" s="59" t="s">
        <v>646</v>
      </c>
      <c r="D36" s="40"/>
    </row>
    <row r="37" spans="2:4" x14ac:dyDescent="0.15">
      <c r="B37" s="59" t="s">
        <v>647</v>
      </c>
      <c r="D37" s="40"/>
    </row>
    <row r="38" spans="2:4" x14ac:dyDescent="0.15">
      <c r="B38" s="59" t="s">
        <v>648</v>
      </c>
      <c r="D38" s="40"/>
    </row>
    <row r="39" spans="2:4" x14ac:dyDescent="0.15">
      <c r="B39" s="59" t="s">
        <v>649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431</v>
      </c>
    </row>
    <row r="3" spans="1:2" x14ac:dyDescent="0.15">
      <c r="B3" s="40" t="s">
        <v>650</v>
      </c>
    </row>
    <row r="4" spans="1:2" x14ac:dyDescent="0.15">
      <c r="B4" s="40" t="s">
        <v>651</v>
      </c>
    </row>
    <row r="5" spans="1:2" x14ac:dyDescent="0.15">
      <c r="B5" s="40" t="s">
        <v>652</v>
      </c>
    </row>
    <row r="6" spans="1:2" x14ac:dyDescent="0.15">
      <c r="A6" t="s">
        <v>446</v>
      </c>
      <c r="B6" s="40" t="s">
        <v>653</v>
      </c>
    </row>
    <row r="7" spans="1:2" x14ac:dyDescent="0.15">
      <c r="B7" s="40" t="s">
        <v>654</v>
      </c>
    </row>
    <row r="8" spans="1:2" x14ac:dyDescent="0.15">
      <c r="A8" t="s">
        <v>40</v>
      </c>
      <c r="B8" s="40" t="s">
        <v>655</v>
      </c>
    </row>
    <row r="9" spans="1:2" x14ac:dyDescent="0.15">
      <c r="A9" t="s">
        <v>450</v>
      </c>
      <c r="B9" s="40" t="s">
        <v>656</v>
      </c>
    </row>
    <row r="10" spans="1:2" x14ac:dyDescent="0.15">
      <c r="B10" t="s">
        <v>657</v>
      </c>
    </row>
    <row r="11" spans="1:2" x14ac:dyDescent="0.15">
      <c r="B11" t="s">
        <v>658</v>
      </c>
    </row>
    <row r="14" spans="1:2" x14ac:dyDescent="0.15">
      <c r="B14" s="40" t="s">
        <v>659</v>
      </c>
    </row>
    <row r="20" spans="2:2" x14ac:dyDescent="0.15">
      <c r="B20" s="43" t="s">
        <v>660</v>
      </c>
    </row>
    <row r="21" spans="2:2" x14ac:dyDescent="0.15">
      <c r="B21" s="43" t="s">
        <v>661</v>
      </c>
    </row>
    <row r="22" spans="2:2" x14ac:dyDescent="0.15">
      <c r="B22" s="43" t="s">
        <v>662</v>
      </c>
    </row>
    <row r="23" spans="2:2" x14ac:dyDescent="0.15">
      <c r="B23" s="43" t="s">
        <v>663</v>
      </c>
    </row>
    <row r="24" spans="2:2" x14ac:dyDescent="0.15">
      <c r="B24" s="43" t="s">
        <v>664</v>
      </c>
    </row>
    <row r="25" spans="2:2" x14ac:dyDescent="0.15">
      <c r="B25" s="43" t="s">
        <v>665</v>
      </c>
    </row>
    <row r="26" spans="2:2" x14ac:dyDescent="0.15">
      <c r="B26" s="43" t="s">
        <v>666</v>
      </c>
    </row>
    <row r="27" spans="2:2" x14ac:dyDescent="0.15">
      <c r="B27" s="43" t="s">
        <v>667</v>
      </c>
    </row>
    <row r="28" spans="2:2" x14ac:dyDescent="0.15">
      <c r="B28" s="43" t="s">
        <v>668</v>
      </c>
    </row>
    <row r="29" spans="2:2" x14ac:dyDescent="0.15">
      <c r="B29" s="43" t="s">
        <v>669</v>
      </c>
    </row>
    <row r="30" spans="2:2" x14ac:dyDescent="0.15">
      <c r="B30" s="43" t="s">
        <v>670</v>
      </c>
    </row>
    <row r="31" spans="2:2" x14ac:dyDescent="0.15">
      <c r="B31" s="43" t="s">
        <v>671</v>
      </c>
    </row>
    <row r="32" spans="2:2" x14ac:dyDescent="0.15">
      <c r="B32" s="43" t="s">
        <v>672</v>
      </c>
    </row>
    <row r="33" spans="2:4" x14ac:dyDescent="0.15">
      <c r="B33" s="43" t="s">
        <v>673</v>
      </c>
    </row>
    <row r="34" spans="2:4" x14ac:dyDescent="0.15">
      <c r="B34" s="43" t="s">
        <v>674</v>
      </c>
      <c r="D34" s="40"/>
    </row>
    <row r="35" spans="2:4" x14ac:dyDescent="0.15">
      <c r="B35" s="43" t="s">
        <v>538</v>
      </c>
      <c r="D35" s="40"/>
    </row>
    <row r="36" spans="2:4" x14ac:dyDescent="0.15">
      <c r="B36" s="43" t="s">
        <v>675</v>
      </c>
      <c r="D36" s="40"/>
    </row>
    <row r="37" spans="2:4" x14ac:dyDescent="0.15">
      <c r="B37" s="43" t="s">
        <v>407</v>
      </c>
      <c r="D37" s="40"/>
    </row>
    <row r="38" spans="2:4" x14ac:dyDescent="0.15">
      <c r="B38" s="43" t="s">
        <v>676</v>
      </c>
      <c r="D38" s="40"/>
    </row>
    <row r="39" spans="2:4" x14ac:dyDescent="0.15">
      <c r="B39" s="43" t="s">
        <v>677</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 sqref="B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354</v>
      </c>
      <c r="F1" s="62"/>
      <c r="G1" s="62"/>
      <c r="H1" s="39"/>
      <c r="I1" s="39"/>
    </row>
    <row r="2" spans="1:22"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356</v>
      </c>
      <c r="B3" s="40" t="s">
        <v>693</v>
      </c>
      <c r="C3" s="37" t="s">
        <v>357</v>
      </c>
      <c r="D3" s="37" t="s">
        <v>358</v>
      </c>
      <c r="E3" s="37" t="s">
        <v>359</v>
      </c>
      <c r="F3" s="37" t="s">
        <v>360</v>
      </c>
      <c r="G3" s="37" t="s">
        <v>361</v>
      </c>
      <c r="H3" s="37" t="s">
        <v>362</v>
      </c>
      <c r="I3" s="37" t="s">
        <v>363</v>
      </c>
      <c r="J3" s="37" t="s">
        <v>364</v>
      </c>
      <c r="K3" s="37" t="s">
        <v>365</v>
      </c>
      <c r="L3" s="37" t="s">
        <v>366</v>
      </c>
      <c r="M3" s="37" t="s">
        <v>367</v>
      </c>
      <c r="N3" s="37" t="s">
        <v>368</v>
      </c>
      <c r="O3" s="37" t="s">
        <v>369</v>
      </c>
      <c r="V3" t="s">
        <v>370</v>
      </c>
    </row>
    <row r="4" spans="1:22" ht="43" x14ac:dyDescent="0.2">
      <c r="A4" s="37" t="s">
        <v>371</v>
      </c>
      <c r="B4" s="41">
        <v>42</v>
      </c>
      <c r="C4" s="42" t="b">
        <f>FALSE()</f>
        <v>0</v>
      </c>
      <c r="D4" s="42" t="b">
        <f>TRUE()</f>
        <v>1</v>
      </c>
      <c r="E4" s="63">
        <v>5714401483014</v>
      </c>
      <c r="F4" s="63" t="s">
        <v>678</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https://raw.githubusercontent.com/PatrickVibild/TellusAmazonPictures/master/pictures/Lenovo/T480S/RG SILVER/DE/1.jpg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https://raw.githubusercontent.com/PatrickVibild/TellusAmazonPictures/master/pictures/Lenovo/T480S/RG SILVER/DE/2.jpg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https://raw.githubusercontent.com/PatrickVibild/TellusAmazonPictures/master/pictures/Lenovo/T480S/RG SILVER/DE/3.jpg</v>
      </c>
      <c r="P4" t="str">
        <f t="shared" ref="P4:P35" si="3">IF(ISBLANK(K4),"",IF(L4, "https://raw.githubusercontent.com/PatrickVibild/TellusAmazonPictures/master/pictures/"&amp;K4&amp;"/4.jpg", ""))</f>
        <v>https://raw.githubusercontent.com/PatrickVibild/TellusAmazonPictures/master/pictures/Lenovo/T480S/RG SILVER/DE/4.jpg</v>
      </c>
      <c r="Q4" t="str">
        <f t="shared" ref="Q4:Q35" si="4">IF(ISBLANK(K4),"",IF(L4, "https://raw.githubusercontent.com/PatrickVibild/TellusAmazonPictures/master/pictures/"&amp;K4&amp;"/5.jpg", ""))</f>
        <v>https://raw.githubusercontent.com/PatrickVibild/TellusAmazonPictures/master/pictures/Lenovo/T480S/RG SILVER/DE/5.jpg</v>
      </c>
      <c r="R4" t="str">
        <f t="shared" ref="R4:R35" si="5">IF(ISBLANK(K4),"",IF(L4, "https://raw.githubusercontent.com/PatrickVibild/TellusAmazonPictures/master/pictures/"&amp;K4&amp;"/6.jpg", ""))</f>
        <v>https://raw.githubusercontent.com/PatrickVibild/TellusAmazonPictures/master/pictures/Lenovo/T480S/RG SILVER/DE/6.jpg</v>
      </c>
      <c r="S4" t="str">
        <f t="shared" ref="S4:S35" si="6">IF(ISBLANK(K4),"",IF(L4, "https://raw.githubusercontent.com/PatrickVibild/TellusAmazonPictures/master/pictures/"&amp;K4&amp;"/7.jpg", ""))</f>
        <v>https://raw.githubusercontent.com/PatrickVibild/TellusAmazonPictures/master/pictures/Lenovo/T480S/RG SILVER/DE/7.jpg</v>
      </c>
      <c r="T4" t="str">
        <f t="shared" ref="T4:T35" si="7">IF(ISBLANK(K4),"",IF(L4, "https://raw.githubusercontent.com/PatrickVibild/TellusAmazonPictures/master/pictures/"&amp;K4&amp;"/8.jpg",""))</f>
        <v>https://raw.githubusercontent.com/PatrickVibild/TellusAmazonPictures/master/pictures/Lenovo/T480S/RG SILVER/DE/8.jpg</v>
      </c>
      <c r="U4" t="str">
        <f t="shared" ref="U4:U35" si="8">IF(ISBLANK(K4),"",IF(L4, "https://raw.githubusercontent.com/PatrickVibild/TellusAmazonPictures/master/pictures/"&amp;K4&amp;"/9.jpg", ""))</f>
        <v>https://raw.githubusercontent.com/PatrickVibild/TellusAmazonPictures/master/pictures/Lenovo/T480S/RG SILVER/DE/9.jpg</v>
      </c>
      <c r="V4" s="43">
        <f>MATCH(G4,options!$D$1:$D$20,0)</f>
        <v>1</v>
      </c>
    </row>
    <row r="5" spans="1:22" ht="43" x14ac:dyDescent="0.2">
      <c r="A5" s="37" t="s">
        <v>373</v>
      </c>
      <c r="B5" s="41">
        <v>42</v>
      </c>
      <c r="C5" s="42" t="b">
        <f>FALSE()</f>
        <v>0</v>
      </c>
      <c r="D5" s="42" t="b">
        <f>TRUE()</f>
        <v>1</v>
      </c>
      <c r="E5" s="63">
        <v>5714401483021</v>
      </c>
      <c r="F5" s="63" t="s">
        <v>679</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686</v>
      </c>
      <c r="L5" s="46" t="b">
        <v>1</v>
      </c>
      <c r="M5" s="47" t="str">
        <f t="shared" si="0"/>
        <v>https://raw.githubusercontent.com/PatrickVibild/TellusAmazonPictures/master/pictures/Lenovo/T480S/RG SILVER/FR/1.jpg</v>
      </c>
      <c r="N5" s="47" t="str">
        <f t="shared" si="1"/>
        <v>https://raw.githubusercontent.com/PatrickVibild/TellusAmazonPictures/master/pictures/Lenovo/T480S/RG SILVER/FR/2.jpg</v>
      </c>
      <c r="O5" s="48" t="str">
        <f t="shared" si="2"/>
        <v>https://raw.githubusercontent.com/PatrickVibild/TellusAmazonPictures/master/pictures/Lenovo/T480S/RG SILVER/FR/3.jpg</v>
      </c>
      <c r="P5" t="str">
        <f t="shared" si="3"/>
        <v>https://raw.githubusercontent.com/PatrickVibild/TellusAmazonPictures/master/pictures/Lenovo/T480S/RG SILVER/FR/4.jpg</v>
      </c>
      <c r="Q5" t="str">
        <f t="shared" si="4"/>
        <v>https://raw.githubusercontent.com/PatrickVibild/TellusAmazonPictures/master/pictures/Lenovo/T480S/RG SILVER/FR/5.jpg</v>
      </c>
      <c r="R5" t="str">
        <f t="shared" si="5"/>
        <v>https://raw.githubusercontent.com/PatrickVibild/TellusAmazonPictures/master/pictures/Lenovo/T480S/RG SILVER/FR/6.jpg</v>
      </c>
      <c r="S5" t="str">
        <f t="shared" si="6"/>
        <v>https://raw.githubusercontent.com/PatrickVibild/TellusAmazonPictures/master/pictures/Lenovo/T480S/RG SILVER/FR/7.jpg</v>
      </c>
      <c r="T5" t="str">
        <f t="shared" si="7"/>
        <v>https://raw.githubusercontent.com/PatrickVibild/TellusAmazonPictures/master/pictures/Lenovo/T480S/RG SILVER/FR/8.jpg</v>
      </c>
      <c r="U5" t="str">
        <f t="shared" si="8"/>
        <v>https://raw.githubusercontent.com/PatrickVibild/TellusAmazonPictures/master/pictures/Lenovo/T480S/RG SILVER/FR/9.jpg</v>
      </c>
      <c r="V5" s="43">
        <f>MATCH(G5,options!$D$1:$D$20,0)</f>
        <v>2</v>
      </c>
    </row>
    <row r="6" spans="1:22" ht="14" customHeight="1" x14ac:dyDescent="0.2">
      <c r="A6" s="37" t="s">
        <v>375</v>
      </c>
      <c r="B6" s="49" t="s">
        <v>376</v>
      </c>
      <c r="C6" s="42" t="b">
        <f>FALSE()</f>
        <v>0</v>
      </c>
      <c r="D6" s="42" t="b">
        <f>TRUE()</f>
        <v>1</v>
      </c>
      <c r="E6" s="63">
        <v>5714401483038</v>
      </c>
      <c r="F6" s="63" t="s">
        <v>680</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687</v>
      </c>
      <c r="L6" s="46" t="b">
        <v>1</v>
      </c>
      <c r="M6" s="47" t="str">
        <f t="shared" si="0"/>
        <v>https://raw.githubusercontent.com/PatrickVibild/TellusAmazonPictures/master/pictures/Lenovo/T480S/RG SILVER/IT/1.jpg</v>
      </c>
      <c r="N6" s="47" t="str">
        <f t="shared" si="1"/>
        <v>https://raw.githubusercontent.com/PatrickVibild/TellusAmazonPictures/master/pictures/Lenovo/T480S/RG SILVER/IT/2.jpg</v>
      </c>
      <c r="O6" s="48" t="str">
        <f t="shared" si="2"/>
        <v>https://raw.githubusercontent.com/PatrickVibild/TellusAmazonPictures/master/pictures/Lenovo/T480S/RG SILVER/IT/3.jpg</v>
      </c>
      <c r="P6" t="str">
        <f t="shared" si="3"/>
        <v>https://raw.githubusercontent.com/PatrickVibild/TellusAmazonPictures/master/pictures/Lenovo/T480S/RG SILVER/IT/4.jpg</v>
      </c>
      <c r="Q6" t="str">
        <f t="shared" si="4"/>
        <v>https://raw.githubusercontent.com/PatrickVibild/TellusAmazonPictures/master/pictures/Lenovo/T480S/RG SILVER/IT/5.jpg</v>
      </c>
      <c r="R6" t="str">
        <f t="shared" si="5"/>
        <v>https://raw.githubusercontent.com/PatrickVibild/TellusAmazonPictures/master/pictures/Lenovo/T480S/RG SILVER/IT/6.jpg</v>
      </c>
      <c r="S6" t="str">
        <f t="shared" si="6"/>
        <v>https://raw.githubusercontent.com/PatrickVibild/TellusAmazonPictures/master/pictures/Lenovo/T480S/RG SILVER/IT/7.jpg</v>
      </c>
      <c r="T6" t="str">
        <f t="shared" si="7"/>
        <v>https://raw.githubusercontent.com/PatrickVibild/TellusAmazonPictures/master/pictures/Lenovo/T480S/RG SILVER/IT/8.jpg</v>
      </c>
      <c r="U6" t="str">
        <f t="shared" si="8"/>
        <v>https://raw.githubusercontent.com/PatrickVibild/TellusAmazonPictures/master/pictures/Lenovo/T480S/RG SILVER/IT/9.jpg</v>
      </c>
      <c r="V6" s="43">
        <f>MATCH(G6,options!$D$1:$D$20,0)</f>
        <v>3</v>
      </c>
    </row>
    <row r="7" spans="1:22" ht="14" customHeight="1" x14ac:dyDescent="0.2">
      <c r="A7" s="37" t="s">
        <v>378</v>
      </c>
      <c r="B7" s="50" t="str">
        <f>IF(B6=options!C1,"32","41")</f>
        <v>32</v>
      </c>
      <c r="C7" s="42" t="b">
        <f>FALSE()</f>
        <v>0</v>
      </c>
      <c r="D7" s="42" t="b">
        <f>TRUE()</f>
        <v>1</v>
      </c>
      <c r="E7" s="63">
        <v>5714401483045</v>
      </c>
      <c r="F7" s="63" t="s">
        <v>681</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688</v>
      </c>
      <c r="L7" s="46" t="b">
        <v>1</v>
      </c>
      <c r="M7" s="47" t="str">
        <f t="shared" si="0"/>
        <v>https://raw.githubusercontent.com/PatrickVibild/TellusAmazonPictures/master/pictures/Lenovo/T480S/RG SILVER/ES/1.jpg</v>
      </c>
      <c r="N7" s="47" t="str">
        <f t="shared" si="1"/>
        <v>https://raw.githubusercontent.com/PatrickVibild/TellusAmazonPictures/master/pictures/Lenovo/T480S/RG SILVER/ES/2.jpg</v>
      </c>
      <c r="O7" s="48" t="str">
        <f t="shared" si="2"/>
        <v>https://raw.githubusercontent.com/PatrickVibild/TellusAmazonPictures/master/pictures/Lenovo/T480S/RG SILVER/ES/3.jpg</v>
      </c>
      <c r="P7" t="str">
        <f t="shared" si="3"/>
        <v>https://raw.githubusercontent.com/PatrickVibild/TellusAmazonPictures/master/pictures/Lenovo/T480S/RG SILVER/ES/4.jpg</v>
      </c>
      <c r="Q7" t="str">
        <f t="shared" si="4"/>
        <v>https://raw.githubusercontent.com/PatrickVibild/TellusAmazonPictures/master/pictures/Lenovo/T480S/RG SILVER/ES/5.jpg</v>
      </c>
      <c r="R7" t="str">
        <f t="shared" si="5"/>
        <v>https://raw.githubusercontent.com/PatrickVibild/TellusAmazonPictures/master/pictures/Lenovo/T480S/RG SILVER/ES/6.jpg</v>
      </c>
      <c r="S7" t="str">
        <f t="shared" si="6"/>
        <v>https://raw.githubusercontent.com/PatrickVibild/TellusAmazonPictures/master/pictures/Lenovo/T480S/RG SILVER/ES/7.jpg</v>
      </c>
      <c r="T7" t="str">
        <f t="shared" si="7"/>
        <v>https://raw.githubusercontent.com/PatrickVibild/TellusAmazonPictures/master/pictures/Lenovo/T480S/RG SILVER/ES/8.jpg</v>
      </c>
      <c r="U7" t="str">
        <f t="shared" si="8"/>
        <v>https://raw.githubusercontent.com/PatrickVibild/TellusAmazonPictures/master/pictures/Lenovo/T480S/RG SILVER/ES/9.jpg</v>
      </c>
      <c r="V7" s="43">
        <f>MATCH(G7,options!$D$1:$D$20,0)</f>
        <v>4</v>
      </c>
    </row>
    <row r="8" spans="1:22" ht="14" customHeight="1" x14ac:dyDescent="0.2">
      <c r="A8" s="37" t="s">
        <v>380</v>
      </c>
      <c r="B8" s="50" t="str">
        <f>IF(B6=options!C1,"18","17")</f>
        <v>18</v>
      </c>
      <c r="C8" s="42" t="b">
        <f>FALSE()</f>
        <v>0</v>
      </c>
      <c r="D8" s="42" t="b">
        <f>TRUE()</f>
        <v>1</v>
      </c>
      <c r="E8" s="63">
        <v>5714401483052</v>
      </c>
      <c r="F8" s="63" t="s">
        <v>682</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689</v>
      </c>
      <c r="L8" s="46" t="b">
        <v>1</v>
      </c>
      <c r="M8" s="47" t="str">
        <f t="shared" si="0"/>
        <v>https://raw.githubusercontent.com/PatrickVibild/TellusAmazonPictures/master/pictures/Lenovo/T480S/RG SILVER/UK/1.jpg</v>
      </c>
      <c r="N8" s="47" t="str">
        <f t="shared" si="1"/>
        <v>https://raw.githubusercontent.com/PatrickVibild/TellusAmazonPictures/master/pictures/Lenovo/T480S/RG SILVER/UK/2.jpg</v>
      </c>
      <c r="O8" s="48" t="str">
        <f t="shared" si="2"/>
        <v>https://raw.githubusercontent.com/PatrickVibild/TellusAmazonPictures/master/pictures/Lenovo/T480S/RG SILVER/UK/3.jpg</v>
      </c>
      <c r="P8" t="str">
        <f t="shared" si="3"/>
        <v>https://raw.githubusercontent.com/PatrickVibild/TellusAmazonPictures/master/pictures/Lenovo/T480S/RG SILVER/UK/4.jpg</v>
      </c>
      <c r="Q8" t="str">
        <f t="shared" si="4"/>
        <v>https://raw.githubusercontent.com/PatrickVibild/TellusAmazonPictures/master/pictures/Lenovo/T480S/RG SILVER/UK/5.jpg</v>
      </c>
      <c r="R8" t="str">
        <f t="shared" si="5"/>
        <v>https://raw.githubusercontent.com/PatrickVibild/TellusAmazonPictures/master/pictures/Lenovo/T480S/RG SILVER/UK/6.jpg</v>
      </c>
      <c r="S8" t="str">
        <f t="shared" si="6"/>
        <v>https://raw.githubusercontent.com/PatrickVibild/TellusAmazonPictures/master/pictures/Lenovo/T480S/RG SILVER/UK/7.jpg</v>
      </c>
      <c r="T8" t="str">
        <f t="shared" si="7"/>
        <v>https://raw.githubusercontent.com/PatrickVibild/TellusAmazonPictures/master/pictures/Lenovo/T480S/RG SILVER/UK/8.jpg</v>
      </c>
      <c r="U8" t="str">
        <f t="shared" si="8"/>
        <v>https://raw.githubusercontent.com/PatrickVibild/TellusAmazonPictures/master/pictures/Lenovo/T480S/RG SILVER/UK/9.jpg</v>
      </c>
      <c r="V8" s="43">
        <f>MATCH(G8,options!$D$1:$D$20,0)</f>
        <v>5</v>
      </c>
    </row>
    <row r="9" spans="1:22" ht="14" customHeight="1" x14ac:dyDescent="0.2">
      <c r="A9" s="37" t="s">
        <v>382</v>
      </c>
      <c r="B9" s="50" t="str">
        <f>IF(B6=options!C1,"2","5")</f>
        <v>2</v>
      </c>
      <c r="C9" s="42" t="b">
        <f>FALSE()</f>
        <v>0</v>
      </c>
      <c r="D9" s="42" t="b">
        <f>FALSE()</f>
        <v>0</v>
      </c>
      <c r="E9" s="63">
        <v>5714401483069</v>
      </c>
      <c r="F9" s="63" t="s">
        <v>683</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690</v>
      </c>
      <c r="L9" s="46" t="b">
        <v>1</v>
      </c>
      <c r="M9" s="47" t="str">
        <f t="shared" si="0"/>
        <v>https://raw.githubusercontent.com/PatrickVibild/TellusAmazonPictures/master/pictures/Lenovo/T480S/RG SILVER/NOR/1.jpg</v>
      </c>
      <c r="N9" s="47" t="str">
        <f t="shared" si="1"/>
        <v>https://raw.githubusercontent.com/PatrickVibild/TellusAmazonPictures/master/pictures/Lenovo/T480S/RG SILVER/NOR/2.jpg</v>
      </c>
      <c r="O9" s="48" t="str">
        <f t="shared" si="2"/>
        <v>https://raw.githubusercontent.com/PatrickVibild/TellusAmazonPictures/master/pictures/Lenovo/T480S/RG SILVER/NOR/3.jpg</v>
      </c>
      <c r="P9" t="str">
        <f t="shared" si="3"/>
        <v>https://raw.githubusercontent.com/PatrickVibild/TellusAmazonPictures/master/pictures/Lenovo/T480S/RG SILVER/NOR/4.jpg</v>
      </c>
      <c r="Q9" t="str">
        <f t="shared" si="4"/>
        <v>https://raw.githubusercontent.com/PatrickVibild/TellusAmazonPictures/master/pictures/Lenovo/T480S/RG SILVER/NOR/5.jpg</v>
      </c>
      <c r="R9" t="str">
        <f t="shared" si="5"/>
        <v>https://raw.githubusercontent.com/PatrickVibild/TellusAmazonPictures/master/pictures/Lenovo/T480S/RG SILVER/NOR/6.jpg</v>
      </c>
      <c r="S9" t="str">
        <f t="shared" si="6"/>
        <v>https://raw.githubusercontent.com/PatrickVibild/TellusAmazonPictures/master/pictures/Lenovo/T480S/RG SILVER/NOR/7.jpg</v>
      </c>
      <c r="T9" t="str">
        <f t="shared" si="7"/>
        <v>https://raw.githubusercontent.com/PatrickVibild/TellusAmazonPictures/master/pictures/Lenovo/T480S/RG SILVER/NOR/8.jpg</v>
      </c>
      <c r="U9" t="str">
        <f t="shared" si="8"/>
        <v>https://raw.githubusercontent.com/PatrickVibild/TellusAmazonPictures/master/pictures/Lenovo/T480S/RG SILVER/NOR/9.jpg</v>
      </c>
      <c r="V9" s="43">
        <f>MATCH(G9,options!$D$1:$D$20,0)</f>
        <v>6</v>
      </c>
    </row>
    <row r="10" spans="1:22" ht="42" x14ac:dyDescent="0.15">
      <c r="A10" t="s">
        <v>384</v>
      </c>
      <c r="B10" s="51"/>
      <c r="C10" s="42" t="b">
        <f>FALSE()</f>
        <v>0</v>
      </c>
      <c r="D10" s="42" t="b">
        <f>FALSE()</f>
        <v>0</v>
      </c>
      <c r="E10" s="64">
        <v>5714401483205</v>
      </c>
      <c r="F10" s="64" t="s">
        <v>684</v>
      </c>
      <c r="G10" s="43" t="s">
        <v>407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 xml:space="preserve">US </v>
      </c>
      <c r="I10" s="44" t="b">
        <f>TRUE()</f>
        <v>1</v>
      </c>
      <c r="J10" s="45" t="b">
        <f>FALSE()</f>
        <v>0</v>
      </c>
      <c r="K10" s="36" t="s">
        <v>691</v>
      </c>
      <c r="L10" s="46" t="b">
        <v>1</v>
      </c>
      <c r="M10" s="47" t="str">
        <f t="shared" si="0"/>
        <v>https://raw.githubusercontent.com/PatrickVibild/TellusAmazonPictures/master/pictures/Lenovo/T480S/RG SILVER/US/1.jpg</v>
      </c>
      <c r="N10" s="47" t="str">
        <f t="shared" si="1"/>
        <v>https://raw.githubusercontent.com/PatrickVibild/TellusAmazonPictures/master/pictures/Lenovo/T480S/RG SILVER/US/2.jpg</v>
      </c>
      <c r="O10" s="48" t="str">
        <f t="shared" si="2"/>
        <v>https://raw.githubusercontent.com/PatrickVibild/TellusAmazonPictures/master/pictures/Lenovo/T480S/RG SILVER/US/3.jpg</v>
      </c>
      <c r="P10" t="str">
        <f t="shared" si="3"/>
        <v>https://raw.githubusercontent.com/PatrickVibild/TellusAmazonPictures/master/pictures/Lenovo/T480S/RG SILVER/US/4.jpg</v>
      </c>
      <c r="Q10" t="str">
        <f t="shared" si="4"/>
        <v>https://raw.githubusercontent.com/PatrickVibild/TellusAmazonPictures/master/pictures/Lenovo/T480S/RG SILVER/US/5.jpg</v>
      </c>
      <c r="R10" t="str">
        <f t="shared" si="5"/>
        <v>https://raw.githubusercontent.com/PatrickVibild/TellusAmazonPictures/master/pictures/Lenovo/T480S/RG SILVER/US/6.jpg</v>
      </c>
      <c r="S10" t="str">
        <f t="shared" si="6"/>
        <v>https://raw.githubusercontent.com/PatrickVibild/TellusAmazonPictures/master/pictures/Lenovo/T480S/RG SILVER/US/7.jpg</v>
      </c>
      <c r="T10" t="str">
        <f t="shared" si="7"/>
        <v>https://raw.githubusercontent.com/PatrickVibild/TellusAmazonPictures/master/pictures/Lenovo/T480S/RG SILVER/US/8.jpg</v>
      </c>
      <c r="U10" t="str">
        <f t="shared" si="8"/>
        <v>https://raw.githubusercontent.com/PatrickVibild/TellusAmazonPictures/master/pictures/Lenovo/T480S/RG SILVER/US/9.jpg</v>
      </c>
      <c r="V10" s="43">
        <f>MATCH(G10,options!$D$1:$D$20,0)</f>
        <v>18</v>
      </c>
    </row>
    <row r="11" spans="1:22" x14ac:dyDescent="0.15">
      <c r="A11" s="37" t="s">
        <v>386</v>
      </c>
      <c r="B11" s="52">
        <v>150</v>
      </c>
      <c r="C11" s="42" t="b">
        <f>FALSE()</f>
        <v>0</v>
      </c>
      <c r="D11" s="42" t="b">
        <f>FALSE()</f>
        <v>0</v>
      </c>
      <c r="E11" s="36"/>
      <c r="F11" s="36"/>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1"/>
      <c r="C12" s="42" t="b">
        <f>FALSE()</f>
        <v>0</v>
      </c>
      <c r="D12" s="42" t="b">
        <f>FALSE()</f>
        <v>0</v>
      </c>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389</v>
      </c>
      <c r="B13" s="64" t="s">
        <v>692</v>
      </c>
      <c r="C13" s="42" t="b">
        <f>FALSE()</f>
        <v>0</v>
      </c>
      <c r="D13" s="42" t="b">
        <f>FALSE()</f>
        <v>0</v>
      </c>
      <c r="E13" s="36"/>
      <c r="F13" s="36"/>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391</v>
      </c>
      <c r="B14" s="64">
        <v>5714401483991</v>
      </c>
      <c r="C14" s="42" t="b">
        <f>FALSE()</f>
        <v>0</v>
      </c>
      <c r="D14" s="42" t="b">
        <f>FALSE()</f>
        <v>0</v>
      </c>
      <c r="E14" s="36"/>
      <c r="F14" s="36"/>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customHeight="1" x14ac:dyDescent="0.15">
      <c r="A16" s="37" t="s">
        <v>394</v>
      </c>
      <c r="B16" s="38" t="s">
        <v>395</v>
      </c>
      <c r="C16" s="42" t="b">
        <f>FALSE()</f>
        <v>0</v>
      </c>
      <c r="D16" s="42" t="b">
        <f>FALSE()</f>
        <v>0</v>
      </c>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398</v>
      </c>
      <c r="B18" s="52">
        <v>5</v>
      </c>
      <c r="C18" s="42" t="b">
        <f>FALSE()</f>
        <v>0</v>
      </c>
      <c r="D18" s="42" t="b">
        <f>FALSE()</f>
        <v>0</v>
      </c>
      <c r="E18" s="36"/>
      <c r="F18" s="36"/>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customHeight="1" x14ac:dyDescent="0.15">
      <c r="A20" s="37" t="s">
        <v>401</v>
      </c>
      <c r="B20" s="53" t="s">
        <v>402</v>
      </c>
      <c r="C20" s="42" t="b">
        <f>FALSE()</f>
        <v>0</v>
      </c>
      <c r="D20" s="42" t="b">
        <f>FALSE()</f>
        <v>0</v>
      </c>
      <c r="E20" s="36"/>
      <c r="F20" s="36"/>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customHeight="1" x14ac:dyDescent="0.15">
      <c r="A23" s="37" t="s">
        <v>406</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c r="F23" s="36"/>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customHeight="1" x14ac:dyDescent="0.15">
      <c r="A24" s="37" t="s">
        <v>408</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c r="F24" s="36"/>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customHeight="1" x14ac:dyDescent="0.15">
      <c r="A25" s="37" t="s">
        <v>409</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c r="F25" s="36"/>
      <c r="G25" s="43"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customHeight="1" x14ac:dyDescent="0.15">
      <c r="A26" s="37" t="s">
        <v>410</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c r="F26" s="36"/>
      <c r="G26" s="43"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customHeight="1" x14ac:dyDescent="0.15">
      <c r="A27" s="37" t="s">
        <v>409</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c r="F27" s="36"/>
      <c r="G27" s="43"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customHeight="1" x14ac:dyDescent="0.15">
      <c r="A29" s="37" t="s">
        <v>411</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c r="F29" s="36"/>
      <c r="G29" s="43"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customHeight="1" x14ac:dyDescent="0.15">
      <c r="A31" s="37" t="s">
        <v>412</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c r="F31" s="36"/>
      <c r="G31" s="43"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customHeight="1" x14ac:dyDescent="0.15">
      <c r="A33" s="37" t="s">
        <v>413</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c r="F33" s="36"/>
      <c r="G33" s="43"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customHeight="1" x14ac:dyDescent="0.15">
      <c r="A36" s="37" t="s">
        <v>414</v>
      </c>
      <c r="B36" s="53" t="s">
        <v>372</v>
      </c>
      <c r="C36" s="42" t="b">
        <f>FALSE()</f>
        <v>0</v>
      </c>
      <c r="D36" s="42" t="b">
        <f>FALSE()</f>
        <v>0</v>
      </c>
      <c r="E36" s="36"/>
      <c r="F36" s="36"/>
      <c r="G36" s="43"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customHeight="1" x14ac:dyDescent="0.15">
      <c r="A37" t="s">
        <v>415</v>
      </c>
      <c r="B37" s="53" t="s">
        <v>416</v>
      </c>
      <c r="C37" s="42" t="b">
        <f>FALSE()</f>
        <v>0</v>
      </c>
      <c r="D37" s="42" t="b">
        <f>FALSE()</f>
        <v>0</v>
      </c>
      <c r="E37" s="36"/>
      <c r="F37" s="36"/>
      <c r="G37" s="43"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376</v>
      </c>
      <c r="D1" s="43" t="s">
        <v>372</v>
      </c>
      <c r="E1" t="s">
        <v>418</v>
      </c>
      <c r="F1" t="s">
        <v>419</v>
      </c>
      <c r="G1" t="s">
        <v>416</v>
      </c>
    </row>
    <row r="2" spans="1:7" x14ac:dyDescent="0.15">
      <c r="A2" t="s">
        <v>402</v>
      </c>
      <c r="B2" s="42" t="b">
        <f>FALSE()</f>
        <v>0</v>
      </c>
      <c r="C2" t="s">
        <v>420</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c r="F7" t="s">
        <v>397</v>
      </c>
    </row>
    <row r="8" spans="1:7" x14ac:dyDescent="0.15">
      <c r="D8" s="43" t="s">
        <v>387</v>
      </c>
      <c r="E8" t="s">
        <v>428</v>
      </c>
      <c r="F8" t="s">
        <v>429</v>
      </c>
    </row>
    <row r="9" spans="1:7" x14ac:dyDescent="0.15">
      <c r="D9" s="43" t="s">
        <v>390</v>
      </c>
      <c r="E9" t="s">
        <v>430</v>
      </c>
      <c r="F9" t="s">
        <v>431</v>
      </c>
    </row>
    <row r="10" spans="1:7" x14ac:dyDescent="0.15">
      <c r="D10" s="43" t="s">
        <v>393</v>
      </c>
      <c r="E10" t="s">
        <v>432</v>
      </c>
    </row>
    <row r="11" spans="1:7" x14ac:dyDescent="0.15">
      <c r="D11" s="43" t="s">
        <v>396</v>
      </c>
      <c r="E11" t="s">
        <v>433</v>
      </c>
    </row>
    <row r="12" spans="1:7" x14ac:dyDescent="0.15">
      <c r="D12" s="43" t="s">
        <v>397</v>
      </c>
      <c r="E12" t="s">
        <v>434</v>
      </c>
    </row>
    <row r="13" spans="1:7" x14ac:dyDescent="0.15">
      <c r="D13" s="43" t="s">
        <v>399</v>
      </c>
      <c r="E13" t="s">
        <v>435</v>
      </c>
    </row>
    <row r="14" spans="1:7" x14ac:dyDescent="0.15">
      <c r="D14" s="43" t="s">
        <v>400</v>
      </c>
      <c r="E14" t="s">
        <v>436</v>
      </c>
    </row>
    <row r="15" spans="1:7" x14ac:dyDescent="0.15">
      <c r="D15" s="43" t="s">
        <v>403</v>
      </c>
      <c r="E15" t="s">
        <v>437</v>
      </c>
    </row>
    <row r="16" spans="1:7" x14ac:dyDescent="0.15">
      <c r="D16" s="43" t="s">
        <v>404</v>
      </c>
      <c r="E16" s="57" t="s">
        <v>438</v>
      </c>
    </row>
    <row r="17" spans="4:5" x14ac:dyDescent="0.15">
      <c r="D17" s="43" t="s">
        <v>405</v>
      </c>
      <c r="E17" t="s">
        <v>439</v>
      </c>
    </row>
    <row r="18" spans="4:5" x14ac:dyDescent="0.15">
      <c r="D18" s="43" t="s">
        <v>407</v>
      </c>
      <c r="E18" t="s">
        <v>440</v>
      </c>
    </row>
    <row r="19" spans="4:5" x14ac:dyDescent="0.15">
      <c r="D19" s="43" t="s">
        <v>392</v>
      </c>
      <c r="E19" t="s">
        <v>441</v>
      </c>
    </row>
    <row r="20" spans="4:5" x14ac:dyDescent="0.15">
      <c r="D20" s="43" t="s">
        <v>388</v>
      </c>
      <c r="E20" t="s">
        <v>442</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419</v>
      </c>
    </row>
    <row r="3" spans="1:2" x14ac:dyDescent="0.15">
      <c r="B3" s="40" t="s">
        <v>443</v>
      </c>
    </row>
    <row r="4" spans="1:2" x14ac:dyDescent="0.15">
      <c r="B4" s="40" t="s">
        <v>444</v>
      </c>
    </row>
    <row r="5" spans="1:2" x14ac:dyDescent="0.15">
      <c r="B5" s="40" t="s">
        <v>445</v>
      </c>
    </row>
    <row r="6" spans="1:2" x14ac:dyDescent="0.15">
      <c r="A6" t="s">
        <v>446</v>
      </c>
      <c r="B6" s="40" t="s">
        <v>447</v>
      </c>
    </row>
    <row r="7" spans="1:2" x14ac:dyDescent="0.15">
      <c r="B7" s="40" t="s">
        <v>448</v>
      </c>
    </row>
    <row r="8" spans="1:2" x14ac:dyDescent="0.15">
      <c r="A8" t="s">
        <v>40</v>
      </c>
      <c r="B8" s="40" t="s">
        <v>449</v>
      </c>
    </row>
    <row r="9" spans="1:2" x14ac:dyDescent="0.15">
      <c r="A9" t="s">
        <v>450</v>
      </c>
      <c r="B9" s="40" t="s">
        <v>451</v>
      </c>
    </row>
    <row r="10" spans="1:2" x14ac:dyDescent="0.15">
      <c r="B10" t="s">
        <v>452</v>
      </c>
    </row>
    <row r="11" spans="1:2" x14ac:dyDescent="0.15">
      <c r="B11" t="s">
        <v>453</v>
      </c>
    </row>
    <row r="14" spans="1:2" x14ac:dyDescent="0.15">
      <c r="B14" s="40" t="s">
        <v>454</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40"/>
    </row>
    <row r="35" spans="2:4" x14ac:dyDescent="0.15">
      <c r="B35" s="43" t="s">
        <v>404</v>
      </c>
      <c r="D35" s="40"/>
    </row>
    <row r="36" spans="2:4" x14ac:dyDescent="0.15">
      <c r="B36" s="43" t="s">
        <v>405</v>
      </c>
      <c r="D36" s="40"/>
    </row>
    <row r="37" spans="2:4" x14ac:dyDescent="0.15">
      <c r="B37" s="43" t="s">
        <v>407</v>
      </c>
      <c r="D37" s="40"/>
    </row>
    <row r="38" spans="2:4" x14ac:dyDescent="0.15">
      <c r="B38" s="43" t="s">
        <v>392</v>
      </c>
      <c r="D38" s="40"/>
    </row>
    <row r="39" spans="2:4" x14ac:dyDescent="0.15">
      <c r="B39" s="43" t="s">
        <v>388</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customHeight="1" x14ac:dyDescent="0.2">
      <c r="B3" s="58" t="s">
        <v>455</v>
      </c>
    </row>
    <row r="4" spans="1:2" ht="16" customHeight="1" x14ac:dyDescent="0.2">
      <c r="B4" s="58" t="s">
        <v>456</v>
      </c>
    </row>
    <row r="5" spans="1:2" ht="16" customHeight="1" x14ac:dyDescent="0.2">
      <c r="B5" s="58" t="s">
        <v>457</v>
      </c>
    </row>
    <row r="6" spans="1:2" ht="16" customHeight="1" x14ac:dyDescent="0.2">
      <c r="B6" s="58" t="s">
        <v>458</v>
      </c>
    </row>
    <row r="7" spans="1:2" ht="16" customHeight="1" x14ac:dyDescent="0.2">
      <c r="B7" s="58" t="s">
        <v>459</v>
      </c>
    </row>
    <row r="8" spans="1:2" x14ac:dyDescent="0.15">
      <c r="A8" t="s">
        <v>460</v>
      </c>
      <c r="B8" t="s">
        <v>461</v>
      </c>
    </row>
    <row r="9" spans="1:2" x14ac:dyDescent="0.15">
      <c r="A9" t="s">
        <v>462</v>
      </c>
      <c r="B9" t="s">
        <v>463</v>
      </c>
    </row>
    <row r="10" spans="1:2" x14ac:dyDescent="0.15">
      <c r="B10" t="s">
        <v>464</v>
      </c>
    </row>
    <row r="11" spans="1:2" x14ac:dyDescent="0.15">
      <c r="B11" t="s">
        <v>465</v>
      </c>
    </row>
    <row r="14" spans="1:2" x14ac:dyDescent="0.15">
      <c r="B14" t="s">
        <v>466</v>
      </c>
    </row>
    <row r="20" spans="2:2" x14ac:dyDescent="0.15">
      <c r="B20" t="s">
        <v>467</v>
      </c>
    </row>
    <row r="21" spans="2:2" x14ac:dyDescent="0.15">
      <c r="B21" t="s">
        <v>468</v>
      </c>
    </row>
    <row r="22" spans="2:2" x14ac:dyDescent="0.15">
      <c r="B22" t="s">
        <v>469</v>
      </c>
    </row>
    <row r="23" spans="2:2" x14ac:dyDescent="0.15">
      <c r="B23" t="s">
        <v>470</v>
      </c>
    </row>
    <row r="24" spans="2:2" x14ac:dyDescent="0.15">
      <c r="B24" t="s">
        <v>381</v>
      </c>
    </row>
    <row r="25" spans="2:2" x14ac:dyDescent="0.15">
      <c r="B25" t="s">
        <v>471</v>
      </c>
    </row>
    <row r="26" spans="2:2" x14ac:dyDescent="0.15">
      <c r="B26" t="s">
        <v>472</v>
      </c>
    </row>
    <row r="27" spans="2:2" x14ac:dyDescent="0.15">
      <c r="B27" t="s">
        <v>473</v>
      </c>
    </row>
    <row r="28" spans="2:2" x14ac:dyDescent="0.15">
      <c r="B28" t="s">
        <v>474</v>
      </c>
    </row>
    <row r="29" spans="2:2" x14ac:dyDescent="0.15">
      <c r="B29" t="s">
        <v>475</v>
      </c>
    </row>
    <row r="30" spans="2:2" x14ac:dyDescent="0.15">
      <c r="B30" t="s">
        <v>476</v>
      </c>
    </row>
    <row r="31" spans="2:2" x14ac:dyDescent="0.15">
      <c r="B31" t="s">
        <v>477</v>
      </c>
    </row>
    <row r="32" spans="2:2" x14ac:dyDescent="0.15">
      <c r="B32" t="s">
        <v>478</v>
      </c>
    </row>
    <row r="33" spans="2:2" x14ac:dyDescent="0.15">
      <c r="B33" t="s">
        <v>479</v>
      </c>
    </row>
    <row r="34" spans="2:2" x14ac:dyDescent="0.15">
      <c r="B34" t="s">
        <v>480</v>
      </c>
    </row>
    <row r="35" spans="2:2" x14ac:dyDescent="0.15">
      <c r="B35" t="s">
        <v>404</v>
      </c>
    </row>
    <row r="36" spans="2:2" x14ac:dyDescent="0.15">
      <c r="B36" t="s">
        <v>481</v>
      </c>
    </row>
    <row r="37" spans="2:2" x14ac:dyDescent="0.15">
      <c r="B37" t="s">
        <v>482</v>
      </c>
    </row>
    <row r="38" spans="2:2" x14ac:dyDescent="0.15">
      <c r="B38" t="s">
        <v>483</v>
      </c>
    </row>
    <row r="39" spans="2:2" x14ac:dyDescent="0.15">
      <c r="B39" t="s">
        <v>484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379</v>
      </c>
    </row>
    <row r="3" spans="1:2" x14ac:dyDescent="0.15">
      <c r="B3" s="40" t="s">
        <v>485</v>
      </c>
    </row>
    <row r="4" spans="1:2" x14ac:dyDescent="0.15">
      <c r="B4" s="40" t="s">
        <v>486</v>
      </c>
    </row>
    <row r="5" spans="1:2" x14ac:dyDescent="0.15">
      <c r="B5" s="40" t="s">
        <v>487</v>
      </c>
    </row>
    <row r="6" spans="1:2" x14ac:dyDescent="0.15">
      <c r="B6" s="40" t="s">
        <v>488</v>
      </c>
    </row>
    <row r="7" spans="1:2" x14ac:dyDescent="0.15">
      <c r="B7" s="40" t="s">
        <v>489</v>
      </c>
    </row>
    <row r="8" spans="1:2" x14ac:dyDescent="0.15">
      <c r="A8" t="s">
        <v>460</v>
      </c>
      <c r="B8" s="40" t="s">
        <v>490</v>
      </c>
    </row>
    <row r="9" spans="1:2" x14ac:dyDescent="0.15">
      <c r="A9" t="s">
        <v>462</v>
      </c>
      <c r="B9" s="40" t="s">
        <v>491</v>
      </c>
    </row>
    <row r="10" spans="1:2" x14ac:dyDescent="0.15">
      <c r="B10" s="40" t="s">
        <v>492</v>
      </c>
    </row>
    <row r="11" spans="1:2" x14ac:dyDescent="0.15">
      <c r="B11" s="40" t="s">
        <v>493</v>
      </c>
    </row>
    <row r="12" spans="1:2" x14ac:dyDescent="0.15">
      <c r="B12" s="40"/>
    </row>
    <row r="13" spans="1:2" x14ac:dyDescent="0.15">
      <c r="B13" s="40"/>
    </row>
    <row r="14" spans="1:2" x14ac:dyDescent="0.15">
      <c r="B14" s="40" t="s">
        <v>494</v>
      </c>
    </row>
    <row r="15" spans="1:2" x14ac:dyDescent="0.15">
      <c r="B15" s="40"/>
    </row>
    <row r="20" spans="2:2" x14ac:dyDescent="0.15">
      <c r="B20" t="s">
        <v>495</v>
      </c>
    </row>
    <row r="21" spans="2:2" x14ac:dyDescent="0.15">
      <c r="B21" t="s">
        <v>496</v>
      </c>
    </row>
    <row r="22" spans="2:2" x14ac:dyDescent="0.15">
      <c r="B22" t="s">
        <v>497</v>
      </c>
    </row>
    <row r="23" spans="2:2" x14ac:dyDescent="0.15">
      <c r="B23" t="s">
        <v>498</v>
      </c>
    </row>
    <row r="24" spans="2:2" x14ac:dyDescent="0.15">
      <c r="B24" t="s">
        <v>499</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510</v>
      </c>
    </row>
    <row r="36" spans="2:2" x14ac:dyDescent="0.15">
      <c r="B36" t="s">
        <v>511</v>
      </c>
    </row>
    <row r="37" spans="2:2" x14ac:dyDescent="0.15">
      <c r="B37" t="s">
        <v>407</v>
      </c>
    </row>
    <row r="38" spans="2:2" x14ac:dyDescent="0.15">
      <c r="B38" t="s">
        <v>512</v>
      </c>
    </row>
    <row r="39" spans="2:2" x14ac:dyDescent="0.15">
      <c r="B39" t="s">
        <v>513</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374</v>
      </c>
    </row>
    <row r="3" spans="2:2" x14ac:dyDescent="0.15">
      <c r="B3" t="s">
        <v>514</v>
      </c>
    </row>
    <row r="4" spans="2:2" x14ac:dyDescent="0.15">
      <c r="B4" t="s">
        <v>515</v>
      </c>
    </row>
    <row r="5" spans="2:2" x14ac:dyDescent="0.15">
      <c r="B5" t="s">
        <v>516</v>
      </c>
    </row>
    <row r="6" spans="2:2" x14ac:dyDescent="0.15">
      <c r="B6" t="s">
        <v>517</v>
      </c>
    </row>
    <row r="7" spans="2:2" x14ac:dyDescent="0.15">
      <c r="B7" t="s">
        <v>518</v>
      </c>
    </row>
    <row r="8" spans="2:2" ht="16" customHeight="1" x14ac:dyDescent="0.2">
      <c r="B8" s="58" t="s">
        <v>519</v>
      </c>
    </row>
    <row r="9" spans="2:2" x14ac:dyDescent="0.15">
      <c r="B9" t="s">
        <v>520</v>
      </c>
    </row>
    <row r="10" spans="2:2" x14ac:dyDescent="0.15">
      <c r="B10" s="40" t="s">
        <v>521</v>
      </c>
    </row>
    <row r="11" spans="2:2" x14ac:dyDescent="0.15">
      <c r="B11" s="40" t="s">
        <v>522</v>
      </c>
    </row>
    <row r="14" spans="2:2" x14ac:dyDescent="0.15">
      <c r="B14" t="s">
        <v>523</v>
      </c>
    </row>
    <row r="20" spans="2:2" x14ac:dyDescent="0.15">
      <c r="B20" t="s">
        <v>524</v>
      </c>
    </row>
    <row r="21" spans="2:2" x14ac:dyDescent="0.15">
      <c r="B21" t="s">
        <v>525</v>
      </c>
    </row>
    <row r="22" spans="2:2" x14ac:dyDescent="0.15">
      <c r="B22" t="s">
        <v>526</v>
      </c>
    </row>
    <row r="23" spans="2:2" x14ac:dyDescent="0.15">
      <c r="B23" t="s">
        <v>527</v>
      </c>
    </row>
    <row r="24" spans="2:2" x14ac:dyDescent="0.15">
      <c r="B24" t="s">
        <v>381</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407</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377</v>
      </c>
    </row>
    <row r="3" spans="2:2" ht="16" customHeight="1" x14ac:dyDescent="0.2">
      <c r="B3" s="58" t="s">
        <v>542</v>
      </c>
    </row>
    <row r="4" spans="2:2" ht="16" customHeight="1" x14ac:dyDescent="0.2">
      <c r="B4" s="58" t="s">
        <v>543</v>
      </c>
    </row>
    <row r="5" spans="2:2" x14ac:dyDescent="0.15">
      <c r="B5" t="s">
        <v>544</v>
      </c>
    </row>
    <row r="6" spans="2:2" ht="16" customHeight="1" x14ac:dyDescent="0.2">
      <c r="B6" s="58" t="s">
        <v>545</v>
      </c>
    </row>
    <row r="7" spans="2:2" ht="16" customHeight="1" x14ac:dyDescent="0.2">
      <c r="B7" s="58" t="s">
        <v>546</v>
      </c>
    </row>
    <row r="8" spans="2:2" x14ac:dyDescent="0.15">
      <c r="B8" t="s">
        <v>547</v>
      </c>
    </row>
    <row r="9" spans="2:2" x14ac:dyDescent="0.15">
      <c r="B9" t="s">
        <v>548</v>
      </c>
    </row>
    <row r="10" spans="2:2" x14ac:dyDescent="0.15">
      <c r="B10" t="s">
        <v>549</v>
      </c>
    </row>
    <row r="11" spans="2:2" x14ac:dyDescent="0.15">
      <c r="B11" t="s">
        <v>550</v>
      </c>
    </row>
    <row r="14" spans="2:2" ht="16" customHeight="1" x14ac:dyDescent="0.2">
      <c r="B14" s="58" t="s">
        <v>551</v>
      </c>
    </row>
    <row r="20" spans="2:2" x14ac:dyDescent="0.15">
      <c r="B20" t="s">
        <v>552</v>
      </c>
    </row>
    <row r="21" spans="2:2" x14ac:dyDescent="0.15">
      <c r="B21" t="s">
        <v>553</v>
      </c>
    </row>
    <row r="22" spans="2:2" x14ac:dyDescent="0.15">
      <c r="B22" t="s">
        <v>497</v>
      </c>
    </row>
    <row r="23" spans="2:2" x14ac:dyDescent="0.15">
      <c r="B23" t="s">
        <v>554</v>
      </c>
    </row>
    <row r="24" spans="2:2" x14ac:dyDescent="0.15">
      <c r="B24" t="s">
        <v>381</v>
      </c>
    </row>
    <row r="25" spans="2:2" x14ac:dyDescent="0.15">
      <c r="B25" t="s">
        <v>555</v>
      </c>
    </row>
    <row r="26" spans="2:2" x14ac:dyDescent="0.15">
      <c r="B26" t="s">
        <v>501</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538</v>
      </c>
    </row>
    <row r="36" spans="2:2" x14ac:dyDescent="0.15">
      <c r="B36" t="s">
        <v>564</v>
      </c>
    </row>
    <row r="37" spans="2:2" x14ac:dyDescent="0.15">
      <c r="B37" t="s">
        <v>482</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393</v>
      </c>
    </row>
    <row r="3" spans="2:2" x14ac:dyDescent="0.15">
      <c r="B3" t="s">
        <v>567</v>
      </c>
    </row>
    <row r="4" spans="2:2" x14ac:dyDescent="0.15">
      <c r="B4" t="s">
        <v>568</v>
      </c>
    </row>
    <row r="5" spans="2:2" x14ac:dyDescent="0.15">
      <c r="B5" t="s">
        <v>569</v>
      </c>
    </row>
    <row r="6" spans="2:2" x14ac:dyDescent="0.15">
      <c r="B6" t="s">
        <v>570</v>
      </c>
    </row>
    <row r="7" spans="2:2" x14ac:dyDescent="0.15">
      <c r="B7" t="s">
        <v>571</v>
      </c>
    </row>
    <row r="8" spans="2:2" x14ac:dyDescent="0.15">
      <c r="B8" t="s">
        <v>572</v>
      </c>
    </row>
    <row r="9" spans="2:2" x14ac:dyDescent="0.15">
      <c r="B9" t="s">
        <v>573</v>
      </c>
    </row>
    <row r="10" spans="2:2" x14ac:dyDescent="0.15">
      <c r="B10" t="s">
        <v>574</v>
      </c>
    </row>
    <row r="11" spans="2:2" x14ac:dyDescent="0.15">
      <c r="B11" t="s">
        <v>575</v>
      </c>
    </row>
    <row r="14" spans="2:2" x14ac:dyDescent="0.15">
      <c r="B14" t="s">
        <v>576</v>
      </c>
    </row>
    <row r="20" spans="2:2" x14ac:dyDescent="0.15">
      <c r="B20" t="s">
        <v>577</v>
      </c>
    </row>
    <row r="21" spans="2:2" x14ac:dyDescent="0.15">
      <c r="B21" t="s">
        <v>578</v>
      </c>
    </row>
    <row r="22" spans="2:2" x14ac:dyDescent="0.15">
      <c r="B22" t="s">
        <v>579</v>
      </c>
    </row>
    <row r="23" spans="2:2" x14ac:dyDescent="0.15">
      <c r="B23" t="s">
        <v>580</v>
      </c>
    </row>
    <row r="24" spans="2:2" x14ac:dyDescent="0.15">
      <c r="B24" t="s">
        <v>381</v>
      </c>
    </row>
    <row r="25" spans="2:2" x14ac:dyDescent="0.15">
      <c r="B25" t="s">
        <v>581</v>
      </c>
    </row>
    <row r="26" spans="2:2" x14ac:dyDescent="0.15">
      <c r="B26" t="s">
        <v>582</v>
      </c>
    </row>
    <row r="27" spans="2:2" x14ac:dyDescent="0.15">
      <c r="B27" t="s">
        <v>583</v>
      </c>
    </row>
    <row r="28" spans="2:2" x14ac:dyDescent="0.15">
      <c r="B28" t="s">
        <v>584</v>
      </c>
    </row>
    <row r="29" spans="2:2" x14ac:dyDescent="0.15">
      <c r="B29" t="s">
        <v>585</v>
      </c>
    </row>
    <row r="30" spans="2:2" x14ac:dyDescent="0.15">
      <c r="B30" t="s">
        <v>586</v>
      </c>
    </row>
    <row r="31" spans="2:2" x14ac:dyDescent="0.15">
      <c r="B31" t="s">
        <v>587</v>
      </c>
    </row>
    <row r="32" spans="2:2" x14ac:dyDescent="0.15">
      <c r="B32" t="s">
        <v>588</v>
      </c>
    </row>
    <row r="33" spans="2:2" x14ac:dyDescent="0.15">
      <c r="B33" t="s">
        <v>589</v>
      </c>
    </row>
    <row r="34" spans="2:2" x14ac:dyDescent="0.15">
      <c r="B34" t="s">
        <v>590</v>
      </c>
    </row>
    <row r="35" spans="2:2" x14ac:dyDescent="0.15">
      <c r="B35" t="s">
        <v>591</v>
      </c>
    </row>
    <row r="36" spans="2:2" x14ac:dyDescent="0.15">
      <c r="B36" t="s">
        <v>481</v>
      </c>
    </row>
    <row r="37" spans="2:2" x14ac:dyDescent="0.15">
      <c r="B37" t="s">
        <v>407</v>
      </c>
    </row>
    <row r="38" spans="2:2" x14ac:dyDescent="0.15">
      <c r="B38" t="s">
        <v>592</v>
      </c>
    </row>
    <row r="39" spans="2:2" x14ac:dyDescent="0.15">
      <c r="B39" t="s">
        <v>593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Dominique Vibild</cp:lastModifiedBy>
  <cp:revision>196</cp:revision>
  <dcterms:created xsi:type="dcterms:W3CDTF">2020-07-27T15:42:24Z</dcterms:created>
  <dcterms:modified xsi:type="dcterms:W3CDTF">2024-07-31T07:56:05Z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