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<sst xmlns="http://schemas.openxmlformats.org/spreadsheetml/2006/main" count="753" uniqueCount="603">
  <si>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</si>
  <si>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</si>
  <si>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</si>
  <si>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</si>
  <si>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</si>
  <si>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</si>
  <si>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</si>
  <si>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</si>
  <si>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</si>
  <si>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</si>
  <si>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</si>
  <si>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</si>
  <si>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</si>
  <si>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</si>
  <si>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</si>
  <si>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</si>
  <si>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</si>
  <si>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</si>
  <si>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</si>
  <si>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</si>
  <si>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</si>
  <si>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</si>
  <si>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</si>
  <si>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</si>
  <si>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</si>
  <si>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</si>
  <si>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</si>
  <si>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</si>
  <si>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</si>
  <si>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</si>
  <si>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</si>
  <si>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</si>
  <si>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</si>
  <si>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</si>
  <si>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</si>
  <si>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</si>
  <si>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</si>
  <si>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</si>
  <si>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</si>
  <si>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</si>
  <si>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</si>
  <si>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</si>
  <si>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</si>
  <si>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</si>
  <si>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</si>
  <si>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</si>
  <si>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</si>
  <si>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</si>
  <si>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</si>
  <si>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</si>
  <si>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</si>
  <si>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</si>
  <si>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</si>
  <si>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</si>
  <si>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</si>
  <si>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</si>
  <si>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</si>
  <si>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</si>
  <si>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</si>
  <si>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</si>
  <si>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</si>
  <si>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</si>
  <si>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</si>
  <si>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</si>
  <si>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</si>
  <si>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</si>
  <si>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</si>
  <si>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</si>
  <si>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</si>
  <si>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</si>
  <si>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</si>
  <si>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</si>
  <si>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</si>
  <si>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</si>
  <si>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</si>
  <si>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</si>
  <si>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</si>
  <si>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</si>
  <si>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</si>
  <si>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</si>
  <si>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</si>
  <si>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</si>
  <si>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</si>
  <si>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</si>
  <si>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</si>
  <si>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</si>
  <si>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</si>
  <si>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</si>
  <si>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</si>
  <si>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</si>
  <si>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</si>
  <si>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</si>
  <si>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</si>
  <si>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</si>
  <si>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</si>
  <si>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</si>
  <si>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</si>
  <si>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</si>
  <si>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</si>
  <si>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</si>
  <si>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</si>
  <si>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</si>
  <si>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</si>
  <si>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</si>
  <si>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</si>
  <si>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</si>
  <si>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</si>
  <si>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</si>
  <si>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</si>
  <si>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</si>
  <si>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</si>
  <si>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</si>
  <si>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</si>
  <si>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</si>
  <si>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</si>
  <si>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</si>
  <si>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</si>
  <si>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</si>
  <si>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</si>
  <si>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</si>
  <si>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</si>
  <si>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</si>
  <si>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</si>
  <si>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</si>
  <si>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</si>
  <si>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</si>
  <si>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</si>
  <si>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</si>
  <si>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</si>
  <si>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</si>
  <si>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</si>
  <si>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</si>
  <si>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</si>
  <si>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</si>
  <si>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</si>
  <si>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</si>
  <si>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</si>
  <si>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</si>
  <si>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</si>
  <si>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</si>
  <si>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</si>
  <si>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</si>
  <si>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</si>
  <si>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</si>
  <si>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</si>
  <si>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</si>
  <si>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</si>
  <si>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</si>
  <si>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</si>
  <si>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</si>
  <si>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</si>
  <si>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</si>
  <si>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</si>
  <si>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</si>
  <si>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</si>
  <si>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</si>
  <si>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</si>
  <si>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</si>
  <si>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</si>
  <si>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</si>
  <si>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</si>
  <si>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</si>
  <si>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</si>
  <si>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</si>
  <si>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</si>
  <si>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</si>
  <si>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</si>
  <si>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</si>
  <si>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</si>
  <si>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</si>
  <si>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</si>
  <si>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</si>
  <si>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</si>
  <si>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</si>
  <si>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</si>
  <si>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</si>
  <si>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</si>
  <si>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</si>
  <si>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</si>
  <si>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</si>
  <si>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</si>
  <si>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</si>
  <si>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</si>
  <si>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</si>
  <si>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</si>
  <si>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</si>
  <si>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</si>
  <si>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</si>
  <si>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</si>
  <si>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</si>
  <si>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</si>
  <si>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</si>
  <si>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</si>
  <si>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</si>
  <si>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</si>
  <si>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</si>
  <si>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</si>
  <si>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</si>
  <si>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</si>
  <si>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</si>
  <si>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</si>
  <si>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</si>
  <si>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</si>
  <si>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</si>
  <si>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</si>
  <si>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</si>
  <si>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</si>
  <si>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</si>
  <si>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</si>
  <si>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</si>
  <si>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</si>
  <si>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</si>
  <si>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</si>
  <si>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</si>
  <si>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</si>
  <si>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</si>
  <si>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</si>
  <si>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</si>
  <si>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</si>
  <si>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</si>
  <si>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</si>
  <si>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</si>
  <si>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</si>
  <si>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</si>
  <si>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</si>
  <si>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</si>
  <si>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</si>
  <si>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</si>
  <si>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</si>
  <si>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</si>
  <si>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</si>
  <si>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</si>
  <si>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</si>
  <si>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</si>
  <si>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</si>
  <si>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</si>
  <si>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</si>
  <si>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</si>
  <si>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</si>
  <si>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</si>
  <si>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</si>
  <si>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</si>
  <si>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</si>
  <si>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</si>
  <si>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</si>
  <si>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</si>
  <si>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</si>
  <si>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</si>
  <si>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</si>
  <si>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</si>
  <si>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</si>
  <si>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</si>
  <si>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</si>
  <si>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</si>
  <si>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</si>
  <si>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</si>
  <si>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</si>
  <si>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</si>
  <si>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</si>
  <si>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</si>
  <si>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</si>
  <si>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</si>
  <si>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</si>
  <si>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</si>
  <si>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</si>
  <si>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</si>
  <si>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</si>
  <si>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</si>
  <si>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</si>
  <si>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</si>
  <si>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</si>
  <si>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</si>
  <si>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</si>
  <si>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</si>
  <si>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</si>
  <si>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</si>
  <si>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</si>
  <si>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</si>
  <si>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</si>
  <si>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</si>
  <si>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</si>
  <si>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</si>
  <si>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</si>
  <si>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</si>
  <si>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</si>
  <si>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</si>
  <si>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</si>
  <si>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</si>
  <si>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</si>
  <si>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</si>
  <si>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</si>
  <si>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</si>
  <si>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</si>
  <si>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</si>
  <si>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</si>
  <si>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</si>
  <si>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</si>
  <si>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</si>
  <si>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</si>
  <si>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</si>
  <si>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</si>
  <si>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</si>
  <si>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</si>
  <si>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</si>
  <si>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</si>
  <si>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</si>
  <si>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</si>
  <si>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</si>
  <si>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</si>
  <si>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</si>
  <si>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</si>
  <si>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</si>
  <si>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</si>
  <si>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</si>
  <si>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</si>
  <si>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</si>
  <si>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</si>
  <si>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</si>
  <si>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</si>
  <si>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</si>
  <si>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</si>
  <si>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</si>
  <si>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</si>
  <si>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</si>
  <si>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</si>
  <si>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</si>
  <si>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</si>
  <si>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</si>
  <si>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</si>
  <si>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</si>
  <si>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</si>
  <si>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</si>
  <si>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</si>
  <si>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</si>
  <si>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</si>
  <si>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</si>
  <si>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</si>
  <si>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</si>
  <si>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</si>
  <si>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</si>
  <si>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</si>
  <si>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</si>
  <si>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</si>
  <si>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</si>
  <si>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</si>
  <si>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</si>
  <si>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</si>
  <si>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</si>
  <si>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</si>
  <si>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</si>
  <si>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</si>
  <si>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</si>
  <si>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</si>
  <si>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</si>
  <si>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</si>
  <si>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</si>
  <si>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1040 G1, 1040, 1040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</si>
  <si>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</si>
  <si>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</si>
  <si>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</si>
  <si>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</si>
  <si>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</si>
  <si>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</si>
  <si>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</si>
  <si>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</si>
  <si>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</si>
  <si>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</si>
  <si>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</si>
  <si>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</si>
  <si>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</si>
  <si>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</si>
  <si>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</si>
  <si>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1040 G1 BL - DE</t>
  </si>
  <si>
    <t xml:space="preserve">German</t>
  </si>
  <si>
    <t xml:space="preserve">Price – NON-Backlit</t>
  </si>
  <si>
    <t xml:space="preserve">HP 1040 G1 BL - FR</t>
  </si>
  <si>
    <t xml:space="preserve">French</t>
  </si>
  <si>
    <t xml:space="preserve">Packing size</t>
  </si>
  <si>
    <t xml:space="preserve">Big</t>
  </si>
  <si>
    <t xml:space="preserve">HP 1040 G1 BL - IT</t>
  </si>
  <si>
    <t xml:space="preserve">Italian</t>
  </si>
  <si>
    <t xml:space="preserve">Package height (CM)</t>
  </si>
  <si>
    <t xml:space="preserve">HP 1040 G1 BL - ES</t>
  </si>
  <si>
    <t xml:space="preserve">Spanish</t>
  </si>
  <si>
    <t xml:space="preserve">Package width (CM)</t>
  </si>
  <si>
    <t xml:space="preserve">HP 1040 G1 BL - UK</t>
  </si>
  <si>
    <t xml:space="preserve">UK</t>
  </si>
  <si>
    <t xml:space="preserve">Package length (CM)</t>
  </si>
  <si>
    <t xml:space="preserve">HP 1040 G1 BL - NORDIC</t>
  </si>
  <si>
    <t xml:space="preserve">Scandinavian – Nordic</t>
  </si>
  <si>
    <t xml:space="preserve">Origin of Product</t>
  </si>
  <si>
    <t xml:space="preserve">HP 1040 G1 BL - BE</t>
  </si>
  <si>
    <t xml:space="preserve">Belgian</t>
  </si>
  <si>
    <t xml:space="preserve">Package weight (GR)</t>
  </si>
  <si>
    <t xml:space="preserve">HP 1040 G1 BL - Swiss</t>
  </si>
  <si>
    <t xml:space="preserve">Swiss</t>
  </si>
  <si>
    <t xml:space="preserve">HP 1040 G1 BL - US int</t>
  </si>
  <si>
    <t xml:space="preserve">US International</t>
  </si>
  <si>
    <t xml:space="preserve">Parent sku</t>
  </si>
  <si>
    <t xml:space="preserve">HP 1040 parent</t>
  </si>
  <si>
    <t xml:space="preserve">HP 1040 G1 BL - US</t>
  </si>
  <si>
    <t xml:space="preserve">US</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</si>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</sst>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1040 parent</v>
      </c>
      <c r="C4" s="29" t="s">
        <v>345</v>
      </c>
      <c r="D4" s="30" t="n">
        <f aca="false">Values!B14</f>
        <v>5714401114994</v>
      </c>
      <c r="E4" s="31" t="s">
        <v>346</v>
      </c>
      <c r="F4" s="28" t="str">
        <f aca="false">SUBSTITUTE(Values!B1, "{language}", "") &amp; " " &amp; Values!B3</f>
        <v>ersatztastatur  Hintergrundbeleuchtung für HP 1040 G1, 1040, 1040 G2</v>
      </c>
      <c r="G4" s="29" t="s">
        <v>345</v>
      </c>
      <c r="H4" s="27" t="str">
        <f aca="false">Values!B16</f>
        <v>laptop-computer-replacement-parts</v>
      </c>
      <c r="I4" s="27" t="str">
        <f aca="false">IF(ISBLANK(Values!E3),"","4730574031")</f>
        <v>4730574031</v>
      </c>
      <c r="J4" s="32" t="str">
        <f aca="false">Values!B13</f>
        <v>HP 1040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1040 G1 BL - DE</v>
      </c>
      <c r="C5" s="32" t="str">
        <f aca="false">IF(ISBLANK(Values!E4),"","TellusRem")</f>
        <v>TellusRem</v>
      </c>
      <c r="D5" s="30" t="n">
        <f aca="false">IF(ISBLANK(Values!E4),"",Values!E4)</f>
        <v>5714401114017</v>
      </c>
      <c r="E5" s="31" t="str">
        <f aca="false">IF(ISBLANK(Values!E4),"","EAN")</f>
        <v>EAN</v>
      </c>
      <c r="F5" s="28" t="str">
        <f aca="false">IF(ISBLANK(Values!E4),"",IF(Values!J4, SUBSTITUTE(Values!$B$1, "{language}", Values!H4) &amp; " " &amp;Values!$B$3, SUBSTITUTE(Values!$B$2, "{language}", Values!$H4) &amp; " " &amp;Values!$B$3))</f>
        <v>ersatztastatur Deutsche Hintergrundbeleuchtung für HP 1040 G1, 1040, 1040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1040 G1 BL - DE</v>
      </c>
      <c r="K5" s="28" t="n">
        <f aca="false">IF(ISBLANK(Values!E4),"",IF(Values!J4, Values!$B$4, Values!$B$5))</f>
        <v>48.99</v>
      </c>
      <c r="L5" s="40" t="str">
        <f aca="false">IF(ISBLANK(Values!E4),"",IF($CO5="DEFAULT", Values!$B$18, ""))</f>
        <v/>
      </c>
      <c r="M5" s="28" t="str">
        <f aca="false">IF(ISBLANK(Values!E4),"",Values!$M4)</f>
        <v/>
      </c>
      <c r="N5" s="28" t="str">
        <f aca="false">IF(ISBLANK(Values!$F4),"",Values!N4)</f>
        <v/>
      </c>
      <c r="O5" s="28" t="str">
        <f aca="false">IF(ISBLANK(Values!$F4),"",Values!O4)</f>
        <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HP 1040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5" s="1" t="str">
        <f aca="false">IF(ISBLANK(Values!E4),"",Values!$B$25)</f>
        <v>♻️ ÖFFENTLICHES PRODUKT - Kaufen Sie renoviert, KAUFEN SIE GRÜN! Reduzieren Sie mehr als 80% Kohlendioxid, indem Sie unsere überholten Tastaturen kaufen, im Vergleich zu einer neuen Tastatur!</v>
      </c>
      <c r="AL5" s="1" t="str">
        <f aca="false">IF(ISBLANK(Values!E4),"",SUBSTITUTE(SUBSTITUTE(IF(Values!$J4, Values!$B$26, Values!$B$33), "{language}", Values!$H4), "{flag}", INDEX(options!$E$1:$E$20, Values!$V4)))</f>
        <v>👉 LAYOUT - 🇩🇪 Deutsche mit Hintergrundbeleuchtung</v>
      </c>
      <c r="AM5" s="1" t="str">
        <f aca="false">SUBSTITUTE(IF(ISBLANK(Values!E4),"",Values!$B$27),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1040 G1 BL - FR</v>
      </c>
      <c r="C6" s="32" t="str">
        <f aca="false">IF(ISBLANK(Values!E5),"","TellusRem")</f>
        <v>TellusRem</v>
      </c>
      <c r="D6" s="30" t="n">
        <f aca="false">IF(ISBLANK(Values!E5),"",Values!E5)</f>
        <v>5714401114024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HP 1040 G1, 1040, 1040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1040 G1 BL - FR</v>
      </c>
      <c r="K6" s="28" t="n">
        <f aca="false">IF(ISBLANK(Values!E5),"",IF(Values!J5, Values!$B$4, Values!$B$5))</f>
        <v>48.99</v>
      </c>
      <c r="L6" s="40" t="str">
        <f aca="false">IF(ISBLANK(Values!E5),"",IF($CO6="DEFAULT", Values!$B$18, ""))</f>
        <v/>
      </c>
      <c r="M6" s="28" t="str">
        <f aca="false">IF(ISBLANK(Values!E5),"",Values!$M5)</f>
        <v/>
      </c>
      <c r="N6" s="28" t="str">
        <f aca="false">IF(ISBLANK(Values!$F5),"",Values!N5)</f>
        <v/>
      </c>
      <c r="O6" s="28" t="str">
        <f aca="false">IF(ISBLANK(Values!$F5),"",Values!O5)</f>
        <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HP 1040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6" s="1" t="str">
        <f aca="false">IF(ISBLANK(Values!E5),"",Values!$B$25)</f>
        <v>♻️ ÖFFENTLICHES PRODUKT - Kaufen Sie renoviert, KAUFEN SIE GRÜN! Reduzieren Sie mehr als 80% Kohlendioxid, indem Sie unsere überholten Tastaturen kaufen, im Vergleich zu einer neuen Tastatur!</v>
      </c>
      <c r="AL6" s="1" t="str">
        <f aca="false">IF(ISBLANK(Values!E5),"",SUBSTITUTE(SUBSTITUTE(IF(Values!$J5, Values!$B$26, Values!$B$33), "{language}", Values!$H5), "{flag}", INDEX(options!$E$1:$E$20, Values!$V5)))</f>
        <v>👉 LAYOUT - 🇫🇷 Französisch mit Hintergrundbeleuchtung</v>
      </c>
      <c r="AM6" s="1" t="str">
        <f aca="false">SUBSTITUTE(IF(ISBLANK(Values!E5),"",Values!$B$27),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1040 G1 BL - IT</v>
      </c>
      <c r="C7" s="32" t="str">
        <f aca="false">IF(ISBLANK(Values!E6),"","TellusRem")</f>
        <v>TellusRem</v>
      </c>
      <c r="D7" s="30" t="n">
        <f aca="false">IF(ISBLANK(Values!E6),"",Values!E6)</f>
        <v>5714401114031</v>
      </c>
      <c r="E7" s="31" t="str">
        <f aca="false">IF(ISBLANK(Values!E6),"","EAN")</f>
        <v>EAN</v>
      </c>
      <c r="F7" s="28" t="str">
        <f aca="false">IF(ISBLANK(Values!E6),"",IF(Values!J6, SUBSTITUTE(Values!$B$1, "{language}", Values!H6) &amp; " " &amp;Values!$B$3, SUBSTITUTE(Values!$B$2, "{language}", Values!$H6) &amp; " " &amp;Values!$B$3))</f>
        <v>ersatztastatur Italienisch Hintergrundbeleuchtung für HP 1040 G1, 1040, 1040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1040 G1 BL - IT</v>
      </c>
      <c r="K7" s="28" t="n">
        <f aca="false">IF(ISBLANK(Values!E6),"",IF(Values!J6, Values!$B$4, Values!$B$5))</f>
        <v>48.99</v>
      </c>
      <c r="L7" s="40" t="str">
        <f aca="false">IF(ISBLANK(Values!E6),"",IF($CO7="DEFAULT", Values!$B$18, ""))</f>
        <v/>
      </c>
      <c r="M7" s="28" t="str">
        <f aca="false">IF(ISBLANK(Values!E6),"",Values!$M6)</f>
        <v/>
      </c>
      <c r="N7" s="28" t="str">
        <f aca="false">IF(ISBLANK(Values!$F6),"",Values!N6)</f>
        <v/>
      </c>
      <c r="O7" s="28" t="str">
        <f aca="false">IF(ISBLANK(Values!$F6),"",Values!O6)</f>
        <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HP 1040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7" s="1" t="str">
        <f aca="false">IF(ISBLANK(Values!E6),"",Values!$B$25)</f>
        <v>♻️ ÖFFENTLICHES PRODUKT - Kaufen Sie renoviert, KAUFEN SIE GRÜN! Reduzieren Sie mehr als 80% Kohlendioxid, indem Sie unsere überholten Tastaturen kaufen, im Vergleich zu einer neuen Tastatur!</v>
      </c>
      <c r="AL7" s="1" t="str">
        <f aca="false">IF(ISBLANK(Values!E6),"",SUBSTITUTE(SUBSTITUTE(IF(Values!$J6, Values!$B$26, Values!$B$33), "{language}", Values!$H6), "{flag}", INDEX(options!$E$1:$E$20, Values!$V6)))</f>
        <v>👉 LAYOUT - 🇮🇹 Italienisch mit Hintergrundbeleuchtung</v>
      </c>
      <c r="AM7" s="1" t="str">
        <f aca="false">SUBSTITUTE(IF(ISBLANK(Values!E6),"",Values!$B$27),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1040 G1 BL - ES</v>
      </c>
      <c r="C8" s="32" t="str">
        <f aca="false">IF(ISBLANK(Values!E7),"","TellusRem")</f>
        <v>TellusRem</v>
      </c>
      <c r="D8" s="30" t="n">
        <f aca="false">IF(ISBLANK(Values!E7),"",Values!E7)</f>
        <v>5714401114048</v>
      </c>
      <c r="E8" s="31" t="str">
        <f aca="false">IF(ISBLANK(Values!E7),"","EAN")</f>
        <v>EAN</v>
      </c>
      <c r="F8" s="28" t="str">
        <f aca="false">IF(ISBLANK(Values!E7),"",IF(Values!J7, SUBSTITUTE(Values!$B$1, "{language}", Values!H7) &amp; " " &amp;Values!$B$3, SUBSTITUTE(Values!$B$2, "{language}", Values!$H7) &amp; " " &amp;Values!$B$3))</f>
        <v>ersatztastatur Spanisch Hintergrundbeleuchtung für HP 1040 G1, 1040, 1040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1040 G1 BL - ES</v>
      </c>
      <c r="K8" s="28" t="n">
        <f aca="false">IF(ISBLANK(Values!E7),"",IF(Values!J7, Values!$B$4, Values!$B$5))</f>
        <v>48.99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1040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8" s="1" t="str">
        <f aca="false">IF(ISBLANK(Values!E7),"",Values!$B$25)</f>
        <v>♻️ ÖFFENTLICHES PRODUKT - Kaufen Sie renoviert, KAUFEN SIE GRÜN! Reduzieren Sie mehr als 80% Kohlendioxid, indem Sie unsere überholten Tastaturen kaufen, im Vergleich zu einer neuen Tastatur!</v>
      </c>
      <c r="AL8" s="1" t="str">
        <f aca="false">IF(ISBLANK(Values!E7),"",SUBSTITUTE(SUBSTITUTE(IF(Values!$J7, Values!$B$26, Values!$B$33), "{language}", Values!$H7), "{flag}", INDEX(options!$E$1:$E$20, Values!$V7)))</f>
        <v>👉 LAYOUT - 🇪🇸 Spanisch mit Hintergrundbeleuchtung</v>
      </c>
      <c r="AM8" s="1" t="str">
        <f aca="false">SUBSTITUTE(IF(ISBLANK(Values!E7),"",Values!$B$27),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1040 G1 BL - UK</v>
      </c>
      <c r="C9" s="32" t="str">
        <f aca="false">IF(ISBLANK(Values!E8),"","TellusRem")</f>
        <v>TellusRem</v>
      </c>
      <c r="D9" s="30" t="n">
        <f aca="false">IF(ISBLANK(Values!E8),"",Values!E8)</f>
        <v>5714401114055</v>
      </c>
      <c r="E9" s="31" t="str">
        <f aca="false">IF(ISBLANK(Values!E8),"","EAN")</f>
        <v>EAN</v>
      </c>
      <c r="F9" s="28" t="str">
        <f aca="false">IF(ISBLANK(Values!E8),"",IF(Values!J8, SUBSTITUTE(Values!$B$1, "{language}", Values!H8) &amp; " " &amp;Values!$B$3, SUBSTITUTE(Values!$B$2, "{language}", Values!$H8) &amp; " " &amp;Values!$B$3))</f>
        <v>ersatztastatur UK Hintergrundbeleuchtung für HP 1040 G1, 1040, 1040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1040 G1 BL - UK</v>
      </c>
      <c r="K9" s="28" t="n">
        <f aca="false">IF(ISBLANK(Values!E8),"",IF(Values!J8, Values!$B$4, Values!$B$5))</f>
        <v>48.99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1040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9" s="1" t="str">
        <f aca="false">IF(ISBLANK(Values!E8),"",Values!$B$25)</f>
        <v>♻️ ÖFFENTLICHES PRODUKT - Kaufen Sie renoviert, KAUFEN SIE GRÜN! Reduzieren Sie mehr als 80% Kohlendioxid, indem Sie unsere überholten Tastaturen kaufen, im Vergleich zu einer neuen Tastatur!</v>
      </c>
      <c r="AL9" s="1" t="str">
        <f aca="false">IF(ISBLANK(Values!E8),"",SUBSTITUTE(SUBSTITUTE(IF(Values!$J8, Values!$B$26, Values!$B$33), "{language}", Values!$H8), "{flag}", INDEX(options!$E$1:$E$20, Values!$V8)))</f>
        <v>👉 LAYOUT - 🇬🇧 UK mit Hintergrundbeleuchtung</v>
      </c>
      <c r="AM9" s="1" t="str">
        <f aca="false">SUBSTITUTE(IF(ISBLANK(Values!E8),"",Values!$B$27),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1040 G1 BL - NORDIC</v>
      </c>
      <c r="C10" s="32" t="str">
        <f aca="false">IF(ISBLANK(Values!E10),"","TellusRem")</f>
        <v>TellusRem</v>
      </c>
      <c r="D10" s="30" t="n">
        <f aca="false">IF(ISBLANK(Values!E10),"",Values!E10)</f>
        <v>5714401114079</v>
      </c>
      <c r="E10" s="31" t="str">
        <f aca="false">IF(ISBLANK(Values!E10),"","EAN")</f>
        <v>EAN</v>
      </c>
      <c r="F10" s="28" t="str">
        <f aca="false">IF(ISBLANK(Values!E10),"",IF(Values!J9, SUBSTITUTE(Values!$B$1, "{language}", Values!H9) &amp; " " &amp;Values!$B$3, SUBSTITUTE(Values!$B$2, "{language}", Values!$H9) &amp; " " &amp;Values!$B$3))</f>
        <v>ersatztastatur Skandinavisch – Nordisch Hintergrundbeleuchtung für HP 1040 G1, 1040, 1040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1040 G1 BL - NORDIC</v>
      </c>
      <c r="K10" s="28" t="n">
        <f aca="false">IF(ISBLANK(Values!E9),"",IF(Values!J9, Values!$B$4, Values!$B$5))</f>
        <v>48.99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1040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0" s="1" t="str">
        <f aca="false">IF(ISBLANK(Values!E9),"",Values!$B$25)</f>
        <v>♻️ ÖFFENTLICHES PRODUKT - Kaufen Sie renoviert, KAUFEN SIE GRÜN! Reduzieren Sie mehr als 80% Kohlendioxid, indem Sie unsere überholten Tastaturen kaufen, im Vergleich zu einer neuen Tastatur!</v>
      </c>
      <c r="AL10" s="1" t="str">
        <f aca="false">IF(ISBLANK(Values!E9),"",SUBSTITUTE(SUBSTITUTE(IF(Values!$J9, Values!$B$26, Values!$B$33), "{language}", Values!$H9), "{flag}", INDEX(options!$E$1:$E$20, Values!$V9)))</f>
        <v>👉 LAYOUT - 🇸🇪 🇫🇮 🇳🇴 🇩🇰 Skandinavisch – Nordisch mit Hintergrundbeleuchtung</v>
      </c>
      <c r="AM10" s="1" t="str">
        <f aca="false">SUBSTITUTE(IF(ISBLANK(Values!E9),"",Values!$B$27),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1040 G1 BL - BE</v>
      </c>
      <c r="C11" s="32" t="str">
        <f aca="false">IF(ISBLANK(Values!E10),"","TellusRem")</f>
        <v>TellusRem</v>
      </c>
      <c r="D11" s="30" t="n">
        <f aca="false">IF(ISBLANK(Values!E10),"",Values!E10)</f>
        <v>5714401114079</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HP 1040 G1, 1040, 1040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1040 G1 BL - BE</v>
      </c>
      <c r="K11" s="28" t="n">
        <f aca="false">IF(ISBLANK(Values!E10),"",IF(Values!J10, Values!$B$4, Values!$B$5))</f>
        <v>48.99</v>
      </c>
      <c r="L11" s="40" t="n">
        <f aca="false">IF(ISBLANK(Values!E10),"",IF($CO11="DEFAULT", Values!$B$18, ""))</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HP 1040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1" s="1" t="str">
        <f aca="false">IF(ISBLANK(Values!E10),"",Values!$B$25)</f>
        <v>♻️ ÖFFENTLICHES PRODUKT - Kaufen Sie renoviert, KAUFEN SIE GRÜN! Reduzieren Sie mehr als 80% Kohlendioxid, indem Sie unsere überholten Tastaturen kaufen, im Vergleich zu einer neuen Tastatur!</v>
      </c>
      <c r="AL11" s="1" t="str">
        <f aca="false">IF(ISBLANK(Values!E10),"",SUBSTITUTE(SUBSTITUTE(IF(Values!$J10, Values!$B$26, Values!$B$33), "{language}", Values!$H10), "{flag}", INDEX(options!$E$1:$E$20, Values!$V10)))</f>
        <v>👉 LAYOUT - 🇧🇪 Belgier mit Hintergrundbeleuchtung</v>
      </c>
      <c r="AM11" s="1" t="str">
        <f aca="false">SUBSTITUTE(IF(ISBLANK(Values!E10),"",Values!$B$27),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1040 G1 BL - Swiss</v>
      </c>
      <c r="C12" s="32" t="str">
        <f aca="false">IF(ISBLANK(Values!E11),"","TellusRem")</f>
        <v>TellusRem</v>
      </c>
      <c r="D12" s="30" t="n">
        <f aca="false">IF(ISBLANK(Values!E11),"",Values!E11)</f>
        <v>5714401114086</v>
      </c>
      <c r="E12" s="31" t="str">
        <f aca="false">IF(ISBLANK(Values!E11),"","EAN")</f>
        <v>EAN</v>
      </c>
      <c r="F12" s="28" t="str">
        <f aca="false">IF(ISBLANK(Values!E11),"",IF(Values!J11, SUBSTITUTE(Values!$B$1, "{language}", Values!H11) &amp; " " &amp;Values!$B$3, SUBSTITUTE(Values!$B$2, "{language}", Values!$H11) &amp; " " &amp;Values!$B$3))</f>
        <v>ersatztastatur Schweizerisch Hintergrundbeleuchtung für HP 1040 G1, 1040, 1040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1040 G1 BL - Swiss</v>
      </c>
      <c r="K12" s="28" t="n">
        <f aca="false">IF(ISBLANK(Values!E11),"",IF(Values!J11, Values!$B$4, Values!$B$5))</f>
        <v>48.99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HP 1040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Ersatz-HP-Laptop-Tastatur, gleiche Qualität wie OEM-Tastaturen. TellusRem ist seit 2011 der weltweit führende Distributor von Tastaturen. Perfekte Ersatztastatur, einfach auszutauschen und zu installieren.</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2" s="1" t="str">
        <f aca="false">IF(ISBLANK(Values!E11),"",Values!$B$25)</f>
        <v>♻️ ÖFFENTLICHES PRODUKT - Kaufen Sie renoviert, KAUFEN SIE GRÜN! Reduzieren Sie mehr als 80% Kohlendioxid, indem Sie unsere überholten Tastaturen kaufen, im Vergleich zu einer neuen Tastatur!</v>
      </c>
      <c r="AL12" s="1" t="str">
        <f aca="false">IF(ISBLANK(Values!E11),"",SUBSTITUTE(SUBSTITUTE(IF(Values!$J11, Values!$B$26, Values!$B$33), "{language}", Values!$H11), "{flag}", INDEX(options!$E$1:$E$20, Values!$V11)))</f>
        <v>👉 LAYOUT - 🇨🇭 Schweizerisch mit Hintergrundbeleuchtung</v>
      </c>
      <c r="AM12" s="1" t="str">
        <f aca="false">SUBSTITUTE(IF(ISBLANK(Values!E11),"",Values!$B$27),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12" s="28" t="str">
        <f aca="false">IF(ISBLANK(Values!E11),"",Values!H11)</f>
        <v>Schweizerisch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1040 G1 BL - US int</v>
      </c>
      <c r="C13" s="32" t="str">
        <f aca="false">IF(ISBLANK(Values!E12),"","TellusRem")</f>
        <v>TellusRem</v>
      </c>
      <c r="D13" s="30" t="n">
        <f aca="false">IF(ISBLANK(Values!E12),"",Values!E12)</f>
        <v>5714401114093</v>
      </c>
      <c r="E13" s="31" t="str">
        <f aca="false">IF(ISBLANK(Values!E12),"","EAN")</f>
        <v>EAN</v>
      </c>
      <c r="F13" s="28" t="str">
        <f aca="false">IF(ISBLANK(Values!E12),"",IF(Values!J12, SUBSTITUTE(Values!$B$1, "{language}", Values!H12) &amp; " " &amp;Values!$B$3, SUBSTITUTE(Values!$B$2, "{language}", Values!$H12) &amp; " " &amp;Values!$B$3))</f>
        <v>ersatztastatur US International Hintergrundbeleuchtung für HP 1040 G1, 1040, 1040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1040 G1 BL - US int</v>
      </c>
      <c r="K13" s="28" t="n">
        <f aca="false">IF(ISBLANK(Values!E12),"",IF(Values!J12, Values!$B$4, Values!$B$5))</f>
        <v>48.99</v>
      </c>
      <c r="L13" s="40" t="n">
        <f aca="false">IF(ISBLANK(Values!E12),"",IF($CO13="DEFAULT", Values!$B$18, ""))</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HP 1040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Ersatz-HP-Laptop-Tastatur, gleiche Qualität wie OEM-Tastaturen. TellusRem ist seit 2011 der weltweit führende Distributor von Tastaturen. Perfekte Ersatztastatur, einfach auszutauschen und zu installieren.</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3" s="1" t="str">
        <f aca="false">IF(ISBLANK(Values!E12),"",Values!$B$25)</f>
        <v>♻️ ÖFFENTLICHES PRODUKT - Kaufen Sie renoviert, KAUFEN SIE GRÜN! Reduzieren Sie mehr als 80% Kohlendioxid, indem Sie unsere überholten Tastaturen kaufen, im Vergleich zu einer neuen Tastatur!</v>
      </c>
      <c r="AL13" s="1" t="str">
        <f aca="false">IF(ISBLANK(Values!E12),"",SUBSTITUTE(SUBSTITUTE(IF(Values!$J12, Values!$B$26, Values!$B$33), "{language}", Values!$H12), "{flag}", INDEX(options!$E$1:$E$20, Values!$V12)))</f>
        <v>👉 LAYOUT - 🇺🇸 with € symbol US International mit Hintergrundbeleuchtung</v>
      </c>
      <c r="AM13" s="1" t="str">
        <f aca="false">SUBSTITUTE(IF(ISBLANK(Values!E12),"",Values!$B$27),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13" s="28" t="str">
        <f aca="false">IF(ISBLANK(Values!E12),"",Values!H12)</f>
        <v>US International</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1040 G1 BL - US</v>
      </c>
      <c r="C14" s="32" t="str">
        <f aca="false">IF(ISBLANK(Values!E13),"","TellusRem")</f>
        <v>TellusRem</v>
      </c>
      <c r="D14" s="30" t="n">
        <f aca="false">IF(ISBLANK(Values!E13),"",Values!E13)</f>
        <v>5714401114109</v>
      </c>
      <c r="E14" s="31" t="str">
        <f aca="false">IF(ISBLANK(Values!E13),"","EAN")</f>
        <v>EAN</v>
      </c>
      <c r="F14" s="28" t="str">
        <f aca="false">IF(ISBLANK(Values!E13),"",IF(Values!J13, SUBSTITUTE(Values!$B$1, "{language}", Values!H13) &amp; " " &amp;Values!$B$3, SUBSTITUTE(Values!$B$2, "{language}", Values!$H13) &amp; " " &amp;Values!$B$3))</f>
        <v>ersatztastatur US Hintergrundbeleuchtung für HP 1040 G1, 1040, 1040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1040 G1 BL - US</v>
      </c>
      <c r="K14" s="28" t="n">
        <f aca="false">IF(ISBLANK(Values!E13),"",IF(Values!J13, Values!$B$4, Values!$B$5))</f>
        <v>48.99</v>
      </c>
      <c r="L14" s="40" t="n">
        <f aca="false">IF(ISBLANK(Values!E13),"",IF($CO14="DEFAULT", Values!$B$18, ""))</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HP 1040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Ersatz-HP-Laptop-Tastatur, gleiche Qualität wie OEM-Tastaturen. TellusRem ist seit 2011 der weltweit führende Distributor von Tastaturen. Perfekte Ersatztastatur, einfach auszutauschen und zu installieren.</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4" s="1" t="str">
        <f aca="false">IF(ISBLANK(Values!E13),"",Values!$B$25)</f>
        <v>♻️ ÖFFENTLICHES PRODUKT - Kaufen Sie renoviert, KAUFEN SIE GRÜN! Reduzieren Sie mehr als 80% Kohlendioxid, indem Sie unsere überholten Tastaturen kaufen, im Vergleich zu einer neuen Tastatur!</v>
      </c>
      <c r="AL14" s="1" t="str">
        <f aca="false">IF(ISBLANK(Values!E13),"",SUBSTITUTE(SUBSTITUTE(IF(Values!$J13, Values!$B$26, Values!$B$33), "{language}", Values!$H13), "{flag}", INDEX(options!$E$1:$E$20, Values!$V13)))</f>
        <v>👉 LAYOUT - 🇺🇸 US  mit Hintergrundbeleuchtung</v>
      </c>
      <c r="AM14" s="1" t="str">
        <f aca="false">SUBSTITUTE(IF(ISBLANK(Values!E13),"",Values!$B$27), "{model}", Values!$B$3)</f>
        <v>👉 KOMPATIBEL MIT - HP 1040 G1, 1040, 1040 G2. Bitte überprüfen Sie das Bild und die Beschreibung sorgfältig, bevor Sie eine Tastatur kaufen. Dies stellt sicher, dass Sie die richtige Laptop-Tastatur für Ihren Computer erhalten. Super einfache Installation.</v>
      </c>
      <c r="AT14" s="28" t="str">
        <f aca="false">IF(ISBLANK(Values!E13),"",Values!H13)</f>
        <v>US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2.21093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48.99</v>
      </c>
      <c r="C4" s="52" t="n">
        <f aca="false">FALSE()</f>
        <v>0</v>
      </c>
      <c r="D4" s="52" t="n">
        <f aca="false">TRUE()</f>
        <v>1</v>
      </c>
      <c r="E4" s="53" t="n">
        <v>5714401114017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45"/>
      <c r="L4" s="57" t="n">
        <f aca="false">TRUE()</f>
        <v>1</v>
      </c>
      <c r="M4" s="58" t="str">
        <f aca="false">IF(ISBLANK(K4),"",IF(L4, "https://raw.githubusercontent.com/PatrickVibild/TellusAmazonPictures/master/pictures/"&amp;K4&amp;"/1.jpg","https://download.HP.com/Images/Parts/"&amp;K4&amp;"/"&amp;K4&amp;"_A.jpg"))</f>
        <v/>
      </c>
      <c r="N4" s="58" t="str">
        <f aca="false">IF(ISBLANK(K4),"",IF(L4, "https://raw.githubusercontent.com/PatrickVibild/TellusAmazonPictures/master/pictures/"&amp;K4&amp;"/2.jpg","https://download.HP.com/Images/Parts/"&amp;K4&amp;"/"&amp;K4&amp;"_B.jpg"))</f>
        <v/>
      </c>
      <c r="O4" s="59" t="str">
        <f aca="false">IF(ISBLANK(K4),"",IF(L4, "https://raw.githubusercontent.com/PatrickVibild/TellusAmazonPictures/master/pictures/"&amp;K4&amp;"/3.jpg","https://download.HP.com/Images/Parts/"&amp;K4&amp;"/"&amp;K4&amp;"_details.jpg"))</f>
        <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38.99</v>
      </c>
      <c r="C5" s="52" t="n">
        <f aca="false">FALSE()</f>
        <v>0</v>
      </c>
      <c r="D5" s="52" t="n">
        <f aca="false">TRUE()</f>
        <v>1</v>
      </c>
      <c r="E5" s="53" t="n">
        <v>5714401114024</v>
      </c>
      <c r="F5" s="53" t="s">
        <v>375</v>
      </c>
      <c r="G5" s="61"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45"/>
      <c r="L5" s="57" t="n">
        <f aca="false">TRUE()</f>
        <v>1</v>
      </c>
      <c r="M5" s="58" t="str">
        <f aca="false">IF(ISBLANK(K5),"",IF(L5, "https://raw.githubusercontent.com/PatrickVibild/TellusAmazonPictures/master/pictures/"&amp;K5&amp;"/1.jpg","https://download.HP.com/Images/Parts/"&amp;K5&amp;"/"&amp;K5&amp;"_A.jpg"))</f>
        <v/>
      </c>
      <c r="N5" s="58" t="str">
        <f aca="false">IF(ISBLANK(K5),"",IF(L5, "https://raw.githubusercontent.com/PatrickVibild/TellusAmazonPictures/master/pictures/"&amp;K5&amp;"/2.jpg","https://download.HP.com/Images/Parts/"&amp;K5&amp;"/"&amp;K5&amp;"_B.jpg"))</f>
        <v/>
      </c>
      <c r="O5" s="59" t="str">
        <f aca="false">IF(ISBLANK(K5),"",IF(L5, "https://raw.githubusercontent.com/PatrickVibild/TellusAmazonPictures/master/pictures/"&amp;K5&amp;"/3.jpg","https://download.HP.com/Images/Parts/"&amp;K5&amp;"/"&amp;K5&amp;"_details.jpg"))</f>
        <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377</v>
      </c>
      <c r="B6" s="62" t="s">
        <v>378</v>
      </c>
      <c r="C6" s="52" t="n">
        <f aca="false">FALSE()</f>
        <v>0</v>
      </c>
      <c r="D6" s="52" t="n">
        <f aca="false">TRUE()</f>
        <v>1</v>
      </c>
      <c r="E6" s="53" t="n">
        <v>5714401114031</v>
      </c>
      <c r="F6" s="53" t="s">
        <v>379</v>
      </c>
      <c r="G6" s="61" t="s">
        <v>380</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TRUE()</f>
        <v>1</v>
      </c>
      <c r="K6" s="45"/>
      <c r="L6" s="57" t="n">
        <f aca="false">TRUE()</f>
        <v>1</v>
      </c>
      <c r="M6" s="58" t="str">
        <f aca="false">IF(ISBLANK(K6),"",IF(L6, "https://raw.githubusercontent.com/PatrickVibild/TellusAmazonPictures/master/pictures/"&amp;K6&amp;"/1.jpg","https://download.HP.com/Images/Parts/"&amp;K6&amp;"/"&amp;K6&amp;"_A.jpg"))</f>
        <v/>
      </c>
      <c r="N6" s="58" t="str">
        <f aca="false">IF(ISBLANK(K6),"",IF(L6, "https://raw.githubusercontent.com/PatrickVibild/TellusAmazonPictures/master/pictures/"&amp;K6&amp;"/2.jpg","https://download.HP.com/Images/Parts/"&amp;K6&amp;"/"&amp;K6&amp;"_B.jpg"))</f>
        <v/>
      </c>
      <c r="O6" s="59" t="str">
        <f aca="false">IF(ISBLANK(K6),"",IF(L6, "https://raw.githubusercontent.com/PatrickVibild/TellusAmazonPictures/master/pictures/"&amp;K6&amp;"/3.jpg","https://download.HP.com/Images/Parts/"&amp;K6&amp;"/"&amp;K6&amp;"_details.jpg"))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381</v>
      </c>
      <c r="B7" s="63" t="str">
        <f aca="false">IF(B6=options!C1,"41","41")</f>
        <v>41</v>
      </c>
      <c r="C7" s="52" t="n">
        <f aca="false">FALSE()</f>
        <v>0</v>
      </c>
      <c r="D7" s="52" t="n">
        <f aca="false">TRUE()</f>
        <v>1</v>
      </c>
      <c r="E7" s="53" t="n">
        <v>5714401114048</v>
      </c>
      <c r="F7" s="53" t="s">
        <v>382</v>
      </c>
      <c r="G7" s="61"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384</v>
      </c>
      <c r="B8" s="63" t="str">
        <f aca="false">IF(B6=options!C1,"17","17")</f>
        <v>17</v>
      </c>
      <c r="C8" s="52" t="n">
        <f aca="false">FALSE()</f>
        <v>0</v>
      </c>
      <c r="D8" s="52" t="n">
        <f aca="false">TRUE()</f>
        <v>1</v>
      </c>
      <c r="E8" s="53" t="n">
        <v>5714401114055</v>
      </c>
      <c r="F8" s="53" t="s">
        <v>385</v>
      </c>
      <c r="G8" s="61" t="s">
        <v>386</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387</v>
      </c>
      <c r="B9" s="63" t="str">
        <f aca="false">IF(B6=options!C1,"5","5")</f>
        <v>5</v>
      </c>
      <c r="C9" s="52" t="n">
        <f aca="false">FALSE()</f>
        <v>0</v>
      </c>
      <c r="D9" s="52" t="n">
        <f aca="false">FALSE()</f>
        <v>0</v>
      </c>
      <c r="E9" s="53" t="n">
        <v>5714401114062</v>
      </c>
      <c r="F9" s="53" t="s">
        <v>388</v>
      </c>
      <c r="G9" s="61" t="s">
        <v>389</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TRUE()</f>
        <v>1</v>
      </c>
      <c r="K9" s="45"/>
      <c r="L9" s="57" t="n">
        <f aca="false">TRUE()</f>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390</v>
      </c>
      <c r="B10" s="64"/>
      <c r="C10" s="52" t="n">
        <f aca="false">FALSE()</f>
        <v>0</v>
      </c>
      <c r="D10" s="52" t="n">
        <f aca="false">FALSE()</f>
        <v>0</v>
      </c>
      <c r="E10" s="53" t="n">
        <v>5714401114079</v>
      </c>
      <c r="F10" s="53" t="s">
        <v>391</v>
      </c>
      <c r="G10" s="61"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TRUE()</f>
        <v>1</v>
      </c>
      <c r="K10" s="45"/>
      <c r="L10" s="57" t="n">
        <f aca="false">TRUE()</f>
        <v>1</v>
      </c>
      <c r="M10" s="58" t="str">
        <f aca="false">IF(ISBLANK(K10),"",IF(L10, "https://raw.githubusercontent.com/PatrickVibild/TellusAmazonPictures/master/pictures/"&amp;K10&amp;"/1.jpg","https://download.HP.com/Images/Parts/"&amp;K10&amp;"/"&amp;K10&amp;"_A.jpg"))</f>
        <v/>
      </c>
      <c r="N10" s="58" t="str">
        <f aca="false">IF(ISBLANK(K10),"",IF(L10, "https://raw.githubusercontent.com/PatrickVibild/TellusAmazonPictures/master/pictures/"&amp;K10&amp;"/2.jpg","https://download.HP.com/Images/Parts/"&amp;K10&amp;"/"&amp;K10&amp;"_B.jpg"))</f>
        <v/>
      </c>
      <c r="O10" s="59" t="str">
        <f aca="false">IF(ISBLANK(K10),"",IF(L10, "https://raw.githubusercontent.com/PatrickVibild/TellusAmazonPictures/master/pictures/"&amp;K10&amp;"/3.jpg","https://download.HP.com/Images/Parts/"&amp;K10&amp;"/"&amp;K10&amp;"_details.jpg"))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393</v>
      </c>
      <c r="B11" s="65" t="n">
        <v>150</v>
      </c>
      <c r="C11" s="52" t="n">
        <f aca="false">FALSE()</f>
        <v>0</v>
      </c>
      <c r="D11" s="52" t="n">
        <f aca="false">FALSE()</f>
        <v>0</v>
      </c>
      <c r="E11" s="53" t="n">
        <v>5714401114086</v>
      </c>
      <c r="F11" s="53" t="s">
        <v>394</v>
      </c>
      <c r="G11" s="61"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15</v>
      </c>
    </row>
    <row r="12" customFormat="false" ht="12.8" hidden="false" customHeight="false" outlineLevel="0" collapsed="false">
      <c r="B12" s="64"/>
      <c r="C12" s="52" t="n">
        <f aca="false">FALSE()</f>
        <v>0</v>
      </c>
      <c r="D12" s="52" t="n">
        <f aca="false">FALSE()</f>
        <v>0</v>
      </c>
      <c r="E12" s="53" t="n">
        <v>5714401114093</v>
      </c>
      <c r="F12" s="53" t="s">
        <v>396</v>
      </c>
      <c r="G12" s="61" t="s">
        <v>397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16</v>
      </c>
    </row>
    <row r="13" customFormat="false" ht="12.8" hidden="false" customHeight="false" outlineLevel="0" collapsed="false">
      <c r="A13" s="46" t="s">
        <v>398</v>
      </c>
      <c r="B13" s="53" t="s">
        <v>399</v>
      </c>
      <c r="C13" s="52" t="n">
        <f aca="false">TRUE()</f>
        <v>1</v>
      </c>
      <c r="D13" s="52" t="n">
        <f aca="false">FALSE()</f>
        <v>0</v>
      </c>
      <c r="E13" s="53" t="n">
        <v>5714401114109</v>
      </c>
      <c r="F13" s="53" t="s">
        <v>400</v>
      </c>
      <c r="G13" s="61" t="s">
        <v>401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402</v>
      </c>
      <c r="B14" s="53" t="n">
        <v>5714401114994</v>
      </c>
      <c r="C14" s="52"/>
      <c r="D14" s="52"/>
      <c r="E14" s="66"/>
      <c r="F14" s="45"/>
      <c r="G14" s="61" t="s">
        <v>403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FALSE()</f>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404</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FALSE()</f>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405</v>
      </c>
      <c r="B16" s="47" t="s">
        <v>406</v>
      </c>
      <c r="C16" s="52"/>
      <c r="D16" s="52"/>
      <c r="E16" s="66"/>
      <c r="F16" s="45"/>
      <c r="G16" s="61" t="s">
        <v>407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FALSE()</f>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408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FALSE()</f>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409</v>
      </c>
      <c r="B18" s="65" t="n">
        <v>5</v>
      </c>
      <c r="C18" s="52"/>
      <c r="D18" s="52"/>
      <c r="E18" s="66"/>
      <c r="F18" s="45"/>
      <c r="G18" s="61" t="s">
        <v>410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FALSE()</f>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FALSE()</f>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412</v>
      </c>
      <c r="B20" s="67" t="s">
        <v>413</v>
      </c>
      <c r="C20" s="52"/>
      <c r="D20" s="52"/>
      <c r="E20" s="66"/>
      <c r="F20" s="45"/>
      <c r="G20" s="61" t="s">
        <v>395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FALSE()</f>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401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414</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415</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2"/>
      <c r="D24" s="52"/>
      <c r="E24" s="66"/>
      <c r="F24" s="45"/>
      <c r="G24" s="61"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416</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2"/>
      <c r="D25" s="52"/>
      <c r="E25" s="66"/>
      <c r="F25" s="45"/>
      <c r="G25" s="61"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417</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2"/>
      <c r="D26" s="52"/>
      <c r="E26" s="66"/>
      <c r="F26" s="45"/>
      <c r="G26" s="61"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416</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v>
      </c>
      <c r="C27" s="52"/>
      <c r="D27" s="52"/>
      <c r="E27" s="66"/>
      <c r="F27" s="45"/>
      <c r="G27" s="61"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418</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5"/>
      <c r="G29" s="61"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419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420</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5"/>
      <c r="G31" s="61" t="s">
        <v>421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422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423</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2"/>
      <c r="D33" s="52"/>
      <c r="E33" s="66"/>
      <c r="F33" s="45"/>
      <c r="G33" s="61"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424</v>
      </c>
      <c r="B36" s="67" t="s">
        <v>373</v>
      </c>
      <c r="C36" s="52"/>
      <c r="D36" s="52"/>
      <c r="E36" s="66"/>
      <c r="F36" s="45"/>
      <c r="G36" s="61" t="s">
        <v>408</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425</v>
      </c>
      <c r="B37" s="67" t="s">
        <v>426</v>
      </c>
      <c r="C37" s="52"/>
      <c r="D37" s="52"/>
      <c r="E37" s="66"/>
      <c r="F37" s="45"/>
      <c r="G37" s="61" t="s">
        <v>410</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395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401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413</v>
      </c>
      <c r="B1" s="52" t="n">
        <f aca="false">TRUE()</f>
        <v>1</v>
      </c>
      <c r="C1" s="0" t="s">
        <v>428</v>
      </c>
      <c r="D1" s="54" t="s">
        <v>373</v>
      </c>
      <c r="E1" s="0" t="s">
        <v>429</v>
      </c>
      <c r="F1" s="0" t="s">
        <v>430</v>
      </c>
      <c r="G1" s="0" t="s">
        <v>426</v>
      </c>
    </row>
    <row r="2" customFormat="false" ht="12.8" hidden="false" customHeight="false" outlineLevel="0" collapsed="false">
      <c r="A2" s="0" t="s">
        <v>431</v>
      </c>
      <c r="B2" s="52" t="n">
        <f aca="false">FALSE()</f>
        <v>0</v>
      </c>
      <c r="C2" s="0" t="s">
        <v>378</v>
      </c>
      <c r="D2" s="54" t="s">
        <v>376</v>
      </c>
      <c r="E2" s="0" t="s">
        <v>432</v>
      </c>
      <c r="F2" s="0" t="s">
        <v>376</v>
      </c>
      <c r="G2" s="0" t="s">
        <v>401</v>
      </c>
    </row>
    <row r="3" customFormat="false" ht="12.8" hidden="false" customHeight="false" outlineLevel="0" collapsed="false">
      <c r="A3" s="0" t="s">
        <v>433</v>
      </c>
      <c r="D3" s="54" t="s">
        <v>380</v>
      </c>
      <c r="E3" s="0" t="s">
        <v>434</v>
      </c>
      <c r="F3" s="0" t="s">
        <v>373</v>
      </c>
    </row>
    <row r="4" customFormat="false" ht="12.8" hidden="false" customHeight="false" outlineLevel="0" collapsed="false">
      <c r="D4" s="54" t="s">
        <v>383</v>
      </c>
      <c r="E4" s="0" t="s">
        <v>435</v>
      </c>
      <c r="F4" s="0" t="s">
        <v>380</v>
      </c>
    </row>
    <row r="5" customFormat="false" ht="12.8" hidden="false" customHeight="false" outlineLevel="0" collapsed="false">
      <c r="D5" s="54" t="s">
        <v>386</v>
      </c>
      <c r="E5" s="0" t="s">
        <v>436</v>
      </c>
      <c r="F5" s="0" t="s">
        <v>383</v>
      </c>
    </row>
    <row r="6" customFormat="false" ht="12.8" hidden="false" customHeight="false" outlineLevel="0" collapsed="false">
      <c r="D6" s="54" t="s">
        <v>389</v>
      </c>
      <c r="E6" s="0" t="s">
        <v>437</v>
      </c>
      <c r="F6" s="0" t="s">
        <v>404</v>
      </c>
    </row>
    <row r="7" customFormat="false" ht="12.8" hidden="false" customHeight="false" outlineLevel="0" collapsed="false">
      <c r="D7" s="54" t="s">
        <v>392</v>
      </c>
      <c r="E7" s="0" t="s">
        <v>438</v>
      </c>
    </row>
    <row r="8" customFormat="false" ht="12.8" hidden="false" customHeight="false" outlineLevel="0" collapsed="false">
      <c r="D8" s="54" t="s">
        <v>419</v>
      </c>
      <c r="E8" s="0" t="s">
        <v>439</v>
      </c>
    </row>
    <row r="9" customFormat="false" ht="12.8" hidden="false" customHeight="false" outlineLevel="0" collapsed="false">
      <c r="D9" s="54" t="s">
        <v>422</v>
      </c>
      <c r="E9" s="0" t="s">
        <v>440</v>
      </c>
    </row>
    <row r="10" customFormat="false" ht="12.8" hidden="false" customHeight="false" outlineLevel="0" collapsed="false">
      <c r="D10" s="54" t="s">
        <v>404</v>
      </c>
      <c r="E10" s="0" t="s">
        <v>441</v>
      </c>
    </row>
    <row r="11" customFormat="false" ht="12.8" hidden="false" customHeight="false" outlineLevel="0" collapsed="false">
      <c r="D11" s="54" t="s">
        <v>407</v>
      </c>
      <c r="E11" s="0" t="s">
        <v>442</v>
      </c>
    </row>
    <row r="12" customFormat="false" ht="12.8" hidden="false" customHeight="false" outlineLevel="0" collapsed="false">
      <c r="D12" s="54" t="s">
        <v>408</v>
      </c>
      <c r="E12" s="0" t="s">
        <v>443</v>
      </c>
    </row>
    <row r="13" customFormat="false" ht="12.8" hidden="false" customHeight="false" outlineLevel="0" collapsed="false">
      <c r="D13" s="54" t="s">
        <v>410</v>
      </c>
      <c r="E13" s="0" t="s">
        <v>444</v>
      </c>
    </row>
    <row r="14" customFormat="false" ht="12.8" hidden="false" customHeight="false" outlineLevel="0" collapsed="false">
      <c r="D14" s="54" t="s">
        <v>411</v>
      </c>
      <c r="E14" s="0" t="s">
        <v>445</v>
      </c>
    </row>
    <row r="15" customFormat="false" ht="12.8" hidden="false" customHeight="false" outlineLevel="0" collapsed="false">
      <c r="D15" s="54" t="s">
        <v>395</v>
      </c>
      <c r="E15" s="0" t="s">
        <v>446</v>
      </c>
    </row>
    <row r="16" customFormat="false" ht="12.8" hidden="false" customHeight="false" outlineLevel="0" collapsed="false">
      <c r="D16" s="54" t="s">
        <v>397</v>
      </c>
      <c r="E16" s="72" t="s">
        <v>447</v>
      </c>
    </row>
    <row r="17" customFormat="false" ht="12.8" hidden="false" customHeight="false" outlineLevel="0" collapsed="false">
      <c r="D17" s="54" t="s">
        <v>427</v>
      </c>
      <c r="E17" s="0" t="s">
        <v>448</v>
      </c>
    </row>
    <row r="18" customFormat="false" ht="12.8" hidden="false" customHeight="false" outlineLevel="0" collapsed="false">
      <c r="D18" s="54" t="s">
        <v>401</v>
      </c>
      <c r="E18" s="0" t="s">
        <v>449</v>
      </c>
    </row>
    <row r="19" customFormat="false" ht="12.8" hidden="false" customHeight="false" outlineLevel="0" collapsed="false">
      <c r="D19" s="54" t="s">
        <v>403</v>
      </c>
      <c r="E19" s="0" t="s">
        <v>450</v>
      </c>
    </row>
    <row r="20" customFormat="false" ht="12.8" hidden="false" customHeight="false" outlineLevel="0" collapsed="false">
      <c r="D20" s="54" t="s">
        <v>421</v>
      </c>
      <c r="E20" s="0" t="s">
        <v>451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26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430</v>
      </c>
    </row>
    <row r="3" customFormat="false" ht="14.9" hidden="false" customHeight="false" outlineLevel="0" collapsed="false">
      <c r="B3" s="50" t="s">
        <v>452</v>
      </c>
    </row>
    <row r="4" customFormat="false" ht="14.9" hidden="false" customHeight="false" outlineLevel="0" collapsed="false">
      <c r="B4" s="50" t="s">
        <v>453</v>
      </c>
    </row>
    <row r="5" customFormat="false" ht="14.9" hidden="false" customHeight="false" outlineLevel="0" collapsed="false">
      <c r="B5" s="50" t="s">
        <v>454</v>
      </c>
    </row>
    <row r="6" customFormat="false" ht="14.9" hidden="false" customHeight="false" outlineLevel="0" collapsed="false">
      <c r="A6" s="0" t="s">
        <v>455</v>
      </c>
      <c r="B6" s="50" t="s">
        <v>456</v>
      </c>
    </row>
    <row r="7" customFormat="false" ht="14.9" hidden="false" customHeight="false" outlineLevel="0" collapsed="false">
      <c r="B7" s="50" t="s">
        <v>457</v>
      </c>
    </row>
    <row r="8" customFormat="false" ht="12.8" hidden="false" customHeight="false" outlineLevel="0" collapsed="false">
      <c r="A8" s="0" t="s">
        <v>40</v>
      </c>
      <c r="B8" s="50" t="s">
        <v>458</v>
      </c>
    </row>
    <row r="9" customFormat="false" ht="12.8" hidden="false" customHeight="false" outlineLevel="0" collapsed="false">
      <c r="A9" s="0" t="s">
        <v>459</v>
      </c>
      <c r="B9" s="50" t="s">
        <v>460</v>
      </c>
    </row>
    <row r="10" customFormat="false" ht="12.8" hidden="false" customHeight="false" outlineLevel="0" collapsed="false">
      <c r="B10" s="0" t="s">
        <v>461</v>
      </c>
    </row>
    <row r="11" customFormat="false" ht="12.8" hidden="false" customHeight="false" outlineLevel="0" collapsed="false">
      <c r="B11" s="0" t="s">
        <v>462</v>
      </c>
    </row>
    <row r="14" customFormat="false" ht="12.8" hidden="false" customHeight="false" outlineLevel="0" collapsed="false">
      <c r="B14" s="50" t="s">
        <v>463</v>
      </c>
    </row>
    <row r="20" customFormat="false" ht="12.8" hidden="false" customHeight="false" outlineLevel="0" collapsed="false">
      <c r="B20" s="54" t="s">
        <v>373</v>
      </c>
    </row>
    <row r="21" customFormat="false" ht="12.8" hidden="false" customHeight="false" outlineLevel="0" collapsed="false">
      <c r="B21" s="54" t="s">
        <v>376</v>
      </c>
    </row>
    <row r="22" customFormat="false" ht="12.8" hidden="false" customHeight="false" outlineLevel="0" collapsed="false">
      <c r="B22" s="54" t="s">
        <v>380</v>
      </c>
    </row>
    <row r="23" customFormat="false" ht="12.8" hidden="false" customHeight="false" outlineLevel="0" collapsed="false">
      <c r="B23" s="54" t="s">
        <v>383</v>
      </c>
    </row>
    <row r="24" customFormat="false" ht="12.8" hidden="false" customHeight="false" outlineLevel="0" collapsed="false">
      <c r="B24" s="54" t="s">
        <v>386</v>
      </c>
    </row>
    <row r="25" customFormat="false" ht="12.8" hidden="false" customHeight="false" outlineLevel="0" collapsed="false">
      <c r="B25" s="54" t="s">
        <v>389</v>
      </c>
    </row>
    <row r="26" customFormat="false" ht="12.8" hidden="false" customHeight="false" outlineLevel="0" collapsed="false">
      <c r="B26" s="54" t="s">
        <v>392</v>
      </c>
    </row>
    <row r="27" customFormat="false" ht="12.8" hidden="false" customHeight="false" outlineLevel="0" collapsed="false">
      <c r="B27" s="54" t="s">
        <v>419</v>
      </c>
    </row>
    <row r="28" customFormat="false" ht="12.8" hidden="false" customHeight="false" outlineLevel="0" collapsed="false">
      <c r="B28" s="54" t="s">
        <v>422</v>
      </c>
    </row>
    <row r="29" customFormat="false" ht="12.8" hidden="false" customHeight="false" outlineLevel="0" collapsed="false">
      <c r="B29" s="54" t="s">
        <v>404</v>
      </c>
    </row>
    <row r="30" customFormat="false" ht="12.8" hidden="false" customHeight="false" outlineLevel="0" collapsed="false">
      <c r="B30" s="54" t="s">
        <v>407</v>
      </c>
    </row>
    <row r="31" customFormat="false" ht="12.8" hidden="false" customHeight="false" outlineLevel="0" collapsed="false">
      <c r="B31" s="54" t="s">
        <v>408</v>
      </c>
    </row>
    <row r="32" customFormat="false" ht="12.8" hidden="false" customHeight="false" outlineLevel="0" collapsed="false">
      <c r="B32" s="54" t="s">
        <v>410</v>
      </c>
    </row>
    <row r="33" customFormat="false" ht="12.8" hidden="false" customHeight="false" outlineLevel="0" collapsed="false">
      <c r="B33" s="54" t="s">
        <v>411</v>
      </c>
    </row>
    <row r="34" customFormat="false" ht="12.8" hidden="false" customHeight="false" outlineLevel="0" collapsed="false">
      <c r="B34" s="54" t="s">
        <v>395</v>
      </c>
      <c r="D34" s="50"/>
    </row>
    <row r="35" customFormat="false" ht="12.8" hidden="false" customHeight="false" outlineLevel="0" collapsed="false">
      <c r="B35" s="54" t="s">
        <v>397</v>
      </c>
      <c r="D35" s="50"/>
    </row>
    <row r="36" customFormat="false" ht="12.8" hidden="false" customHeight="false" outlineLevel="0" collapsed="false">
      <c r="B36" s="54" t="s">
        <v>427</v>
      </c>
      <c r="D36" s="50"/>
    </row>
    <row r="37" customFormat="false" ht="12.8" hidden="false" customHeight="false" outlineLevel="0" collapsed="false">
      <c r="B37" s="54" t="s">
        <v>401</v>
      </c>
      <c r="D37" s="50"/>
    </row>
    <row r="38" customFormat="false" ht="12.8" hidden="false" customHeight="false" outlineLevel="0" collapsed="false">
      <c r="B38" s="54" t="s">
        <v>403</v>
      </c>
      <c r="D38" s="50"/>
    </row>
    <row r="39" customFormat="false" ht="12.8" hidden="false" customHeight="false" outlineLevel="0" collapsed="false">
      <c r="B39" s="54" t="s">
        <v>421</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26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464</v>
      </c>
    </row>
    <row r="4" customFormat="false" ht="15" hidden="false" customHeight="false" outlineLevel="0" collapsed="false">
      <c r="B4" s="73" t="s">
        <v>465</v>
      </c>
    </row>
    <row r="5" customFormat="false" ht="15" hidden="false" customHeight="false" outlineLevel="0" collapsed="false">
      <c r="B5" s="73" t="s">
        <v>466</v>
      </c>
    </row>
    <row r="6" customFormat="false" ht="15" hidden="false" customHeight="false" outlineLevel="0" collapsed="false">
      <c r="B6" s="73" t="s">
        <v>467</v>
      </c>
    </row>
    <row r="7" customFormat="false" ht="15" hidden="false" customHeight="false" outlineLevel="0" collapsed="false">
      <c r="B7" s="73" t="s">
        <v>468</v>
      </c>
    </row>
    <row r="8" customFormat="false" ht="12.8" hidden="false" customHeight="false" outlineLevel="0" collapsed="false">
      <c r="A8" s="0" t="s">
        <v>469</v>
      </c>
      <c r="B8" s="0" t="s">
        <v>470</v>
      </c>
    </row>
    <row r="9" customFormat="false" ht="12.8" hidden="false" customHeight="false" outlineLevel="0" collapsed="false">
      <c r="A9" s="0" t="s">
        <v>471</v>
      </c>
      <c r="B9" s="0" t="s">
        <v>472</v>
      </c>
    </row>
    <row r="10" customFormat="false" ht="12.8" hidden="false" customHeight="false" outlineLevel="0" collapsed="false">
      <c r="B10" s="0" t="s">
        <v>473</v>
      </c>
    </row>
    <row r="11" customFormat="false" ht="12.8" hidden="false" customHeight="false" outlineLevel="0" collapsed="false">
      <c r="B11" s="0" t="s">
        <v>474</v>
      </c>
    </row>
    <row r="14" customFormat="false" ht="12.8" hidden="false" customHeight="false" outlineLevel="0" collapsed="false">
      <c r="B14" s="0" t="s">
        <v>475</v>
      </c>
    </row>
    <row r="20" customFormat="false" ht="12.8" hidden="false" customHeight="false" outlineLevel="0" collapsed="false">
      <c r="B20" s="0" t="s">
        <v>476</v>
      </c>
    </row>
    <row r="21" customFormat="false" ht="12.8" hidden="false" customHeight="false" outlineLevel="0" collapsed="false">
      <c r="B21" s="0" t="s">
        <v>477</v>
      </c>
    </row>
    <row r="22" customFormat="false" ht="12.8" hidden="false" customHeight="false" outlineLevel="0" collapsed="false">
      <c r="B22" s="0" t="s">
        <v>478</v>
      </c>
    </row>
    <row r="23" customFormat="false" ht="12.8" hidden="false" customHeight="false" outlineLevel="0" collapsed="false">
      <c r="B23" s="0" t="s">
        <v>479</v>
      </c>
    </row>
    <row r="24" customFormat="false" ht="12.8" hidden="false" customHeight="false" outlineLevel="0" collapsed="false">
      <c r="B24" s="0" t="s">
        <v>386</v>
      </c>
    </row>
    <row r="25" customFormat="false" ht="12.8" hidden="false" customHeight="false" outlineLevel="0" collapsed="false">
      <c r="B25" s="0" t="s">
        <v>480</v>
      </c>
    </row>
    <row r="26" customFormat="false" ht="12.8" hidden="false" customHeight="false" outlineLevel="0" collapsed="false">
      <c r="B26" s="0" t="s">
        <v>481</v>
      </c>
    </row>
    <row r="27" customFormat="false" ht="12.8" hidden="false" customHeight="false" outlineLevel="0" collapsed="false">
      <c r="B27" s="0" t="s">
        <v>482</v>
      </c>
    </row>
    <row r="28" customFormat="false" ht="12.8" hidden="false" customHeight="false" outlineLevel="0" collapsed="false">
      <c r="B28" s="0" t="s">
        <v>483</v>
      </c>
    </row>
    <row r="29" customFormat="false" ht="12.8" hidden="false" customHeight="false" outlineLevel="0" collapsed="false">
      <c r="B29" s="0" t="s">
        <v>484</v>
      </c>
    </row>
    <row r="30" customFormat="false" ht="12.8" hidden="false" customHeight="false" outlineLevel="0" collapsed="false">
      <c r="B30" s="0" t="s">
        <v>485</v>
      </c>
    </row>
    <row r="31" customFormat="false" ht="12.8" hidden="false" customHeight="false" outlineLevel="0" collapsed="false">
      <c r="B31" s="0" t="s">
        <v>486</v>
      </c>
    </row>
    <row r="32" customFormat="false" ht="12.8" hidden="false" customHeight="false" outlineLevel="0" collapsed="false">
      <c r="B32" s="0" t="s">
        <v>487</v>
      </c>
    </row>
    <row r="33" customFormat="false" ht="12.8" hidden="false" customHeight="false" outlineLevel="0" collapsed="false">
      <c r="B33" s="0" t="s">
        <v>488</v>
      </c>
    </row>
    <row r="34" customFormat="false" ht="12.8" hidden="false" customHeight="false" outlineLevel="0" collapsed="false">
      <c r="B34" s="0" t="s">
        <v>489</v>
      </c>
    </row>
    <row r="35" customFormat="false" ht="12.8" hidden="false" customHeight="false" outlineLevel="0" collapsed="false">
      <c r="B35" s="0" t="s">
        <v>397</v>
      </c>
    </row>
    <row r="36" customFormat="false" ht="12.8" hidden="false" customHeight="false" outlineLevel="0" collapsed="false">
      <c r="B36" s="0" t="s">
        <v>490</v>
      </c>
    </row>
    <row r="37" customFormat="false" ht="12.8" hidden="false" customHeight="false" outlineLevel="0" collapsed="false">
      <c r="B37" s="0" t="s">
        <v>491</v>
      </c>
    </row>
    <row r="38" customFormat="false" ht="12.8" hidden="false" customHeight="false" outlineLevel="0" collapsed="false">
      <c r="B38" s="0" t="s">
        <v>492</v>
      </c>
    </row>
    <row r="39" customFormat="false" ht="12.8" hidden="false" customHeight="false" outlineLevel="0" collapsed="false">
      <c r="B39" s="0" t="s">
        <v>493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26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383</v>
      </c>
    </row>
    <row r="3" customFormat="false" ht="14.9" hidden="false" customHeight="false" outlineLevel="0" collapsed="false">
      <c r="B3" s="50" t="s">
        <v>494</v>
      </c>
    </row>
    <row r="4" customFormat="false" ht="14.9" hidden="false" customHeight="false" outlineLevel="0" collapsed="false">
      <c r="B4" s="50" t="s">
        <v>495</v>
      </c>
    </row>
    <row r="5" customFormat="false" ht="14.9" hidden="false" customHeight="false" outlineLevel="0" collapsed="false">
      <c r="B5" s="50" t="s">
        <v>496</v>
      </c>
    </row>
    <row r="6" customFormat="false" ht="14.9" hidden="false" customHeight="false" outlineLevel="0" collapsed="false">
      <c r="B6" s="50" t="s">
        <v>497</v>
      </c>
    </row>
    <row r="7" customFormat="false" ht="14.9" hidden="false" customHeight="false" outlineLevel="0" collapsed="false">
      <c r="B7" s="50" t="s">
        <v>498</v>
      </c>
    </row>
    <row r="8" customFormat="false" ht="14.9" hidden="false" customHeight="false" outlineLevel="0" collapsed="false">
      <c r="A8" s="0" t="s">
        <v>469</v>
      </c>
      <c r="B8" s="50" t="s">
        <v>499</v>
      </c>
    </row>
    <row r="9" customFormat="false" ht="14.9" hidden="false" customHeight="false" outlineLevel="0" collapsed="false">
      <c r="A9" s="0" t="s">
        <v>471</v>
      </c>
      <c r="B9" s="50" t="s">
        <v>500</v>
      </c>
    </row>
    <row r="10" customFormat="false" ht="14.9" hidden="false" customHeight="false" outlineLevel="0" collapsed="false">
      <c r="B10" s="50" t="s">
        <v>501</v>
      </c>
    </row>
    <row r="11" customFormat="false" ht="14.9" hidden="false" customHeight="false" outlineLevel="0" collapsed="false">
      <c r="B11" s="50" t="s">
        <v>502</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503</v>
      </c>
    </row>
    <row r="15" customFormat="false" ht="12.8" hidden="false" customHeight="false" outlineLevel="0" collapsed="false">
      <c r="B15" s="50"/>
    </row>
    <row r="20" customFormat="false" ht="12.8" hidden="false" customHeight="false" outlineLevel="0" collapsed="false">
      <c r="B20" s="0" t="s">
        <v>504</v>
      </c>
    </row>
    <row r="21" customFormat="false" ht="12.8" hidden="false" customHeight="false" outlineLevel="0" collapsed="false">
      <c r="B21" s="0" t="s">
        <v>505</v>
      </c>
    </row>
    <row r="22" customFormat="false" ht="12.8" hidden="false" customHeight="false" outlineLevel="0" collapsed="false">
      <c r="B22" s="0" t="s">
        <v>506</v>
      </c>
    </row>
    <row r="23" customFormat="false" ht="12.8" hidden="false" customHeight="false" outlineLevel="0" collapsed="false">
      <c r="B23" s="0" t="s">
        <v>507</v>
      </c>
    </row>
    <row r="24" customFormat="false" ht="12.8" hidden="false" customHeight="false" outlineLevel="0" collapsed="false">
      <c r="B24" s="0" t="s">
        <v>508</v>
      </c>
    </row>
    <row r="25" customFormat="false" ht="12.8" hidden="false" customHeight="false" outlineLevel="0" collapsed="false">
      <c r="B25" s="0" t="s">
        <v>509</v>
      </c>
    </row>
    <row r="26" customFormat="false" ht="12.8" hidden="false" customHeight="false" outlineLevel="0" collapsed="false">
      <c r="B26" s="0" t="s">
        <v>510</v>
      </c>
    </row>
    <row r="27" customFormat="false" ht="12.8" hidden="false" customHeight="false" outlineLevel="0" collapsed="false">
      <c r="B27" s="0" t="s">
        <v>511</v>
      </c>
    </row>
    <row r="28" customFormat="false" ht="12.8" hidden="false" customHeight="false" outlineLevel="0" collapsed="false">
      <c r="B28" s="0" t="s">
        <v>512</v>
      </c>
    </row>
    <row r="29" customFormat="false" ht="12.8" hidden="false" customHeight="false" outlineLevel="0" collapsed="false">
      <c r="B29" s="0" t="s">
        <v>513</v>
      </c>
    </row>
    <row r="30" customFormat="false" ht="12.8" hidden="false" customHeight="false" outlineLevel="0" collapsed="false">
      <c r="B30" s="0" t="s">
        <v>514</v>
      </c>
    </row>
    <row r="31" customFormat="false" ht="12.8" hidden="false" customHeight="false" outlineLevel="0" collapsed="false">
      <c r="B31" s="0" t="s">
        <v>515</v>
      </c>
    </row>
    <row r="32" customFormat="false" ht="12.8" hidden="false" customHeight="false" outlineLevel="0" collapsed="false">
      <c r="B32" s="0" t="s">
        <v>516</v>
      </c>
    </row>
    <row r="33" customFormat="false" ht="12.8" hidden="false" customHeight="false" outlineLevel="0" collapsed="false">
      <c r="B33" s="0" t="s">
        <v>517</v>
      </c>
    </row>
    <row r="34" customFormat="false" ht="12.8" hidden="false" customHeight="false" outlineLevel="0" collapsed="false">
      <c r="B34" s="0" t="s">
        <v>518</v>
      </c>
    </row>
    <row r="35" customFormat="false" ht="12.8" hidden="false" customHeight="false" outlineLevel="0" collapsed="false">
      <c r="B35" s="0" t="s">
        <v>519</v>
      </c>
    </row>
    <row r="36" customFormat="false" ht="12.8" hidden="false" customHeight="false" outlineLevel="0" collapsed="false">
      <c r="B36" s="0" t="s">
        <v>520</v>
      </c>
    </row>
    <row r="37" customFormat="false" ht="12.8" hidden="false" customHeight="false" outlineLevel="0" collapsed="false">
      <c r="B37" s="0" t="s">
        <v>401</v>
      </c>
    </row>
    <row r="38" customFormat="false" ht="12.8" hidden="false" customHeight="false" outlineLevel="0" collapsed="false">
      <c r="B38" s="0" t="s">
        <v>521</v>
      </c>
    </row>
    <row r="39" customFormat="false" ht="12.8" hidden="false" customHeight="false" outlineLevel="0" collapsed="false">
      <c r="B39" s="0" t="s">
        <v>522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26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523</v>
      </c>
    </row>
    <row r="4" customFormat="false" ht="12.8" hidden="false" customHeight="false" outlineLevel="0" collapsed="false">
      <c r="B4" s="0" t="s">
        <v>524</v>
      </c>
    </row>
    <row r="5" customFormat="false" ht="12.8" hidden="false" customHeight="false" outlineLevel="0" collapsed="false">
      <c r="B5" s="0" t="s">
        <v>525</v>
      </c>
    </row>
    <row r="6" customFormat="false" ht="12.8" hidden="false" customHeight="false" outlineLevel="0" collapsed="false">
      <c r="B6" s="0" t="s">
        <v>526</v>
      </c>
    </row>
    <row r="7" customFormat="false" ht="12.8" hidden="false" customHeight="false" outlineLevel="0" collapsed="false">
      <c r="B7" s="0" t="s">
        <v>527</v>
      </c>
    </row>
    <row r="8" customFormat="false" ht="15" hidden="false" customHeight="false" outlineLevel="0" collapsed="false">
      <c r="B8" s="73" t="s">
        <v>528</v>
      </c>
    </row>
    <row r="9" customFormat="false" ht="12.8" hidden="false" customHeight="false" outlineLevel="0" collapsed="false">
      <c r="B9" s="0" t="s">
        <v>529</v>
      </c>
    </row>
    <row r="10" customFormat="false" ht="12.8" hidden="false" customHeight="false" outlineLevel="0" collapsed="false">
      <c r="B10" s="50" t="s">
        <v>530</v>
      </c>
    </row>
    <row r="11" customFormat="false" ht="12.8" hidden="false" customHeight="false" outlineLevel="0" collapsed="false">
      <c r="B11" s="50" t="s">
        <v>531</v>
      </c>
    </row>
    <row r="14" customFormat="false" ht="12.8" hidden="false" customHeight="false" outlineLevel="0" collapsed="false">
      <c r="B14" s="0" t="s">
        <v>532</v>
      </c>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386</v>
      </c>
    </row>
    <row r="25" customFormat="false" ht="12.8" hidden="false" customHeight="false" outlineLevel="0" collapsed="false">
      <c r="B25" s="0" t="s">
        <v>537</v>
      </c>
    </row>
    <row r="26" customFormat="false" ht="12.8" hidden="false" customHeight="false" outlineLevel="0" collapsed="false">
      <c r="B26" s="0" t="s">
        <v>538</v>
      </c>
    </row>
    <row r="27" customFormat="false" ht="12.8" hidden="false" customHeight="false" outlineLevel="0" collapsed="false">
      <c r="B27" s="0" t="s">
        <v>539</v>
      </c>
    </row>
    <row r="28" customFormat="false" ht="12.8" hidden="false" customHeight="false" outlineLevel="0" collapsed="false">
      <c r="B28" s="0" t="s">
        <v>540</v>
      </c>
    </row>
    <row r="29" customFormat="false" ht="12.8" hidden="false" customHeight="false" outlineLevel="0" collapsed="false">
      <c r="B29" s="0" t="s">
        <v>541</v>
      </c>
    </row>
    <row r="30" customFormat="false" ht="12.8" hidden="false" customHeight="false" outlineLevel="0" collapsed="false">
      <c r="B30" s="0" t="s">
        <v>542</v>
      </c>
    </row>
    <row r="31" customFormat="false" ht="12.8" hidden="false" customHeight="false" outlineLevel="0" collapsed="false">
      <c r="B31" s="0" t="s">
        <v>543</v>
      </c>
    </row>
    <row r="32" customFormat="false" ht="12.8" hidden="false" customHeight="false" outlineLevel="0" collapsed="false">
      <c r="B32" s="0" t="s">
        <v>544</v>
      </c>
    </row>
    <row r="33" customFormat="false" ht="12.8" hidden="false" customHeight="false" outlineLevel="0" collapsed="false">
      <c r="B33" s="0" t="s">
        <v>545</v>
      </c>
    </row>
    <row r="34" customFormat="false" ht="12.8" hidden="false" customHeight="false" outlineLevel="0" collapsed="false">
      <c r="B34" s="0" t="s">
        <v>546</v>
      </c>
    </row>
    <row r="35" customFormat="false" ht="12.8" hidden="false" customHeight="false" outlineLevel="0" collapsed="false">
      <c r="B35" s="0" t="s">
        <v>547</v>
      </c>
    </row>
    <row r="36" customFormat="false" ht="12.8" hidden="false" customHeight="false" outlineLevel="0" collapsed="false">
      <c r="B36" s="0" t="s">
        <v>548</v>
      </c>
    </row>
    <row r="37" customFormat="false" ht="12.8" hidden="false" customHeight="false" outlineLevel="0" collapsed="false">
      <c r="B37" s="0" t="s">
        <v>401</v>
      </c>
    </row>
    <row r="38" customFormat="false" ht="12.8" hidden="false" customHeight="false" outlineLevel="0" collapsed="false">
      <c r="B38" s="0" t="s">
        <v>549</v>
      </c>
    </row>
    <row r="39" customFormat="false" ht="12.8" hidden="false" customHeight="false" outlineLevel="0" collapsed="false">
      <c r="B39" s="0" t="s">
        <v>550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265625" defaultRowHeight="12.8" zeroHeight="false" outlineLevelRow="0" outlineLevelCol="0"/>
  <sheetData>
    <row r="2" customFormat="false" ht="12.8" hidden="false" customHeight="false" outlineLevel="0" collapsed="false">
      <c r="B2" s="0" t="s">
        <v>380</v>
      </c>
    </row>
    <row r="3" customFormat="false" ht="15" hidden="false" customHeight="false" outlineLevel="0" collapsed="false">
      <c r="B3" s="73" t="s">
        <v>551</v>
      </c>
    </row>
    <row r="4" customFormat="false" ht="15" hidden="false" customHeight="false" outlineLevel="0" collapsed="false">
      <c r="B4" s="73" t="s">
        <v>552</v>
      </c>
    </row>
    <row r="5" customFormat="false" ht="12.8" hidden="false" customHeight="false" outlineLevel="0" collapsed="false">
      <c r="B5" s="0" t="s">
        <v>553</v>
      </c>
    </row>
    <row r="6" customFormat="false" ht="15" hidden="false" customHeight="false" outlineLevel="0" collapsed="false">
      <c r="B6" s="73" t="s">
        <v>554</v>
      </c>
    </row>
    <row r="7" customFormat="false" ht="15" hidden="false" customHeight="false" outlineLevel="0" collapsed="false">
      <c r="B7" s="73" t="s">
        <v>555</v>
      </c>
    </row>
    <row r="8" customFormat="false" ht="12.8" hidden="false" customHeight="false" outlineLevel="0" collapsed="false">
      <c r="B8" s="0" t="s">
        <v>556</v>
      </c>
    </row>
    <row r="9" customFormat="false" ht="12.8" hidden="false" customHeight="false" outlineLevel="0" collapsed="false">
      <c r="B9" s="74" t="s">
        <v>557</v>
      </c>
    </row>
    <row r="10" customFormat="false" ht="12.8" hidden="false" customHeight="false" outlineLevel="0" collapsed="false">
      <c r="B10" s="0" t="s">
        <v>558</v>
      </c>
    </row>
    <row r="11" customFormat="false" ht="12.8" hidden="false" customHeight="false" outlineLevel="0" collapsed="false">
      <c r="B11" s="0" t="s">
        <v>559</v>
      </c>
    </row>
    <row r="14" customFormat="false" ht="15" hidden="false" customHeight="false" outlineLevel="0" collapsed="false">
      <c r="B14" s="73" t="s">
        <v>560</v>
      </c>
    </row>
    <row r="20" customFormat="false" ht="12.8" hidden="false" customHeight="false" outlineLevel="0" collapsed="false">
      <c r="B20" s="0" t="s">
        <v>561</v>
      </c>
    </row>
    <row r="21" customFormat="false" ht="12.8" hidden="false" customHeight="false" outlineLevel="0" collapsed="false">
      <c r="B21" s="0" t="s">
        <v>562</v>
      </c>
    </row>
    <row r="22" customFormat="false" ht="12.8" hidden="false" customHeight="false" outlineLevel="0" collapsed="false">
      <c r="B22" s="0" t="s">
        <v>506</v>
      </c>
    </row>
    <row r="23" customFormat="false" ht="12.8" hidden="false" customHeight="false" outlineLevel="0" collapsed="false">
      <c r="B23" s="0" t="s">
        <v>563</v>
      </c>
    </row>
    <row r="24" customFormat="false" ht="12.8" hidden="false" customHeight="false" outlineLevel="0" collapsed="false">
      <c r="B24" s="0" t="s">
        <v>386</v>
      </c>
    </row>
    <row r="25" customFormat="false" ht="12.8" hidden="false" customHeight="false" outlineLevel="0" collapsed="false">
      <c r="B25" s="0" t="s">
        <v>564</v>
      </c>
    </row>
    <row r="26" customFormat="false" ht="12.8" hidden="false" customHeight="false" outlineLevel="0" collapsed="false">
      <c r="B26" s="0" t="s">
        <v>510</v>
      </c>
    </row>
    <row r="27" customFormat="false" ht="12.8" hidden="false" customHeight="false" outlineLevel="0" collapsed="false">
      <c r="B27" s="0" t="s">
        <v>565</v>
      </c>
    </row>
    <row r="28" customFormat="false" ht="12.8" hidden="false" customHeight="false" outlineLevel="0" collapsed="false">
      <c r="B28" s="0" t="s">
        <v>566</v>
      </c>
    </row>
    <row r="29" customFormat="false" ht="12.8" hidden="false" customHeight="false" outlineLevel="0" collapsed="false">
      <c r="B29" s="0" t="s">
        <v>567</v>
      </c>
    </row>
    <row r="30" customFormat="false" ht="12.8" hidden="false" customHeight="false" outlineLevel="0" collapsed="false">
      <c r="B30" s="0" t="s">
        <v>568</v>
      </c>
    </row>
    <row r="31" customFormat="false" ht="12.8" hidden="false" customHeight="false" outlineLevel="0" collapsed="false">
      <c r="B31" s="0" t="s">
        <v>569</v>
      </c>
    </row>
    <row r="32" customFormat="false" ht="12.8" hidden="false" customHeight="false" outlineLevel="0" collapsed="false">
      <c r="B32" s="0" t="s">
        <v>570</v>
      </c>
    </row>
    <row r="33" customFormat="false" ht="12.8" hidden="false" customHeight="false" outlineLevel="0" collapsed="false">
      <c r="B33" s="0" t="s">
        <v>571</v>
      </c>
    </row>
    <row r="34" customFormat="false" ht="12.8" hidden="false" customHeight="false" outlineLevel="0" collapsed="false">
      <c r="B34" s="0" t="s">
        <v>572</v>
      </c>
    </row>
    <row r="35" customFormat="false" ht="12.8" hidden="false" customHeight="false" outlineLevel="0" collapsed="false">
      <c r="B35" s="0" t="s">
        <v>547</v>
      </c>
    </row>
    <row r="36" customFormat="false" ht="12.8" hidden="false" customHeight="false" outlineLevel="0" collapsed="false">
      <c r="B36" s="0" t="s">
        <v>573</v>
      </c>
    </row>
    <row r="37" customFormat="false" ht="12.8" hidden="false" customHeight="false" outlineLevel="0" collapsed="false">
      <c r="B37" s="0" t="s">
        <v>491</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265625" defaultRowHeight="12.8" zeroHeight="false" outlineLevelRow="0" outlineLevelCol="0"/>
  <sheetData>
    <row r="2" customFormat="false" ht="12.8" hidden="false" customHeight="false" outlineLevel="0" collapsed="false">
      <c r="B2" s="0" t="s">
        <v>404</v>
      </c>
    </row>
    <row r="3" customFormat="false" ht="12.8" hidden="false" customHeight="false" outlineLevel="0" collapsed="false">
      <c r="B3" s="0" t="s">
        <v>576</v>
      </c>
    </row>
    <row r="4" customFormat="false" ht="12.8" hidden="false" customHeight="false" outlineLevel="0" collapsed="false">
      <c r="B4" s="0" t="s">
        <v>577</v>
      </c>
    </row>
    <row r="5" customFormat="false" ht="12.8" hidden="false" customHeight="false" outlineLevel="0" collapsed="false">
      <c r="B5" s="0" t="s">
        <v>578</v>
      </c>
    </row>
    <row r="6" customFormat="false" ht="12.8" hidden="false" customHeight="false" outlineLevel="0" collapsed="false">
      <c r="B6" s="0" t="s">
        <v>579</v>
      </c>
    </row>
    <row r="7" customFormat="false" ht="12.8" hidden="false" customHeight="false" outlineLevel="0" collapsed="false">
      <c r="B7" s="0" t="s">
        <v>580</v>
      </c>
    </row>
    <row r="8" customFormat="false" ht="12.8" hidden="false" customHeight="false" outlineLevel="0" collapsed="false">
      <c r="B8" s="0" t="s">
        <v>581</v>
      </c>
    </row>
    <row r="9" customFormat="false" ht="12.8" hidden="false" customHeight="false" outlineLevel="0" collapsed="false">
      <c r="B9" s="0" t="s">
        <v>582</v>
      </c>
    </row>
    <row r="10" customFormat="false" ht="12.8" hidden="false" customHeight="false" outlineLevel="0" collapsed="false">
      <c r="B10" s="0" t="s">
        <v>583</v>
      </c>
    </row>
    <row r="11" customFormat="false" ht="12.8" hidden="false" customHeight="false" outlineLevel="0" collapsed="false">
      <c r="B11" s="0" t="s">
        <v>584</v>
      </c>
    </row>
    <row r="14" customFormat="false" ht="12.8" hidden="false" customHeight="false" outlineLevel="0" collapsed="false">
      <c r="B14" s="0"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588</v>
      </c>
    </row>
    <row r="23" customFormat="false" ht="12.8" hidden="false" customHeight="false" outlineLevel="0" collapsed="false">
      <c r="B23" s="0" t="s">
        <v>589</v>
      </c>
    </row>
    <row r="24" customFormat="false" ht="12.8" hidden="false" customHeight="false" outlineLevel="0" collapsed="false">
      <c r="B24" s="0" t="s">
        <v>386</v>
      </c>
    </row>
    <row r="25" customFormat="false" ht="12.8" hidden="false" customHeight="false" outlineLevel="0" collapsed="false">
      <c r="B25" s="0" t="s">
        <v>590</v>
      </c>
    </row>
    <row r="26" customFormat="false" ht="12.8" hidden="false" customHeight="false" outlineLevel="0" collapsed="false">
      <c r="B26" s="0" t="s">
        <v>591</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600</v>
      </c>
    </row>
    <row r="36" customFormat="false" ht="12.8" hidden="false" customHeight="false" outlineLevel="0" collapsed="false">
      <c r="B36" s="0" t="s">
        <v>490</v>
      </c>
    </row>
    <row r="37" customFormat="false" ht="12.8" hidden="false" customHeight="false" outlineLevel="0" collapsed="false">
      <c r="B37" s="0" t="s">
        <v>401</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1185</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2021-09-20T21:41:33Z</dcterms:modified>
  <cp:revision>198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