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<sst xmlns="http://schemas.openxmlformats.org/spreadsheetml/2006/main" count="782" uniqueCount="632">
  <si>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</si>
  <si>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</si>
  <si>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</si>
  <si>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</si>
  <si>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</si>
  <si>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</si>
  <si>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</si>
  <si>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</si>
  <si>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</si>
  <si>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</si>
  <si>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</si>
  <si>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</si>
  <si>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</si>
  <si>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</si>
  <si>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</si>
  <si>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</si>
  <si>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</si>
  <si>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</si>
  <si>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</si>
  <si>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</si>
  <si>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</si>
  <si>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</si>
  <si>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</si>
  <si>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</si>
  <si>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</si>
  <si>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</si>
  <si>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</si>
  <si>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</si>
  <si>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</si>
  <si>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</si>
  <si>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</si>
  <si>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</si>
  <si>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</si>
  <si>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</si>
  <si>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</si>
  <si>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</si>
  <si>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</si>
  <si>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</si>
  <si>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</si>
  <si>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</si>
  <si>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</si>
  <si>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</si>
  <si>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</si>
  <si>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</si>
  <si>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</si>
  <si>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</si>
  <si>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</si>
  <si>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</si>
  <si>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</si>
  <si>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</si>
  <si>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</si>
  <si>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</si>
  <si>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</si>
  <si>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</si>
  <si>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</si>
  <si>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</si>
  <si>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</si>
  <si>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</si>
  <si>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</si>
  <si>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</si>
  <si>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</si>
  <si>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</si>
  <si>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</si>
  <si>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</si>
  <si>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</si>
  <si>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</si>
  <si>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</si>
  <si>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</si>
  <si>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</si>
  <si>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</si>
  <si>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</si>
  <si>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</si>
  <si>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</si>
  <si>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</si>
  <si>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</si>
  <si>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</si>
  <si>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</si>
  <si>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</si>
  <si>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</si>
  <si>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</si>
  <si>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</si>
  <si>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</si>
  <si>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</si>
  <si>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</si>
  <si>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</si>
  <si>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</si>
  <si>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</si>
  <si>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</si>
  <si>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</si>
  <si>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</si>
  <si>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</si>
  <si>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</si>
  <si>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</si>
  <si>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</si>
  <si>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</si>
  <si>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</si>
  <si>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</si>
  <si>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</si>
  <si>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</si>
  <si>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</si>
  <si>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</si>
  <si>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</si>
  <si>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</si>
  <si>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</si>
  <si>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</si>
  <si>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</si>
  <si>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</si>
  <si>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</si>
  <si>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</si>
  <si>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</si>
  <si>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</si>
  <si>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</si>
  <si>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</si>
  <si>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</si>
  <si>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</si>
  <si>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</si>
  <si>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</si>
  <si>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</si>
  <si>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</si>
  <si>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</si>
  <si>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</si>
  <si>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</si>
  <si>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</si>
  <si>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</si>
  <si>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</si>
  <si>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</si>
  <si>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</si>
  <si>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</si>
  <si>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</si>
  <si>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</si>
  <si>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</si>
  <si>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</si>
  <si>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</si>
  <si>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</si>
  <si>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</si>
  <si>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</si>
  <si>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</si>
  <si>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</si>
  <si>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</si>
  <si>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</si>
  <si>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</si>
  <si>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</si>
  <si>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</si>
  <si>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</si>
  <si>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</si>
  <si>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</si>
  <si>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</si>
  <si>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</si>
  <si>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</si>
  <si>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</si>
  <si>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</si>
  <si>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</si>
  <si>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</si>
  <si>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</si>
  <si>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</si>
  <si>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</si>
  <si>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</si>
  <si>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</si>
  <si>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</si>
  <si>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</si>
  <si>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</si>
  <si>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</si>
  <si>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</si>
  <si>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</si>
  <si>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</si>
  <si>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</si>
  <si>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</si>
  <si>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</si>
  <si>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</si>
  <si>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</si>
  <si>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</si>
  <si>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</si>
  <si>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</si>
  <si>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</si>
  <si>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</si>
  <si>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</si>
  <si>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</si>
  <si>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</si>
  <si>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</si>
  <si>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</si>
  <si>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</si>
  <si>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</si>
  <si>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</si>
  <si>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</si>
  <si>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</si>
  <si>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</si>
  <si>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</si>
  <si>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</si>
  <si>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</si>
  <si>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</si>
  <si>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</si>
  <si>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</si>
  <si>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</si>
  <si>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</si>
  <si>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</si>
  <si>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</si>
  <si>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</si>
  <si>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</si>
  <si>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</si>
  <si>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</si>
  <si>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</si>
  <si>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</si>
  <si>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</si>
  <si>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</si>
  <si>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</si>
  <si>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</si>
  <si>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</si>
  <si>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</si>
  <si>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</si>
  <si>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</si>
  <si>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</si>
  <si>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</si>
  <si>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</si>
  <si>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</si>
  <si>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</si>
  <si>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</si>
  <si>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</si>
  <si>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</si>
  <si>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</si>
  <si>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</si>
  <si>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</si>
  <si>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</si>
  <si>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</si>
  <si>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</si>
  <si>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</si>
  <si>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</si>
  <si>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</si>
  <si>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</si>
  <si>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</si>
  <si>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</si>
  <si>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</si>
  <si>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</si>
  <si>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</si>
  <si>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</si>
  <si>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</si>
  <si>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</si>
  <si>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</si>
  <si>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</si>
  <si>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</si>
  <si>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</si>
  <si>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</si>
  <si>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</si>
  <si>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</si>
  <si>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</si>
  <si>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</si>
  <si>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</si>
  <si>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</si>
  <si>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</si>
  <si>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</si>
  <si>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</si>
  <si>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</si>
  <si>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</si>
  <si>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</si>
  <si>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</si>
  <si>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</si>
  <si>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</si>
  <si>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</si>
  <si>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</si>
  <si>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</si>
  <si>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</si>
  <si>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</si>
  <si>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</si>
  <si>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</si>
  <si>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</si>
  <si>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</si>
  <si>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</si>
  <si>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</si>
  <si>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</si>
  <si>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</si>
  <si>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</si>
  <si>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</si>
  <si>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</si>
  <si>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</si>
  <si>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</si>
  <si>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</si>
  <si>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</si>
  <si>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</si>
  <si>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</si>
  <si>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</si>
  <si>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</si>
  <si>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</si>
  <si>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</si>
  <si>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</si>
  <si>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</si>
  <si>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</si>
  <si>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</si>
  <si>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</si>
  <si>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</si>
  <si>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</si>
  <si>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</si>
  <si>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</si>
  <si>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</si>
  <si>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</si>
  <si>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</si>
  <si>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</si>
  <si>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</si>
  <si>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</si>
  <si>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</si>
  <si>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</si>
  <si>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</si>
  <si>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</si>
  <si>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</si>
  <si>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</si>
  <si>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</si>
  <si>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</si>
  <si>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</si>
  <si>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</si>
  <si>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</si>
  <si>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</si>
  <si>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</si>
  <si>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</si>
  <si>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</si>
  <si>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</si>
  <si>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</si>
  <si>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</si>
  <si>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</si>
  <si>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</si>
  <si>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</si>
  <si>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</si>
  <si>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</si>
  <si>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</si>
  <si>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</si>
  <si>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</si>
  <si>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</si>
  <si>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</si>
  <si>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</si>
  <si>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</si>
  <si>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</si>
  <si>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</si>
  <si>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</si>
  <si>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</si>
  <si>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</si>
  <si>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</si>
  <si>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</si>
  <si>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</si>
  <si>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</si>
  <si>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</si>
  <si>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</si>
  <si>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</si>
  <si>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</si>
  <si>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</si>
  <si>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</si>
  <si>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</si>
  <si>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</si>
  <si>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</si>
  <si>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</si>
  <si>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</si>
  <si>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</si>
  <si>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</si>
  <si>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</si>
  <si>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</si>
  <si>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</si>
  <si>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</si>
  <si>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</si>
  <si>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</si>
  <si>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E570 E575 E570C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</si>
  <si>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</si>
  <si>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</si>
  <si>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</si>
  <si>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</si>
  <si>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</si>
  <si>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</si>
  <si>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</si>
  <si>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</si>
  <si>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</si>
  <si>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</si>
  <si>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</si>
  <si>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</si>
  <si>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</si>
  <si>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</si>
  <si>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</si>
  <si>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E570 - DE</t>
  </si>
  <si>
    <t xml:space="preserve">German</t>
  </si>
  <si>
    <t xml:space="preserve">01AX172</t>
  </si>
  <si>
    <t xml:space="preserve">Price – NON-Backlit</t>
  </si>
  <si>
    <t xml:space="preserve">Lenovo E570 - FR FBA</t>
  </si>
  <si>
    <t xml:space="preserve">French</t>
  </si>
  <si>
    <t xml:space="preserve">01AX131</t>
  </si>
  <si>
    <t xml:space="preserve">Packing size</t>
  </si>
  <si>
    <t xml:space="preserve">Big</t>
  </si>
  <si>
    <t xml:space="preserve">Lenovo E570 - IT</t>
  </si>
  <si>
    <t xml:space="preserve">Italian</t>
  </si>
  <si>
    <t xml:space="preserve">01AX177</t>
  </si>
  <si>
    <t xml:space="preserve">Package height (CM)</t>
  </si>
  <si>
    <t xml:space="preserve">Lenovo E570 - ES</t>
  </si>
  <si>
    <t xml:space="preserve">Spanish</t>
  </si>
  <si>
    <t xml:space="preserve">01AX130</t>
  </si>
  <si>
    <t xml:space="preserve">Package width (CM)</t>
  </si>
  <si>
    <t xml:space="preserve">Lenovo E570 - UK FBA</t>
  </si>
  <si>
    <t xml:space="preserve">UK</t>
  </si>
  <si>
    <t xml:space="preserve">01AX149</t>
  </si>
  <si>
    <t xml:space="preserve">Package length (CM)</t>
  </si>
  <si>
    <t xml:space="preserve">Lenovo E570 - NOR</t>
  </si>
  <si>
    <t xml:space="preserve">Scandinavian – Nordic</t>
  </si>
  <si>
    <t xml:space="preserve">01EN353</t>
  </si>
  <si>
    <t xml:space="preserve">Origin of Product</t>
  </si>
  <si>
    <t xml:space="preserve">Lenovo E570 - BE</t>
  </si>
  <si>
    <t xml:space="preserve">Belgian</t>
  </si>
  <si>
    <t xml:space="preserve">01AX126</t>
  </si>
  <si>
    <t xml:space="preserve">Package weight (GR)</t>
  </si>
  <si>
    <t xml:space="preserve">Lenovo E570 - BG</t>
  </si>
  <si>
    <t xml:space="preserve">Bulgarian</t>
  </si>
  <si>
    <t xml:space="preserve">01AX207</t>
  </si>
  <si>
    <t xml:space="preserve">Lenovo E570 - CZ</t>
  </si>
  <si>
    <t xml:space="preserve">Czech</t>
  </si>
  <si>
    <t xml:space="preserve">01AX168</t>
  </si>
  <si>
    <t xml:space="preserve">Parent sku</t>
  </si>
  <si>
    <t xml:space="preserve">Lenovo E570 parent</t>
  </si>
  <si>
    <t xml:space="preserve">Lenovo E570 - DK</t>
  </si>
  <si>
    <t xml:space="preserve">Danish</t>
  </si>
  <si>
    <t xml:space="preserve">01AX169</t>
  </si>
  <si>
    <t xml:space="preserve">Parent EAN</t>
  </si>
  <si>
    <t xml:space="preserve">Lenovo E570 - HU</t>
  </si>
  <si>
    <t xml:space="preserve">Hungarian</t>
  </si>
  <si>
    <t xml:space="preserve">01AX215</t>
  </si>
  <si>
    <t xml:space="preserve">Lenovo E570 - NL</t>
  </si>
  <si>
    <t xml:space="preserve">Dutch</t>
  </si>
  <si>
    <t xml:space="preserve">01AX219</t>
  </si>
  <si>
    <t xml:space="preserve">Item_type</t>
  </si>
  <si>
    <t xml:space="preserve">laptop-computer-replacement-parts</t>
  </si>
  <si>
    <t xml:space="preserve">Lenovo E570 - NO</t>
  </si>
  <si>
    <t xml:space="preserve">Norwegian</t>
  </si>
  <si>
    <t xml:space="preserve">01AX220</t>
  </si>
  <si>
    <t xml:space="preserve">Lenovo E570 - PL</t>
  </si>
  <si>
    <t xml:space="preserve">Polish</t>
  </si>
  <si>
    <t xml:space="preserve">01AX221</t>
  </si>
  <si>
    <t xml:space="preserve">Default quantity</t>
  </si>
  <si>
    <t xml:space="preserve">Lenovo E570 - PT</t>
  </si>
  <si>
    <t xml:space="preserve">Portuguese</t>
  </si>
  <si>
    <t xml:space="preserve">01AX222</t>
  </si>
  <si>
    <t xml:space="preserve">Lenovo E570 - SE/FI</t>
  </si>
  <si>
    <t xml:space="preserve">Swedish – Finnish</t>
  </si>
  <si>
    <t xml:space="preserve">01AX226</t>
  </si>
  <si>
    <t xml:space="preserve">Format</t>
  </si>
  <si>
    <t xml:space="preserve">Update</t>
  </si>
  <si>
    <t xml:space="preserve">Lenovo E570 - CH</t>
  </si>
  <si>
    <t xml:space="preserve">Swiss</t>
  </si>
  <si>
    <t xml:space="preserve">01AX227</t>
  </si>
  <si>
    <t xml:space="preserve">Lenovo E570 - US INT</t>
  </si>
  <si>
    <t xml:space="preserve">US International</t>
  </si>
  <si>
    <t xml:space="preserve">01AX150</t>
  </si>
  <si>
    <t xml:space="preserve">Lenovo E570 - RUS</t>
  </si>
  <si>
    <t xml:space="preserve">Russian</t>
  </si>
  <si>
    <t xml:space="preserve">01AX223</t>
  </si>
  <si>
    <t xml:space="preserve">Bullet Point 1:</t>
  </si>
  <si>
    <t xml:space="preserve">Lenovo E570 - US</t>
  </si>
  <si>
    <t xml:space="preserve">US</t>
  </si>
  <si>
    <t xml:space="preserve">01AX160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</si>
  <si>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</si>
  <si>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</si>
  <si>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</si>
  <si>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</si>
  <si>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</si>
  <si>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</si>
  <si>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</si>
  <si>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English</t>
  </si>
  <si>
    <t xml:space="preserve">Marketplace</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</si>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</sst>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E570 parent</v>
      </c>
      <c r="C4" s="29" t="s">
        <v>345</v>
      </c>
      <c r="D4" s="30" t="n">
        <f aca="false">Values!B14</f>
        <v>5714401571995</v>
      </c>
      <c r="E4" s="31" t="s">
        <v>346</v>
      </c>
      <c r="F4" s="28" t="str">
        <f aca="false">SUBSTITUTE(Values!B1, "{language}", "") &amp; " " &amp; Values!B3</f>
        <v>replacement  backlit keyboard for Lenovo Thinkpad  E570 E575 E570C</v>
      </c>
      <c r="G4" s="29" t="s">
        <v>345</v>
      </c>
      <c r="H4" s="27" t="str">
        <f aca="false">Values!B16</f>
        <v>laptop-computer-replacement-parts</v>
      </c>
      <c r="I4" s="27" t="str">
        <f aca="false">IF(ISBLANK(Values!E3),"","4730574031")</f>
        <v>4730574031</v>
      </c>
      <c r="J4" s="32" t="str">
        <f aca="false">Values!B13</f>
        <v>Lenovo E570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E570 - DE</v>
      </c>
      <c r="C5" s="32" t="str">
        <f aca="false">IF(ISBLANK(Values!E4),"","TellusRem")</f>
        <v>TellusRem</v>
      </c>
      <c r="D5" s="30" t="n">
        <f aca="false">IF(ISBLANK(Values!E4),"",Values!E4)</f>
        <v>5714401571018</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E570 E575 E570C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E570 - DE</v>
      </c>
      <c r="K5" s="28" t="n">
        <f aca="false">IF(ISBLANK(Values!E4),"",IF(Values!J4, Values!$B$4, Values!$B$5))</f>
        <v>51.99</v>
      </c>
      <c r="L5" s="40" t="n">
        <f aca="false">IF(ISBLANK(Values!E4),"",IF($CO5="DEFAULT", Values!$B$18, ""))</f>
        <v>5</v>
      </c>
      <c r="M5" s="28" t="str">
        <f aca="false">IF(ISBLANK(Values!E4),"",Values!$M4)</f>
        <v>https://download.lenovo.com/Images/Parts/01AX172/01AX172_A.jpg</v>
      </c>
      <c r="N5" s="28" t="str">
        <f aca="false">IF(ISBLANK(Values!$F4),"",Values!N4)</f>
        <v>https://download.lenovo.com/Images/Parts/01AX172/01AX172_B.jpg</v>
      </c>
      <c r="O5" s="28" t="str">
        <f aca="false">IF(ISBLANK(Values!$F4),"",Values!O4)</f>
        <v>https://download.lenovo.com/Images/Parts/01AX172/01AX172_details.jpg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E570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E570 E575 E570C.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E570 - FR FBA</v>
      </c>
      <c r="C6" s="32" t="str">
        <f aca="false">IF(ISBLANK(Values!E5),"","TellusRem")</f>
        <v>TellusRem</v>
      </c>
      <c r="D6" s="30" t="n">
        <f aca="false">IF(ISBLANK(Values!E5),"",Values!E5)</f>
        <v>5714401571025</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E570 E575 E570C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E570 - FR FBA</v>
      </c>
      <c r="K6" s="28" t="n">
        <f aca="false">IF(ISBLANK(Values!E5),"",IF(Values!J5, Values!$B$4, Values!$B$5))</f>
        <v>51.99</v>
      </c>
      <c r="L6" s="40" t="n">
        <f aca="false">IF(ISBLANK(Values!E5),"",IF($CO6="DEFAULT", Values!$B$18, ""))</f>
        <v>5</v>
      </c>
      <c r="M6" s="28" t="str">
        <f aca="false">IF(ISBLANK(Values!E5),"",Values!$M5)</f>
        <v>https://download.lenovo.com/Images/Parts/01AX131/01AX131_A.jpg</v>
      </c>
      <c r="N6" s="28" t="str">
        <f aca="false">IF(ISBLANK(Values!$F5),"",Values!N5)</f>
        <v>https://download.lenovo.com/Images/Parts/01AX131/01AX131_B.jpg</v>
      </c>
      <c r="O6" s="28" t="str">
        <f aca="false">IF(ISBLANK(Values!$F5),"",Values!O5)</f>
        <v>https://download.lenovo.com/Images/Parts/01AX131/01AX131_details.jpg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E570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E570 E575 E570C.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E570 - IT</v>
      </c>
      <c r="C7" s="32" t="str">
        <f aca="false">IF(ISBLANK(Values!E6),"","TellusRem")</f>
        <v>TellusRem</v>
      </c>
      <c r="D7" s="30" t="n">
        <f aca="false">IF(ISBLANK(Values!E6),"",Values!E6)</f>
        <v>5714401571032</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E570 E575 E570C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E570 - IT</v>
      </c>
      <c r="K7" s="28" t="n">
        <f aca="false">IF(ISBLANK(Values!E6),"",IF(Values!J6, Values!$B$4, Values!$B$5))</f>
        <v>51.99</v>
      </c>
      <c r="L7" s="40" t="n">
        <f aca="false">IF(ISBLANK(Values!E6),"",IF($CO7="DEFAULT", Values!$B$18, ""))</f>
        <v>5</v>
      </c>
      <c r="M7" s="28" t="str">
        <f aca="false">IF(ISBLANK(Values!E6),"",Values!$M6)</f>
        <v>https://download.lenovo.com/Images/Parts/01AX177/01AX177_A.jpg</v>
      </c>
      <c r="N7" s="28" t="str">
        <f aca="false">IF(ISBLANK(Values!$F6),"",Values!N6)</f>
        <v>https://download.lenovo.com/Images/Parts/01AX177/01AX177_B.jpg</v>
      </c>
      <c r="O7" s="28" t="str">
        <f aca="false">IF(ISBLANK(Values!$F6),"",Values!O6)</f>
        <v>https://download.lenovo.com/Images/Parts/01AX177/01AX177_details.jpg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E570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E570 E575 E570C.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E570 - ES</v>
      </c>
      <c r="C8" s="32" t="str">
        <f aca="false">IF(ISBLANK(Values!E7),"","TellusRem")</f>
        <v>TellusRem</v>
      </c>
      <c r="D8" s="30" t="n">
        <f aca="false">IF(ISBLANK(Values!E7),"",Values!E7)</f>
        <v>5714401571049</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E570 E575 E570C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E570 - ES</v>
      </c>
      <c r="K8" s="28" t="n">
        <f aca="false">IF(ISBLANK(Values!E7),"",IF(Values!J7, Values!$B$4, Values!$B$5))</f>
        <v>51.99</v>
      </c>
      <c r="L8" s="40" t="n">
        <f aca="false">IF(ISBLANK(Values!E7),"",IF($CO8="DEFAULT", Values!$B$18, ""))</f>
        <v>5</v>
      </c>
      <c r="M8" s="28" t="str">
        <f aca="false">IF(ISBLANK(Values!E7),"",Values!$M7)</f>
        <v>https://download.lenovo.com/Images/Parts/01AX130/01AX130_A.jpg</v>
      </c>
      <c r="N8" s="28" t="str">
        <f aca="false">IF(ISBLANK(Values!$F7),"",Values!N7)</f>
        <v>https://download.lenovo.com/Images/Parts/01AX130/01AX130_B.jpg</v>
      </c>
      <c r="O8" s="28" t="str">
        <f aca="false">IF(ISBLANK(Values!$F7),"",Values!O7)</f>
        <v>https://download.lenovo.com/Images/Parts/01AX130/01AX130_details.jpg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E570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E570 E575 E570C.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E570 - UK FBA</v>
      </c>
      <c r="C9" s="32" t="str">
        <f aca="false">IF(ISBLANK(Values!E8),"","TellusRem")</f>
        <v>TellusRem</v>
      </c>
      <c r="D9" s="30" t="n">
        <f aca="false">IF(ISBLANK(Values!E8),"",Values!E8)</f>
        <v>5714401571056</v>
      </c>
      <c r="E9" s="31" t="str">
        <f aca="false">IF(ISBLANK(Values!E8),"","EAN")</f>
        <v>EAN</v>
      </c>
      <c r="F9" s="28" t="str">
        <f aca="false">IF(ISBLANK(Values!E8),"",IF(Values!J8, SUBSTITUTE(Values!$B$1, "{language}", Values!H8) &amp; " " &amp;Values!$B$3, SUBSTITUTE(Values!$B$2, "{language}", Values!$H8) &amp; " " &amp;Values!$B$3))</f>
        <v>replacement UK non-backlit keyboard for Lenovo Thinkpad  E570 E575 E570C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E570 - UK FBA</v>
      </c>
      <c r="K9" s="28" t="n">
        <f aca="false">IF(ISBLANK(Values!E8),"",IF(Values!J8, Values!$B$4, Values!$B$5))</f>
        <v>51.99</v>
      </c>
      <c r="L9" s="40" t="n">
        <f aca="false">IF(ISBLANK(Values!E8),"",IF($CO9="DEFAULT", Values!$B$18, ""))</f>
        <v>5</v>
      </c>
      <c r="M9" s="28" t="str">
        <f aca="false">IF(ISBLANK(Values!E8),"",Values!$M8)</f>
        <v>https://download.lenovo.com/Images/Parts/01AX149/01AX149_A.jpg</v>
      </c>
      <c r="N9" s="28" t="str">
        <f aca="false">IF(ISBLANK(Values!$F8),"",Values!N8)</f>
        <v>https://download.lenovo.com/Images/Parts/01AX149/01AX149_B.jpg</v>
      </c>
      <c r="O9" s="28" t="str">
        <f aca="false">IF(ISBLANK(Values!$F8),"",Values!O8)</f>
        <v>https://download.lenovo.com/Images/Parts/01AX149/01AX149_details.jpg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E570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E570 E575 E570C.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Lenovo E570 - NOR</v>
      </c>
      <c r="C10" s="32" t="str">
        <f aca="false">IF(ISBLANK(Values!E9),"","TellusRem")</f>
        <v>TellusRem</v>
      </c>
      <c r="D10" s="30" t="n">
        <f aca="false">IF(ISBLANK(Values!E9),"",Values!E9)</f>
        <v>5714401571063</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E570 E575 E570C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E570 - NOR</v>
      </c>
      <c r="K10" s="28" t="n">
        <f aca="false">IF(ISBLANK(Values!E9),"",IF(Values!J9, Values!$B$4, Values!$B$5))</f>
        <v>51.99</v>
      </c>
      <c r="L10" s="40" t="n">
        <f aca="false">IF(ISBLANK(Values!E9),"",IF($CO10="DEFAULT", Values!$B$18, ""))</f>
        <v>5</v>
      </c>
      <c r="M10" s="28" t="str">
        <f aca="false">IF(ISBLANK(Values!E9),"",Values!$M9)</f>
        <v>https://download.lenovo.com/Images/Parts/01EN353/01EN353_A.jpg</v>
      </c>
      <c r="N10" s="28" t="str">
        <f aca="false">IF(ISBLANK(Values!$F9),"",Values!N9)</f>
        <v>https://download.lenovo.com/Images/Parts/01EN353/01EN353_B.jpg</v>
      </c>
      <c r="O10" s="28" t="str">
        <f aca="false">IF(ISBLANK(Values!$F9),"",Values!O9)</f>
        <v>https://download.lenovo.com/Images/Parts/01EN353/01EN353_details.jpg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E570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E570 E575 E570C.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Lenovo E570 - BE</v>
      </c>
      <c r="C11" s="32" t="str">
        <f aca="false">IF(ISBLANK(Values!E10),"","TellusRem")</f>
        <v>TellusRem</v>
      </c>
      <c r="D11" s="30" t="n">
        <f aca="false">IF(ISBLANK(Values!E10),"",Values!E10)</f>
        <v>5714401571070</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E570 E575 E570C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E570 - BE</v>
      </c>
      <c r="K11" s="28" t="n">
        <f aca="false">IF(ISBLANK(Values!E10),"",IF(Values!J10, Values!$B$4, Values!$B$5))</f>
        <v>51.99</v>
      </c>
      <c r="L11" s="40" t="n">
        <f aca="false">IF(ISBLANK(Values!E10),"",IF($CO11="DEFAULT", Values!$B$18, ""))</f>
        <v>5</v>
      </c>
      <c r="M11" s="28" t="str">
        <f aca="false">IF(ISBLANK(Values!E10),"",Values!$M10)</f>
        <v>https://download.lenovo.com/Images/Parts/01AX126/01AX126_A.jpg</v>
      </c>
      <c r="N11" s="28" t="str">
        <f aca="false">IF(ISBLANK(Values!$F10),"",Values!N10)</f>
        <v>https://download.lenovo.com/Images/Parts/01AX126/01AX126_B.jpg</v>
      </c>
      <c r="O11" s="28" t="str">
        <f aca="false">IF(ISBLANK(Values!$F10),"",Values!O10)</f>
        <v>https://download.lenovo.com/Images/Parts/01AX126/01AX126_details.jpg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E570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E570 E575 E570C.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Lenovo E570 - BG</v>
      </c>
      <c r="C12" s="32" t="str">
        <f aca="false">IF(ISBLANK(Values!E11),"","TellusRem")</f>
        <v>TellusRem</v>
      </c>
      <c r="D12" s="30" t="n">
        <f aca="false">IF(ISBLANK(Values!E11),"",Values!E11)</f>
        <v>5714401571087</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E570 E575 E570C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E570 - BG</v>
      </c>
      <c r="K12" s="28" t="n">
        <f aca="false">IF(ISBLANK(Values!E11),"",IF(Values!J11, Values!$B$4, Values!$B$5))</f>
        <v>51.99</v>
      </c>
      <c r="L12" s="40" t="n">
        <f aca="false">IF(ISBLANK(Values!E11),"",IF($CO12="DEFAULT", Values!$B$18, ""))</f>
        <v>5</v>
      </c>
      <c r="M12" s="28" t="str">
        <f aca="false">IF(ISBLANK(Values!E11),"",Values!$M11)</f>
        <v>https://download.lenovo.com/Images/Parts/01AX207/01AX207_A.jpg</v>
      </c>
      <c r="N12" s="28" t="str">
        <f aca="false">IF(ISBLANK(Values!$F11),"",Values!N11)</f>
        <v>https://download.lenovo.com/Images/Parts/01AX207/01AX207_B.jpg</v>
      </c>
      <c r="O12" s="28" t="str">
        <f aca="false">IF(ISBLANK(Values!$F11),"",Values!O11)</f>
        <v>https://download.lenovo.com/Images/Parts/01AX207/01AX207_details.jpg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E570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E570 E575 E570C.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Lenovo E570 - CZ</v>
      </c>
      <c r="C13" s="32" t="str">
        <f aca="false">IF(ISBLANK(Values!E12),"","TellusRem")</f>
        <v>TellusRem</v>
      </c>
      <c r="D13" s="30" t="n">
        <f aca="false">IF(ISBLANK(Values!E12),"",Values!E12)</f>
        <v>5714401571094</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E570 E575 E570C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E570 - CZ</v>
      </c>
      <c r="K13" s="28" t="n">
        <f aca="false">IF(ISBLANK(Values!E12),"",IF(Values!J12, Values!$B$4, Values!$B$5))</f>
        <v>51.99</v>
      </c>
      <c r="L13" s="40" t="n">
        <f aca="false">IF(ISBLANK(Values!E12),"",IF($CO13="DEFAULT", Values!$B$18, ""))</f>
        <v>5</v>
      </c>
      <c r="M13" s="28" t="str">
        <f aca="false">IF(ISBLANK(Values!E12),"",Values!$M12)</f>
        <v>https://download.lenovo.com/Images/Parts/01AX168/01AX168_A.jpg</v>
      </c>
      <c r="N13" s="28" t="str">
        <f aca="false">IF(ISBLANK(Values!$F12),"",Values!N12)</f>
        <v>https://download.lenovo.com/Images/Parts/01AX168/01AX168_B.jpg</v>
      </c>
      <c r="O13" s="28" t="str">
        <f aca="false">IF(ISBLANK(Values!$F12),"",Values!O12)</f>
        <v>https://download.lenovo.com/Images/Parts/01AX168/01AX168_details.jpg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E570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E570 E575 E570C.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Lenovo E570 - DK</v>
      </c>
      <c r="C14" s="32" t="str">
        <f aca="false">IF(ISBLANK(Values!E13),"","TellusRem")</f>
        <v>TellusRem</v>
      </c>
      <c r="D14" s="30" t="n">
        <f aca="false">IF(ISBLANK(Values!E13),"",Values!E13)</f>
        <v>5714401571100</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E570 E575 E570C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E570 - DK</v>
      </c>
      <c r="K14" s="28" t="n">
        <f aca="false">IF(ISBLANK(Values!E13),"",IF(Values!J13, Values!$B$4, Values!$B$5))</f>
        <v>51.99</v>
      </c>
      <c r="L14" s="40" t="n">
        <f aca="false">IF(ISBLANK(Values!E13),"",IF($CO14="DEFAULT", Values!$B$18, ""))</f>
        <v>5</v>
      </c>
      <c r="M14" s="28" t="str">
        <f aca="false">IF(ISBLANK(Values!E13),"",Values!$M13)</f>
        <v>https://download.lenovo.com/Images/Parts/01AX169/01AX169_A.jpg</v>
      </c>
      <c r="N14" s="28" t="str">
        <f aca="false">IF(ISBLANK(Values!$F13),"",Values!N13)</f>
        <v>https://download.lenovo.com/Images/Parts/01AX169/01AX169_B.jpg</v>
      </c>
      <c r="O14" s="28" t="str">
        <f aca="false">IF(ISBLANK(Values!$F13),"",Values!O13)</f>
        <v>https://download.lenovo.com/Images/Parts/01AX169/01AX169_details.jpg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E570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E570 E575 E570C.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8" t="str">
        <f aca="false">IF(ISBLANK(Values!E14),"",Values!F14)</f>
        <v>Lenovo E570 - HU</v>
      </c>
      <c r="C15" s="32" t="str">
        <f aca="false">IF(ISBLANK(Values!E14),"","TellusRem")</f>
        <v>TellusRem</v>
      </c>
      <c r="D15" s="30" t="n">
        <f aca="false">IF(ISBLANK(Values!E14),"",Values!E14)</f>
        <v>5714401571117</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E570 E575 E570C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E570 - HU</v>
      </c>
      <c r="K15" s="28" t="n">
        <f aca="false">IF(ISBLANK(Values!E14),"",IF(Values!J14, Values!$B$4, Values!$B$5))</f>
        <v>51.99</v>
      </c>
      <c r="L15" s="40" t="n">
        <f aca="false">IF(ISBLANK(Values!E14),"",IF($CO15="DEFAULT", Values!$B$18, ""))</f>
        <v>5</v>
      </c>
      <c r="M15" s="28" t="str">
        <f aca="false">IF(ISBLANK(Values!E14),"",Values!$M14)</f>
        <v>https://download.lenovo.com/Images/Parts/01AX215/01AX215_A.jpg</v>
      </c>
      <c r="N15" s="28" t="str">
        <f aca="false">IF(ISBLANK(Values!$F14),"",Values!N14)</f>
        <v>https://download.lenovo.com/Images/Parts/01AX215/01AX215_B.jpg</v>
      </c>
      <c r="O15" s="28" t="str">
        <f aca="false">IF(ISBLANK(Values!$F14),"",Values!O14)</f>
        <v>https://download.lenovo.com/Images/Parts/01AX215/01AX215_details.jpg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E570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E570 E575 E570C.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8" t="str">
        <f aca="false">IF(ISBLANK(Values!E15),"",Values!F15)</f>
        <v>Lenovo E570 - NL</v>
      </c>
      <c r="C16" s="32" t="str">
        <f aca="false">IF(ISBLANK(Values!E15),"","TellusRem")</f>
        <v>TellusRem</v>
      </c>
      <c r="D16" s="30" t="n">
        <f aca="false">IF(ISBLANK(Values!E15),"",Values!E15)</f>
        <v>5714401571124</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E570 E575 E570C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E570 - NL</v>
      </c>
      <c r="K16" s="28" t="n">
        <f aca="false">IF(ISBLANK(Values!E15),"",IF(Values!J15, Values!$B$4, Values!$B$5))</f>
        <v>51.99</v>
      </c>
      <c r="L16" s="40" t="n">
        <f aca="false">IF(ISBLANK(Values!E15),"",IF($CO16="DEFAULT", Values!$B$18, ""))</f>
        <v>5</v>
      </c>
      <c r="M16" s="28" t="str">
        <f aca="false">IF(ISBLANK(Values!E15),"",Values!$M15)</f>
        <v>https://download.lenovo.com/Images/Parts/01AX219/01AX219_A.jpg</v>
      </c>
      <c r="N16" s="28" t="str">
        <f aca="false">IF(ISBLANK(Values!$F15),"",Values!N15)</f>
        <v>https://download.lenovo.com/Images/Parts/01AX219/01AX219_B.jpg</v>
      </c>
      <c r="O16" s="28" t="str">
        <f aca="false">IF(ISBLANK(Values!$F15),"",Values!O15)</f>
        <v>https://download.lenovo.com/Images/Parts/01AX219/01AX219_details.jpg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E570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E570 E575 E570C.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8" t="str">
        <f aca="false">IF(ISBLANK(Values!E16),"",Values!F16)</f>
        <v>Lenovo E570 - NO</v>
      </c>
      <c r="C17" s="32" t="str">
        <f aca="false">IF(ISBLANK(Values!E16),"","TellusRem")</f>
        <v>TellusRem</v>
      </c>
      <c r="D17" s="30" t="n">
        <f aca="false">IF(ISBLANK(Values!E16),"",Values!E16)</f>
        <v>5714401571131</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E570 E575 E570C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E570 - NO</v>
      </c>
      <c r="K17" s="28" t="n">
        <f aca="false">IF(ISBLANK(Values!E16),"",IF(Values!J16, Values!$B$4, Values!$B$5))</f>
        <v>51.99</v>
      </c>
      <c r="L17" s="40" t="n">
        <f aca="false">IF(ISBLANK(Values!E16),"",IF($CO17="DEFAULT", Values!$B$18, ""))</f>
        <v>5</v>
      </c>
      <c r="M17" s="28" t="str">
        <f aca="false">IF(ISBLANK(Values!E16),"",Values!$M16)</f>
        <v>https://download.lenovo.com/Images/Parts/01AX220/01AX220_A.jpg</v>
      </c>
      <c r="N17" s="28" t="str">
        <f aca="false">IF(ISBLANK(Values!$F16),"",Values!N16)</f>
        <v>https://download.lenovo.com/Images/Parts/01AX220/01AX220_B.jpg</v>
      </c>
      <c r="O17" s="28" t="str">
        <f aca="false">IF(ISBLANK(Values!$F16),"",Values!O16)</f>
        <v>https://download.lenovo.com/Images/Parts/01AX220/01AX220_details.jpg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E570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E570 E575 E570C.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8" t="str">
        <f aca="false">IF(ISBLANK(Values!E17),"",Values!F17)</f>
        <v>Lenovo E570 - PL</v>
      </c>
      <c r="C18" s="32" t="str">
        <f aca="false">IF(ISBLANK(Values!E17),"","TellusRem")</f>
        <v>TellusRem</v>
      </c>
      <c r="D18" s="30" t="n">
        <f aca="false">IF(ISBLANK(Values!E17),"",Values!E17)</f>
        <v>5714401571148</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E570 E575 E570C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E570 - PL</v>
      </c>
      <c r="K18" s="28" t="n">
        <f aca="false">IF(ISBLANK(Values!E17),"",IF(Values!J17, Values!$B$4, Values!$B$5))</f>
        <v>51.99</v>
      </c>
      <c r="L18" s="40" t="n">
        <f aca="false">IF(ISBLANK(Values!E17),"",IF($CO18="DEFAULT", Values!$B$18, ""))</f>
        <v>5</v>
      </c>
      <c r="M18" s="28" t="str">
        <f aca="false">IF(ISBLANK(Values!E17),"",Values!$M17)</f>
        <v>https://download.lenovo.com/Images/Parts/01AX221/01AX221_A.jpg</v>
      </c>
      <c r="N18" s="28" t="str">
        <f aca="false">IF(ISBLANK(Values!$F17),"",Values!N17)</f>
        <v>https://download.lenovo.com/Images/Parts/01AX221/01AX221_B.jpg</v>
      </c>
      <c r="O18" s="28" t="str">
        <f aca="false">IF(ISBLANK(Values!$F17),"",Values!O17)</f>
        <v>https://download.lenovo.com/Images/Parts/01AX221/01AX221_details.jpg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E570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E570 E575 E570C.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8" t="str">
        <f aca="false">IF(ISBLANK(Values!E18),"",Values!F18)</f>
        <v>Lenovo E570 - PT</v>
      </c>
      <c r="C19" s="32" t="str">
        <f aca="false">IF(ISBLANK(Values!E18),"","TellusRem")</f>
        <v>TellusRem</v>
      </c>
      <c r="D19" s="30" t="n">
        <f aca="false">IF(ISBLANK(Values!E18),"",Values!E18)</f>
        <v>5714401571155</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E570 E575 E570C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E570 - PT</v>
      </c>
      <c r="K19" s="28" t="n">
        <f aca="false">IF(ISBLANK(Values!E18),"",IF(Values!J18, Values!$B$4, Values!$B$5))</f>
        <v>51.99</v>
      </c>
      <c r="L19" s="40" t="n">
        <f aca="false">IF(ISBLANK(Values!E18),"",IF($CO19="DEFAULT", Values!$B$18, ""))</f>
        <v>5</v>
      </c>
      <c r="M19" s="28" t="str">
        <f aca="false">IF(ISBLANK(Values!E18),"",Values!$M18)</f>
        <v>https://download.lenovo.com/Images/Parts/01AX222/01AX222_A.jpg</v>
      </c>
      <c r="N19" s="28" t="str">
        <f aca="false">IF(ISBLANK(Values!$F18),"",Values!N18)</f>
        <v>https://download.lenovo.com/Images/Parts/01AX222/01AX222_B.jpg</v>
      </c>
      <c r="O19" s="28" t="str">
        <f aca="false">IF(ISBLANK(Values!$F18),"",Values!O18)</f>
        <v>https://download.lenovo.com/Images/Parts/01AX222/01AX222_details.jpg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E570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E570 E575 E570C.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8" t="str">
        <f aca="false">IF(ISBLANK(Values!E19),"",Values!F19)</f>
        <v>Lenovo E570 - SE/FI</v>
      </c>
      <c r="C20" s="32" t="str">
        <f aca="false">IF(ISBLANK(Values!E19),"","TellusRem")</f>
        <v>TellusRem</v>
      </c>
      <c r="D20" s="30" t="n">
        <f aca="false">IF(ISBLANK(Values!E19),"",Values!E19)</f>
        <v>5714401571162</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E570 E575 E570C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E570 - SE/FI</v>
      </c>
      <c r="K20" s="28" t="n">
        <f aca="false">IF(ISBLANK(Values!E19),"",IF(Values!J19, Values!$B$4, Values!$B$5))</f>
        <v>51.99</v>
      </c>
      <c r="L20" s="40" t="n">
        <f aca="false">IF(ISBLANK(Values!E19),"",IF($CO20="DEFAULT", Values!$B$18, ""))</f>
        <v>5</v>
      </c>
      <c r="M20" s="28" t="str">
        <f aca="false">IF(ISBLANK(Values!E19),"",Values!$M19)</f>
        <v>https://download.lenovo.com/Images/Parts/01AX226/01AX226_A.jpg</v>
      </c>
      <c r="N20" s="28" t="str">
        <f aca="false">IF(ISBLANK(Values!$F19),"",Values!N19)</f>
        <v>https://download.lenovo.com/Images/Parts/01AX226/01AX226_B.jpg</v>
      </c>
      <c r="O20" s="28" t="str">
        <f aca="false">IF(ISBLANK(Values!$F19),"",Values!O19)</f>
        <v>https://download.lenovo.com/Images/Parts/01AX226/01AX226_details.jpg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E570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E570 E575 E570C.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8" t="str">
        <f aca="false">IF(ISBLANK(Values!E20),"",Values!F20)</f>
        <v>Lenovo E570 - CH</v>
      </c>
      <c r="C21" s="32" t="str">
        <f aca="false">IF(ISBLANK(Values!E20),"","TellusRem")</f>
        <v>TellusRem</v>
      </c>
      <c r="D21" s="30" t="n">
        <f aca="false">IF(ISBLANK(Values!E20),"",Values!E20)</f>
        <v>5714401571179</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E570 E575 E570C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E570 - CH</v>
      </c>
      <c r="K21" s="28" t="n">
        <f aca="false">IF(ISBLANK(Values!E20),"",IF(Values!J20, Values!$B$4, Values!$B$5))</f>
        <v>51.99</v>
      </c>
      <c r="L21" s="40" t="n">
        <f aca="false">IF(ISBLANK(Values!E20),"",IF($CO21="DEFAULT", Values!$B$18, ""))</f>
        <v>5</v>
      </c>
      <c r="M21" s="28" t="str">
        <f aca="false">IF(ISBLANK(Values!E20),"",Values!$M20)</f>
        <v>https://download.lenovo.com/Images/Parts/01AX227/01AX227_A.jpg</v>
      </c>
      <c r="N21" s="28" t="str">
        <f aca="false">IF(ISBLANK(Values!$F20),"",Values!N20)</f>
        <v>https://download.lenovo.com/Images/Parts/01AX227/01AX227_B.jpg</v>
      </c>
      <c r="O21" s="28" t="str">
        <f aca="false">IF(ISBLANK(Values!$F20),"",Values!O20)</f>
        <v>https://download.lenovo.com/Images/Parts/01AX227/01AX227_details.jpg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E570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E570 E575 E570C.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8" t="str">
        <f aca="false">IF(ISBLANK(Values!E21),"",Values!F21)</f>
        <v>Lenovo E570 - US INT</v>
      </c>
      <c r="C22" s="32" t="str">
        <f aca="false">IF(ISBLANK(Values!E21),"","TellusRem")</f>
        <v>TellusRem</v>
      </c>
      <c r="D22" s="30" t="n">
        <f aca="false">IF(ISBLANK(Values!E21),"",Values!E21)</f>
        <v>5714401571186</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E570 E575 E570C</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E570 - US INT</v>
      </c>
      <c r="K22" s="28" t="n">
        <f aca="false">IF(ISBLANK(Values!E21),"",IF(Values!J21, Values!$B$4, Values!$B$5))</f>
        <v>51.99</v>
      </c>
      <c r="L22" s="40" t="n">
        <f aca="false">IF(ISBLANK(Values!E21),"",IF($CO22="DEFAULT", Values!$B$18, ""))</f>
        <v>5</v>
      </c>
      <c r="M22" s="28" t="str">
        <f aca="false">IF(ISBLANK(Values!E21),"",Values!$M21)</f>
        <v>https://download.lenovo.com/Images/Parts/01AX150/01AX150_A.jpg</v>
      </c>
      <c r="N22" s="28" t="str">
        <f aca="false">IF(ISBLANK(Values!$F21),"",Values!N21)</f>
        <v>https://download.lenovo.com/Images/Parts/01AX150/01AX150_B.jpg</v>
      </c>
      <c r="O22" s="28" t="str">
        <f aca="false">IF(ISBLANK(Values!$F21),"",Values!O21)</f>
        <v>https://download.lenovo.com/Images/Parts/01AX150/01AX150_details.jpg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E570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E570 E575 E570C.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v>
      </c>
      <c r="B23" s="38" t="str">
        <f aca="false">IF(ISBLANK(Values!E22),"",Values!F22)</f>
        <v>Lenovo E570 - RUS</v>
      </c>
      <c r="C23" s="32" t="str">
        <f aca="false">IF(ISBLANK(Values!E22),"","TellusRem")</f>
        <v>TellusRem</v>
      </c>
      <c r="D23" s="30" t="n">
        <f aca="false">IF(ISBLANK(Values!E22),"",Values!E22)</f>
        <v>5714401571193</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E570 E575 E570C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E570 - RUS</v>
      </c>
      <c r="K23" s="28" t="n">
        <f aca="false">IF(ISBLANK(Values!E22),"",IF(Values!J22, Values!$B$4, Values!$B$5))</f>
        <v>51.99</v>
      </c>
      <c r="L23" s="40" t="n">
        <f aca="false">IF(ISBLANK(Values!E22),"",IF($CO23="DEFAULT", Values!$B$18, ""))</f>
        <v>5</v>
      </c>
      <c r="M23" s="28" t="str">
        <f aca="false">IF(ISBLANK(Values!E22),"",Values!$M22)</f>
        <v>https://download.lenovo.com/Images/Parts/01AX223/01AX223_A.jpg</v>
      </c>
      <c r="N23" s="28" t="str">
        <f aca="false">IF(ISBLANK(Values!$F22),"",Values!N22)</f>
        <v>https://download.lenovo.com/Images/Parts/01AX223/01AX223_B.jpg</v>
      </c>
      <c r="O23" s="28" t="str">
        <f aca="false">IF(ISBLANK(Values!$F22),"",Values!O22)</f>
        <v>https://download.lenovo.com/Images/Parts/01AX223/01AX223_details.jpg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E570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E570 E575 E570C.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v>
      </c>
      <c r="B24" s="38" t="str">
        <f aca="false">IF(ISBLANK(Values!E23),"",Values!F23)</f>
        <v>Lenovo E570 - US</v>
      </c>
      <c r="C24" s="32" t="str">
        <f aca="false">IF(ISBLANK(Values!E23),"","TellusRem")</f>
        <v>TellusRem</v>
      </c>
      <c r="D24" s="30" t="n">
        <f aca="false">IF(ISBLANK(Values!E23),"",Values!E23)</f>
        <v>5714401571209</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E570 E575 E570C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E570 - US</v>
      </c>
      <c r="K24" s="28" t="n">
        <f aca="false">IF(ISBLANK(Values!E23),"",IF(Values!J23, Values!$B$4, Values!$B$5))</f>
        <v>51.99</v>
      </c>
      <c r="L24" s="40" t="str">
        <f aca="false">IF(ISBLANK(Values!E23),"",IF($CO24="DEFAULT", Values!$B$18, ""))</f>
        <v/>
      </c>
      <c r="M24" s="28" t="str">
        <f aca="false">IF(ISBLANK(Values!E23),"",Values!$M23)</f>
        <v>https://download.lenovo.com/Images/Parts/01AX160/01AX160_A.jpg</v>
      </c>
      <c r="N24" s="28" t="str">
        <f aca="false">IF(ISBLANK(Values!$F23),"",Values!N23)</f>
        <v>https://download.lenovo.com/Images/Parts/01AX160/01AX160_B.jpg</v>
      </c>
      <c r="O24" s="28" t="str">
        <f aca="false">IF(ISBLANK(Values!$F23),"",Values!O23)</f>
        <v>https://download.lenovo.com/Images/Parts/01AX160/01AX160_details.jpg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E570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E570 E575 E570C.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AMAZON_NA</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43"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43"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43"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43"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43"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43"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43"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43"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43"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43"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43"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43"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43"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43"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43"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43"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43"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43"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43"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43"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43"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43"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43"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43"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43"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352</v>
      </c>
      <c r="F1" s="48"/>
      <c r="G1" s="48"/>
      <c r="H1" s="49"/>
      <c r="I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s="0" t="s">
        <v>369</v>
      </c>
    </row>
    <row r="4" customFormat="false" ht="12.8" hidden="false" customHeight="false" outlineLevel="0" collapsed="false">
      <c r="A4" s="46" t="s">
        <v>370</v>
      </c>
      <c r="B4" s="51" t="n">
        <v>51.99</v>
      </c>
      <c r="C4" s="52" t="n">
        <f aca="false">FALSE()</f>
        <v>0</v>
      </c>
      <c r="D4" s="52" t="n">
        <f aca="false">TRUE()</f>
        <v>1</v>
      </c>
      <c r="E4" s="53" t="n">
        <v>5714401571018</v>
      </c>
      <c r="F4" s="53" t="s">
        <v>371</v>
      </c>
      <c r="G4" s="54"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FALSE()</f>
        <v>0</v>
      </c>
      <c r="K4" s="53" t="s">
        <v>373</v>
      </c>
      <c r="L4" s="57" t="n">
        <f aca="false">FALSE()</f>
        <v>0</v>
      </c>
      <c r="M4" s="58" t="str">
        <f aca="false">IF(ISBLANK(K4),"",IF(L4, "https://raw.githubusercontent.com/PatrickVibild/TellusAmazonPictures/master/pictures/"&amp;K4&amp;"/1.jpg","https://download.lenovo.com/Images/Parts/"&amp;K4&amp;"/"&amp;K4&amp;"_A.jpg"))</f>
        <v>https://download.lenovo.com/Images/Parts/01AX172/01AX172_A.jpg</v>
      </c>
      <c r="N4" s="58" t="str">
        <f aca="false">IF(ISBLANK(K4),"",IF(L4, "https://raw.githubusercontent.com/PatrickVibild/TellusAmazonPictures/master/pictures/"&amp;K4&amp;"/2.jpg","https://download.lenovo.com/Images/Parts/"&amp;K4&amp;"/"&amp;K4&amp;"_B.jpg"))</f>
        <v>https://download.lenovo.com/Images/Parts/01AX172/01AX172_B.jpg</v>
      </c>
      <c r="O4" s="59" t="str">
        <f aca="false">IF(ISBLANK(K4),"",IF(L4, "https://raw.githubusercontent.com/PatrickVibild/TellusAmazonPictures/master/pictures/"&amp;K4&amp;"/3.jpg","https://download.lenovo.com/Images/Parts/"&amp;K4&amp;"/"&amp;K4&amp;"_details.jpg"))</f>
        <v>https://download.lenovo.com/Images/Parts/01AX172/01AX172_details.jpg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374</v>
      </c>
      <c r="B5" s="51" t="n">
        <v>51.99</v>
      </c>
      <c r="C5" s="52" t="n">
        <f aca="false">FALSE()</f>
        <v>0</v>
      </c>
      <c r="D5" s="52" t="n">
        <f aca="false">TRUE()</f>
        <v>1</v>
      </c>
      <c r="E5" s="53" t="n">
        <v>5714401571025</v>
      </c>
      <c r="F5" s="53" t="s">
        <v>375</v>
      </c>
      <c r="G5" s="54"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FALSE()</f>
        <v>0</v>
      </c>
      <c r="K5" s="53" t="s">
        <v>377</v>
      </c>
      <c r="L5" s="57" t="n">
        <f aca="false">FALSE()</f>
        <v>0</v>
      </c>
      <c r="M5" s="58" t="str">
        <f aca="false">IF(ISBLANK(K5),"",IF(L5, "https://raw.githubusercontent.com/PatrickVibild/TellusAmazonPictures/master/pictures/"&amp;K5&amp;"/1.jpg","https://download.lenovo.com/Images/Parts/"&amp;K5&amp;"/"&amp;K5&amp;"_A.jpg"))</f>
        <v>https://download.lenovo.com/Images/Parts/01AX131/01AX131_A.jpg</v>
      </c>
      <c r="N5" s="58" t="str">
        <f aca="false">IF(ISBLANK(K5),"",IF(L5, "https://raw.githubusercontent.com/PatrickVibild/TellusAmazonPictures/master/pictures/"&amp;K5&amp;"/2.jpg","https://download.lenovo.com/Images/Parts/"&amp;K5&amp;"/"&amp;K5&amp;"_B.jpg"))</f>
        <v>https://download.lenovo.com/Images/Parts/01AX131/01AX131_B.jpg</v>
      </c>
      <c r="O5" s="59" t="str">
        <f aca="false">IF(ISBLANK(K5),"",IF(L5, "https://raw.githubusercontent.com/PatrickVibild/TellusAmazonPictures/master/pictures/"&amp;K5&amp;"/3.jpg","https://download.lenovo.com/Images/Parts/"&amp;K5&amp;"/"&amp;K5&amp;"_details.jpg"))</f>
        <v>https://download.lenovo.com/Images/Parts/01AX131/01AX131_details.jpg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378</v>
      </c>
      <c r="B6" s="61" t="s">
        <v>379</v>
      </c>
      <c r="C6" s="52" t="n">
        <f aca="false">FALSE()</f>
        <v>0</v>
      </c>
      <c r="D6" s="52" t="n">
        <f aca="false">TRUE()</f>
        <v>1</v>
      </c>
      <c r="E6" s="53" t="n">
        <v>5714401571032</v>
      </c>
      <c r="F6" s="53" t="s">
        <v>380</v>
      </c>
      <c r="G6" s="54"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FALSE()</f>
        <v>0</v>
      </c>
      <c r="K6" s="53" t="s">
        <v>382</v>
      </c>
      <c r="L6" s="57" t="n">
        <f aca="false">FALSE()</f>
        <v>0</v>
      </c>
      <c r="M6" s="58" t="str">
        <f aca="false">IF(ISBLANK(K6),"",IF(L6, "https://raw.githubusercontent.com/PatrickVibild/TellusAmazonPictures/master/pictures/"&amp;K6&amp;"/1.jpg","https://download.lenovo.com/Images/Parts/"&amp;K6&amp;"/"&amp;K6&amp;"_A.jpg"))</f>
        <v>https://download.lenovo.com/Images/Parts/01AX177/01AX177_A.jpg</v>
      </c>
      <c r="N6" s="58" t="str">
        <f aca="false">IF(ISBLANK(K6),"",IF(L6, "https://raw.githubusercontent.com/PatrickVibild/TellusAmazonPictures/master/pictures/"&amp;K6&amp;"/2.jpg","https://download.lenovo.com/Images/Parts/"&amp;K6&amp;"/"&amp;K6&amp;"_B.jpg"))</f>
        <v>https://download.lenovo.com/Images/Parts/01AX177/01AX177_B.jpg</v>
      </c>
      <c r="O6" s="59" t="str">
        <f aca="false">IF(ISBLANK(K6),"",IF(L6, "https://raw.githubusercontent.com/PatrickVibild/TellusAmazonPictures/master/pictures/"&amp;K6&amp;"/3.jpg","https://download.lenovo.com/Images/Parts/"&amp;K6&amp;"/"&amp;K6&amp;"_details.jpg"))</f>
        <v>https://download.lenovo.com/Images/Parts/01AX177/01AX177_details.jpg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383</v>
      </c>
      <c r="B7" s="62" t="str">
        <f aca="false">IF(B6=options!C1,"41","41")</f>
        <v>41</v>
      </c>
      <c r="C7" s="52" t="n">
        <f aca="false">FALSE()</f>
        <v>0</v>
      </c>
      <c r="D7" s="52" t="n">
        <f aca="false">TRUE()</f>
        <v>1</v>
      </c>
      <c r="E7" s="53" t="n">
        <v>5714401571049</v>
      </c>
      <c r="F7" s="53" t="s">
        <v>384</v>
      </c>
      <c r="G7" s="54"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FALSE()</f>
        <v>0</v>
      </c>
      <c r="K7" s="53" t="s">
        <v>386</v>
      </c>
      <c r="L7" s="57" t="n">
        <f aca="false">FALSE()</f>
        <v>0</v>
      </c>
      <c r="M7" s="58" t="str">
        <f aca="false">IF(ISBLANK(K7),"",IF(L7, "https://raw.githubusercontent.com/PatrickVibild/TellusAmazonPictures/master/pictures/"&amp;K7&amp;"/1.jpg","https://download.lenovo.com/Images/Parts/"&amp;K7&amp;"/"&amp;K7&amp;"_A.jpg"))</f>
        <v>https://download.lenovo.com/Images/Parts/01AX130/01AX130_A.jpg</v>
      </c>
      <c r="N7" s="58" t="str">
        <f aca="false">IF(ISBLANK(K7),"",IF(L7, "https://raw.githubusercontent.com/PatrickVibild/TellusAmazonPictures/master/pictures/"&amp;K7&amp;"/2.jpg","https://download.lenovo.com/Images/Parts/"&amp;K7&amp;"/"&amp;K7&amp;"_B.jpg"))</f>
        <v>https://download.lenovo.com/Images/Parts/01AX130/01AX130_B.jpg</v>
      </c>
      <c r="O7" s="59" t="str">
        <f aca="false">IF(ISBLANK(K7),"",IF(L7, "https://raw.githubusercontent.com/PatrickVibild/TellusAmazonPictures/master/pictures/"&amp;K7&amp;"/3.jpg","https://download.lenovo.com/Images/Parts/"&amp;K7&amp;"/"&amp;K7&amp;"_details.jpg"))</f>
        <v>https://download.lenovo.com/Images/Parts/01AX130/01AX130_details.jpg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2" t="str">
        <f aca="false">IF(B6=options!C1,"17","17")</f>
        <v>17</v>
      </c>
      <c r="C8" s="52" t="n">
        <f aca="false">FALSE()</f>
        <v>0</v>
      </c>
      <c r="D8" s="52" t="n">
        <f aca="false">TRUE()</f>
        <v>1</v>
      </c>
      <c r="E8" s="53" t="n">
        <v>5714401571056</v>
      </c>
      <c r="F8" s="53" t="s">
        <v>388</v>
      </c>
      <c r="G8" s="54"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390</v>
      </c>
      <c r="L8" s="57" t="n">
        <f aca="false">FALSE()</f>
        <v>0</v>
      </c>
      <c r="M8" s="58" t="str">
        <f aca="false">IF(ISBLANK(K8),"",IF(L8, "https://raw.githubusercontent.com/PatrickVibild/TellusAmazonPictures/master/pictures/"&amp;K8&amp;"/1.jpg","https://download.lenovo.com/Images/Parts/"&amp;K8&amp;"/"&amp;K8&amp;"_A.jpg"))</f>
        <v>https://download.lenovo.com/Images/Parts/01AX149/01AX149_A.jpg</v>
      </c>
      <c r="N8" s="58" t="str">
        <f aca="false">IF(ISBLANK(K8),"",IF(L8, "https://raw.githubusercontent.com/PatrickVibild/TellusAmazonPictures/master/pictures/"&amp;K8&amp;"/2.jpg","https://download.lenovo.com/Images/Parts/"&amp;K8&amp;"/"&amp;K8&amp;"_B.jpg"))</f>
        <v>https://download.lenovo.com/Images/Parts/01AX149/01AX149_B.jpg</v>
      </c>
      <c r="O8" s="59" t="str">
        <f aca="false">IF(ISBLANK(K8),"",IF(L8, "https://raw.githubusercontent.com/PatrickVibild/TellusAmazonPictures/master/pictures/"&amp;K8&amp;"/3.jpg","https://download.lenovo.com/Images/Parts/"&amp;K8&amp;"/"&amp;K8&amp;"_details.jpg"))</f>
        <v>https://download.lenovo.com/Images/Parts/01AX149/01AX149_details.jpg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391</v>
      </c>
      <c r="B9" s="62" t="str">
        <f aca="false">IF(B6=options!C1,"5","5")</f>
        <v>5</v>
      </c>
      <c r="C9" s="52" t="n">
        <f aca="false">FALSE()</f>
        <v>0</v>
      </c>
      <c r="D9" s="52" t="n">
        <f aca="false">TRUE()</f>
        <v>1</v>
      </c>
      <c r="E9" s="53" t="n">
        <v>5714401571063</v>
      </c>
      <c r="F9" s="53" t="s">
        <v>392</v>
      </c>
      <c r="G9" s="54"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FALSE()</f>
        <v>0</v>
      </c>
      <c r="K9" s="53" t="s">
        <v>394</v>
      </c>
      <c r="L9" s="57" t="n">
        <f aca="false">FALSE()</f>
        <v>0</v>
      </c>
      <c r="M9" s="58" t="str">
        <f aca="false">IF(ISBLANK(K9),"",IF(L9, "https://raw.githubusercontent.com/PatrickVibild/TellusAmazonPictures/master/pictures/"&amp;K9&amp;"/1.jpg","https://download.lenovo.com/Images/Parts/"&amp;K9&amp;"/"&amp;K9&amp;"_A.jpg"))</f>
        <v>https://download.lenovo.com/Images/Parts/01EN353/01EN353_A.jpg</v>
      </c>
      <c r="N9" s="58" t="str">
        <f aca="false">IF(ISBLANK(K9),"",IF(L9, "https://raw.githubusercontent.com/PatrickVibild/TellusAmazonPictures/master/pictures/"&amp;K9&amp;"/2.jpg","https://download.lenovo.com/Images/Parts/"&amp;K9&amp;"/"&amp;K9&amp;"_B.jpg"))</f>
        <v>https://download.lenovo.com/Images/Parts/01EN353/01EN353_B.jpg</v>
      </c>
      <c r="O9" s="59" t="str">
        <f aca="false">IF(ISBLANK(K9),"",IF(L9, "https://raw.githubusercontent.com/PatrickVibild/TellusAmazonPictures/master/pictures/"&amp;K9&amp;"/3.jpg","https://download.lenovo.com/Images/Parts/"&amp;K9&amp;"/"&amp;K9&amp;"_details.jpg"))</f>
        <v>https://download.lenovo.com/Images/Parts/01EN353/01EN353_details.jpg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3"/>
      <c r="C10" s="52" t="n">
        <f aca="false">FALSE()</f>
        <v>0</v>
      </c>
      <c r="D10" s="52" t="n">
        <f aca="false">FALSE()</f>
        <v>0</v>
      </c>
      <c r="E10" s="53" t="n">
        <v>5714401571070</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FALSE()</f>
        <v>0</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https://download.lenovo.com/Images/Parts/01AX126/01AX126_A.jpg</v>
      </c>
      <c r="N10" s="58" t="str">
        <f aca="false">IF(ISBLANK(K10),"",IF(L10, "https://raw.githubusercontent.com/PatrickVibild/TellusAmazonPictures/master/pictures/"&amp;K10&amp;"/2.jpg","https://download.lenovo.com/Images/Parts/"&amp;K10&amp;"/"&amp;K10&amp;"_B.jpg"))</f>
        <v>https://download.lenovo.com/Images/Parts/01AX126/01AX126_B.jpg</v>
      </c>
      <c r="O10" s="59" t="str">
        <f aca="false">IF(ISBLANK(K10),"",IF(L10, "https://raw.githubusercontent.com/PatrickVibild/TellusAmazonPictures/master/pictures/"&amp;K10&amp;"/3.jpg","https://download.lenovo.com/Images/Parts/"&amp;K10&amp;"/"&amp;K10&amp;"_details.jpg"))</f>
        <v>https://download.lenovo.com/Images/Parts/01AX126/01AX126_details.jpg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4" t="n">
        <v>150</v>
      </c>
      <c r="C11" s="52" t="n">
        <f aca="false">FALSE()</f>
        <v>0</v>
      </c>
      <c r="D11" s="52" t="n">
        <f aca="false">FALSE()</f>
        <v>0</v>
      </c>
      <c r="E11" s="53" t="n">
        <v>5714401571087</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FALSE()</f>
        <v>0</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https://download.lenovo.com/Images/Parts/01AX207/01AX207_A.jpg</v>
      </c>
      <c r="N11" s="58" t="str">
        <f aca="false">IF(ISBLANK(K11),"",IF(L11, "https://raw.githubusercontent.com/PatrickVibild/TellusAmazonPictures/master/pictures/"&amp;K11&amp;"/2.jpg","https://download.lenovo.com/Images/Parts/"&amp;K11&amp;"/"&amp;K11&amp;"_B.jpg"))</f>
        <v>https://download.lenovo.com/Images/Parts/01AX207/01AX207_B.jpg</v>
      </c>
      <c r="O11" s="59" t="str">
        <f aca="false">IF(ISBLANK(K11),"",IF(L11, "https://raw.githubusercontent.com/PatrickVibild/TellusAmazonPictures/master/pictures/"&amp;K11&amp;"/3.jpg","https://download.lenovo.com/Images/Parts/"&amp;K11&amp;"/"&amp;K11&amp;"_details.jpg"))</f>
        <v>https://download.lenovo.com/Images/Parts/01AX207/01AX207_details.jpg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5714401571094</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FALSE()</f>
        <v>0</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https://download.lenovo.com/Images/Parts/01AX168/01AX168_A.jpg</v>
      </c>
      <c r="N12" s="58" t="str">
        <f aca="false">IF(ISBLANK(K12),"",IF(L12, "https://raw.githubusercontent.com/PatrickVibild/TellusAmazonPictures/master/pictures/"&amp;K12&amp;"/2.jpg","https://download.lenovo.com/Images/Parts/"&amp;K12&amp;"/"&amp;K12&amp;"_B.jpg"))</f>
        <v>https://download.lenovo.com/Images/Parts/01AX168/01AX168_B.jpg</v>
      </c>
      <c r="O12" s="59" t="str">
        <f aca="false">IF(ISBLANK(K12),"",IF(L12, "https://raw.githubusercontent.com/PatrickVibild/TellusAmazonPictures/master/pictures/"&amp;K12&amp;"/3.jpg","https://download.lenovo.com/Images/Parts/"&amp;K12&amp;"/"&amp;K12&amp;"_details.jpg"))</f>
        <v>https://download.lenovo.com/Images/Parts/01AX168/01AX168_details.jpg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5714401571100</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FALSE()</f>
        <v>0</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https://download.lenovo.com/Images/Parts/01AX169/01AX169_A.jpg</v>
      </c>
      <c r="N13" s="58" t="str">
        <f aca="false">IF(ISBLANK(K13),"",IF(L13, "https://raw.githubusercontent.com/PatrickVibild/TellusAmazonPictures/master/pictures/"&amp;K13&amp;"/2.jpg","https://download.lenovo.com/Images/Parts/"&amp;K13&amp;"/"&amp;K13&amp;"_B.jpg"))</f>
        <v>https://download.lenovo.com/Images/Parts/01AX169/01AX169_B.jpg</v>
      </c>
      <c r="O13" s="59" t="str">
        <f aca="false">IF(ISBLANK(K13),"",IF(L13, "https://raw.githubusercontent.com/PatrickVibild/TellusAmazonPictures/master/pictures/"&amp;K13&amp;"/3.jpg","https://download.lenovo.com/Images/Parts/"&amp;K13&amp;"/"&amp;K13&amp;"_details.jpg"))</f>
        <v>https://download.lenovo.com/Images/Parts/01AX169/01AX169_details.jpg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5714401571995</v>
      </c>
      <c r="C14" s="52" t="n">
        <f aca="false">FALSE()</f>
        <v>0</v>
      </c>
      <c r="D14" s="52" t="n">
        <f aca="false">FALSE()</f>
        <v>0</v>
      </c>
      <c r="E14" s="53" t="n">
        <v>5714401571117</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FALSE()</f>
        <v>0</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https://download.lenovo.com/Images/Parts/01AX215/01AX215_A.jpg</v>
      </c>
      <c r="N14" s="58" t="str">
        <f aca="false">IF(ISBLANK(K14),"",IF(L14, "https://raw.githubusercontent.com/PatrickVibild/TellusAmazonPictures/master/pictures/"&amp;K14&amp;"/2.jpg","https://download.lenovo.com/Images/Parts/"&amp;K14&amp;"/"&amp;K14&amp;"_B.jpg"))</f>
        <v>https://download.lenovo.com/Images/Parts/01AX215/01AX215_B.jpg</v>
      </c>
      <c r="O14" s="59" t="str">
        <f aca="false">IF(ISBLANK(K14),"",IF(L14, "https://raw.githubusercontent.com/PatrickVibild/TellusAmazonPictures/master/pictures/"&amp;K14&amp;"/3.jpg","https://download.lenovo.com/Images/Parts/"&amp;K14&amp;"/"&amp;K14&amp;"_details.jpg"))</f>
        <v>https://download.lenovo.com/Images/Parts/01AX215/01AX215_details.jpg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5714401571124</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FALSE()</f>
        <v>0</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https://download.lenovo.com/Images/Parts/01AX219/01AX219_A.jpg</v>
      </c>
      <c r="N15" s="58" t="str">
        <f aca="false">IF(ISBLANK(K15),"",IF(L15, "https://raw.githubusercontent.com/PatrickVibild/TellusAmazonPictures/master/pictures/"&amp;K15&amp;"/2.jpg","https://download.lenovo.com/Images/Parts/"&amp;K15&amp;"/"&amp;K15&amp;"_B.jpg"))</f>
        <v>https://download.lenovo.com/Images/Parts/01AX219/01AX219_B.jpg</v>
      </c>
      <c r="O15" s="59" t="str">
        <f aca="false">IF(ISBLANK(K15),"",IF(L15, "https://raw.githubusercontent.com/PatrickVibild/TellusAmazonPictures/master/pictures/"&amp;K15&amp;"/3.jpg","https://download.lenovo.com/Images/Parts/"&amp;K15&amp;"/"&amp;K15&amp;"_details.jpg"))</f>
        <v>https://download.lenovo.com/Images/Parts/01AX219/01AX219_details.jpg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5714401571131</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FALSE()</f>
        <v>0</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https://download.lenovo.com/Images/Parts/01AX220/01AX220_A.jpg</v>
      </c>
      <c r="N16" s="58" t="str">
        <f aca="false">IF(ISBLANK(K16),"",IF(L16, "https://raw.githubusercontent.com/PatrickVibild/TellusAmazonPictures/master/pictures/"&amp;K16&amp;"/2.jpg","https://download.lenovo.com/Images/Parts/"&amp;K16&amp;"/"&amp;K16&amp;"_B.jpg"))</f>
        <v>https://download.lenovo.com/Images/Parts/01AX220/01AX220_B.jpg</v>
      </c>
      <c r="O16" s="59" t="str">
        <f aca="false">IF(ISBLANK(K16),"",IF(L16, "https://raw.githubusercontent.com/PatrickVibild/TellusAmazonPictures/master/pictures/"&amp;K16&amp;"/3.jpg","https://download.lenovo.com/Images/Parts/"&amp;K16&amp;"/"&amp;K16&amp;"_details.jpg"))</f>
        <v>https://download.lenovo.com/Images/Parts/01AX220/01AX220_details.jpg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5714401571148</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FALSE()</f>
        <v>0</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https://download.lenovo.com/Images/Parts/01AX221/01AX221_A.jpg</v>
      </c>
      <c r="N17" s="58" t="str">
        <f aca="false">IF(ISBLANK(K17),"",IF(L17, "https://raw.githubusercontent.com/PatrickVibild/TellusAmazonPictures/master/pictures/"&amp;K17&amp;"/2.jpg","https://download.lenovo.com/Images/Parts/"&amp;K17&amp;"/"&amp;K17&amp;"_B.jpg"))</f>
        <v>https://download.lenovo.com/Images/Parts/01AX221/01AX221_B.jpg</v>
      </c>
      <c r="O17" s="59" t="str">
        <f aca="false">IF(ISBLANK(K17),"",IF(L17, "https://raw.githubusercontent.com/PatrickVibild/TellusAmazonPictures/master/pictures/"&amp;K17&amp;"/3.jpg","https://download.lenovo.com/Images/Parts/"&amp;K17&amp;"/"&amp;K17&amp;"_details.jpg"))</f>
        <v>https://download.lenovo.com/Images/Parts/01AX221/01AX221_details.jpg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4" t="n">
        <v>5</v>
      </c>
      <c r="C18" s="52" t="n">
        <f aca="false">FALSE()</f>
        <v>0</v>
      </c>
      <c r="D18" s="52" t="n">
        <f aca="false">FALSE()</f>
        <v>0</v>
      </c>
      <c r="E18" s="53" t="n">
        <v>5714401571155</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https://download.lenovo.com/Images/Parts/01AX222/01AX222_A.jpg</v>
      </c>
      <c r="N18" s="58" t="str">
        <f aca="false">IF(ISBLANK(K18),"",IF(L18, "https://raw.githubusercontent.com/PatrickVibild/TellusAmazonPictures/master/pictures/"&amp;K18&amp;"/2.jpg","https://download.lenovo.com/Images/Parts/"&amp;K18&amp;"/"&amp;K18&amp;"_B.jpg"))</f>
        <v>https://download.lenovo.com/Images/Parts/01AX222/01AX222_B.jpg</v>
      </c>
      <c r="O18" s="59" t="str">
        <f aca="false">IF(ISBLANK(K18),"",IF(L18, "https://raw.githubusercontent.com/PatrickVibild/TellusAmazonPictures/master/pictures/"&amp;K18&amp;"/3.jpg","https://download.lenovo.com/Images/Parts/"&amp;K18&amp;"/"&amp;K18&amp;"_details.jpg"))</f>
        <v>https://download.lenovo.com/Images/Parts/01AX222/01AX222_details.jpg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5714401571162</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https://download.lenovo.com/Images/Parts/01AX226/01AX226_A.jpg</v>
      </c>
      <c r="N19" s="58" t="str">
        <f aca="false">IF(ISBLANK(K19),"",IF(L19, "https://raw.githubusercontent.com/PatrickVibild/TellusAmazonPictures/master/pictures/"&amp;K19&amp;"/2.jpg","https://download.lenovo.com/Images/Parts/"&amp;K19&amp;"/"&amp;K19&amp;"_B.jpg"))</f>
        <v>https://download.lenovo.com/Images/Parts/01AX226/01AX226_B.jpg</v>
      </c>
      <c r="O19" s="59" t="str">
        <f aca="false">IF(ISBLANK(K19),"",IF(L19, "https://raw.githubusercontent.com/PatrickVibild/TellusAmazonPictures/master/pictures/"&amp;K19&amp;"/3.jpg","https://download.lenovo.com/Images/Parts/"&amp;K19&amp;"/"&amp;K19&amp;"_details.jpg"))</f>
        <v>https://download.lenovo.com/Images/Parts/01AX226/01AX226_details.jpg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5" t="s">
        <v>434</v>
      </c>
      <c r="C20" s="52" t="n">
        <f aca="false">FALSE()</f>
        <v>0</v>
      </c>
      <c r="D20" s="52" t="n">
        <f aca="false">FALSE()</f>
        <v>0</v>
      </c>
      <c r="E20" s="53" t="n">
        <v>5714401571179</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https://download.lenovo.com/Images/Parts/01AX227/01AX227_A.jpg</v>
      </c>
      <c r="N20" s="58" t="str">
        <f aca="false">IF(ISBLANK(K20),"",IF(L20, "https://raw.githubusercontent.com/PatrickVibild/TellusAmazonPictures/master/pictures/"&amp;K20&amp;"/2.jpg","https://download.lenovo.com/Images/Parts/"&amp;K20&amp;"/"&amp;K20&amp;"_B.jpg"))</f>
        <v>https://download.lenovo.com/Images/Parts/01AX227/01AX227_B.jpg</v>
      </c>
      <c r="O20" s="59" t="str">
        <f aca="false">IF(ISBLANK(K20),"",IF(L20, "https://raw.githubusercontent.com/PatrickVibild/TellusAmazonPictures/master/pictures/"&amp;K20&amp;"/3.jpg","https://download.lenovo.com/Images/Parts/"&amp;K20&amp;"/"&amp;K20&amp;"_details.jpg"))</f>
        <v>https://download.lenovo.com/Images/Parts/01AX227/01AX227_details.jpg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5714401571186</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https://download.lenovo.com/Images/Parts/01AX150/01AX150_A.jpg</v>
      </c>
      <c r="N21" s="58" t="str">
        <f aca="false">IF(ISBLANK(K21),"",IF(L21, "https://raw.githubusercontent.com/PatrickVibild/TellusAmazonPictures/master/pictures/"&amp;K21&amp;"/2.jpg","https://download.lenovo.com/Images/Parts/"&amp;K21&amp;"/"&amp;K21&amp;"_B.jpg"))</f>
        <v>https://download.lenovo.com/Images/Parts/01AX150/01AX150_B.jpg</v>
      </c>
      <c r="O21" s="59" t="str">
        <f aca="false">IF(ISBLANK(K21),"",IF(L21, "https://raw.githubusercontent.com/PatrickVibild/TellusAmazonPictures/master/pictures/"&amp;K21&amp;"/3.jpg","https://download.lenovo.com/Images/Parts/"&amp;K21&amp;"/"&amp;K21&amp;"_details.jpg"))</f>
        <v>https://download.lenovo.com/Images/Parts/01AX150/01AX150_details.jpg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5714401571193</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https://download.lenovo.com/Images/Parts/01AX223/01AX223_A.jpg</v>
      </c>
      <c r="N22" s="58" t="str">
        <f aca="false">IF(ISBLANK(K22),"",IF(L22, "https://raw.githubusercontent.com/PatrickVibild/TellusAmazonPictures/master/pictures/"&amp;K22&amp;"/2.jpg","https://download.lenovo.com/Images/Parts/"&amp;K22&amp;"/"&amp;K22&amp;"_B.jpg"))</f>
        <v>https://download.lenovo.com/Images/Parts/01AX223/01AX223_B.jpg</v>
      </c>
      <c r="O22" s="59" t="str">
        <f aca="false">IF(ISBLANK(K22),"",IF(L22, "https://raw.githubusercontent.com/PatrickVibild/TellusAmazonPictures/master/pictures/"&amp;K22&amp;"/3.jpg","https://download.lenovo.com/Images/Parts/"&amp;K22&amp;"/"&amp;K22&amp;"_details.jpg"))</f>
        <v>https://download.lenovo.com/Images/Parts/01AX223/01AX223_details.jpg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n">
        <f aca="false">TRUE()</f>
        <v>1</v>
      </c>
      <c r="D23" s="52" t="n">
        <f aca="false">FALSE()</f>
        <v>0</v>
      </c>
      <c r="E23" s="53" t="n">
        <v>5714401571209</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https://download.lenovo.com/Images/Parts/01AX160/01AX160_A.jpg</v>
      </c>
      <c r="N23" s="58" t="str">
        <f aca="false">IF(ISBLANK(K23),"",IF(L23, "https://raw.githubusercontent.com/PatrickVibild/TellusAmazonPictures/master/pictures/"&amp;K23&amp;"/2.jpg","https://download.lenovo.com/Images/Parts/"&amp;K23&amp;"/"&amp;K23&amp;"_B.jpg"))</f>
        <v>https://download.lenovo.com/Images/Parts/01AX160/01AX160_B.jpg</v>
      </c>
      <c r="O23" s="59" t="str">
        <f aca="false">IF(ISBLANK(K23),"",IF(L23, "https://raw.githubusercontent.com/PatrickVibild/TellusAmazonPictures/master/pictures/"&amp;K23&amp;"/3.jpg","https://download.lenovo.com/Images/Parts/"&amp;K23&amp;"/"&amp;K23&amp;"_details.jpg"))</f>
        <v>https://download.lenovo.com/Images/Parts/01AX160/01AX160_details.jpg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3"/>
      <c r="F24" s="53"/>
      <c r="G24" s="54"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449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3"/>
      <c r="F25" s="53"/>
      <c r="G25" s="54"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450</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53"/>
      <c r="F26" s="53"/>
      <c r="G26" s="54"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449</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c r="D27" s="52"/>
      <c r="E27" s="53"/>
      <c r="F27" s="53"/>
      <c r="G27" s="54"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451</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53"/>
      <c r="F29" s="53"/>
      <c r="G29" s="54"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452</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3"/>
      <c r="F31" s="53"/>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453</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3"/>
      <c r="F33" s="53"/>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454</v>
      </c>
      <c r="B36" s="65" t="s">
        <v>455</v>
      </c>
      <c r="C36" s="52"/>
      <c r="D36" s="52"/>
      <c r="E36" s="53"/>
      <c r="F36" s="53"/>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456</v>
      </c>
      <c r="B37" s="65" t="s">
        <v>446</v>
      </c>
      <c r="C37" s="52"/>
      <c r="D37" s="52"/>
      <c r="E37" s="53"/>
      <c r="F37" s="53"/>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457</v>
      </c>
      <c r="D1" s="54" t="s">
        <v>372</v>
      </c>
      <c r="E1" s="0" t="s">
        <v>458</v>
      </c>
      <c r="F1" s="0" t="s">
        <v>455</v>
      </c>
      <c r="G1" s="0" t="s">
        <v>459</v>
      </c>
    </row>
    <row r="2" customFormat="false" ht="12.8" hidden="false" customHeight="false" outlineLevel="0" collapsed="false">
      <c r="A2" s="0" t="s">
        <v>460</v>
      </c>
      <c r="B2" s="52" t="n">
        <f aca="false">FALSE()</f>
        <v>0</v>
      </c>
      <c r="C2" s="0" t="s">
        <v>379</v>
      </c>
      <c r="D2" s="54" t="s">
        <v>376</v>
      </c>
      <c r="E2" s="0" t="s">
        <v>461</v>
      </c>
      <c r="F2" s="0" t="s">
        <v>376</v>
      </c>
      <c r="G2" s="0" t="s">
        <v>446</v>
      </c>
    </row>
    <row r="3" customFormat="false" ht="12.8" hidden="false" customHeight="false" outlineLevel="0" collapsed="false">
      <c r="A3" s="0" t="s">
        <v>462</v>
      </c>
      <c r="D3" s="54" t="s">
        <v>381</v>
      </c>
      <c r="E3" s="0" t="s">
        <v>463</v>
      </c>
      <c r="F3" s="0" t="s">
        <v>372</v>
      </c>
    </row>
    <row r="4" customFormat="false" ht="12.8" hidden="false" customHeight="false" outlineLevel="0" collapsed="false">
      <c r="D4" s="54" t="s">
        <v>385</v>
      </c>
      <c r="E4" s="0" t="s">
        <v>464</v>
      </c>
      <c r="F4" s="0" t="s">
        <v>381</v>
      </c>
    </row>
    <row r="5" customFormat="false" ht="12.8" hidden="false" customHeight="false" outlineLevel="0" collapsed="false">
      <c r="D5" s="54" t="s">
        <v>389</v>
      </c>
      <c r="E5" s="0" t="s">
        <v>465</v>
      </c>
      <c r="F5" s="0" t="s">
        <v>385</v>
      </c>
    </row>
    <row r="6" customFormat="false" ht="12.8" hidden="false" customHeight="false" outlineLevel="0" collapsed="false">
      <c r="D6" s="54" t="s">
        <v>393</v>
      </c>
      <c r="E6" s="0" t="s">
        <v>466</v>
      </c>
      <c r="F6" s="0" t="s">
        <v>416</v>
      </c>
    </row>
    <row r="7" customFormat="false" ht="12.8" hidden="false" customHeight="false" outlineLevel="0" collapsed="false">
      <c r="D7" s="54" t="s">
        <v>397</v>
      </c>
      <c r="E7" s="0" t="s">
        <v>467</v>
      </c>
    </row>
    <row r="8" customFormat="false" ht="12.8" hidden="false" customHeight="false" outlineLevel="0" collapsed="false">
      <c r="D8" s="54" t="s">
        <v>401</v>
      </c>
      <c r="E8" s="0" t="s">
        <v>468</v>
      </c>
    </row>
    <row r="9" customFormat="false" ht="12.8" hidden="false" customHeight="false" outlineLevel="0" collapsed="false">
      <c r="D9" s="54" t="s">
        <v>409</v>
      </c>
      <c r="E9" s="0" t="s">
        <v>469</v>
      </c>
    </row>
    <row r="10" customFormat="false" ht="12.8" hidden="false" customHeight="false" outlineLevel="0" collapsed="false">
      <c r="D10" s="54" t="s">
        <v>416</v>
      </c>
      <c r="E10" s="0" t="s">
        <v>470</v>
      </c>
    </row>
    <row r="11" customFormat="false" ht="12.8" hidden="false" customHeight="false" outlineLevel="0" collapsed="false">
      <c r="D11" s="54" t="s">
        <v>421</v>
      </c>
      <c r="E11" s="0" t="s">
        <v>471</v>
      </c>
    </row>
    <row r="12" customFormat="false" ht="12.8" hidden="false" customHeight="false" outlineLevel="0" collapsed="false">
      <c r="D12" s="54" t="s">
        <v>424</v>
      </c>
      <c r="E12" s="0" t="s">
        <v>472</v>
      </c>
    </row>
    <row r="13" customFormat="false" ht="12.8" hidden="false" customHeight="false" outlineLevel="0" collapsed="false">
      <c r="D13" s="54" t="s">
        <v>428</v>
      </c>
      <c r="E13" s="0" t="s">
        <v>473</v>
      </c>
    </row>
    <row r="14" customFormat="false" ht="12.8" hidden="false" customHeight="false" outlineLevel="0" collapsed="false">
      <c r="D14" s="54" t="s">
        <v>431</v>
      </c>
      <c r="E14" s="0" t="s">
        <v>474</v>
      </c>
    </row>
    <row r="15" customFormat="false" ht="12.8" hidden="false" customHeight="false" outlineLevel="0" collapsed="false">
      <c r="D15" s="54" t="s">
        <v>436</v>
      </c>
      <c r="E15" s="0" t="s">
        <v>475</v>
      </c>
    </row>
    <row r="16" customFormat="false" ht="12.8" hidden="false" customHeight="false" outlineLevel="0" collapsed="false">
      <c r="D16" s="54" t="s">
        <v>439</v>
      </c>
      <c r="E16" s="70" t="s">
        <v>476</v>
      </c>
    </row>
    <row r="17" customFormat="false" ht="12.8" hidden="false" customHeight="false" outlineLevel="0" collapsed="false">
      <c r="D17" s="54" t="s">
        <v>442</v>
      </c>
      <c r="E17" s="0" t="s">
        <v>477</v>
      </c>
    </row>
    <row r="18" customFormat="false" ht="12.8" hidden="false" customHeight="false" outlineLevel="0" collapsed="false">
      <c r="D18" s="54" t="s">
        <v>446</v>
      </c>
      <c r="E18" s="0" t="s">
        <v>478</v>
      </c>
    </row>
    <row r="19" customFormat="false" ht="12.8" hidden="false" customHeight="false" outlineLevel="0" collapsed="false">
      <c r="D19" s="54" t="s">
        <v>413</v>
      </c>
      <c r="E19" s="0" t="s">
        <v>479</v>
      </c>
    </row>
    <row r="20" customFormat="false" ht="12.8" hidden="false" customHeight="false" outlineLevel="0" collapsed="false">
      <c r="D20" s="54" t="s">
        <v>404</v>
      </c>
      <c r="E20" s="0" t="s">
        <v>480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455</v>
      </c>
    </row>
    <row r="3" customFormat="false" ht="14.9" hidden="false" customHeight="false" outlineLevel="0" collapsed="false">
      <c r="B3" s="50" t="s">
        <v>481</v>
      </c>
    </row>
    <row r="4" customFormat="false" ht="14.9" hidden="false" customHeight="false" outlineLevel="0" collapsed="false">
      <c r="B4" s="50" t="s">
        <v>482</v>
      </c>
    </row>
    <row r="5" customFormat="false" ht="14.9" hidden="false" customHeight="false" outlineLevel="0" collapsed="false">
      <c r="B5" s="50" t="s">
        <v>483</v>
      </c>
    </row>
    <row r="6" customFormat="false" ht="14.9" hidden="false" customHeight="false" outlineLevel="0" collapsed="false">
      <c r="A6" s="0" t="s">
        <v>484</v>
      </c>
      <c r="B6" s="50" t="s">
        <v>485</v>
      </c>
    </row>
    <row r="7" customFormat="false" ht="14.9" hidden="false" customHeight="false" outlineLevel="0" collapsed="false">
      <c r="B7" s="50" t="s">
        <v>486</v>
      </c>
    </row>
    <row r="8" customFormat="false" ht="12.8" hidden="false" customHeight="false" outlineLevel="0" collapsed="false">
      <c r="A8" s="0" t="s">
        <v>40</v>
      </c>
      <c r="B8" s="50" t="s">
        <v>487</v>
      </c>
    </row>
    <row r="9" customFormat="false" ht="12.8" hidden="false" customHeight="false" outlineLevel="0" collapsed="false">
      <c r="A9" s="0" t="s">
        <v>488</v>
      </c>
      <c r="B9" s="50" t="s">
        <v>489</v>
      </c>
    </row>
    <row r="10" customFormat="false" ht="12.8" hidden="false" customHeight="false" outlineLevel="0" collapsed="false">
      <c r="B10" s="0" t="s">
        <v>490</v>
      </c>
    </row>
    <row r="11" customFormat="false" ht="12.8" hidden="false" customHeight="false" outlineLevel="0" collapsed="false">
      <c r="B11" s="0" t="s">
        <v>491</v>
      </c>
    </row>
    <row r="14" customFormat="false" ht="12.8" hidden="false" customHeight="false" outlineLevel="0" collapsed="false">
      <c r="B14" s="50" t="s">
        <v>492</v>
      </c>
    </row>
    <row r="20" customFormat="false" ht="12.8" hidden="false" customHeight="false" outlineLevel="0" collapsed="false">
      <c r="B20" s="54" t="s">
        <v>372</v>
      </c>
    </row>
    <row r="21" customFormat="false" ht="12.8" hidden="false" customHeight="false" outlineLevel="0" collapsed="false">
      <c r="B21" s="54" t="s">
        <v>376</v>
      </c>
    </row>
    <row r="22" customFormat="false" ht="12.8" hidden="false" customHeight="false" outlineLevel="0" collapsed="false">
      <c r="B22" s="54" t="s">
        <v>381</v>
      </c>
    </row>
    <row r="23" customFormat="false" ht="12.8" hidden="false" customHeight="false" outlineLevel="0" collapsed="false">
      <c r="B23" s="54" t="s">
        <v>385</v>
      </c>
    </row>
    <row r="24" customFormat="false" ht="12.8" hidden="false" customHeight="false" outlineLevel="0" collapsed="false">
      <c r="B24" s="54" t="s">
        <v>389</v>
      </c>
    </row>
    <row r="25" customFormat="false" ht="12.8" hidden="false" customHeight="false" outlineLevel="0" collapsed="false">
      <c r="B25" s="54" t="s">
        <v>393</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1" t="s">
        <v>493</v>
      </c>
    </row>
    <row r="4" customFormat="false" ht="15" hidden="false" customHeight="false" outlineLevel="0" collapsed="false">
      <c r="B4" s="71" t="s">
        <v>494</v>
      </c>
    </row>
    <row r="5" customFormat="false" ht="15" hidden="false" customHeight="false" outlineLevel="0" collapsed="false">
      <c r="B5" s="71" t="s">
        <v>495</v>
      </c>
    </row>
    <row r="6" customFormat="false" ht="15" hidden="false" customHeight="false" outlineLevel="0" collapsed="false">
      <c r="B6" s="71" t="s">
        <v>496</v>
      </c>
    </row>
    <row r="7" customFormat="false" ht="15" hidden="false" customHeight="false" outlineLevel="0" collapsed="false">
      <c r="B7" s="71" t="s">
        <v>497</v>
      </c>
    </row>
    <row r="8" customFormat="false" ht="12.8" hidden="false" customHeight="false" outlineLevel="0" collapsed="false">
      <c r="A8" s="0" t="s">
        <v>498</v>
      </c>
      <c r="B8" s="0" t="s">
        <v>499</v>
      </c>
    </row>
    <row r="9" customFormat="false" ht="12.8" hidden="false" customHeight="false" outlineLevel="0" collapsed="false">
      <c r="A9" s="0" t="s">
        <v>500</v>
      </c>
      <c r="B9" s="0" t="s">
        <v>501</v>
      </c>
    </row>
    <row r="10" customFormat="false" ht="12.8" hidden="false" customHeight="false" outlineLevel="0" collapsed="false">
      <c r="B10" s="0" t="s">
        <v>502</v>
      </c>
    </row>
    <row r="11" customFormat="false" ht="12.8" hidden="false" customHeight="false" outlineLevel="0" collapsed="false">
      <c r="B11" s="0" t="s">
        <v>503</v>
      </c>
    </row>
    <row r="14" customFormat="false" ht="12.8" hidden="false" customHeight="false" outlineLevel="0" collapsed="false">
      <c r="B14" s="0" t="s">
        <v>504</v>
      </c>
    </row>
    <row r="20" customFormat="false" ht="12.8" hidden="false" customHeight="false" outlineLevel="0" collapsed="false">
      <c r="B20" s="0" t="s">
        <v>505</v>
      </c>
    </row>
    <row r="21" customFormat="false" ht="12.8" hidden="false" customHeight="false" outlineLevel="0" collapsed="false">
      <c r="B21" s="0" t="s">
        <v>506</v>
      </c>
    </row>
    <row r="22" customFormat="false" ht="12.8" hidden="false" customHeight="false" outlineLevel="0" collapsed="false">
      <c r="B22" s="0" t="s">
        <v>507</v>
      </c>
    </row>
    <row r="23" customFormat="false" ht="12.8" hidden="false" customHeight="false" outlineLevel="0" collapsed="false">
      <c r="B23" s="0" t="s">
        <v>508</v>
      </c>
    </row>
    <row r="24" customFormat="false" ht="12.8" hidden="false" customHeight="false" outlineLevel="0" collapsed="false">
      <c r="B24" s="0" t="s">
        <v>389</v>
      </c>
    </row>
    <row r="25" customFormat="false" ht="12.8" hidden="false" customHeight="false" outlineLevel="0" collapsed="false">
      <c r="B25" s="0" t="s">
        <v>509</v>
      </c>
    </row>
    <row r="26" customFormat="false" ht="12.8" hidden="false" customHeight="false" outlineLevel="0" collapsed="false">
      <c r="B26" s="0" t="s">
        <v>510</v>
      </c>
    </row>
    <row r="27" customFormat="false" ht="12.8" hidden="false" customHeight="false" outlineLevel="0" collapsed="false">
      <c r="B27" s="0" t="s">
        <v>511</v>
      </c>
    </row>
    <row r="28" customFormat="false" ht="12.8" hidden="false" customHeight="false" outlineLevel="0" collapsed="false">
      <c r="B28" s="0" t="s">
        <v>512</v>
      </c>
    </row>
    <row r="29" customFormat="false" ht="12.8" hidden="false" customHeight="false" outlineLevel="0" collapsed="false">
      <c r="B29" s="0" t="s">
        <v>513</v>
      </c>
    </row>
    <row r="30" customFormat="false" ht="12.8" hidden="false" customHeight="false" outlineLevel="0" collapsed="false">
      <c r="B30" s="0" t="s">
        <v>514</v>
      </c>
    </row>
    <row r="31" customFormat="false" ht="12.8" hidden="false" customHeight="false" outlineLevel="0" collapsed="false">
      <c r="B31" s="0" t="s">
        <v>515</v>
      </c>
    </row>
    <row r="32" customFormat="false" ht="12.8" hidden="false" customHeight="false" outlineLevel="0" collapsed="false">
      <c r="B32" s="0" t="s">
        <v>516</v>
      </c>
    </row>
    <row r="33" customFormat="false" ht="12.8" hidden="false" customHeight="false" outlineLevel="0" collapsed="false">
      <c r="B33" s="0" t="s">
        <v>517</v>
      </c>
    </row>
    <row r="34" customFormat="false" ht="12.8" hidden="false" customHeight="false" outlineLevel="0" collapsed="false">
      <c r="B34" s="0" t="s">
        <v>518</v>
      </c>
    </row>
    <row r="35" customFormat="false" ht="12.8" hidden="false" customHeight="false" outlineLevel="0" collapsed="false">
      <c r="B35" s="0" t="s">
        <v>439</v>
      </c>
    </row>
    <row r="36" customFormat="false" ht="12.8" hidden="false" customHeight="false" outlineLevel="0" collapsed="false">
      <c r="B36" s="0" t="s">
        <v>519</v>
      </c>
    </row>
    <row r="37" customFormat="false" ht="12.8" hidden="false" customHeight="false" outlineLevel="0" collapsed="false">
      <c r="B37" s="0" t="s">
        <v>520</v>
      </c>
    </row>
    <row r="38" customFormat="false" ht="12.8" hidden="false" customHeight="false" outlineLevel="0" collapsed="false">
      <c r="B38" s="0" t="s">
        <v>521</v>
      </c>
    </row>
    <row r="39" customFormat="false" ht="12.8" hidden="false" customHeight="false" outlineLevel="0" collapsed="false">
      <c r="B39" s="0" t="s">
        <v>522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385</v>
      </c>
    </row>
    <row r="3" customFormat="false" ht="14.9" hidden="false" customHeight="false" outlineLevel="0" collapsed="false">
      <c r="B3" s="50" t="s">
        <v>523</v>
      </c>
    </row>
    <row r="4" customFormat="false" ht="14.9" hidden="false" customHeight="false" outlineLevel="0" collapsed="false">
      <c r="B4" s="50" t="s">
        <v>524</v>
      </c>
    </row>
    <row r="5" customFormat="false" ht="14.9" hidden="false" customHeight="false" outlineLevel="0" collapsed="false">
      <c r="B5" s="50" t="s">
        <v>525</v>
      </c>
    </row>
    <row r="6" customFormat="false" ht="14.9" hidden="false" customHeight="false" outlineLevel="0" collapsed="false">
      <c r="B6" s="50" t="s">
        <v>526</v>
      </c>
    </row>
    <row r="7" customFormat="false" ht="14.9" hidden="false" customHeight="false" outlineLevel="0" collapsed="false">
      <c r="B7" s="50" t="s">
        <v>527</v>
      </c>
    </row>
    <row r="8" customFormat="false" ht="14.9" hidden="false" customHeight="false" outlineLevel="0" collapsed="false">
      <c r="A8" s="0" t="s">
        <v>498</v>
      </c>
      <c r="B8" s="50" t="s">
        <v>528</v>
      </c>
    </row>
    <row r="9" customFormat="false" ht="14.9" hidden="false" customHeight="false" outlineLevel="0" collapsed="false">
      <c r="A9" s="0" t="s">
        <v>500</v>
      </c>
      <c r="B9" s="50" t="s">
        <v>529</v>
      </c>
    </row>
    <row r="10" customFormat="false" ht="14.9" hidden="false" customHeight="false" outlineLevel="0" collapsed="false">
      <c r="B10" s="50" t="s">
        <v>530</v>
      </c>
    </row>
    <row r="11" customFormat="false" ht="14.9" hidden="false" customHeight="false" outlineLevel="0" collapsed="false">
      <c r="B11" s="50" t="s">
        <v>531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532</v>
      </c>
    </row>
    <row r="15" customFormat="false" ht="12.8" hidden="false" customHeight="false" outlineLevel="0" collapsed="false">
      <c r="B15" s="50"/>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537</v>
      </c>
    </row>
    <row r="25" customFormat="false" ht="12.8" hidden="false" customHeight="false" outlineLevel="0" collapsed="false">
      <c r="B25" s="0" t="s">
        <v>538</v>
      </c>
    </row>
    <row r="26" customFormat="false" ht="12.8" hidden="false" customHeight="false" outlineLevel="0" collapsed="false">
      <c r="B26" s="0" t="s">
        <v>539</v>
      </c>
    </row>
    <row r="27" customFormat="false" ht="12.8" hidden="false" customHeight="false" outlineLevel="0" collapsed="false">
      <c r="B27" s="0" t="s">
        <v>540</v>
      </c>
    </row>
    <row r="28" customFormat="false" ht="12.8" hidden="false" customHeight="false" outlineLevel="0" collapsed="false">
      <c r="B28" s="0" t="s">
        <v>541</v>
      </c>
    </row>
    <row r="29" customFormat="false" ht="12.8" hidden="false" customHeight="false" outlineLevel="0" collapsed="false">
      <c r="B29" s="0" t="s">
        <v>542</v>
      </c>
    </row>
    <row r="30" customFormat="false" ht="12.8" hidden="false" customHeight="false" outlineLevel="0" collapsed="false">
      <c r="B30" s="0" t="s">
        <v>543</v>
      </c>
    </row>
    <row r="31" customFormat="false" ht="12.8" hidden="false" customHeight="false" outlineLevel="0" collapsed="false">
      <c r="B31" s="0" t="s">
        <v>544</v>
      </c>
    </row>
    <row r="32" customFormat="false" ht="12.8" hidden="false" customHeight="false" outlineLevel="0" collapsed="false">
      <c r="B32" s="0" t="s">
        <v>545</v>
      </c>
    </row>
    <row r="33" customFormat="false" ht="12.8" hidden="false" customHeight="false" outlineLevel="0" collapsed="false">
      <c r="B33" s="0" t="s">
        <v>546</v>
      </c>
    </row>
    <row r="34" customFormat="false" ht="12.8" hidden="false" customHeight="false" outlineLevel="0" collapsed="false">
      <c r="B34" s="0" t="s">
        <v>547</v>
      </c>
    </row>
    <row r="35" customFormat="false" ht="12.8" hidden="false" customHeight="false" outlineLevel="0" collapsed="false">
      <c r="B35" s="0" t="s">
        <v>548</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550</v>
      </c>
    </row>
    <row r="39" customFormat="false" ht="12.8" hidden="false" customHeight="false" outlineLevel="0" collapsed="false">
      <c r="B39" s="0" t="s">
        <v>551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552</v>
      </c>
    </row>
    <row r="4" customFormat="false" ht="12.8" hidden="false" customHeight="false" outlineLevel="0" collapsed="false">
      <c r="B4" s="0" t="s">
        <v>553</v>
      </c>
    </row>
    <row r="5" customFormat="false" ht="12.8" hidden="false" customHeight="false" outlineLevel="0" collapsed="false">
      <c r="B5" s="0" t="s">
        <v>554</v>
      </c>
    </row>
    <row r="6" customFormat="false" ht="12.8" hidden="false" customHeight="false" outlineLevel="0" collapsed="false">
      <c r="B6" s="0" t="s">
        <v>555</v>
      </c>
    </row>
    <row r="7" customFormat="false" ht="12.8" hidden="false" customHeight="false" outlineLevel="0" collapsed="false">
      <c r="B7" s="0" t="s">
        <v>556</v>
      </c>
    </row>
    <row r="8" customFormat="false" ht="15" hidden="false" customHeight="false" outlineLevel="0" collapsed="false">
      <c r="B8" s="71" t="s">
        <v>557</v>
      </c>
    </row>
    <row r="9" customFormat="false" ht="12.8" hidden="false" customHeight="false" outlineLevel="0" collapsed="false">
      <c r="B9" s="0" t="s">
        <v>558</v>
      </c>
    </row>
    <row r="10" customFormat="false" ht="12.8" hidden="false" customHeight="false" outlineLevel="0" collapsed="false">
      <c r="B10" s="50" t="s">
        <v>559</v>
      </c>
    </row>
    <row r="11" customFormat="false" ht="12.8" hidden="false" customHeight="false" outlineLevel="0" collapsed="false">
      <c r="B11" s="50" t="s">
        <v>560</v>
      </c>
    </row>
    <row r="14" customFormat="false" ht="12.8" hidden="false" customHeight="false" outlineLevel="0" collapsed="false">
      <c r="B14" s="0" t="s">
        <v>561</v>
      </c>
    </row>
    <row r="20" customFormat="false" ht="12.8" hidden="false" customHeight="false" outlineLevel="0" collapsed="false">
      <c r="B20" s="0" t="s">
        <v>562</v>
      </c>
    </row>
    <row r="21" customFormat="false" ht="12.8" hidden="false" customHeight="false" outlineLevel="0" collapsed="false">
      <c r="B21" s="0" t="s">
        <v>563</v>
      </c>
    </row>
    <row r="22" customFormat="false" ht="12.8" hidden="false" customHeight="false" outlineLevel="0" collapsed="false">
      <c r="B22" s="0" t="s">
        <v>564</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446</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1" t="s">
        <v>580</v>
      </c>
    </row>
    <row r="4" customFormat="false" ht="15" hidden="false" customHeight="false" outlineLevel="0" collapsed="false">
      <c r="B4" s="71" t="s">
        <v>581</v>
      </c>
    </row>
    <row r="5" customFormat="false" ht="12.8" hidden="false" customHeight="false" outlineLevel="0" collapsed="false">
      <c r="B5" s="0" t="s">
        <v>582</v>
      </c>
    </row>
    <row r="6" customFormat="false" ht="15" hidden="false" customHeight="false" outlineLevel="0" collapsed="false">
      <c r="B6" s="71" t="s">
        <v>583</v>
      </c>
    </row>
    <row r="7" customFormat="false" ht="15" hidden="false" customHeight="false" outlineLevel="0" collapsed="false">
      <c r="B7" s="71" t="s">
        <v>584</v>
      </c>
    </row>
    <row r="8" customFormat="false" ht="12.8" hidden="false" customHeight="false" outlineLevel="0" collapsed="false">
      <c r="B8" s="0" t="s">
        <v>585</v>
      </c>
    </row>
    <row r="9" customFormat="false" ht="12.8" hidden="false" customHeight="false" outlineLevel="0" collapsed="false">
      <c r="B9" s="72" t="s">
        <v>586</v>
      </c>
    </row>
    <row r="10" customFormat="false" ht="12.8" hidden="false" customHeight="false" outlineLevel="0" collapsed="false">
      <c r="B10" s="0" t="s">
        <v>587</v>
      </c>
    </row>
    <row r="11" customFormat="false" ht="12.8" hidden="false" customHeight="false" outlineLevel="0" collapsed="false">
      <c r="B11" s="0" t="s">
        <v>588</v>
      </c>
    </row>
    <row r="14" customFormat="false" ht="15" hidden="false" customHeight="false" outlineLevel="0" collapsed="false">
      <c r="B14" s="71"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535</v>
      </c>
    </row>
    <row r="23" customFormat="false" ht="12.8" hidden="false" customHeight="false" outlineLevel="0" collapsed="false">
      <c r="B23" s="0" t="s">
        <v>592</v>
      </c>
    </row>
    <row r="24" customFormat="false" ht="12.8" hidden="false" customHeight="false" outlineLevel="0" collapsed="false">
      <c r="B24" s="0" t="s">
        <v>389</v>
      </c>
    </row>
    <row r="25" customFormat="false" ht="12.8" hidden="false" customHeight="false" outlineLevel="0" collapsed="false">
      <c r="B25" s="0" t="s">
        <v>593</v>
      </c>
    </row>
    <row r="26" customFormat="false" ht="12.8" hidden="false" customHeight="false" outlineLevel="0" collapsed="false">
      <c r="B26" s="0" t="s">
        <v>539</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576</v>
      </c>
    </row>
    <row r="36" customFormat="false" ht="12.8" hidden="false" customHeight="false" outlineLevel="0" collapsed="false">
      <c r="B36" s="0" t="s">
        <v>602</v>
      </c>
    </row>
    <row r="37" customFormat="false" ht="12.8" hidden="false" customHeight="false" outlineLevel="0" collapsed="false">
      <c r="B37" s="0" t="s">
        <v>520</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605</v>
      </c>
    </row>
    <row r="4" customFormat="false" ht="12.8" hidden="false" customHeight="false" outlineLevel="0" collapsed="false">
      <c r="B4" s="0" t="s">
        <v>606</v>
      </c>
    </row>
    <row r="5" customFormat="false" ht="12.8" hidden="false" customHeight="false" outlineLevel="0" collapsed="false">
      <c r="B5" s="0" t="s">
        <v>607</v>
      </c>
    </row>
    <row r="6" customFormat="false" ht="12.8" hidden="false" customHeight="false" outlineLevel="0" collapsed="false">
      <c r="B6" s="0" t="s">
        <v>608</v>
      </c>
    </row>
    <row r="7" customFormat="false" ht="12.8" hidden="false" customHeight="false" outlineLevel="0" collapsed="false">
      <c r="B7" s="0" t="s">
        <v>609</v>
      </c>
    </row>
    <row r="8" customFormat="false" ht="12.8" hidden="false" customHeight="false" outlineLevel="0" collapsed="false">
      <c r="B8" s="0" t="s">
        <v>610</v>
      </c>
    </row>
    <row r="9" customFormat="false" ht="12.8" hidden="false" customHeight="false" outlineLevel="0" collapsed="false">
      <c r="B9" s="0" t="s">
        <v>611</v>
      </c>
    </row>
    <row r="10" customFormat="false" ht="12.8" hidden="false" customHeight="false" outlineLevel="0" collapsed="false">
      <c r="B10" s="0" t="s">
        <v>612</v>
      </c>
    </row>
    <row r="11" customFormat="false" ht="12.8" hidden="false" customHeight="false" outlineLevel="0" collapsed="false">
      <c r="B11" s="0" t="s">
        <v>613</v>
      </c>
    </row>
    <row r="14" customFormat="false" ht="12.8" hidden="false" customHeight="false" outlineLevel="0" collapsed="false">
      <c r="B14" s="0" t="s">
        <v>614</v>
      </c>
    </row>
    <row r="20" customFormat="false" ht="12.8" hidden="false" customHeight="false" outlineLevel="0" collapsed="false">
      <c r="B20" s="0" t="s">
        <v>615</v>
      </c>
    </row>
    <row r="21" customFormat="false" ht="12.8" hidden="false" customHeight="false" outlineLevel="0" collapsed="false">
      <c r="B21" s="0" t="s">
        <v>616</v>
      </c>
    </row>
    <row r="22" customFormat="false" ht="12.8" hidden="false" customHeight="false" outlineLevel="0" collapsed="false">
      <c r="B22" s="0" t="s">
        <v>617</v>
      </c>
    </row>
    <row r="23" customFormat="false" ht="12.8" hidden="false" customHeight="false" outlineLevel="0" collapsed="false">
      <c r="B23" s="0" t="s">
        <v>618</v>
      </c>
    </row>
    <row r="24" customFormat="false" ht="12.8" hidden="false" customHeight="false" outlineLevel="0" collapsed="false">
      <c r="B24" s="0" t="s">
        <v>389</v>
      </c>
    </row>
    <row r="25" customFormat="false" ht="12.8" hidden="false" customHeight="false" outlineLevel="0" collapsed="false">
      <c r="B25" s="0" t="s">
        <v>619</v>
      </c>
    </row>
    <row r="26" customFormat="false" ht="12.8" hidden="false" customHeight="false" outlineLevel="0" collapsed="false">
      <c r="B26" s="0" t="s">
        <v>620</v>
      </c>
    </row>
    <row r="27" customFormat="false" ht="12.8" hidden="false" customHeight="false" outlineLevel="0" collapsed="false">
      <c r="B27" s="0" t="s">
        <v>621</v>
      </c>
    </row>
    <row r="28" customFormat="false" ht="12.8" hidden="false" customHeight="false" outlineLevel="0" collapsed="false">
      <c r="B28" s="0" t="s">
        <v>622</v>
      </c>
    </row>
    <row r="29" customFormat="false" ht="12.8" hidden="false" customHeight="false" outlineLevel="0" collapsed="false">
      <c r="B29" s="0" t="s">
        <v>623</v>
      </c>
    </row>
    <row r="30" customFormat="false" ht="12.8" hidden="false" customHeight="false" outlineLevel="0" collapsed="false">
      <c r="B30" s="0" t="s">
        <v>624</v>
      </c>
    </row>
    <row r="31" customFormat="false" ht="12.8" hidden="false" customHeight="false" outlineLevel="0" collapsed="false">
      <c r="B31" s="0" t="s">
        <v>625</v>
      </c>
    </row>
    <row r="32" customFormat="false" ht="12.8" hidden="false" customHeight="false" outlineLevel="0" collapsed="false">
      <c r="B32" s="0" t="s">
        <v>626</v>
      </c>
    </row>
    <row r="33" customFormat="false" ht="12.8" hidden="false" customHeight="false" outlineLevel="0" collapsed="false">
      <c r="B33" s="0" t="s">
        <v>627</v>
      </c>
    </row>
    <row r="34" customFormat="false" ht="12.8" hidden="false" customHeight="false" outlineLevel="0" collapsed="false">
      <c r="B34" s="0" t="s">
        <v>628</v>
      </c>
    </row>
    <row r="35" customFormat="false" ht="12.8" hidden="false" customHeight="false" outlineLevel="0" collapsed="false">
      <c r="B35" s="0" t="s">
        <v>629</v>
      </c>
    </row>
    <row r="36" customFormat="false" ht="12.8" hidden="false" customHeight="false" outlineLevel="0" collapsed="false">
      <c r="B36" s="0" t="s">
        <v>519</v>
      </c>
    </row>
    <row r="37" customFormat="false" ht="12.8" hidden="false" customHeight="false" outlineLevel="0" collapsed="false">
      <c r="B37" s="0" t="s">
        <v>446</v>
      </c>
    </row>
    <row r="38" customFormat="false" ht="12.8" hidden="false" customHeight="false" outlineLevel="0" collapsed="false">
      <c r="B38" s="0" t="s">
        <v>630</v>
      </c>
    </row>
    <row r="39" customFormat="false" ht="12.8" hidden="false" customHeight="false" outlineLevel="0" collapsed="false">
      <c r="B39" s="0" t="s">
        <v>631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2021-02-02T23:38:27Z</dcterms:modified>
  <cp:revision>219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