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<sst xmlns="http://schemas.openxmlformats.org/spreadsheetml/2006/main" count="821" uniqueCount="652">
  <si>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</si>
  <si>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</si>
  <si>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</si>
  <si>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</si>
  <si>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</si>
  <si>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</si>
  <si>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</si>
  <si>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</si>
  <si>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</si>
  <si>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</si>
  <si>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</si>
  <si>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</si>
  <si>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</si>
  <si>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</si>
  <si>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</si>
  <si>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</si>
  <si>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</si>
  <si>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</si>
  <si>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</si>
  <si>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</si>
  <si>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</si>
  <si>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</si>
  <si>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</si>
  <si>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</si>
  <si>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</si>
  <si>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</si>
  <si>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</si>
  <si>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</si>
  <si>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</si>
  <si>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</si>
  <si>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</si>
  <si>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</si>
  <si>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</si>
  <si>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</si>
  <si>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</si>
  <si>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</si>
  <si>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</si>
  <si>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</si>
  <si>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</si>
  <si>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</si>
  <si>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</si>
  <si>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</si>
  <si>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</si>
  <si>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</si>
  <si>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</si>
  <si>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</si>
  <si>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</si>
  <si>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</si>
  <si>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</si>
  <si>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</si>
  <si>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</si>
  <si>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</si>
  <si>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</si>
  <si>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</si>
  <si>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</si>
  <si>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</si>
  <si>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</si>
  <si>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</si>
  <si>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</si>
  <si>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</si>
  <si>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</si>
  <si>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</si>
  <si>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</si>
  <si>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</si>
  <si>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</si>
  <si>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</si>
  <si>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</si>
  <si>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</si>
  <si>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</si>
  <si>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</si>
  <si>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</si>
  <si>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</si>
  <si>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</si>
  <si>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</si>
  <si>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</si>
  <si>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</si>
  <si>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</si>
  <si>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</si>
  <si>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</si>
  <si>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</si>
  <si>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</si>
  <si>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</si>
  <si>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</si>
  <si>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</si>
  <si>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</si>
  <si>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</si>
  <si>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</si>
  <si>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</si>
  <si>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</si>
  <si>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</si>
  <si>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</si>
  <si>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</si>
  <si>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</si>
  <si>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</si>
  <si>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</si>
  <si>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</si>
  <si>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</si>
  <si>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</si>
  <si>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</si>
  <si>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</si>
  <si>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</si>
  <si>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</si>
  <si>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</si>
  <si>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</si>
  <si>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</si>
  <si>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</si>
  <si>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</si>
  <si>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</si>
  <si>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</si>
  <si>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</si>
  <si>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</si>
  <si>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</si>
  <si>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</si>
  <si>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</si>
  <si>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</si>
  <si>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</si>
  <si>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</si>
  <si>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</si>
  <si>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</si>
  <si>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</si>
  <si>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</si>
  <si>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</si>
  <si>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</si>
  <si>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</si>
  <si>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</si>
  <si>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</si>
  <si>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</si>
  <si>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</si>
  <si>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</si>
  <si>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</si>
  <si>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</si>
  <si>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</si>
  <si>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</si>
  <si>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</si>
  <si>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</si>
  <si>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</si>
  <si>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</si>
  <si>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</si>
  <si>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</si>
  <si>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</si>
  <si>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</si>
  <si>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</si>
  <si>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</si>
  <si>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</si>
  <si>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</si>
  <si>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</si>
  <si>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</si>
  <si>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</si>
  <si>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</si>
  <si>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</si>
  <si>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</si>
  <si>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</si>
  <si>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</si>
  <si>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</si>
  <si>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</si>
  <si>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</si>
  <si>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</si>
  <si>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</si>
  <si>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</si>
  <si>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</si>
  <si>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</si>
  <si>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</si>
  <si>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</si>
  <si>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</si>
  <si>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</si>
  <si>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</si>
  <si>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</si>
  <si>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</si>
  <si>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</si>
  <si>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</si>
  <si>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</si>
  <si>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</si>
  <si>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</si>
  <si>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</si>
  <si>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</si>
  <si>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</si>
  <si>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</si>
  <si>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</si>
  <si>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</si>
  <si>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</si>
  <si>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</si>
  <si>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</si>
  <si>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</si>
  <si>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</si>
  <si>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</si>
  <si>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</si>
  <si>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</si>
  <si>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</si>
  <si>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</si>
  <si>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</si>
  <si>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</si>
  <si>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</si>
  <si>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</si>
  <si>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</si>
  <si>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</si>
  <si>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</si>
  <si>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</si>
  <si>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</si>
  <si>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</si>
  <si>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</si>
  <si>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</si>
  <si>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</si>
  <si>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</si>
  <si>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</si>
  <si>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</si>
  <si>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</si>
  <si>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</si>
  <si>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</si>
  <si>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</si>
  <si>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</si>
  <si>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</si>
  <si>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</si>
  <si>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</si>
  <si>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</si>
  <si>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</si>
  <si>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</si>
  <si>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</si>
  <si>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</si>
  <si>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</si>
  <si>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</si>
  <si>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</si>
  <si>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</si>
  <si>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</si>
  <si>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</si>
  <si>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</si>
  <si>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</si>
  <si>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</si>
  <si>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</si>
  <si>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</si>
  <si>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</si>
  <si>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</si>
  <si>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</si>
  <si>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</si>
  <si>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</si>
  <si>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</si>
  <si>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</si>
  <si>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</si>
  <si>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</si>
  <si>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</si>
  <si>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</si>
  <si>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</si>
  <si>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</si>
  <si>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</si>
  <si>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</si>
  <si>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</si>
  <si>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</si>
  <si>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</si>
  <si>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</si>
  <si>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</si>
  <si>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</si>
  <si>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</si>
  <si>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</si>
  <si>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</si>
  <si>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</si>
  <si>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</si>
  <si>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</si>
  <si>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</si>
  <si>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</si>
  <si>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</si>
  <si>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</si>
  <si>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</si>
  <si>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</si>
  <si>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</si>
  <si>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</si>
  <si>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</si>
  <si>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</si>
  <si>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</si>
  <si>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</si>
  <si>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</si>
  <si>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</si>
  <si>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</si>
  <si>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</si>
  <si>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</si>
  <si>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</si>
  <si>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</si>
  <si>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</si>
  <si>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</si>
  <si>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</si>
  <si>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</si>
  <si>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</si>
  <si>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</si>
  <si>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</si>
  <si>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</si>
  <si>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</si>
  <si>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</si>
  <si>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</si>
  <si>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</si>
  <si>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</si>
  <si>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</si>
  <si>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</si>
  <si>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</si>
  <si>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</si>
  <si>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</si>
  <si>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</si>
  <si>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</si>
  <si>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</si>
  <si>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</si>
  <si>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</si>
  <si>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</si>
  <si>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</si>
  <si>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</si>
  <si>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</si>
  <si>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</si>
  <si>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</si>
  <si>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</si>
  <si>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</si>
  <si>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</si>
  <si>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</si>
  <si>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</si>
  <si>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</si>
  <si>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</si>
  <si>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</si>
  <si>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</si>
  <si>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</si>
  <si>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</si>
  <si>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</si>
  <si>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</si>
  <si>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</si>
  <si>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</si>
  <si>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</si>
  <si>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</si>
  <si>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</si>
  <si>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</si>
  <si>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</si>
  <si>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</si>
  <si>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</si>
  <si>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</si>
  <si>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</si>
  <si>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</si>
  <si>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</si>
  <si>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</si>
  <si>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</si>
  <si>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</si>
  <si>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</si>
  <si>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</si>
  <si>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</si>
  <si>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</si>
  <si>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</si>
  <si>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</si>
  <si>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</si>
  <si>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</si>
  <si>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</si>
  <si>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</si>
  <si>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</si>
  <si>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</si>
  <si>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</si>
  <si>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</si>
  <si>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</si>
  <si>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</si>
  <si>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</si>
  <si>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</si>
  <si>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</si>
  <si>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</si>
  <si>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</si>
  <si>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</si>
  <si>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</si>
  <si>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E531 T540 T540P T550 L540 W540 W550S W550 W541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</si>
  <si>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</si>
  <si>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</si>
  <si>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</si>
  <si>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</si>
  <si>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</si>
  <si>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</si>
  <si>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</si>
  <si>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</si>
  <si>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</si>
  <si>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</si>
  <si>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</si>
  <si>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</si>
  <si>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</si>
  <si>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</si>
  <si>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</si>
  <si>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T540 - DE</t>
  </si>
  <si>
    <t xml:space="preserve">German</t>
  </si>
  <si>
    <t xml:space="preserve">04Y2477</t>
  </si>
  <si>
    <t xml:space="preserve">Price – NON-Backlit</t>
  </si>
  <si>
    <t xml:space="preserve">Lenovo T540 BL - FR V2</t>
  </si>
  <si>
    <t xml:space="preserve">French</t>
  </si>
  <si>
    <t xml:space="preserve">Lenovo/T540/BL/FR</t>
  </si>
  <si>
    <t xml:space="preserve">Packing size</t>
  </si>
  <si>
    <t xml:space="preserve">Big</t>
  </si>
  <si>
    <t xml:space="preserve">Lenovo T540 - IT FBA</t>
  </si>
  <si>
    <t xml:space="preserve">Italian</t>
  </si>
  <si>
    <t xml:space="preserve">04Y2482</t>
  </si>
  <si>
    <t xml:space="preserve">Package height (CM)</t>
  </si>
  <si>
    <t xml:space="preserve">Lenovo T540 - ES FBA</t>
  </si>
  <si>
    <t xml:space="preserve">Spanish</t>
  </si>
  <si>
    <t xml:space="preserve">Lenovo/T540/BL/ES</t>
  </si>
  <si>
    <t xml:space="preserve">Package width (CM)</t>
  </si>
  <si>
    <t xml:space="preserve">Lenovo T540 - UK FBA</t>
  </si>
  <si>
    <t xml:space="preserve">UK</t>
  </si>
  <si>
    <t xml:space="preserve">Lenovo/T540/BL/UK</t>
  </si>
  <si>
    <t xml:space="preserve">Package length (CM)</t>
  </si>
  <si>
    <t xml:space="preserve">Lenovo T540 BL - NOR</t>
  </si>
  <si>
    <t xml:space="preserve">Scandinavian – Nordic</t>
  </si>
  <si>
    <t xml:space="preserve">Origin of Product</t>
  </si>
  <si>
    <t xml:space="preserve">Lenovo T540 - BE</t>
  </si>
  <si>
    <t xml:space="preserve">Belgian</t>
  </si>
  <si>
    <t xml:space="preserve">04Y2471</t>
  </si>
  <si>
    <t xml:space="preserve">Package weight (GR)</t>
  </si>
  <si>
    <t xml:space="preserve">Lenovo T540 BL - BG</t>
  </si>
  <si>
    <t xml:space="preserve">Bulgarian</t>
  </si>
  <si>
    <t xml:space="preserve">04Y2394</t>
  </si>
  <si>
    <t xml:space="preserve">Lenovo T540 BL - CZ</t>
  </si>
  <si>
    <t xml:space="preserve">Czech</t>
  </si>
  <si>
    <t xml:space="preserve">04Y2395</t>
  </si>
  <si>
    <t xml:space="preserve">Parent sku</t>
  </si>
  <si>
    <t xml:space="preserve">Lenovo T540 parent</t>
  </si>
  <si>
    <t xml:space="preserve">Lenovo T540 BL - DK</t>
  </si>
  <si>
    <t xml:space="preserve">Danish</t>
  </si>
  <si>
    <t xml:space="preserve">04Y2396</t>
  </si>
  <si>
    <t xml:space="preserve">Parent EAN</t>
  </si>
  <si>
    <t xml:space="preserve">Lenovo T540 BL - HU</t>
  </si>
  <si>
    <t xml:space="preserve">Hungarian</t>
  </si>
  <si>
    <t xml:space="preserve">04Y2480</t>
  </si>
  <si>
    <t xml:space="preserve">Lenovo T540 BL - NL</t>
  </si>
  <si>
    <t xml:space="preserve">Dutch</t>
  </si>
  <si>
    <t xml:space="preserve">04Y2484</t>
  </si>
  <si>
    <t xml:space="preserve">Item_type</t>
  </si>
  <si>
    <t xml:space="preserve">laptop-computer-replacement-parts</t>
  </si>
  <si>
    <t xml:space="preserve">Lenovo T540 BL - NO</t>
  </si>
  <si>
    <t xml:space="preserve">Norwegian</t>
  </si>
  <si>
    <t xml:space="preserve">04Y2407</t>
  </si>
  <si>
    <t xml:space="preserve">Lenovo T540 BL - PL</t>
  </si>
  <si>
    <t xml:space="preserve">Polish</t>
  </si>
  <si>
    <t xml:space="preserve">04Y2408</t>
  </si>
  <si>
    <t xml:space="preserve">Default quantity</t>
  </si>
  <si>
    <t xml:space="preserve">Lenovo T540 BL - PT</t>
  </si>
  <si>
    <t xml:space="preserve">Portuguese</t>
  </si>
  <si>
    <t xml:space="preserve">04Y2409</t>
  </si>
  <si>
    <t xml:space="preserve">Lenovo T540 BL - SE/FI</t>
  </si>
  <si>
    <t xml:space="preserve">Swedish – Finnish</t>
  </si>
  <si>
    <t xml:space="preserve">04Y2491</t>
  </si>
  <si>
    <t xml:space="preserve">Format</t>
  </si>
  <si>
    <t xml:space="preserve">PartialUpdate</t>
  </si>
  <si>
    <t xml:space="preserve">Lenovo T540 BL - CH</t>
  </si>
  <si>
    <t xml:space="preserve">Swiss</t>
  </si>
  <si>
    <t xml:space="preserve">04Y2414</t>
  </si>
  <si>
    <t xml:space="preserve">Lenovo T540 BL - US INT</t>
  </si>
  <si>
    <t xml:space="preserve">US International</t>
  </si>
  <si>
    <t xml:space="preserve">Lenovo/T540/BL/USI</t>
  </si>
  <si>
    <t xml:space="preserve">Lenovo T540 BL - RUS</t>
  </si>
  <si>
    <t xml:space="preserve">Russian</t>
  </si>
  <si>
    <t xml:space="preserve">04Y2488</t>
  </si>
  <si>
    <t xml:space="preserve">Bullet Point 1:</t>
  </si>
  <si>
    <t xml:space="preserve">Lenovo T540 BL - US V2</t>
  </si>
  <si>
    <t xml:space="preserve">US</t>
  </si>
  <si>
    <t xml:space="preserve">Lenovo/T540/BL/US</t>
  </si>
  <si>
    <t xml:space="preserve">Bullet Point 2:</t>
  </si>
  <si>
    <t xml:space="preserve">Lenovo T540 Regular - DE</t>
  </si>
  <si>
    <t xml:space="preserve">Bullet Point 5:</t>
  </si>
  <si>
    <t xml:space="preserve">Lenovo T540 Regular - FR</t>
  </si>
  <si>
    <t xml:space="preserve">Bullet Point 4:</t>
  </si>
  <si>
    <t xml:space="preserve">Lenovo T540 Regular - IT</t>
  </si>
  <si>
    <t xml:space="preserve">Lenovo T540 Regular - ES</t>
  </si>
  <si>
    <t xml:space="preserve">Lenovo T540 Regular - UK</t>
  </si>
  <si>
    <t xml:space="preserve">Product Description</t>
  </si>
  <si>
    <t xml:space="preserve">Lenovo T540 Regular - NOR</t>
  </si>
  <si>
    <t xml:space="preserve">Lenovo T540 Regular - BE</t>
  </si>
  <si>
    <t xml:space="preserve">Warranty Message</t>
  </si>
  <si>
    <t xml:space="preserve">Lenovo T540 Regular - BG</t>
  </si>
  <si>
    <t xml:space="preserve">Lenovo T540 Regular - CZ</t>
  </si>
  <si>
    <t xml:space="preserve">bullet point 4: regular</t>
  </si>
  <si>
    <t xml:space="preserve">Lenovo T540 Regular - DK</t>
  </si>
  <si>
    <t xml:space="preserve">Lenovo T540 Regular - HU</t>
  </si>
  <si>
    <t xml:space="preserve">Lenovo T540 Regular - NL</t>
  </si>
  <si>
    <t xml:space="preserve">language</t>
  </si>
  <si>
    <t xml:space="preserve">Lenovo T540 Regular - NO</t>
  </si>
  <si>
    <t xml:space="preserve">Marketplace</t>
  </si>
  <si>
    <t xml:space="preserve">EU</t>
  </si>
  <si>
    <t xml:space="preserve">Lenovo T540 Regular - PL</t>
  </si>
  <si>
    <t xml:space="preserve">Lenovo T540 Regular - PT</t>
  </si>
  <si>
    <t xml:space="preserve">Lenovo T540 Regular - SE/FI</t>
  </si>
  <si>
    <t xml:space="preserve">Lenovo T540 Regular - CH</t>
  </si>
  <si>
    <t xml:space="preserve">Lenovo T540 Regular - US INT</t>
  </si>
  <si>
    <t xml:space="preserve">Lenovo T540 Regular - RUS</t>
  </si>
  <si>
    <t xml:space="preserve">Lenovo T540 Regular - 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</si>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</sst>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44" activeCellId="0" sqref="D44"/>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T540 parent</v>
      </c>
      <c r="C4" s="29" t="s">
        <v>345</v>
      </c>
      <c r="D4" s="30" t="n">
        <f aca="false">Values!B14</f>
        <v>5714401540991</v>
      </c>
      <c r="E4" s="31" t="s">
        <v>346</v>
      </c>
      <c r="F4" s="28" t="str">
        <f aca="false">SUBSTITUTE(Values!B1, "{language}", "") &amp; " " &amp; Values!B3</f>
        <v>Teclado de respuesto  retroiluminado  para Lenovo Thinkpad E531 T540 T540P T550 L540 W540 W550S W550 W541</v>
      </c>
      <c r="G4" s="29" t="s">
        <v>345</v>
      </c>
      <c r="H4" s="27" t="str">
        <f aca="false">Values!B16</f>
        <v>laptop-computer-replacement-parts</v>
      </c>
      <c r="I4" s="27" t="str">
        <f aca="false">IF(ISBLANK(Values!E3),"","4730574031")</f>
        <v>4730574031</v>
      </c>
      <c r="J4" s="32" t="str">
        <f aca="false">Values!B13</f>
        <v>Lenovo T540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T540 - DE</v>
      </c>
      <c r="C5" s="32" t="str">
        <f aca="false">IF(ISBLANK(Values!E4),"","TellusRem")</f>
        <v>TellusRem</v>
      </c>
      <c r="D5" s="30" t="n">
        <f aca="false">IF(ISBLANK(Values!E4),"",Values!E4)</f>
        <v>5714401540014</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E531 T540 T540P T550 L540 W540 W550S W550 W541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T540 - DE</v>
      </c>
      <c r="K5" s="28" t="n">
        <f aca="false">IF(ISBLANK(Values!E4),"",IF(Values!J4, Values!$B$4, Values!$B$5))</f>
        <v>61.99</v>
      </c>
      <c r="L5" s="40" t="str">
        <f aca="false">IF(ISBLANK(Values!E4),"",IF($CO5="DEFAULT", Values!$B$18, ""))</f>
        <v/>
      </c>
      <c r="M5" s="28" t="str">
        <f aca="false">IF(ISBLANK(Values!E4),"",Values!$M4)</f>
        <v>https://download.lenovo.com/Images/Parts/04Y2477/04Y2477_A.jpg</v>
      </c>
      <c r="N5" s="28" t="str">
        <f aca="false">IF(ISBLANK(Values!$F4),"",Values!N4)</f>
        <v>https://download.lenovo.com/Images/Parts/04Y2477/04Y2477_B.jpg</v>
      </c>
      <c r="O5" s="28" t="str">
        <f aca="false">IF(ISBLANK(Values!$F4),"",Values!O4)</f>
        <v>https://download.lenovo.com/Images/Parts/04Y2477/04Y2477_details.jpg</v>
      </c>
      <c r="P5" s="28" t="str">
        <f aca="false">IF(ISBLANK(Values!$F4),"",Values!P4)</f>
        <v/>
      </c>
      <c r="Q5" s="28" t="str">
        <f aca="false">IF(ISBLANK(Values!$F4),"",Values!Q4)</f>
        <v/>
      </c>
      <c r="R5" s="28" t="str">
        <f aca="false">IF(ISBLANK(Values!$F4),"",Values!R4)</f>
        <v/>
      </c>
      <c r="S5" s="28"/>
      <c r="T5" s="28"/>
      <c r="U5" s="28"/>
      <c r="W5" s="32" t="str">
        <f aca="false">IF(ISBLANK(Values!E4),"","Child")</f>
        <v>Child</v>
      </c>
      <c r="X5" s="32" t="str">
        <f aca="false">IF(ISBLANK(Values!E4),"",Values!$B$13)</f>
        <v>Lenovo T540 parent</v>
      </c>
      <c r="Y5" s="39"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T540 BL - FR V2</v>
      </c>
      <c r="C6" s="32" t="str">
        <f aca="false">IF(ISBLANK(Values!E5),"","TellusRem")</f>
        <v>TellusRem</v>
      </c>
      <c r="D6" s="30" t="n">
        <f aca="false">IF(ISBLANK(Values!E5),"",Values!E5)</f>
        <v>5714401540304</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E531 T540 T540P T550 L540 W540 W550S W550 W541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T540 BL - FR V2</v>
      </c>
      <c r="K6" s="28" t="n">
        <f aca="false">IF(ISBLANK(Values!E5),"",IF(Values!J5, Values!$B$4, Values!$B$5))</f>
        <v>61.99</v>
      </c>
      <c r="L6" s="40" t="str">
        <f aca="false">IF(ISBLANK(Values!E5),"",IF($CO6="DEFAULT", Values!$B$18, ""))</f>
        <v/>
      </c>
      <c r="M6" s="28" t="str">
        <f aca="false">IF(ISBLANK(Values!E5),"",Values!$M5)</f>
        <v>https://raw.githubusercontent.com/PatrickVibild/TellusAmazonPictures/master/pictures/Lenovo/T540/BL/FR/1.jpg</v>
      </c>
      <c r="N6" s="28" t="str">
        <f aca="false">IF(ISBLANK(Values!$F5),"",Values!N5)</f>
        <v>https://raw.githubusercontent.com/PatrickVibild/TellusAmazonPictures/master/pictures/Lenovo/T540/BL/FR/2.jpg</v>
      </c>
      <c r="O6" s="28" t="str">
        <f aca="false">IF(ISBLANK(Values!$F5),"",Values!O5)</f>
        <v>https://raw.githubusercontent.com/PatrickVibild/TellusAmazonPictures/master/pictures/Lenovo/T540/BL/FR/3.jpg</v>
      </c>
      <c r="P6" s="28" t="str">
        <f aca="false">IF(ISBLANK(Values!$F5),"",Values!P5)</f>
        <v>https://raw.githubusercontent.com/PatrickVibild/TellusAmazonPictures/master/pictures/Lenovo/T540/BL/FR/4.jpg</v>
      </c>
      <c r="Q6" s="28" t="str">
        <f aca="false">IF(ISBLANK(Values!$F5),"",Values!Q5)</f>
        <v>https://raw.githubusercontent.com/PatrickVibild/TellusAmazonPictures/master/pictures/Lenovo/T540/BL/FR/5.jpg</v>
      </c>
      <c r="R6" s="28" t="str">
        <f aca="false">IF(ISBLANK(Values!$F5),"",Values!R5)</f>
        <v>https://raw.githubusercontent.com/PatrickVibild/TellusAmazonPictures/master/pictures/Lenovo/T540/BL/FR/6.jpg</v>
      </c>
      <c r="S6" s="28"/>
      <c r="T6" s="28"/>
      <c r="U6" s="28"/>
      <c r="W6" s="32" t="str">
        <f aca="false">IF(ISBLANK(Values!E5),"","Child")</f>
        <v>Child</v>
      </c>
      <c r="X6" s="32" t="str">
        <f aca="false">IF(ISBLANK(Values!E5),"",Values!$B$13)</f>
        <v>Lenovo T540 parent</v>
      </c>
      <c r="Y6" s="39"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T540 - IT FBA</v>
      </c>
      <c r="C7" s="32" t="str">
        <f aca="false">IF(ISBLANK(Values!E6),"","TellusRem")</f>
        <v>TellusRem</v>
      </c>
      <c r="D7" s="30" t="n">
        <f aca="false">IF(ISBLANK(Values!E6),"",Values!E6)</f>
        <v>5714401540038</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E531 T540 T540P T550 L540 W540 W550S W550 W541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T540 - IT FBA</v>
      </c>
      <c r="K7" s="28" t="n">
        <f aca="false">IF(ISBLANK(Values!E6),"",IF(Values!J6, Values!$B$4, Values!$B$5))</f>
        <v>61.99</v>
      </c>
      <c r="L7" s="40" t="str">
        <f aca="false">IF(ISBLANK(Values!E6),"",IF($CO7="DEFAULT", Values!$B$18, ""))</f>
        <v/>
      </c>
      <c r="M7" s="28" t="str">
        <f aca="false">IF(ISBLANK(Values!E6),"",Values!$M6)</f>
        <v>https://download.lenovo.com/Images/Parts/04Y2482/04Y2482_A.jpg</v>
      </c>
      <c r="N7" s="28" t="str">
        <f aca="false">IF(ISBLANK(Values!$F6),"",Values!N6)</f>
        <v>https://download.lenovo.com/Images/Parts/04Y2482/04Y2482_B.jpg</v>
      </c>
      <c r="O7" s="28" t="str">
        <f aca="false">IF(ISBLANK(Values!$F6),"",Values!O6)</f>
        <v>https://download.lenovo.com/Images/Parts/04Y2482/04Y2482_details.jpg</v>
      </c>
      <c r="P7" s="28" t="str">
        <f aca="false">IF(ISBLANK(Values!$F6),"",Values!P6)</f>
        <v/>
      </c>
      <c r="Q7" s="28" t="str">
        <f aca="false">IF(ISBLANK(Values!$F6),"",Values!Q6)</f>
        <v/>
      </c>
      <c r="R7" s="28" t="str">
        <f aca="false">IF(ISBLANK(Values!$F6),"",Values!R6)</f>
        <v/>
      </c>
      <c r="S7" s="29"/>
      <c r="T7" s="29"/>
      <c r="U7" s="29"/>
      <c r="W7" s="32" t="str">
        <f aca="false">IF(ISBLANK(Values!E6),"","Child")</f>
        <v>Child</v>
      </c>
      <c r="X7" s="32" t="str">
        <f aca="false">IF(ISBLANK(Values!E6),"",Values!$B$13)</f>
        <v>Lenovo T540 parent</v>
      </c>
      <c r="Y7" s="39"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T540 - ES FBA</v>
      </c>
      <c r="C8" s="32" t="str">
        <f aca="false">IF(ISBLANK(Values!E7),"","TellusRem")</f>
        <v>TellusRem</v>
      </c>
      <c r="D8" s="30" t="n">
        <f aca="false">IF(ISBLANK(Values!E7),"",Values!E7)</f>
        <v>5714401540045</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E531 T540 T540P T550 L540 W540 W550S W550 W541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T540 - ES FBA</v>
      </c>
      <c r="K8" s="28" t="n">
        <f aca="false">IF(ISBLANK(Values!E7),"",IF(Values!J7, Values!$B$4, Values!$B$5))</f>
        <v>61.99</v>
      </c>
      <c r="L8" s="40" t="str">
        <f aca="false">IF(ISBLANK(Values!E7),"",IF($CO8="DEFAULT", Values!$B$18, ""))</f>
        <v/>
      </c>
      <c r="M8" s="28" t="str">
        <f aca="false">IF(ISBLANK(Values!E7),"",Values!$M7)</f>
        <v>https://raw.githubusercontent.com/PatrickVibild/TellusAmazonPictures/master/pictures/Lenovo/T540/BL/ES/1.jpg</v>
      </c>
      <c r="N8" s="28" t="str">
        <f aca="false">IF(ISBLANK(Values!$F7),"",Values!N7)</f>
        <v>https://raw.githubusercontent.com/PatrickVibild/TellusAmazonPictures/master/pictures/Lenovo/T540/BL/ES/2.jpg</v>
      </c>
      <c r="O8" s="28" t="str">
        <f aca="false">IF(ISBLANK(Values!$F7),"",Values!O7)</f>
        <v>https://raw.githubusercontent.com/PatrickVibild/TellusAmazonPictures/master/pictures/Lenovo/T540/BL/ES/3.jpg</v>
      </c>
      <c r="P8" s="28" t="str">
        <f aca="false">IF(ISBLANK(Values!$F7),"",Values!P7)</f>
        <v>https://raw.githubusercontent.com/PatrickVibild/TellusAmazonPictures/master/pictures/Lenovo/T540/BL/ES/4.jpg</v>
      </c>
      <c r="Q8" s="28" t="str">
        <f aca="false">IF(ISBLANK(Values!$F7),"",Values!Q7)</f>
        <v>https://raw.githubusercontent.com/PatrickVibild/TellusAmazonPictures/master/pictures/Lenovo/T540/BL/ES/5.jpg</v>
      </c>
      <c r="R8" s="28" t="str">
        <f aca="false">IF(ISBLANK(Values!$F7),"",Values!R7)</f>
        <v>https://raw.githubusercontent.com/PatrickVibild/TellusAmazonPictures/master/pictures/Lenovo/T540/BL/ES/6.jpg</v>
      </c>
      <c r="S8" s="29"/>
      <c r="T8" s="29"/>
      <c r="U8" s="29"/>
      <c r="W8" s="32" t="str">
        <f aca="false">IF(ISBLANK(Values!E7),"","Child")</f>
        <v>Child</v>
      </c>
      <c r="X8" s="32" t="str">
        <f aca="false">IF(ISBLANK(Values!E7),"",Values!$B$13)</f>
        <v>Lenovo T540 parent</v>
      </c>
      <c r="Y8" s="39"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T540 - UK FBA</v>
      </c>
      <c r="C9" s="32" t="str">
        <f aca="false">IF(ISBLANK(Values!E8),"","TellusRem")</f>
        <v>TellusRem</v>
      </c>
      <c r="D9" s="30" t="n">
        <f aca="false">IF(ISBLANK(Values!E8),"",Values!E8)</f>
        <v>5714401540052</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E531 T540 T540P T550 L540 W540 W550S W550 W541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T540 - UK FBA</v>
      </c>
      <c r="K9" s="28" t="n">
        <f aca="false">IF(ISBLANK(Values!E8),"",IF(Values!J8, Values!$B$4, Values!$B$5))</f>
        <v>61.99</v>
      </c>
      <c r="L9" s="40" t="str">
        <f aca="false">IF(ISBLANK(Values!E8),"",IF($CO9="DEFAULT", Values!$B$18, ""))</f>
        <v/>
      </c>
      <c r="M9" s="28" t="str">
        <f aca="false">IF(ISBLANK(Values!E8),"",Values!$M8)</f>
        <v>https://raw.githubusercontent.com/PatrickVibild/TellusAmazonPictures/master/pictures/Lenovo/T540/BL/UK/1.jpg</v>
      </c>
      <c r="N9" s="28" t="str">
        <f aca="false">IF(ISBLANK(Values!$F8),"",Values!N8)</f>
        <v>https://raw.githubusercontent.com/PatrickVibild/TellusAmazonPictures/master/pictures/Lenovo/T540/BL/UK/2.jpg</v>
      </c>
      <c r="O9" s="28" t="str">
        <f aca="false">IF(ISBLANK(Values!$F8),"",Values!O8)</f>
        <v>https://raw.githubusercontent.com/PatrickVibild/TellusAmazonPictures/master/pictures/Lenovo/T540/BL/UK/3.jpg</v>
      </c>
      <c r="P9" s="28" t="str">
        <f aca="false">IF(ISBLANK(Values!$F8),"",Values!P8)</f>
        <v>https://raw.githubusercontent.com/PatrickVibild/TellusAmazonPictures/master/pictures/Lenovo/T540/BL/UK/4.jpg</v>
      </c>
      <c r="Q9" s="28" t="str">
        <f aca="false">IF(ISBLANK(Values!$F8),"",Values!Q8)</f>
        <v>https://raw.githubusercontent.com/PatrickVibild/TellusAmazonPictures/master/pictures/Lenovo/T540/BL/UK/5.jpg</v>
      </c>
      <c r="R9" s="28" t="str">
        <f aca="false">IF(ISBLANK(Values!$F8),"",Values!R8)</f>
        <v>https://raw.githubusercontent.com/PatrickVibild/TellusAmazonPictures/master/pictures/Lenovo/T540/BL/UK/6.jpg</v>
      </c>
      <c r="S9" s="29"/>
      <c r="T9" s="29"/>
      <c r="U9" s="29"/>
      <c r="W9" s="32" t="str">
        <f aca="false">IF(ISBLANK(Values!E8),"","Child")</f>
        <v>Child</v>
      </c>
      <c r="X9" s="32" t="str">
        <f aca="false">IF(ISBLANK(Values!E8),"",Values!$B$13)</f>
        <v>Lenovo T540 parent</v>
      </c>
      <c r="Y9" s="39"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T540 BL - NOR</v>
      </c>
      <c r="C10" s="32" t="str">
        <f aca="false">IF(ISBLANK(Values!E9),"","TellusRem")</f>
        <v>TellusRem</v>
      </c>
      <c r="D10" s="30" t="n">
        <f aca="false">IF(ISBLANK(Values!E9),"",Values!E9)</f>
        <v>5714401540069</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E531 T540 T540P T550 L540 W540 W550S W550 W541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T540 BL - NOR</v>
      </c>
      <c r="K10" s="28" t="n">
        <f aca="false">IF(ISBLANK(Values!E9),"",IF(Values!J9, Values!$B$4, Values!$B$5))</f>
        <v>61.99</v>
      </c>
      <c r="L10" s="40" t="n">
        <f aca="false">IF(ISBLANK(Values!E9),"",IF($CO10="DEFAULT", Values!$B$18, ""))</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9"/>
      <c r="T10" s="29"/>
      <c r="U10" s="29"/>
      <c r="W10" s="32" t="str">
        <f aca="false">IF(ISBLANK(Values!E9),"","Child")</f>
        <v>Child</v>
      </c>
      <c r="X10" s="32" t="str">
        <f aca="false">IF(ISBLANK(Values!E9),"",Values!$B$13)</f>
        <v>Lenovo T540 parent</v>
      </c>
      <c r="Y10" s="39"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IF(ISBLANK(Values!$E9), "", "not_applicable")</f>
        <v>not_applicable</v>
      </c>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T540 - BE</v>
      </c>
      <c r="C11" s="32" t="str">
        <f aca="false">IF(ISBLANK(Values!E10),"","TellusRem")</f>
        <v>TellusRem</v>
      </c>
      <c r="D11" s="30" t="n">
        <f aca="false">IF(ISBLANK(Values!E10),"",Values!E10)</f>
        <v>5714401540076</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E531 T540 T540P T550 L540 W540 W550S W550 W541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T540 - BE</v>
      </c>
      <c r="K11" s="28" t="n">
        <f aca="false">IF(ISBLANK(Values!E10),"",IF(Values!J10, Values!$B$4, Values!$B$5))</f>
        <v>61.99</v>
      </c>
      <c r="L11" s="40" t="str">
        <f aca="false">IF(ISBLANK(Values!E10),"",IF($CO11="DEFAULT", Values!$B$18, ""))</f>
        <v/>
      </c>
      <c r="M11" s="28" t="str">
        <f aca="false">IF(ISBLANK(Values!E10),"",Values!$M10)</f>
        <v>https://download.lenovo.com/Images/Parts/04Y2471/04Y2471_A.jpg</v>
      </c>
      <c r="N11" s="28" t="str">
        <f aca="false">IF(ISBLANK(Values!$F10),"",Values!N10)</f>
        <v>https://download.lenovo.com/Images/Parts/04Y2471/04Y2471_B.jpg</v>
      </c>
      <c r="O11" s="28" t="str">
        <f aca="false">IF(ISBLANK(Values!$F10),"",Values!O10)</f>
        <v>https://download.lenovo.com/Images/Parts/04Y2471/04Y2471_details.jpg</v>
      </c>
      <c r="P11" s="28" t="str">
        <f aca="false">IF(ISBLANK(Values!$F10),"",Values!P10)</f>
        <v/>
      </c>
      <c r="Q11" s="28" t="str">
        <f aca="false">IF(ISBLANK(Values!$F10),"",Values!Q10)</f>
        <v/>
      </c>
      <c r="R11" s="28" t="str">
        <f aca="false">IF(ISBLANK(Values!$F10),"",Values!R10)</f>
        <v/>
      </c>
      <c r="S11" s="29"/>
      <c r="T11" s="29"/>
      <c r="U11" s="29"/>
      <c r="W11" s="32" t="str">
        <f aca="false">IF(ISBLANK(Values!E10),"","Child")</f>
        <v>Child</v>
      </c>
      <c r="X11" s="32" t="str">
        <f aca="false">IF(ISBLANK(Values!E10),"",Values!$B$13)</f>
        <v>Lenovo T540 parent</v>
      </c>
      <c r="Y11" s="39"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AMAZON_EU</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IF(ISBLANK(Values!$E10), "", "not_applicable")</f>
        <v>not_applicable</v>
      </c>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IF(ISBLANK(Values!E10),"",IF(CO11&lt;&gt;"DEFAULT", "", 3))</f>
        <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T540 BL - BG</v>
      </c>
      <c r="C12" s="32" t="str">
        <f aca="false">IF(ISBLANK(Values!E11),"","TellusRem")</f>
        <v>TellusRem</v>
      </c>
      <c r="D12" s="30" t="n">
        <f aca="false">IF(ISBLANK(Values!E11),"",Values!E11)</f>
        <v>5714401540083</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E531 T540 T540P T550 L540 W540 W550S W550 W541</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T540 BL - BG</v>
      </c>
      <c r="K12" s="28" t="n">
        <f aca="false">IF(ISBLANK(Values!E11),"",IF(Values!J11, Values!$B$4, Values!$B$5))</f>
        <v>61.99</v>
      </c>
      <c r="L12" s="40" t="n">
        <f aca="false">IF(ISBLANK(Values!E11),"",IF($CO12="DEFAULT", Values!$B$18, ""))</f>
        <v>5</v>
      </c>
      <c r="M12" s="28" t="str">
        <f aca="false">IF(ISBLANK(Values!E11),"",Values!$M11)</f>
        <v>https://download.lenovo.com/Images/Parts/04Y2394/04Y2394_A.jpg</v>
      </c>
      <c r="N12" s="28" t="str">
        <f aca="false">IF(ISBLANK(Values!$F11),"",Values!N11)</f>
        <v>https://download.lenovo.com/Images/Parts/04Y2394/04Y2394_B.jpg</v>
      </c>
      <c r="O12" s="28" t="str">
        <f aca="false">IF(ISBLANK(Values!$F11),"",Values!O11)</f>
        <v>https://download.lenovo.com/Images/Parts/04Y2394/04Y2394_details.jpg</v>
      </c>
      <c r="P12" s="28" t="str">
        <f aca="false">IF(ISBLANK(Values!$F11),"",Values!P11)</f>
        <v/>
      </c>
      <c r="Q12" s="28" t="str">
        <f aca="false">IF(ISBLANK(Values!$F11),"",Values!Q11)</f>
        <v/>
      </c>
      <c r="R12" s="28" t="str">
        <f aca="false">IF(ISBLANK(Values!$F11),"",Values!R11)</f>
        <v/>
      </c>
      <c r="S12" s="29"/>
      <c r="T12" s="29"/>
      <c r="U12" s="29"/>
      <c r="W12" s="32" t="str">
        <f aca="false">IF(ISBLANK(Values!E11),"","Child")</f>
        <v>Child</v>
      </c>
      <c r="X12" s="32" t="str">
        <f aca="false">IF(ISBLANK(Values!E11),"",Values!$B$13)</f>
        <v>Lenovo T540 parent</v>
      </c>
      <c r="Y12" s="39"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61.99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T540 BL - CZ</v>
      </c>
      <c r="C13" s="32" t="str">
        <f aca="false">IF(ISBLANK(Values!E12),"","TellusRem")</f>
        <v>TellusRem</v>
      </c>
      <c r="D13" s="30" t="n">
        <f aca="false">IF(ISBLANK(Values!E12),"",Values!E12)</f>
        <v>5714401540090</v>
      </c>
      <c r="E13" s="31" t="str">
        <f aca="false">IF(ISBLANK(Values!E12),"","EAN")</f>
        <v>EAN</v>
      </c>
      <c r="F13" s="28" t="str">
        <f aca="false">IF(ISBLANK(Values!E12),"",IF(Values!J12, SUBSTITUTE(Values!$B$1, "{language}", Values!H12) &amp; " " &amp;Values!$B$3, SUBSTITUTE(Values!$B$2, "{language}", Values!$H12) &amp; " " &amp;Values!$B$3))</f>
        <v>Teclado de respuesto Checo retroiluminado  para Lenovo Thinkpad E531 T540 T540P T550 L540 W540 W550S W550 W541</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T540 BL - CZ</v>
      </c>
      <c r="K13" s="28" t="n">
        <f aca="false">IF(ISBLANK(Values!E12),"",IF(Values!J12, Values!$B$4, Values!$B$5))</f>
        <v>61.99</v>
      </c>
      <c r="L13" s="40" t="n">
        <f aca="false">IF(ISBLANK(Values!E12),"",IF($CO13="DEFAULT", Values!$B$18, ""))</f>
        <v>5</v>
      </c>
      <c r="M13" s="28" t="str">
        <f aca="false">IF(ISBLANK(Values!E12),"",Values!$M12)</f>
        <v>https://download.lenovo.com/Images/Parts/04Y2395/04Y2395_A.jpg</v>
      </c>
      <c r="N13" s="28" t="str">
        <f aca="false">IF(ISBLANK(Values!$F12),"",Values!N12)</f>
        <v>https://download.lenovo.com/Images/Parts/04Y2395/04Y2395_B.jpg</v>
      </c>
      <c r="O13" s="28" t="str">
        <f aca="false">IF(ISBLANK(Values!$F12),"",Values!O12)</f>
        <v>https://download.lenovo.com/Images/Parts/04Y2395/04Y2395_details.jpg</v>
      </c>
      <c r="P13" s="28" t="str">
        <f aca="false">IF(ISBLANK(Values!$F12),"",Values!P12)</f>
        <v/>
      </c>
      <c r="Q13" s="28" t="str">
        <f aca="false">IF(ISBLANK(Values!$F12),"",Values!Q12)</f>
        <v/>
      </c>
      <c r="R13" s="28" t="str">
        <f aca="false">IF(ISBLANK(Values!$F12),"",Values!R12)</f>
        <v/>
      </c>
      <c r="S13" s="29"/>
      <c r="T13" s="29"/>
      <c r="U13" s="29"/>
      <c r="W13" s="32" t="str">
        <f aca="false">IF(ISBLANK(Values!E12),"","Child")</f>
        <v>Child</v>
      </c>
      <c r="X13" s="32" t="str">
        <f aca="false">IF(ISBLANK(Values!E12),"",Values!$B$13)</f>
        <v>Lenovo T540 parent</v>
      </c>
      <c r="Y13" s="39"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con retroiluminación.</v>
      </c>
      <c r="AM13" s="1" t="str">
        <f aca="false">SUBSTITUTE(IF(ISBLANK(Values!E12),"",Values!$B$27),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IF(ISBLANK(Values!$E12), "", "not_applicable")</f>
        <v>not_applicable</v>
      </c>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61.99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T540 BL - DK</v>
      </c>
      <c r="C14" s="32" t="str">
        <f aca="false">IF(ISBLANK(Values!E13),"","TellusRem")</f>
        <v>TellusRem</v>
      </c>
      <c r="D14" s="30" t="n">
        <f aca="false">IF(ISBLANK(Values!E13),"",Values!E13)</f>
        <v>5714401540106</v>
      </c>
      <c r="E14" s="31" t="str">
        <f aca="false">IF(ISBLANK(Values!E13),"","EAN")</f>
        <v>EAN</v>
      </c>
      <c r="F14" s="28" t="str">
        <f aca="false">IF(ISBLANK(Values!E13),"",IF(Values!J13, SUBSTITUTE(Values!$B$1, "{language}", Values!H13) &amp; " " &amp;Values!$B$3, SUBSTITUTE(Values!$B$2, "{language}", Values!$H13) &amp; " " &amp;Values!$B$3))</f>
        <v>Teclado de respuesto Danés retroiluminado  para Lenovo Thinkpad E531 T540 T540P T550 L540 W540 W550S W550 W541</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T540 BL - DK</v>
      </c>
      <c r="K14" s="28" t="n">
        <f aca="false">IF(ISBLANK(Values!E13),"",IF(Values!J13, Values!$B$4, Values!$B$5))</f>
        <v>61.99</v>
      </c>
      <c r="L14" s="40" t="n">
        <f aca="false">IF(ISBLANK(Values!E13),"",IF($CO14="DEFAULT", Values!$B$18, ""))</f>
        <v>5</v>
      </c>
      <c r="M14" s="28" t="str">
        <f aca="false">IF(ISBLANK(Values!E13),"",Values!$M13)</f>
        <v>https://download.lenovo.com/Images/Parts/04Y2396/04Y2396_A.jpg</v>
      </c>
      <c r="N14" s="28" t="str">
        <f aca="false">IF(ISBLANK(Values!$F13),"",Values!N13)</f>
        <v>https://download.lenovo.com/Images/Parts/04Y2396/04Y2396_B.jpg</v>
      </c>
      <c r="O14" s="28" t="str">
        <f aca="false">IF(ISBLANK(Values!$F13),"",Values!O13)</f>
        <v>https://download.lenovo.com/Images/Parts/04Y2396/04Y2396_details.jpg</v>
      </c>
      <c r="P14" s="28" t="str">
        <f aca="false">IF(ISBLANK(Values!$F13),"",Values!P13)</f>
        <v/>
      </c>
      <c r="Q14" s="28" t="str">
        <f aca="false">IF(ISBLANK(Values!$F13),"",Values!Q13)</f>
        <v/>
      </c>
      <c r="R14" s="28" t="str">
        <f aca="false">IF(ISBLANK(Values!$F13),"",Values!R13)</f>
        <v/>
      </c>
      <c r="S14" s="29"/>
      <c r="T14" s="29"/>
      <c r="U14" s="29"/>
      <c r="W14" s="32" t="str">
        <f aca="false">IF(ISBLANK(Values!E13),"","Child")</f>
        <v>Child</v>
      </c>
      <c r="X14" s="32" t="str">
        <f aca="false">IF(ISBLANK(Values!E13),"",Values!$B$13)</f>
        <v>Lenovo T540 parent</v>
      </c>
      <c r="Y14" s="39"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con retroiluminación.</v>
      </c>
      <c r="AM14" s="1" t="str">
        <f aca="false">SUBSTITUTE(IF(ISBLANK(Values!E13),"",Values!$B$27),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IF(ISBLANK(Values!$E13), "", "not_applicable")</f>
        <v>not_applicable</v>
      </c>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61.99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T540 BL - HU</v>
      </c>
      <c r="C15" s="32" t="str">
        <f aca="false">IF(ISBLANK(Values!E14),"","TellusRem")</f>
        <v>TellusRem</v>
      </c>
      <c r="D15" s="30" t="n">
        <f aca="false">IF(ISBLANK(Values!E14),"",Values!E14)</f>
        <v>5714401540113</v>
      </c>
      <c r="E15" s="31" t="str">
        <f aca="false">IF(ISBLANK(Values!E14),"","EAN")</f>
        <v>EAN</v>
      </c>
      <c r="F15" s="28" t="str">
        <f aca="false">IF(ISBLANK(Values!E14),"",IF(Values!J14, SUBSTITUTE(Values!$B$1, "{language}", Values!H14) &amp; " " &amp;Values!$B$3, SUBSTITUTE(Values!$B$2, "{language}", Values!$H14) &amp; " " &amp;Values!$B$3))</f>
        <v>Teclado de respuesto Húngaro retroiluminado  para Lenovo Thinkpad E531 T540 T540P T550 L540 W540 W550S W550 W541</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T540 BL - HU</v>
      </c>
      <c r="K15" s="28" t="n">
        <f aca="false">IF(ISBLANK(Values!E14),"",IF(Values!J14, Values!$B$4, Values!$B$5))</f>
        <v>61.99</v>
      </c>
      <c r="L15" s="40" t="n">
        <f aca="false">IF(ISBLANK(Values!E14),"",IF($CO15="DEFAULT", Values!$B$18, ""))</f>
        <v>5</v>
      </c>
      <c r="M15" s="28" t="str">
        <f aca="false">IF(ISBLANK(Values!E14),"",Values!$M14)</f>
        <v>https://download.lenovo.com/Images/Parts/04Y2480/04Y2480_A.jpg</v>
      </c>
      <c r="N15" s="28" t="str">
        <f aca="false">IF(ISBLANK(Values!$F14),"",Values!N14)</f>
        <v>https://download.lenovo.com/Images/Parts/04Y2480/04Y2480_B.jpg</v>
      </c>
      <c r="O15" s="28" t="str">
        <f aca="false">IF(ISBLANK(Values!$F14),"",Values!O14)</f>
        <v>https://download.lenovo.com/Images/Parts/04Y2480/04Y2480_details.jpg</v>
      </c>
      <c r="P15" s="28" t="str">
        <f aca="false">IF(ISBLANK(Values!$F14),"",Values!P14)</f>
        <v/>
      </c>
      <c r="Q15" s="28" t="str">
        <f aca="false">IF(ISBLANK(Values!$F14),"",Values!Q14)</f>
        <v/>
      </c>
      <c r="R15" s="28" t="str">
        <f aca="false">IF(ISBLANK(Values!$F14),"",Values!R14)</f>
        <v/>
      </c>
      <c r="S15" s="29"/>
      <c r="T15" s="29"/>
      <c r="U15" s="29"/>
      <c r="W15" s="32" t="str">
        <f aca="false">IF(ISBLANK(Values!E14),"","Child")</f>
        <v>Child</v>
      </c>
      <c r="X15" s="32" t="str">
        <f aca="false">IF(ISBLANK(Values!E14),"",Values!$B$13)</f>
        <v>Lenovo T540 parent</v>
      </c>
      <c r="Y15" s="39"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con retroiluminación.</v>
      </c>
      <c r="AM15" s="1" t="str">
        <f aca="false">SUBSTITUTE(IF(ISBLANK(Values!E14),"",Values!$B$27),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IF(ISBLANK(Values!$E14), "", "not_applicable")</f>
        <v>not_applicable</v>
      </c>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61.99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T540 BL - NL</v>
      </c>
      <c r="C16" s="32" t="str">
        <f aca="false">IF(ISBLANK(Values!E15),"","TellusRem")</f>
        <v>TellusRem</v>
      </c>
      <c r="D16" s="30" t="n">
        <f aca="false">IF(ISBLANK(Values!E15),"",Values!E15)</f>
        <v>5714401540120</v>
      </c>
      <c r="E16" s="31" t="str">
        <f aca="false">IF(ISBLANK(Values!E15),"","EAN")</f>
        <v>EAN</v>
      </c>
      <c r="F16" s="28" t="str">
        <f aca="false">IF(ISBLANK(Values!E15),"",IF(Values!J15, SUBSTITUTE(Values!$B$1, "{language}", Values!H15) &amp; " " &amp;Values!$B$3, SUBSTITUTE(Values!$B$2, "{language}", Values!$H15) &amp; " " &amp;Values!$B$3))</f>
        <v>Teclado de respuesto Holandés retroiluminado  para Lenovo Thinkpad E531 T540 T540P T550 L540 W540 W550S W550 W541</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T540 BL - NL</v>
      </c>
      <c r="K16" s="28" t="n">
        <f aca="false">IF(ISBLANK(Values!E15),"",IF(Values!J15, Values!$B$4, Values!$B$5))</f>
        <v>61.99</v>
      </c>
      <c r="L16" s="40" t="n">
        <f aca="false">IF(ISBLANK(Values!E15),"",IF($CO16="DEFAULT", Values!$B$18, ""))</f>
        <v>5</v>
      </c>
      <c r="M16" s="28" t="str">
        <f aca="false">IF(ISBLANK(Values!E15),"",Values!$M15)</f>
        <v>https://download.lenovo.com/Images/Parts/04Y2484/04Y2484_A.jpg</v>
      </c>
      <c r="N16" s="28" t="str">
        <f aca="false">IF(ISBLANK(Values!$F15),"",Values!N15)</f>
        <v>https://download.lenovo.com/Images/Parts/04Y2484/04Y2484_B.jpg</v>
      </c>
      <c r="O16" s="28" t="str">
        <f aca="false">IF(ISBLANK(Values!$F15),"",Values!O15)</f>
        <v>https://download.lenovo.com/Images/Parts/04Y2484/04Y2484_details.jpg</v>
      </c>
      <c r="P16" s="28" t="str">
        <f aca="false">IF(ISBLANK(Values!$F15),"",Values!P15)</f>
        <v/>
      </c>
      <c r="Q16" s="28" t="str">
        <f aca="false">IF(ISBLANK(Values!$F15),"",Values!Q15)</f>
        <v/>
      </c>
      <c r="R16" s="28" t="str">
        <f aca="false">IF(ISBLANK(Values!$F15),"",Values!R15)</f>
        <v/>
      </c>
      <c r="S16" s="29"/>
      <c r="T16" s="29"/>
      <c r="U16" s="29"/>
      <c r="W16" s="32" t="str">
        <f aca="false">IF(ISBLANK(Values!E15),"","Child")</f>
        <v>Child</v>
      </c>
      <c r="X16" s="32" t="str">
        <f aca="false">IF(ISBLANK(Values!E15),"",Values!$B$13)</f>
        <v>Lenovo T540 parent</v>
      </c>
      <c r="Y16" s="39"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con retroiluminación.</v>
      </c>
      <c r="AM16" s="1" t="str">
        <f aca="false">SUBSTITUTE(IF(ISBLANK(Values!E15),"",Values!$B$27),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IF(ISBLANK(Values!$E15), "", "not_applicable")</f>
        <v>not_applicable</v>
      </c>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61.99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T540 BL - NO</v>
      </c>
      <c r="C17" s="32" t="str">
        <f aca="false">IF(ISBLANK(Values!E16),"","TellusRem")</f>
        <v>TellusRem</v>
      </c>
      <c r="D17" s="30" t="n">
        <f aca="false">IF(ISBLANK(Values!E16),"",Values!E16)</f>
        <v>5714401540137</v>
      </c>
      <c r="E17" s="31" t="str">
        <f aca="false">IF(ISBLANK(Values!E16),"","EAN")</f>
        <v>EAN</v>
      </c>
      <c r="F17" s="28" t="str">
        <f aca="false">IF(ISBLANK(Values!E16),"",IF(Values!J16, SUBSTITUTE(Values!$B$1, "{language}", Values!H16) &amp; " " &amp;Values!$B$3, SUBSTITUTE(Values!$B$2, "{language}", Values!$H16) &amp; " " &amp;Values!$B$3))</f>
        <v>Teclado de respuesto Noruego retroiluminado  para Lenovo Thinkpad E531 T540 T540P T550 L540 W540 W550S W550 W541</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T540 BL - NO</v>
      </c>
      <c r="K17" s="28" t="n">
        <f aca="false">IF(ISBLANK(Values!E16),"",IF(Values!J16, Values!$B$4, Values!$B$5))</f>
        <v>61.99</v>
      </c>
      <c r="L17" s="40" t="n">
        <f aca="false">IF(ISBLANK(Values!E16),"",IF($CO17="DEFAULT", Values!$B$18, ""))</f>
        <v>5</v>
      </c>
      <c r="M17" s="28" t="str">
        <f aca="false">IF(ISBLANK(Values!E16),"",Values!$M16)</f>
        <v>https://download.lenovo.com/Images/Parts/04Y2407/04Y2407_A.jpg</v>
      </c>
      <c r="N17" s="28" t="str">
        <f aca="false">IF(ISBLANK(Values!$F16),"",Values!N16)</f>
        <v>https://download.lenovo.com/Images/Parts/04Y2407/04Y2407_B.jpg</v>
      </c>
      <c r="O17" s="28" t="str">
        <f aca="false">IF(ISBLANK(Values!$F16),"",Values!O16)</f>
        <v>https://download.lenovo.com/Images/Parts/04Y2407/04Y2407_details.jpg</v>
      </c>
      <c r="P17" s="28" t="str">
        <f aca="false">IF(ISBLANK(Values!$F16),"",Values!P16)</f>
        <v/>
      </c>
      <c r="Q17" s="28" t="str">
        <f aca="false">IF(ISBLANK(Values!$F16),"",Values!Q16)</f>
        <v/>
      </c>
      <c r="R17" s="28" t="str">
        <f aca="false">IF(ISBLANK(Values!$F16),"",Values!R16)</f>
        <v/>
      </c>
      <c r="S17" s="29"/>
      <c r="T17" s="29"/>
      <c r="U17" s="29"/>
      <c r="W17" s="32" t="str">
        <f aca="false">IF(ISBLANK(Values!E16),"","Child")</f>
        <v>Child</v>
      </c>
      <c r="X17" s="32" t="str">
        <f aca="false">IF(ISBLANK(Values!E16),"",Values!$B$13)</f>
        <v>Lenovo T540 parent</v>
      </c>
      <c r="Y17" s="39"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con retroiluminación.</v>
      </c>
      <c r="AM17" s="1" t="str">
        <f aca="false">SUBSTITUTE(IF(ISBLANK(Values!E16),"",Values!$B$27),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IF(ISBLANK(Values!$E16), "", "not_applicable")</f>
        <v>not_applicable</v>
      </c>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61.99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T540 BL - PL</v>
      </c>
      <c r="C18" s="32" t="str">
        <f aca="false">IF(ISBLANK(Values!E17),"","TellusRem")</f>
        <v>TellusRem</v>
      </c>
      <c r="D18" s="30" t="n">
        <f aca="false">IF(ISBLANK(Values!E17),"",Values!E17)</f>
        <v>5714401540144</v>
      </c>
      <c r="E18" s="31" t="str">
        <f aca="false">IF(ISBLANK(Values!E17),"","EAN")</f>
        <v>EAN</v>
      </c>
      <c r="F18" s="28" t="str">
        <f aca="false">IF(ISBLANK(Values!E17),"",IF(Values!J17, SUBSTITUTE(Values!$B$1, "{language}", Values!H17) &amp; " " &amp;Values!$B$3, SUBSTITUTE(Values!$B$2, "{language}", Values!$H17) &amp; " " &amp;Values!$B$3))</f>
        <v>Teclado de respuesto Polaco retroiluminado  para Lenovo Thinkpad E531 T540 T540P T550 L540 W540 W550S W550 W541</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T540 BL - PL</v>
      </c>
      <c r="K18" s="28" t="n">
        <f aca="false">IF(ISBLANK(Values!E17),"",IF(Values!J17, Values!$B$4, Values!$B$5))</f>
        <v>61.99</v>
      </c>
      <c r="L18" s="40" t="n">
        <f aca="false">IF(ISBLANK(Values!E17),"",IF($CO18="DEFAULT", Values!$B$18, ""))</f>
        <v>5</v>
      </c>
      <c r="M18" s="28" t="str">
        <f aca="false">IF(ISBLANK(Values!E17),"",Values!$M17)</f>
        <v>https://download.lenovo.com/Images/Parts/04Y2408/04Y2408_A.jpg</v>
      </c>
      <c r="N18" s="28" t="str">
        <f aca="false">IF(ISBLANK(Values!$F17),"",Values!N17)</f>
        <v>https://download.lenovo.com/Images/Parts/04Y2408/04Y2408_B.jpg</v>
      </c>
      <c r="O18" s="28" t="str">
        <f aca="false">IF(ISBLANK(Values!$F17),"",Values!O17)</f>
        <v>https://download.lenovo.com/Images/Parts/04Y2408/04Y2408_details.jpg</v>
      </c>
      <c r="P18" s="28" t="str">
        <f aca="false">IF(ISBLANK(Values!$F17),"",Values!P17)</f>
        <v/>
      </c>
      <c r="Q18" s="28" t="str">
        <f aca="false">IF(ISBLANK(Values!$F17),"",Values!Q17)</f>
        <v/>
      </c>
      <c r="R18" s="28" t="str">
        <f aca="false">IF(ISBLANK(Values!$F17),"",Values!R17)</f>
        <v/>
      </c>
      <c r="S18" s="29"/>
      <c r="T18" s="29"/>
      <c r="U18" s="29"/>
      <c r="W18" s="32" t="str">
        <f aca="false">IF(ISBLANK(Values!E17),"","Child")</f>
        <v>Child</v>
      </c>
      <c r="X18" s="32" t="str">
        <f aca="false">IF(ISBLANK(Values!E17),"",Values!$B$13)</f>
        <v>Lenovo T540 parent</v>
      </c>
      <c r="Y18" s="39"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con retroiluminación.</v>
      </c>
      <c r="AM18" s="1" t="str">
        <f aca="false">SUBSTITUTE(IF(ISBLANK(Values!E17),"",Values!$B$27),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IF(ISBLANK(Values!$E17), "", "not_applicable")</f>
        <v>not_applicable</v>
      </c>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61.99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T540 BL - PT</v>
      </c>
      <c r="C19" s="32" t="str">
        <f aca="false">IF(ISBLANK(Values!E18),"","TellusRem")</f>
        <v>TellusRem</v>
      </c>
      <c r="D19" s="30" t="n">
        <f aca="false">IF(ISBLANK(Values!E18),"",Values!E18)</f>
        <v>5714401540151</v>
      </c>
      <c r="E19" s="31" t="str">
        <f aca="false">IF(ISBLANK(Values!E18),"","EAN")</f>
        <v>EAN</v>
      </c>
      <c r="F19" s="28" t="str">
        <f aca="false">IF(ISBLANK(Values!E18),"",IF(Values!J18, SUBSTITUTE(Values!$B$1, "{language}", Values!H18) &amp; " " &amp;Values!$B$3, SUBSTITUTE(Values!$B$2, "{language}", Values!$H18) &amp; " " &amp;Values!$B$3))</f>
        <v>Teclado de respuesto Portugués retroiluminado  para Lenovo Thinkpad E531 T540 T540P T550 L540 W540 W550S W550 W541</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T540 BL - PT</v>
      </c>
      <c r="K19" s="28" t="n">
        <f aca="false">IF(ISBLANK(Values!E18),"",IF(Values!J18, Values!$B$4, Values!$B$5))</f>
        <v>61.99</v>
      </c>
      <c r="L19" s="40" t="n">
        <f aca="false">IF(ISBLANK(Values!E18),"",IF($CO19="DEFAULT", Values!$B$18, ""))</f>
        <v>5</v>
      </c>
      <c r="M19" s="28" t="str">
        <f aca="false">IF(ISBLANK(Values!E18),"",Values!$M18)</f>
        <v>https://download.lenovo.com/Images/Parts/04Y2409/04Y2409_A.jpg</v>
      </c>
      <c r="N19" s="28" t="str">
        <f aca="false">IF(ISBLANK(Values!$F18),"",Values!N18)</f>
        <v>https://download.lenovo.com/Images/Parts/04Y2409/04Y2409_B.jpg</v>
      </c>
      <c r="O19" s="28" t="str">
        <f aca="false">IF(ISBLANK(Values!$F18),"",Values!O18)</f>
        <v>https://download.lenovo.com/Images/Parts/04Y2409/04Y2409_details.jpg</v>
      </c>
      <c r="P19" s="28" t="str">
        <f aca="false">IF(ISBLANK(Values!$F18),"",Values!P18)</f>
        <v/>
      </c>
      <c r="Q19" s="28" t="str">
        <f aca="false">IF(ISBLANK(Values!$F18),"",Values!Q18)</f>
        <v/>
      </c>
      <c r="R19" s="28" t="str">
        <f aca="false">IF(ISBLANK(Values!$F18),"",Values!R18)</f>
        <v/>
      </c>
      <c r="S19" s="29"/>
      <c r="T19" s="29"/>
      <c r="U19" s="29"/>
      <c r="W19" s="32" t="str">
        <f aca="false">IF(ISBLANK(Values!E18),"","Child")</f>
        <v>Child</v>
      </c>
      <c r="X19" s="32" t="str">
        <f aca="false">IF(ISBLANK(Values!E18),"",Values!$B$13)</f>
        <v>Lenovo T540 parent</v>
      </c>
      <c r="Y19" s="39"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con retroiluminación.</v>
      </c>
      <c r="AM19" s="1" t="str">
        <f aca="false">SUBSTITUTE(IF(ISBLANK(Values!E18),"",Values!$B$27),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IF(ISBLANK(Values!$E18), "", "not_applicable")</f>
        <v>not_applicable</v>
      </c>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61.99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T540 BL - SE/FI</v>
      </c>
      <c r="C20" s="32" t="str">
        <f aca="false">IF(ISBLANK(Values!E19),"","TellusRem")</f>
        <v>TellusRem</v>
      </c>
      <c r="D20" s="30" t="n">
        <f aca="false">IF(ISBLANK(Values!E19),"",Values!E19)</f>
        <v>5714401540168</v>
      </c>
      <c r="E20" s="31" t="str">
        <f aca="false">IF(ISBLANK(Values!E19),"","EAN")</f>
        <v>EAN</v>
      </c>
      <c r="F20" s="28" t="str">
        <f aca="false">IF(ISBLANK(Values!E19),"",IF(Values!J19, SUBSTITUTE(Values!$B$1, "{language}", Values!H19) &amp; " " &amp;Values!$B$3, SUBSTITUTE(Values!$B$2, "{language}", Values!$H19) &amp; " " &amp;Values!$B$3))</f>
        <v>Teclado de respuesto Sueco – Finlandes retroiluminado  para Lenovo Thinkpad E531 T540 T540P T550 L540 W540 W550S W550 W541</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T540 BL - SE/FI</v>
      </c>
      <c r="K20" s="28" t="n">
        <f aca="false">IF(ISBLANK(Values!E19),"",IF(Values!J19, Values!$B$4, Values!$B$5))</f>
        <v>61.99</v>
      </c>
      <c r="L20" s="40" t="n">
        <f aca="false">IF(ISBLANK(Values!E19),"",IF($CO20="DEFAULT", Values!$B$18, ""))</f>
        <v>5</v>
      </c>
      <c r="M20" s="28" t="str">
        <f aca="false">IF(ISBLANK(Values!E19),"",Values!$M19)</f>
        <v>https://download.lenovo.com/Images/Parts/04Y2491/04Y2491_A.jpg</v>
      </c>
      <c r="N20" s="28" t="str">
        <f aca="false">IF(ISBLANK(Values!$F19),"",Values!N19)</f>
        <v>https://download.lenovo.com/Images/Parts/04Y2491/04Y2491_B.jpg</v>
      </c>
      <c r="O20" s="28" t="str">
        <f aca="false">IF(ISBLANK(Values!$F19),"",Values!O19)</f>
        <v>https://download.lenovo.com/Images/Parts/04Y2491/04Y2491_details.jpg</v>
      </c>
      <c r="P20" s="28" t="str">
        <f aca="false">IF(ISBLANK(Values!$F19),"",Values!P19)</f>
        <v/>
      </c>
      <c r="Q20" s="28" t="str">
        <f aca="false">IF(ISBLANK(Values!$F19),"",Values!Q19)</f>
        <v/>
      </c>
      <c r="R20" s="28" t="str">
        <f aca="false">IF(ISBLANK(Values!$F19),"",Values!R19)</f>
        <v/>
      </c>
      <c r="S20" s="29"/>
      <c r="T20" s="29"/>
      <c r="U20" s="29"/>
      <c r="W20" s="32" t="str">
        <f aca="false">IF(ISBLANK(Values!E19),"","Child")</f>
        <v>Child</v>
      </c>
      <c r="X20" s="32" t="str">
        <f aca="false">IF(ISBLANK(Values!E19),"",Values!$B$13)</f>
        <v>Lenovo T540 parent</v>
      </c>
      <c r="Y20" s="39"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con retroiluminación.</v>
      </c>
      <c r="AM20" s="1" t="str">
        <f aca="false">SUBSTITUTE(IF(ISBLANK(Values!E19),"",Values!$B$27),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IF(ISBLANK(Values!$E19), "", "not_applicable")</f>
        <v>not_applicable</v>
      </c>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61.99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T540 BL - CH</v>
      </c>
      <c r="C21" s="32" t="str">
        <f aca="false">IF(ISBLANK(Values!E20),"","TellusRem")</f>
        <v>TellusRem</v>
      </c>
      <c r="D21" s="30" t="n">
        <f aca="false">IF(ISBLANK(Values!E20),"",Values!E20)</f>
        <v>5714401540175</v>
      </c>
      <c r="E21" s="31" t="str">
        <f aca="false">IF(ISBLANK(Values!E20),"","EAN")</f>
        <v>EAN</v>
      </c>
      <c r="F21" s="28" t="str">
        <f aca="false">IF(ISBLANK(Values!E20),"",IF(Values!J20, SUBSTITUTE(Values!$B$1, "{language}", Values!H20) &amp; " " &amp;Values!$B$3, SUBSTITUTE(Values!$B$2, "{language}", Values!$H20) &amp; " " &amp;Values!$B$3))</f>
        <v>Teclado de respuesto Suizo retroiluminado  para Lenovo Thinkpad E531 T540 T540P T550 L540 W540 W550S W550 W541</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T540 BL - CH</v>
      </c>
      <c r="K21" s="28" t="n">
        <f aca="false">IF(ISBLANK(Values!E20),"",IF(Values!J20, Values!$B$4, Values!$B$5))</f>
        <v>61.99</v>
      </c>
      <c r="L21" s="40" t="str">
        <f aca="false">IF(ISBLANK(Values!E20),"",IF($CO21="DEFAULT", Values!$B$18, ""))</f>
        <v/>
      </c>
      <c r="M21" s="28" t="str">
        <f aca="false">IF(ISBLANK(Values!E20),"",Values!$M20)</f>
        <v>https://download.lenovo.com/Images/Parts/04Y2414/04Y2414_A.jpg</v>
      </c>
      <c r="N21" s="28" t="str">
        <f aca="false">IF(ISBLANK(Values!$F20),"",Values!N20)</f>
        <v>https://download.lenovo.com/Images/Parts/04Y2414/04Y2414_B.jpg</v>
      </c>
      <c r="O21" s="28" t="str">
        <f aca="false">IF(ISBLANK(Values!$F20),"",Values!O20)</f>
        <v>https://download.lenovo.com/Images/Parts/04Y2414/04Y2414_details.jpg</v>
      </c>
      <c r="P21" s="28" t="str">
        <f aca="false">IF(ISBLANK(Values!$F20),"",Values!P20)</f>
        <v/>
      </c>
      <c r="Q21" s="28" t="str">
        <f aca="false">IF(ISBLANK(Values!$F20),"",Values!Q20)</f>
        <v/>
      </c>
      <c r="R21" s="28" t="str">
        <f aca="false">IF(ISBLANK(Values!$F20),"",Values!R20)</f>
        <v/>
      </c>
      <c r="S21" s="29"/>
      <c r="T21" s="29"/>
      <c r="U21" s="29"/>
      <c r="W21" s="32" t="str">
        <f aca="false">IF(ISBLANK(Values!E20),"","Child")</f>
        <v>Child</v>
      </c>
      <c r="X21" s="32" t="str">
        <f aca="false">IF(ISBLANK(Values!E20),"",Values!$B$13)</f>
        <v>Lenovo T540 parent</v>
      </c>
      <c r="Y21" s="39"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con retroiluminación.</v>
      </c>
      <c r="AM21" s="1" t="str">
        <f aca="false">SUBSTITUTE(IF(ISBLANK(Values!E20),"",Values!$B$27),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AMAZON_EU</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IF(ISBLANK(Values!$E20), "", "not_applicable")</f>
        <v>not_applicable</v>
      </c>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IF(ISBLANK(Values!E20),"",IF(CO21&lt;&gt;"DEFAULT", "", 3))</f>
        <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61.99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T540 BL - US INT</v>
      </c>
      <c r="C22" s="32" t="str">
        <f aca="false">IF(ISBLANK(Values!E21),"","TellusRem")</f>
        <v>TellusRem</v>
      </c>
      <c r="D22" s="30" t="n">
        <f aca="false">IF(ISBLANK(Values!E21),"",Values!E21)</f>
        <v>5714401540182</v>
      </c>
      <c r="E22" s="31" t="str">
        <f aca="false">IF(ISBLANK(Values!E21),"","EAN")</f>
        <v>EAN</v>
      </c>
      <c r="F22" s="28" t="str">
        <f aca="false">IF(ISBLANK(Values!E21),"",IF(Values!J21, SUBSTITUTE(Values!$B$1, "{language}", Values!H21) &amp; " " &amp;Values!$B$3, SUBSTITUTE(Values!$B$2, "{language}", Values!$H21) &amp; " " &amp;Values!$B$3))</f>
        <v>Teclado de respuesto US internacional retroiluminado  para Lenovo Thinkpad E531 T540 T540P T550 L540 W540 W550S W550 W541</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61.99</v>
      </c>
      <c r="L22" s="40" t="n">
        <f aca="false">IF(ISBLANK(Values!E21),"",IF($CO22="DEFAULT", Values!$B$18, ""))</f>
        <v>5</v>
      </c>
      <c r="M22" s="28" t="str">
        <f aca="false">IF(ISBLANK(Values!E21),"",Values!$M21)</f>
        <v>https://raw.githubusercontent.com/PatrickVibild/TellusAmazonPictures/master/pictures/Lenovo/T540/BL/USI/1.jpg</v>
      </c>
      <c r="N22" s="28" t="str">
        <f aca="false">IF(ISBLANK(Values!$F21),"",Values!N21)</f>
        <v>https://raw.githubusercontent.com/PatrickVibild/TellusAmazonPictures/master/pictures/Lenovo/T540/BL/USI/2.jpg</v>
      </c>
      <c r="O22" s="28" t="str">
        <f aca="false">IF(ISBLANK(Values!$F21),"",Values!O21)</f>
        <v>https://raw.githubusercontent.com/PatrickVibild/TellusAmazonPictures/master/pictures/Lenovo/T540/BL/USI/3.jpg</v>
      </c>
      <c r="P22" s="28" t="str">
        <f aca="false">IF(ISBLANK(Values!$F21),"",Values!P21)</f>
        <v>https://raw.githubusercontent.com/PatrickVibild/TellusAmazonPictures/master/pictures/Lenovo/T540/BL/USI/4.jpg</v>
      </c>
      <c r="Q22" s="28" t="str">
        <f aca="false">IF(ISBLANK(Values!$F21),"",Values!Q21)</f>
        <v>https://raw.githubusercontent.com/PatrickVibild/TellusAmazonPictures/master/pictures/Lenovo/T540/BL/USI/5.jpg</v>
      </c>
      <c r="R22" s="28" t="str">
        <f aca="false">IF(ISBLANK(Values!$F21),"",Values!R21)</f>
        <v>https://raw.githubusercontent.com/PatrickVibild/TellusAmazonPictures/master/pictures/Lenovo/T540/BL/USI/6.jpg</v>
      </c>
      <c r="S22" s="29"/>
      <c r="T22" s="29"/>
      <c r="U22" s="29"/>
      <c r="W22" s="32" t="str">
        <f aca="false">IF(ISBLANK(Values!E21),"","Child")</f>
        <v>Child</v>
      </c>
      <c r="X22" s="32" t="str">
        <f aca="false">IF(ISBLANK(Values!E21),"",Values!$B$13)</f>
        <v>Lenovo T540 parent</v>
      </c>
      <c r="Y22" s="39"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con retroiluminación.</v>
      </c>
      <c r="AM22" s="1" t="str">
        <f aca="false">SUBSTITUTE(IF(ISBLANK(Values!E21),"",Values!$B$27),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IF(ISBLANK(Values!$E21), "", "not_applicable")</f>
        <v>not_applicable</v>
      </c>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61.99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T540 BL - RUS</v>
      </c>
      <c r="C23" s="32" t="str">
        <f aca="false">IF(ISBLANK(Values!E22),"","TellusRem")</f>
        <v>TellusRem</v>
      </c>
      <c r="D23" s="30" t="n">
        <f aca="false">IF(ISBLANK(Values!E22),"",Values!E22)</f>
        <v>5714401540199</v>
      </c>
      <c r="E23" s="31" t="str">
        <f aca="false">IF(ISBLANK(Values!E22),"","EAN")</f>
        <v>EAN</v>
      </c>
      <c r="F23" s="28" t="str">
        <f aca="false">IF(ISBLANK(Values!E22),"",IF(Values!J22, SUBSTITUTE(Values!$B$1, "{language}", Values!H22) &amp; " " &amp;Values!$B$3, SUBSTITUTE(Values!$B$2, "{language}", Values!$H22) &amp; " " &amp;Values!$B$3))</f>
        <v>Teclado de respuesto Ruso retroiluminado  para Lenovo Thinkpad E531 T540 T540P T550 L540 W540 W550S W550 W541</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T540 BL - RUS</v>
      </c>
      <c r="K23" s="28" t="n">
        <f aca="false">IF(ISBLANK(Values!E22),"",IF(Values!J22, Values!$B$4, Values!$B$5))</f>
        <v>61.99</v>
      </c>
      <c r="L23" s="40" t="n">
        <f aca="false">IF(ISBLANK(Values!E22),"",IF($CO23="DEFAULT", Values!$B$18, ""))</f>
        <v>5</v>
      </c>
      <c r="M23" s="28" t="str">
        <f aca="false">IF(ISBLANK(Values!E22),"",Values!$M22)</f>
        <v>https://download.lenovo.com/Images/Parts/04Y2488/04Y2488_A.jpg</v>
      </c>
      <c r="N23" s="28" t="str">
        <f aca="false">IF(ISBLANK(Values!$F22),"",Values!N22)</f>
        <v>https://download.lenovo.com/Images/Parts/04Y2488/04Y2488_B.jpg</v>
      </c>
      <c r="O23" s="28" t="str">
        <f aca="false">IF(ISBLANK(Values!$F22),"",Values!O22)</f>
        <v>https://download.lenovo.com/Images/Parts/04Y2488/04Y2488_details.jpg</v>
      </c>
      <c r="P23" s="28" t="str">
        <f aca="false">IF(ISBLANK(Values!$F22),"",Values!P22)</f>
        <v/>
      </c>
      <c r="Q23" s="28" t="str">
        <f aca="false">IF(ISBLANK(Values!$F22),"",Values!Q22)</f>
        <v/>
      </c>
      <c r="R23" s="28" t="str">
        <f aca="false">IF(ISBLANK(Values!$F22),"",Values!R22)</f>
        <v/>
      </c>
      <c r="S23" s="29"/>
      <c r="T23" s="29"/>
      <c r="U23" s="29"/>
      <c r="V23" s="1"/>
      <c r="W23" s="32" t="str">
        <f aca="false">IF(ISBLANK(Values!E22),"","Child")</f>
        <v>Child</v>
      </c>
      <c r="X23" s="32" t="str">
        <f aca="false">IF(ISBLANK(Values!E22),"",Values!$B$13)</f>
        <v>Lenovo T540 parent</v>
      </c>
      <c r="Y23" s="39"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con retroiluminación.</v>
      </c>
      <c r="AM23" s="1" t="str">
        <f aca="false">SUBSTITUTE(IF(ISBLANK(Values!E22),"",Values!$B$27),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61.99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T540 BL - US V2</v>
      </c>
      <c r="C24" s="32" t="str">
        <f aca="false">IF(ISBLANK(Values!E23),"","TellusRem")</f>
        <v>TellusRem</v>
      </c>
      <c r="D24" s="30" t="n">
        <f aca="false">IF(ISBLANK(Values!E23),"",Values!E23)</f>
        <v>5714401540311</v>
      </c>
      <c r="E24" s="31" t="str">
        <f aca="false">IF(ISBLANK(Values!E23),"","EAN")</f>
        <v>EAN</v>
      </c>
      <c r="F24" s="28" t="str">
        <f aca="false">IF(ISBLANK(Values!E23),"",IF(Values!J23, SUBSTITUTE(Values!$B$1, "{language}", Values!H23) &amp; " " &amp;Values!$B$3, SUBSTITUTE(Values!$B$2, "{language}", Values!$H23) &amp; " " &amp;Values!$B$3))</f>
        <v>Teclado de respuesto US retroiluminado  para Lenovo Thinkpad E531 T540 T540P T550 L540 W540 W550S W550 W541</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T540 BL - US V2</v>
      </c>
      <c r="K24" s="28" t="n">
        <f aca="false">IF(ISBLANK(Values!E23),"",IF(Values!J23, Values!$B$4, Values!$B$5))</f>
        <v>61.99</v>
      </c>
      <c r="L24" s="40" t="n">
        <f aca="false">IF(ISBLANK(Values!E23),"",IF($CO24="DEFAULT", Values!$B$18, ""))</f>
        <v>5</v>
      </c>
      <c r="M24" s="28" t="str">
        <f aca="false">IF(ISBLANK(Values!E23),"",Values!$M23)</f>
        <v>https://raw.githubusercontent.com/PatrickVibild/TellusAmazonPictures/master/pictures/Lenovo/T540/BL/US/1.jpg</v>
      </c>
      <c r="N24" s="28" t="str">
        <f aca="false">IF(ISBLANK(Values!$F23),"",Values!N23)</f>
        <v>https://raw.githubusercontent.com/PatrickVibild/TellusAmazonPictures/master/pictures/Lenovo/T540/BL/US/2.jpg</v>
      </c>
      <c r="O24" s="28" t="str">
        <f aca="false">IF(ISBLANK(Values!$F23),"",Values!O23)</f>
        <v>https://raw.githubusercontent.com/PatrickVibild/TellusAmazonPictures/master/pictures/Lenovo/T540/BL/US/3.jpg</v>
      </c>
      <c r="P24" s="28" t="str">
        <f aca="false">IF(ISBLANK(Values!$F23),"",Values!P23)</f>
        <v>https://raw.githubusercontent.com/PatrickVibild/TellusAmazonPictures/master/pictures/Lenovo/T540/BL/US/4.jpg</v>
      </c>
      <c r="Q24" s="28" t="str">
        <f aca="false">IF(ISBLANK(Values!$F23),"",Values!Q23)</f>
        <v>https://raw.githubusercontent.com/PatrickVibild/TellusAmazonPictures/master/pictures/Lenovo/T540/BL/US/5.jpg</v>
      </c>
      <c r="R24" s="28" t="str">
        <f aca="false">IF(ISBLANK(Values!$F23),"",Values!R23)</f>
        <v>https://raw.githubusercontent.com/PatrickVibild/TellusAmazonPictures/master/pictures/Lenovo/T540/BL/US/6.jpg</v>
      </c>
      <c r="S24" s="29"/>
      <c r="T24" s="29"/>
      <c r="U24" s="29"/>
      <c r="V24" s="1"/>
      <c r="W24" s="32" t="str">
        <f aca="false">IF(ISBLANK(Values!E23),"","Child")</f>
        <v>Child</v>
      </c>
      <c r="X24" s="32" t="str">
        <f aca="false">IF(ISBLANK(Values!E23),"",Values!$B$13)</f>
        <v>Lenovo T540 parent</v>
      </c>
      <c r="Y24" s="39"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con retroiluminación.</v>
      </c>
      <c r="AM24" s="1" t="str">
        <f aca="false">SUBSTITUTE(IF(ISBLANK(Values!E23),"",Values!$B$27),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61.99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T540 Regular - DE</v>
      </c>
      <c r="C25" s="32" t="str">
        <f aca="false">IF(ISBLANK(Values!E24),"","TellusRem")</f>
        <v>TellusRem</v>
      </c>
      <c r="D25" s="30" t="n">
        <f aca="false">IF(ISBLANK(Values!E24),"",Values!E24)</f>
        <v>5714401541011</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E531 T540 T540P T550 L540 W540 W550S W550 W541</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T540 Regular - DE</v>
      </c>
      <c r="K25" s="28" t="n">
        <f aca="false">IF(ISBLANK(Values!E24),"",IF(Values!J24, Values!$B$4, Values!$B$5))</f>
        <v>44.99</v>
      </c>
      <c r="L25" s="40" t="str">
        <f aca="false">IF(ISBLANK(Values!E24),"",IF($CO25="DEFAULT", Values!$B$18, ""))</f>
        <v/>
      </c>
      <c r="M25" s="28" t="str">
        <f aca="false">IF(ISBLANK(Values!E24),"",Values!$M24)</f>
        <v>https://download.lenovo.com/Images/Parts/04Y2477/04Y2477_A.jpg</v>
      </c>
      <c r="N25" s="28" t="str">
        <f aca="false">IF(ISBLANK(Values!$F24),"",Values!N24)</f>
        <v>https://download.lenovo.com/Images/Parts/04Y2477/04Y2477_B.jpg</v>
      </c>
      <c r="O25" s="28" t="str">
        <f aca="false">IF(ISBLANK(Values!$F24),"",Values!O24)</f>
        <v>https://download.lenovo.com/Images/Parts/04Y2477/04Y2477_details.jpg</v>
      </c>
      <c r="P25" s="28" t="str">
        <f aca="false">IF(ISBLANK(Values!$F24),"",Values!P24)</f>
        <v/>
      </c>
      <c r="Q25" s="28" t="str">
        <f aca="false">IF(ISBLANK(Values!$F24),"",Values!Q24)</f>
        <v/>
      </c>
      <c r="R25" s="28" t="str">
        <f aca="false">IF(ISBLANK(Values!$F24),"",Values!R24)</f>
        <v/>
      </c>
      <c r="S25" s="29"/>
      <c r="T25" s="29"/>
      <c r="U25" s="29"/>
      <c r="V25" s="1"/>
      <c r="W25" s="32" t="str">
        <f aca="false">IF(ISBLANK(Values!E24),"","Child")</f>
        <v>Child</v>
      </c>
      <c r="X25" s="32" t="str">
        <f aca="false">IF(ISBLANK(Values!E24),"",Values!$B$13)</f>
        <v>Lenovo T540 parent</v>
      </c>
      <c r="Y25" s="39"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1"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2"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T540 Regular - FR</v>
      </c>
      <c r="C26" s="32" t="str">
        <f aca="false">IF(ISBLANK(Values!E25),"","TellusRem")</f>
        <v>TellusRem</v>
      </c>
      <c r="D26" s="30" t="n">
        <f aca="false">IF(ISBLANK(Values!E25),"",Values!E25)</f>
        <v>5714401541226</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E531 T540 T540P T550 L540 W540 W550S W550 W541</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T540 Regular - FR</v>
      </c>
      <c r="K26" s="28" t="n">
        <f aca="false">IF(ISBLANK(Values!E25),"",IF(Values!J25, Values!$B$4, Values!$B$5))</f>
        <v>44.99</v>
      </c>
      <c r="L26" s="40" t="str">
        <f aca="false">IF(ISBLANK(Values!E25),"",IF($CO26="DEFAULT", Values!$B$18, ""))</f>
        <v/>
      </c>
      <c r="M26" s="28" t="str">
        <f aca="false">IF(ISBLANK(Values!E25),"",Values!$M25)</f>
        <v>https://raw.githubusercontent.com/PatrickVibild/TellusAmazonPictures/master/pictures/Lenovo/T540/BL/FR/1.jpg</v>
      </c>
      <c r="N26" s="28" t="str">
        <f aca="false">IF(ISBLANK(Values!$F25),"",Values!N25)</f>
        <v>https://raw.githubusercontent.com/PatrickVibild/TellusAmazonPictures/master/pictures/Lenovo/T540/BL/FR/2.jpg</v>
      </c>
      <c r="O26" s="28" t="str">
        <f aca="false">IF(ISBLANK(Values!$F25),"",Values!O25)</f>
        <v>https://raw.githubusercontent.com/PatrickVibild/TellusAmazonPictures/master/pictures/Lenovo/T540/BL/FR/3.jpg</v>
      </c>
      <c r="P26" s="28" t="str">
        <f aca="false">IF(ISBLANK(Values!$F25),"",Values!P25)</f>
        <v>https://raw.githubusercontent.com/PatrickVibild/TellusAmazonPictures/master/pictures/Lenovo/T540/BL/FR/4.jpg</v>
      </c>
      <c r="Q26" s="28" t="str">
        <f aca="false">IF(ISBLANK(Values!$F25),"",Values!Q25)</f>
        <v>https://raw.githubusercontent.com/PatrickVibild/TellusAmazonPictures/master/pictures/Lenovo/T540/BL/FR/5.jpg</v>
      </c>
      <c r="R26" s="28" t="str">
        <f aca="false">IF(ISBLANK(Values!$F25),"",Values!R25)</f>
        <v>https://raw.githubusercontent.com/PatrickVibild/TellusAmazonPictures/master/pictures/Lenovo/T540/BL/FR/6.jpg</v>
      </c>
      <c r="S26" s="29"/>
      <c r="T26" s="29"/>
      <c r="U26" s="29"/>
      <c r="V26" s="1"/>
      <c r="W26" s="32" t="str">
        <f aca="false">IF(ISBLANK(Values!E25),"","Child")</f>
        <v>Child</v>
      </c>
      <c r="X26" s="32" t="str">
        <f aca="false">IF(ISBLANK(Values!E25),"",Values!$B$13)</f>
        <v>Lenovo T540 parent</v>
      </c>
      <c r="Y26" s="39"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1"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2"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T540 Regular - IT</v>
      </c>
      <c r="C27" s="32" t="str">
        <f aca="false">IF(ISBLANK(Values!E26),"","TellusRem")</f>
        <v>TellusRem</v>
      </c>
      <c r="D27" s="30" t="n">
        <f aca="false">IF(ISBLANK(Values!E26),"",Values!E26)</f>
        <v>5714401541431</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E531 T540 T540P T550 L540 W540 W550S W550 W541</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T540 Regular - IT</v>
      </c>
      <c r="K27" s="28" t="n">
        <f aca="false">IF(ISBLANK(Values!E26),"",IF(Values!J26, Values!$B$4, Values!$B$5))</f>
        <v>44.99</v>
      </c>
      <c r="L27" s="40" t="str">
        <f aca="false">IF(ISBLANK(Values!E26),"",IF($CO27="DEFAULT", Values!$B$18, ""))</f>
        <v/>
      </c>
      <c r="M27" s="28" t="str">
        <f aca="false">IF(ISBLANK(Values!E26),"",Values!$M26)</f>
        <v>https://download.lenovo.com/Images/Parts/04Y2482/04Y2482_A.jpg</v>
      </c>
      <c r="N27" s="28" t="str">
        <f aca="false">IF(ISBLANK(Values!$F26),"",Values!N26)</f>
        <v>https://download.lenovo.com/Images/Parts/04Y2482/04Y2482_B.jpg</v>
      </c>
      <c r="O27" s="28" t="str">
        <f aca="false">IF(ISBLANK(Values!$F26),"",Values!O26)</f>
        <v>https://download.lenovo.com/Images/Parts/04Y2482/04Y2482_details.jpg</v>
      </c>
      <c r="P27" s="28" t="str">
        <f aca="false">IF(ISBLANK(Values!$F26),"",Values!P26)</f>
        <v/>
      </c>
      <c r="Q27" s="28" t="str">
        <f aca="false">IF(ISBLANK(Values!$F26),"",Values!Q26)</f>
        <v/>
      </c>
      <c r="R27" s="28" t="str">
        <f aca="false">IF(ISBLANK(Values!$F26),"",Values!R26)</f>
        <v/>
      </c>
      <c r="S27" s="29"/>
      <c r="T27" s="29"/>
      <c r="U27" s="29"/>
      <c r="V27" s="1"/>
      <c r="W27" s="32" t="str">
        <f aca="false">IF(ISBLANK(Values!E26),"","Child")</f>
        <v>Child</v>
      </c>
      <c r="X27" s="32" t="str">
        <f aca="false">IF(ISBLANK(Values!E26),"",Values!$B$13)</f>
        <v>Lenovo T540 parent</v>
      </c>
      <c r="Y27" s="39"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1"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2"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T540 Regular - ES</v>
      </c>
      <c r="C28" s="32" t="str">
        <f aca="false">IF(ISBLANK(Values!E27),"","TellusRem")</f>
        <v>TellusRem</v>
      </c>
      <c r="D28" s="30" t="n">
        <f aca="false">IF(ISBLANK(Values!E27),"",Values!E27)</f>
        <v>5714401541646</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E531 T540 T540P T550 L540 W540 W550S W550 W541</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T540 Regular - ES</v>
      </c>
      <c r="K28" s="28" t="n">
        <f aca="false">IF(ISBLANK(Values!E27),"",IF(Values!J27, Values!$B$4, Values!$B$5))</f>
        <v>44.99</v>
      </c>
      <c r="L28" s="40" t="str">
        <f aca="false">IF(ISBLANK(Values!E27),"",IF($CO28="DEFAULT", Values!$B$18, ""))</f>
        <v/>
      </c>
      <c r="M28" s="28" t="str">
        <f aca="false">IF(ISBLANK(Values!E27),"",Values!$M27)</f>
        <v>https://raw.githubusercontent.com/PatrickVibild/TellusAmazonPictures/master/pictures/Lenovo/T540/BL/ES/1.jpg</v>
      </c>
      <c r="N28" s="28" t="str">
        <f aca="false">IF(ISBLANK(Values!$F27),"",Values!N27)</f>
        <v>https://raw.githubusercontent.com/PatrickVibild/TellusAmazonPictures/master/pictures/Lenovo/T540/BL/ES/2.jpg</v>
      </c>
      <c r="O28" s="28" t="str">
        <f aca="false">IF(ISBLANK(Values!$F27),"",Values!O27)</f>
        <v>https://raw.githubusercontent.com/PatrickVibild/TellusAmazonPictures/master/pictures/Lenovo/T540/BL/ES/3.jpg</v>
      </c>
      <c r="P28" s="28" t="str">
        <f aca="false">IF(ISBLANK(Values!$F27),"",Values!P27)</f>
        <v>https://raw.githubusercontent.com/PatrickVibild/TellusAmazonPictures/master/pictures/Lenovo/T540/BL/ES/4.jpg</v>
      </c>
      <c r="Q28" s="28" t="str">
        <f aca="false">IF(ISBLANK(Values!$F27),"",Values!Q27)</f>
        <v>https://raw.githubusercontent.com/PatrickVibild/TellusAmazonPictures/master/pictures/Lenovo/T540/BL/ES/5.jpg</v>
      </c>
      <c r="R28" s="28" t="str">
        <f aca="false">IF(ISBLANK(Values!$F27),"",Values!R27)</f>
        <v>https://raw.githubusercontent.com/PatrickVibild/TellusAmazonPictures/master/pictures/Lenovo/T540/BL/ES/6.jpg</v>
      </c>
      <c r="S28" s="29"/>
      <c r="T28" s="29"/>
      <c r="U28" s="29"/>
      <c r="V28" s="1"/>
      <c r="W28" s="32" t="str">
        <f aca="false">IF(ISBLANK(Values!E27),"","Child")</f>
        <v>Child</v>
      </c>
      <c r="X28" s="32" t="str">
        <f aca="false">IF(ISBLANK(Values!E27),"",Values!$B$13)</f>
        <v>Lenovo T540 parent</v>
      </c>
      <c r="Y28" s="39"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1"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2"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T540 Regular - UK</v>
      </c>
      <c r="C29" s="32" t="str">
        <f aca="false">IF(ISBLANK(Values!E28),"","TellusRem")</f>
        <v>TellusRem</v>
      </c>
      <c r="D29" s="30" t="n">
        <f aca="false">IF(ISBLANK(Values!E28),"",Values!E28)</f>
        <v>5714401541851</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E531 T540 T540P T550 L540 W540 W550S W550 W541</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T540 Regular - UK</v>
      </c>
      <c r="K29" s="28" t="n">
        <f aca="false">IF(ISBLANK(Values!E28),"",IF(Values!J28, Values!$B$4, Values!$B$5))</f>
        <v>44.99</v>
      </c>
      <c r="L29" s="40" t="str">
        <f aca="false">IF(ISBLANK(Values!E28),"",IF($CO29="DEFAULT", Values!$B$18, ""))</f>
        <v/>
      </c>
      <c r="M29" s="28" t="str">
        <f aca="false">IF(ISBLANK(Values!E28),"",Values!$M28)</f>
        <v>https://raw.githubusercontent.com/PatrickVibild/TellusAmazonPictures/master/pictures/Lenovo/T540/BL/UK/1.jpg</v>
      </c>
      <c r="N29" s="28" t="str">
        <f aca="false">IF(ISBLANK(Values!$F28),"",Values!N28)</f>
        <v>https://raw.githubusercontent.com/PatrickVibild/TellusAmazonPictures/master/pictures/Lenovo/T540/BL/UK/2.jpg</v>
      </c>
      <c r="O29" s="28" t="str">
        <f aca="false">IF(ISBLANK(Values!$F28),"",Values!O28)</f>
        <v>https://raw.githubusercontent.com/PatrickVibild/TellusAmazonPictures/master/pictures/Lenovo/T540/BL/UK/3.jpg</v>
      </c>
      <c r="P29" s="28" t="str">
        <f aca="false">IF(ISBLANK(Values!$F28),"",Values!P28)</f>
        <v>https://raw.githubusercontent.com/PatrickVibild/TellusAmazonPictures/master/pictures/Lenovo/T540/BL/UK/4.jpg</v>
      </c>
      <c r="Q29" s="28" t="str">
        <f aca="false">IF(ISBLANK(Values!$F28),"",Values!Q28)</f>
        <v>https://raw.githubusercontent.com/PatrickVibild/TellusAmazonPictures/master/pictures/Lenovo/T540/BL/UK/5.jpg</v>
      </c>
      <c r="R29" s="28" t="str">
        <f aca="false">IF(ISBLANK(Values!$F28),"",Values!R28)</f>
        <v>https://raw.githubusercontent.com/PatrickVibild/TellusAmazonPictures/master/pictures/Lenovo/T540/BL/UK/6.jpg</v>
      </c>
      <c r="S29" s="29"/>
      <c r="T29" s="29"/>
      <c r="U29" s="29"/>
      <c r="V29" s="1"/>
      <c r="W29" s="32" t="str">
        <f aca="false">IF(ISBLANK(Values!E28),"","Child")</f>
        <v>Child</v>
      </c>
      <c r="X29" s="32" t="str">
        <f aca="false">IF(ISBLANK(Values!E28),"",Values!$B$13)</f>
        <v>Lenovo T540 parent</v>
      </c>
      <c r="Y29" s="39"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1"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2"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T540 Regular - NOR</v>
      </c>
      <c r="C30" s="32" t="str">
        <f aca="false">IF(ISBLANK(Values!E29),"","TellusRem")</f>
        <v>TellusRem</v>
      </c>
      <c r="D30" s="30" t="n">
        <f aca="false">IF(ISBLANK(Values!E29),"",Values!E29)</f>
        <v>5714401542063</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E531 T540 T540P T550 L540 W540 W550S W550 W541</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T540 Regular - NOR</v>
      </c>
      <c r="K30" s="28" t="n">
        <f aca="false">IF(ISBLANK(Values!E29),"",IF(Values!J29, Values!$B$4, Values!$B$5))</f>
        <v>44.99</v>
      </c>
      <c r="L30" s="40" t="n">
        <f aca="false">IF(ISBLANK(Values!E29),"",IF($CO30="DEFAULT", Values!$B$18, ""))</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9"/>
      <c r="T30" s="29"/>
      <c r="U30" s="29"/>
      <c r="V30" s="1"/>
      <c r="W30" s="32" t="str">
        <f aca="false">IF(ISBLANK(Values!E29),"","Child")</f>
        <v>Child</v>
      </c>
      <c r="X30" s="32" t="str">
        <f aca="false">IF(ISBLANK(Values!E29),"",Values!$B$13)</f>
        <v>Lenovo T540 parent</v>
      </c>
      <c r="Y30" s="39"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1"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2"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T540 Regular - BE</v>
      </c>
      <c r="C31" s="32" t="str">
        <f aca="false">IF(ISBLANK(Values!E30),"","TellusRem")</f>
        <v>TellusRem</v>
      </c>
      <c r="D31" s="30" t="n">
        <f aca="false">IF(ISBLANK(Values!E30),"",Values!E30)</f>
        <v>5714401542278</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E531 T540 T540P T550 L540 W540 W550S W550 W541</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T540 Regular - BE</v>
      </c>
      <c r="K31" s="28" t="n">
        <f aca="false">IF(ISBLANK(Values!E30),"",IF(Values!J30, Values!$B$4, Values!$B$5))</f>
        <v>44.99</v>
      </c>
      <c r="L31" s="40" t="str">
        <f aca="false">IF(ISBLANK(Values!E30),"",IF($CO31="DEFAULT", Values!$B$18, ""))</f>
        <v/>
      </c>
      <c r="M31" s="28" t="str">
        <f aca="false">IF(ISBLANK(Values!E30),"",Values!$M30)</f>
        <v>https://download.lenovo.com/Images/Parts/04Y2471/04Y2471_A.jpg</v>
      </c>
      <c r="N31" s="28" t="str">
        <f aca="false">IF(ISBLANK(Values!$F30),"",Values!N30)</f>
        <v>https://download.lenovo.com/Images/Parts/04Y2471/04Y2471_B.jpg</v>
      </c>
      <c r="O31" s="28" t="str">
        <f aca="false">IF(ISBLANK(Values!$F30),"",Values!O30)</f>
        <v>https://download.lenovo.com/Images/Parts/04Y2471/04Y2471_details.jpg</v>
      </c>
      <c r="P31" s="28" t="str">
        <f aca="false">IF(ISBLANK(Values!$F30),"",Values!P30)</f>
        <v/>
      </c>
      <c r="Q31" s="28" t="str">
        <f aca="false">IF(ISBLANK(Values!$F30),"",Values!Q30)</f>
        <v/>
      </c>
      <c r="R31" s="28" t="str">
        <f aca="false">IF(ISBLANK(Values!$F30),"",Values!R30)</f>
        <v/>
      </c>
      <c r="S31" s="29"/>
      <c r="T31" s="29"/>
      <c r="U31" s="29"/>
      <c r="V31" s="1"/>
      <c r="W31" s="32" t="str">
        <f aca="false">IF(ISBLANK(Values!E30),"","Child")</f>
        <v>Child</v>
      </c>
      <c r="X31" s="32" t="str">
        <f aca="false">IF(ISBLANK(Values!E30),"",Values!$B$13)</f>
        <v>Lenovo T540 parent</v>
      </c>
      <c r="Y31" s="39"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1"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2"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AMAZON_EU</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IF(ISBLANK(Values!E30),"",IF(CO31&lt;&gt;"DEFAULT", "", 3))</f>
        <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T540 Regular - BG</v>
      </c>
      <c r="C32" s="32" t="str">
        <f aca="false">IF(ISBLANK(Values!E31),"","TellusRem")</f>
        <v>TellusRem</v>
      </c>
      <c r="D32" s="30" t="n">
        <f aca="false">IF(ISBLANK(Values!E31),"",Values!E31)</f>
        <v>5714401542483</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E531 T540 T540P T550 L540 W540 W550S W550 W541</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T540 Regular - BG</v>
      </c>
      <c r="K32" s="28" t="n">
        <f aca="false">IF(ISBLANK(Values!E31),"",IF(Values!J31, Values!$B$4, Values!$B$5))</f>
        <v>44.99</v>
      </c>
      <c r="L32" s="40" t="n">
        <f aca="false">IF(ISBLANK(Values!E31),"",IF($CO32="DEFAULT", Values!$B$18, ""))</f>
        <v>5</v>
      </c>
      <c r="M32" s="28" t="str">
        <f aca="false">IF(ISBLANK(Values!E31),"",Values!$M31)</f>
        <v>https://download.lenovo.com/Images/Parts/04Y2394/04Y2394_A.jpg</v>
      </c>
      <c r="N32" s="28" t="str">
        <f aca="false">IF(ISBLANK(Values!$F31),"",Values!N31)</f>
        <v>https://download.lenovo.com/Images/Parts/04Y2394/04Y2394_B.jpg</v>
      </c>
      <c r="O32" s="28" t="str">
        <f aca="false">IF(ISBLANK(Values!$F31),"",Values!O31)</f>
        <v>https://download.lenovo.com/Images/Parts/04Y2394/04Y2394_details.jpg</v>
      </c>
      <c r="P32" s="28" t="str">
        <f aca="false">IF(ISBLANK(Values!$F31),"",Values!P31)</f>
        <v/>
      </c>
      <c r="Q32" s="28" t="str">
        <f aca="false">IF(ISBLANK(Values!$F31),"",Values!Q31)</f>
        <v/>
      </c>
      <c r="R32" s="28" t="str">
        <f aca="false">IF(ISBLANK(Values!$F31),"",Values!R31)</f>
        <v/>
      </c>
      <c r="S32" s="29"/>
      <c r="T32" s="29"/>
      <c r="U32" s="29"/>
      <c r="V32" s="1"/>
      <c r="W32" s="32" t="str">
        <f aca="false">IF(ISBLANK(Values!E31),"","Child")</f>
        <v>Child</v>
      </c>
      <c r="X32" s="32" t="str">
        <f aca="false">IF(ISBLANK(Values!E31),"",Values!$B$13)</f>
        <v>Lenovo T540 parent</v>
      </c>
      <c r="Y32" s="39"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1"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2"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T540 Regular - CZ</v>
      </c>
      <c r="C33" s="32" t="str">
        <f aca="false">IF(ISBLANK(Values!E32),"","TellusRem")</f>
        <v>TellusRem</v>
      </c>
      <c r="D33" s="30" t="n">
        <f aca="false">IF(ISBLANK(Values!E32),"",Values!E32)</f>
        <v>5714401542698</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E531 T540 T540P T550 L540 W540 W550S W550 W541</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T540 Regular - CZ</v>
      </c>
      <c r="K33" s="28" t="n">
        <f aca="false">IF(ISBLANK(Values!E32),"",IF(Values!J32, Values!$B$4, Values!$B$5))</f>
        <v>44.99</v>
      </c>
      <c r="L33" s="40" t="n">
        <f aca="false">IF(ISBLANK(Values!E32),"",IF($CO33="DEFAULT", Values!$B$18, ""))</f>
        <v>5</v>
      </c>
      <c r="M33" s="28" t="str">
        <f aca="false">IF(ISBLANK(Values!E32),"",Values!$M32)</f>
        <v>https://download.lenovo.com/Images/Parts/04Y2395/04Y2395_A.jpg</v>
      </c>
      <c r="N33" s="28" t="str">
        <f aca="false">IF(ISBLANK(Values!$F32),"",Values!N32)</f>
        <v>https://download.lenovo.com/Images/Parts/04Y2395/04Y2395_B.jpg</v>
      </c>
      <c r="O33" s="28" t="str">
        <f aca="false">IF(ISBLANK(Values!$F32),"",Values!O32)</f>
        <v>https://download.lenovo.com/Images/Parts/04Y2395/04Y2395_details.jpg</v>
      </c>
      <c r="P33" s="28" t="str">
        <f aca="false">IF(ISBLANK(Values!$F32),"",Values!P32)</f>
        <v/>
      </c>
      <c r="Q33" s="28" t="str">
        <f aca="false">IF(ISBLANK(Values!$F32),"",Values!Q32)</f>
        <v/>
      </c>
      <c r="R33" s="28" t="str">
        <f aca="false">IF(ISBLANK(Values!$F32),"",Values!R32)</f>
        <v/>
      </c>
      <c r="S33" s="29"/>
      <c r="T33" s="29"/>
      <c r="U33" s="29"/>
      <c r="V33" s="1"/>
      <c r="W33" s="32" t="str">
        <f aca="false">IF(ISBLANK(Values!E32),"","Child")</f>
        <v>Child</v>
      </c>
      <c r="X33" s="32" t="str">
        <f aca="false">IF(ISBLANK(Values!E32),"",Values!$B$13)</f>
        <v>Lenovo T540 parent</v>
      </c>
      <c r="Y33" s="39"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1"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2"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T540 Regular - DK</v>
      </c>
      <c r="C34" s="32" t="str">
        <f aca="false">IF(ISBLANK(Values!E33),"","TellusRem")</f>
        <v>TellusRem</v>
      </c>
      <c r="D34" s="30" t="n">
        <f aca="false">IF(ISBLANK(Values!E33),"",Values!E33)</f>
        <v>5714401542902</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E531 T540 T540P T550 L540 W540 W550S W550 W541</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T540 Regular - DK</v>
      </c>
      <c r="K34" s="28" t="n">
        <f aca="false">IF(ISBLANK(Values!E33),"",IF(Values!J33, Values!$B$4, Values!$B$5))</f>
        <v>44.99</v>
      </c>
      <c r="L34" s="40" t="n">
        <f aca="false">IF(ISBLANK(Values!E33),"",IF($CO34="DEFAULT", Values!$B$18, ""))</f>
        <v>5</v>
      </c>
      <c r="M34" s="28" t="str">
        <f aca="false">IF(ISBLANK(Values!E33),"",Values!$M33)</f>
        <v>https://download.lenovo.com/Images/Parts/04Y2396/04Y2396_A.jpg</v>
      </c>
      <c r="N34" s="28" t="str">
        <f aca="false">IF(ISBLANK(Values!$F33),"",Values!N33)</f>
        <v>https://download.lenovo.com/Images/Parts/04Y2396/04Y2396_B.jpg</v>
      </c>
      <c r="O34" s="28" t="str">
        <f aca="false">IF(ISBLANK(Values!$F33),"",Values!O33)</f>
        <v>https://download.lenovo.com/Images/Parts/04Y2396/04Y2396_details.jpg</v>
      </c>
      <c r="P34" s="28" t="str">
        <f aca="false">IF(ISBLANK(Values!$F33),"",Values!P33)</f>
        <v/>
      </c>
      <c r="Q34" s="28" t="str">
        <f aca="false">IF(ISBLANK(Values!$F33),"",Values!Q33)</f>
        <v/>
      </c>
      <c r="R34" s="28" t="str">
        <f aca="false">IF(ISBLANK(Values!$F33),"",Values!R33)</f>
        <v/>
      </c>
      <c r="S34" s="29"/>
      <c r="T34" s="29"/>
      <c r="U34" s="29"/>
      <c r="V34" s="1"/>
      <c r="W34" s="32" t="str">
        <f aca="false">IF(ISBLANK(Values!E33),"","Child")</f>
        <v>Child</v>
      </c>
      <c r="X34" s="32" t="str">
        <f aca="false">IF(ISBLANK(Values!E33),"",Values!$B$13)</f>
        <v>Lenovo T540 parent</v>
      </c>
      <c r="Y34" s="39"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1"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2"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T540 Regular - HU</v>
      </c>
      <c r="C35" s="32" t="str">
        <f aca="false">IF(ISBLANK(Values!E34),"","TellusRem")</f>
        <v>TellusRem</v>
      </c>
      <c r="D35" s="30" t="n">
        <f aca="false">IF(ISBLANK(Values!E34),"",Values!E34)</f>
        <v>5714401543114</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E531 T540 T540P T550 L540 W540 W550S W550 W541</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T540 Regular - HU</v>
      </c>
      <c r="K35" s="28" t="n">
        <f aca="false">IF(ISBLANK(Values!E34),"",IF(Values!J34, Values!$B$4, Values!$B$5))</f>
        <v>44.99</v>
      </c>
      <c r="L35" s="40" t="n">
        <f aca="false">IF(ISBLANK(Values!E34),"",IF($CO35="DEFAULT", Values!$B$18, ""))</f>
        <v>5</v>
      </c>
      <c r="M35" s="28" t="str">
        <f aca="false">IF(ISBLANK(Values!E34),"",Values!$M34)</f>
        <v>https://download.lenovo.com/Images/Parts/04Y2480/04Y2480_A.jpg</v>
      </c>
      <c r="N35" s="28" t="str">
        <f aca="false">IF(ISBLANK(Values!$F34),"",Values!N34)</f>
        <v>https://download.lenovo.com/Images/Parts/04Y2480/04Y2480_B.jpg</v>
      </c>
      <c r="O35" s="28" t="str">
        <f aca="false">IF(ISBLANK(Values!$F34),"",Values!O34)</f>
        <v>https://download.lenovo.com/Images/Parts/04Y2480/04Y2480_details.jpg</v>
      </c>
      <c r="P35" s="28" t="str">
        <f aca="false">IF(ISBLANK(Values!$F34),"",Values!P34)</f>
        <v/>
      </c>
      <c r="Q35" s="28" t="str">
        <f aca="false">IF(ISBLANK(Values!$F34),"",Values!Q34)</f>
        <v/>
      </c>
      <c r="R35" s="28" t="str">
        <f aca="false">IF(ISBLANK(Values!$F34),"",Values!R34)</f>
        <v/>
      </c>
      <c r="S35" s="29"/>
      <c r="T35" s="29"/>
      <c r="U35" s="29"/>
      <c r="V35" s="1"/>
      <c r="W35" s="32" t="str">
        <f aca="false">IF(ISBLANK(Values!E34),"","Child")</f>
        <v>Child</v>
      </c>
      <c r="X35" s="32" t="str">
        <f aca="false">IF(ISBLANK(Values!E34),"",Values!$B$13)</f>
        <v>Lenovo T540 parent</v>
      </c>
      <c r="Y35" s="39"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1"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2"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T540 Regular - NL</v>
      </c>
      <c r="C36" s="32" t="str">
        <f aca="false">IF(ISBLANK(Values!E35),"","TellusRem")</f>
        <v>TellusRem</v>
      </c>
      <c r="D36" s="30" t="n">
        <f aca="false">IF(ISBLANK(Values!E35),"",Values!E35)</f>
        <v>5714401543329</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E531 T540 T540P T550 L540 W540 W550S W550 W541</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T540 Regular - NL</v>
      </c>
      <c r="K36" s="28" t="n">
        <f aca="false">IF(ISBLANK(Values!E35),"",IF(Values!J35, Values!$B$4, Values!$B$5))</f>
        <v>44.99</v>
      </c>
      <c r="L36" s="40" t="n">
        <f aca="false">IF(ISBLANK(Values!E35),"",IF($CO36="DEFAULT", Values!$B$18, ""))</f>
        <v>5</v>
      </c>
      <c r="M36" s="28" t="str">
        <f aca="false">IF(ISBLANK(Values!E35),"",Values!$M35)</f>
        <v>https://download.lenovo.com/Images/Parts/04Y2484/04Y2484_A.jpg</v>
      </c>
      <c r="N36" s="28" t="str">
        <f aca="false">IF(ISBLANK(Values!$F35),"",Values!N35)</f>
        <v>https://download.lenovo.com/Images/Parts/04Y2484/04Y2484_B.jpg</v>
      </c>
      <c r="O36" s="28" t="str">
        <f aca="false">IF(ISBLANK(Values!$F35),"",Values!O35)</f>
        <v>https://download.lenovo.com/Images/Parts/04Y2484/04Y2484_details.jpg</v>
      </c>
      <c r="P36" s="28" t="str">
        <f aca="false">IF(ISBLANK(Values!$F35),"",Values!P35)</f>
        <v/>
      </c>
      <c r="Q36" s="28" t="str">
        <f aca="false">IF(ISBLANK(Values!$F35),"",Values!Q35)</f>
        <v/>
      </c>
      <c r="R36" s="28" t="str">
        <f aca="false">IF(ISBLANK(Values!$F35),"",Values!R35)</f>
        <v/>
      </c>
      <c r="S36" s="29"/>
      <c r="T36" s="29"/>
      <c r="U36" s="29"/>
      <c r="V36" s="1"/>
      <c r="W36" s="32" t="str">
        <f aca="false">IF(ISBLANK(Values!E35),"","Child")</f>
        <v>Child</v>
      </c>
      <c r="X36" s="32" t="str">
        <f aca="false">IF(ISBLANK(Values!E35),"",Values!$B$13)</f>
        <v>Lenovo T540 parent</v>
      </c>
      <c r="Y36" s="39"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1"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2"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T540 Regular - NO</v>
      </c>
      <c r="C37" s="32" t="str">
        <f aca="false">IF(ISBLANK(Values!E36),"","TellusRem")</f>
        <v>TellusRem</v>
      </c>
      <c r="D37" s="30" t="n">
        <f aca="false">IF(ISBLANK(Values!E36),"",Values!E36)</f>
        <v>5714401543534</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E531 T540 T540P T550 L540 W540 W550S W550 W541</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T540 Regular - NO</v>
      </c>
      <c r="K37" s="28" t="n">
        <f aca="false">IF(ISBLANK(Values!E36),"",IF(Values!J36, Values!$B$4, Values!$B$5))</f>
        <v>44.99</v>
      </c>
      <c r="L37" s="40" t="n">
        <f aca="false">IF(ISBLANK(Values!E36),"",IF($CO37="DEFAULT", Values!$B$18, ""))</f>
        <v>5</v>
      </c>
      <c r="M37" s="28" t="str">
        <f aca="false">IF(ISBLANK(Values!E36),"",Values!$M36)</f>
        <v>https://download.lenovo.com/Images/Parts/04Y2407/04Y2407_A.jpg</v>
      </c>
      <c r="N37" s="28" t="str">
        <f aca="false">IF(ISBLANK(Values!$F36),"",Values!N36)</f>
        <v>https://download.lenovo.com/Images/Parts/04Y2407/04Y2407_B.jpg</v>
      </c>
      <c r="O37" s="28" t="str">
        <f aca="false">IF(ISBLANK(Values!$F36),"",Values!O36)</f>
        <v>https://download.lenovo.com/Images/Parts/04Y2407/04Y2407_details.jpg</v>
      </c>
      <c r="P37" s="28" t="str">
        <f aca="false">IF(ISBLANK(Values!$F36),"",Values!P36)</f>
        <v/>
      </c>
      <c r="Q37" s="28" t="str">
        <f aca="false">IF(ISBLANK(Values!$F36),"",Values!Q36)</f>
        <v/>
      </c>
      <c r="R37" s="28" t="str">
        <f aca="false">IF(ISBLANK(Values!$F36),"",Values!R36)</f>
        <v/>
      </c>
      <c r="S37" s="29"/>
      <c r="T37" s="29"/>
      <c r="U37" s="29"/>
      <c r="V37" s="1"/>
      <c r="W37" s="32" t="str">
        <f aca="false">IF(ISBLANK(Values!E36),"","Child")</f>
        <v>Child</v>
      </c>
      <c r="X37" s="32" t="str">
        <f aca="false">IF(ISBLANK(Values!E36),"",Values!$B$13)</f>
        <v>Lenovo T540 parent</v>
      </c>
      <c r="Y37" s="39"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1"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2"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T540 Regular - PL</v>
      </c>
      <c r="C38" s="32" t="str">
        <f aca="false">IF(ISBLANK(Values!E37),"","TellusRem")</f>
        <v>TellusRem</v>
      </c>
      <c r="D38" s="30" t="n">
        <f aca="false">IF(ISBLANK(Values!E37),"",Values!E37)</f>
        <v>5714401543749</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E531 T540 T540P T550 L540 W540 W550S W550 W541</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T540 Regular - PL</v>
      </c>
      <c r="K38" s="28" t="n">
        <f aca="false">IF(ISBLANK(Values!E37),"",IF(Values!J37, Values!$B$4, Values!$B$5))</f>
        <v>44.99</v>
      </c>
      <c r="L38" s="40" t="n">
        <f aca="false">IF(ISBLANK(Values!E37),"",IF($CO38="DEFAULT", Values!$B$18, ""))</f>
        <v>5</v>
      </c>
      <c r="M38" s="28" t="str">
        <f aca="false">IF(ISBLANK(Values!E37),"",Values!$M37)</f>
        <v>https://download.lenovo.com/Images/Parts/04Y2408/04Y2408_A.jpg</v>
      </c>
      <c r="N38" s="28" t="str">
        <f aca="false">IF(ISBLANK(Values!$F37),"",Values!N37)</f>
        <v>https://download.lenovo.com/Images/Parts/04Y2408/04Y2408_B.jpg</v>
      </c>
      <c r="O38" s="28" t="str">
        <f aca="false">IF(ISBLANK(Values!$F37),"",Values!O37)</f>
        <v>https://download.lenovo.com/Images/Parts/04Y2408/04Y2408_details.jpg</v>
      </c>
      <c r="P38" s="28" t="str">
        <f aca="false">IF(ISBLANK(Values!$F37),"",Values!P37)</f>
        <v/>
      </c>
      <c r="Q38" s="28" t="str">
        <f aca="false">IF(ISBLANK(Values!$F37),"",Values!Q37)</f>
        <v/>
      </c>
      <c r="R38" s="28" t="str">
        <f aca="false">IF(ISBLANK(Values!$F37),"",Values!R37)</f>
        <v/>
      </c>
      <c r="S38" s="29"/>
      <c r="T38" s="29"/>
      <c r="U38" s="29"/>
      <c r="V38" s="1"/>
      <c r="W38" s="32" t="str">
        <f aca="false">IF(ISBLANK(Values!E37),"","Child")</f>
        <v>Child</v>
      </c>
      <c r="X38" s="32" t="str">
        <f aca="false">IF(ISBLANK(Values!E37),"",Values!$B$13)</f>
        <v>Lenovo T540 parent</v>
      </c>
      <c r="Y38" s="39"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1"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2"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T540 Regular - PT</v>
      </c>
      <c r="C39" s="32" t="str">
        <f aca="false">IF(ISBLANK(Values!E38),"","TellusRem")</f>
        <v>TellusRem</v>
      </c>
      <c r="D39" s="30" t="n">
        <f aca="false">IF(ISBLANK(Values!E38),"",Values!E38)</f>
        <v>5714401543954</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E531 T540 T540P T550 L540 W540 W550S W550 W541</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T540 Regular - PT</v>
      </c>
      <c r="K39" s="28" t="n">
        <f aca="false">IF(ISBLANK(Values!E38),"",IF(Values!J38, Values!$B$4, Values!$B$5))</f>
        <v>44.99</v>
      </c>
      <c r="L39" s="40" t="n">
        <f aca="false">IF(ISBLANK(Values!E38),"",IF($CO39="DEFAULT", Values!$B$18, ""))</f>
        <v>5</v>
      </c>
      <c r="M39" s="28" t="str">
        <f aca="false">IF(ISBLANK(Values!E38),"",Values!$M38)</f>
        <v>https://download.lenovo.com/Images/Parts/04Y2409/04Y2409_A.jpg</v>
      </c>
      <c r="N39" s="28" t="str">
        <f aca="false">IF(ISBLANK(Values!$F38),"",Values!N38)</f>
        <v>https://download.lenovo.com/Images/Parts/04Y2409/04Y2409_B.jpg</v>
      </c>
      <c r="O39" s="28" t="str">
        <f aca="false">IF(ISBLANK(Values!$F38),"",Values!O38)</f>
        <v>https://download.lenovo.com/Images/Parts/04Y2409/04Y2409_details.jpg</v>
      </c>
      <c r="P39" s="28" t="str">
        <f aca="false">IF(ISBLANK(Values!$F38),"",Values!P38)</f>
        <v/>
      </c>
      <c r="Q39" s="28" t="str">
        <f aca="false">IF(ISBLANK(Values!$F38),"",Values!Q38)</f>
        <v/>
      </c>
      <c r="R39" s="28" t="str">
        <f aca="false">IF(ISBLANK(Values!$F38),"",Values!R38)</f>
        <v/>
      </c>
      <c r="S39" s="29"/>
      <c r="T39" s="29"/>
      <c r="U39" s="29"/>
      <c r="V39" s="1"/>
      <c r="W39" s="32" t="str">
        <f aca="false">IF(ISBLANK(Values!E38),"","Child")</f>
        <v>Child</v>
      </c>
      <c r="X39" s="32" t="str">
        <f aca="false">IF(ISBLANK(Values!E38),"",Values!$B$13)</f>
        <v>Lenovo T540 parent</v>
      </c>
      <c r="Y39" s="39"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1"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2"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T540 Regular - SE/FI</v>
      </c>
      <c r="C40" s="32" t="str">
        <f aca="false">IF(ISBLANK(Values!E39),"","TellusRem")</f>
        <v>TellusRem</v>
      </c>
      <c r="D40" s="30" t="n">
        <f aca="false">IF(ISBLANK(Values!E39),"",Values!E39)</f>
        <v>5714401544166</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E531 T540 T540P T550 L540 W540 W550S W550 W541</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T540 Regular - SE/FI</v>
      </c>
      <c r="K40" s="28" t="n">
        <f aca="false">IF(ISBLANK(Values!E39),"",IF(Values!J39, Values!$B$4, Values!$B$5))</f>
        <v>44.99</v>
      </c>
      <c r="L40" s="40" t="n">
        <f aca="false">IF(ISBLANK(Values!E39),"",IF($CO40="DEFAULT", Values!$B$18, ""))</f>
        <v>5</v>
      </c>
      <c r="M40" s="28" t="str">
        <f aca="false">IF(ISBLANK(Values!E39),"",Values!$M39)</f>
        <v>https://download.lenovo.com/Images/Parts/04Y2491/04Y2491_A.jpg</v>
      </c>
      <c r="N40" s="28" t="str">
        <f aca="false">IF(ISBLANK(Values!$F39),"",Values!N39)</f>
        <v>https://download.lenovo.com/Images/Parts/04Y2491/04Y2491_B.jpg</v>
      </c>
      <c r="O40" s="28" t="str">
        <f aca="false">IF(ISBLANK(Values!$F39),"",Values!O39)</f>
        <v>https://download.lenovo.com/Images/Parts/04Y2491/04Y2491_details.jpg</v>
      </c>
      <c r="P40" s="28" t="str">
        <f aca="false">IF(ISBLANK(Values!$F39),"",Values!P39)</f>
        <v/>
      </c>
      <c r="Q40" s="28" t="str">
        <f aca="false">IF(ISBLANK(Values!$F39),"",Values!Q39)</f>
        <v/>
      </c>
      <c r="R40" s="28" t="str">
        <f aca="false">IF(ISBLANK(Values!$F39),"",Values!R39)</f>
        <v/>
      </c>
      <c r="S40" s="29"/>
      <c r="T40" s="29"/>
      <c r="U40" s="29"/>
      <c r="V40" s="1"/>
      <c r="W40" s="32" t="str">
        <f aca="false">IF(ISBLANK(Values!E39),"","Child")</f>
        <v>Child</v>
      </c>
      <c r="X40" s="32" t="str">
        <f aca="false">IF(ISBLANK(Values!E39),"",Values!$B$13)</f>
        <v>Lenovo T540 parent</v>
      </c>
      <c r="Y40" s="39"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1"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2"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T540 Regular - CH</v>
      </c>
      <c r="C41" s="32" t="str">
        <f aca="false">IF(ISBLANK(Values!E40),"","TellusRem")</f>
        <v>TellusRem</v>
      </c>
      <c r="D41" s="30" t="n">
        <f aca="false">IF(ISBLANK(Values!E40),"",Values!E40)</f>
        <v>5714401544371</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E531 T540 T540P T550 L540 W540 W550S W550 W541</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T540 Regular - CH</v>
      </c>
      <c r="K41" s="28" t="n">
        <f aca="false">IF(ISBLANK(Values!E40),"",IF(Values!J40, Values!$B$4, Values!$B$5))</f>
        <v>44.99</v>
      </c>
      <c r="L41" s="40" t="str">
        <f aca="false">IF(ISBLANK(Values!E40),"",IF($CO41="DEFAULT", Values!$B$18, ""))</f>
        <v/>
      </c>
      <c r="M41" s="28" t="str">
        <f aca="false">IF(ISBLANK(Values!E40),"",Values!$M40)</f>
        <v>https://download.lenovo.com/Images/Parts/04Y2414/04Y2414_A.jpg</v>
      </c>
      <c r="N41" s="28" t="str">
        <f aca="false">IF(ISBLANK(Values!$F40),"",Values!N40)</f>
        <v>https://download.lenovo.com/Images/Parts/04Y2414/04Y2414_B.jpg</v>
      </c>
      <c r="O41" s="28" t="str">
        <f aca="false">IF(ISBLANK(Values!$F40),"",Values!O40)</f>
        <v>https://download.lenovo.com/Images/Parts/04Y2414/04Y2414_details.jpg</v>
      </c>
      <c r="P41" s="28" t="str">
        <f aca="false">IF(ISBLANK(Values!$F40),"",Values!P40)</f>
        <v/>
      </c>
      <c r="Q41" s="28" t="str">
        <f aca="false">IF(ISBLANK(Values!$F40),"",Values!Q40)</f>
        <v/>
      </c>
      <c r="R41" s="28" t="str">
        <f aca="false">IF(ISBLANK(Values!$F40),"",Values!R40)</f>
        <v/>
      </c>
      <c r="S41" s="29"/>
      <c r="T41" s="29"/>
      <c r="U41" s="29"/>
      <c r="V41" s="1"/>
      <c r="W41" s="32" t="str">
        <f aca="false">IF(ISBLANK(Values!E40),"","Child")</f>
        <v>Child</v>
      </c>
      <c r="X41" s="32" t="str">
        <f aca="false">IF(ISBLANK(Values!E40),"",Values!$B$13)</f>
        <v>Lenovo T540 parent</v>
      </c>
      <c r="Y41" s="39"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1"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2"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AMAZON_EU</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IF(ISBLANK(Values!E40),"",IF(CO41&lt;&gt;"DEFAULT", "", 3))</f>
        <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T540 Regular - US INT</v>
      </c>
      <c r="C42" s="32" t="str">
        <f aca="false">IF(ISBLANK(Values!E41),"","TellusRem")</f>
        <v>TellusRem</v>
      </c>
      <c r="D42" s="30" t="n">
        <f aca="false">IF(ISBLANK(Values!E41),"",Values!E41)</f>
        <v>5714401544586</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E531 T540 T540P T550 L540 W540 W550S W550 W541</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T540 Regular - US INT</v>
      </c>
      <c r="K42" s="28" t="n">
        <f aca="false">IF(ISBLANK(Values!E41),"",IF(Values!J41, Values!$B$4, Values!$B$5))</f>
        <v>44.99</v>
      </c>
      <c r="L42" s="40" t="n">
        <f aca="false">IF(ISBLANK(Values!E41),"",IF($CO42="DEFAULT", Values!$B$18, ""))</f>
        <v>5</v>
      </c>
      <c r="M42" s="28" t="str">
        <f aca="false">IF(ISBLANK(Values!E41),"",Values!$M41)</f>
        <v>https://raw.githubusercontent.com/PatrickVibild/TellusAmazonPictures/master/pictures/Lenovo/T540/BL/USI/1.jpg</v>
      </c>
      <c r="N42" s="28" t="str">
        <f aca="false">IF(ISBLANK(Values!$F41),"",Values!N41)</f>
        <v>https://raw.githubusercontent.com/PatrickVibild/TellusAmazonPictures/master/pictures/Lenovo/T540/BL/USI/2.jpg</v>
      </c>
      <c r="O42" s="28" t="str">
        <f aca="false">IF(ISBLANK(Values!$F41),"",Values!O41)</f>
        <v>https://raw.githubusercontent.com/PatrickVibild/TellusAmazonPictures/master/pictures/Lenovo/T540/BL/USI/3.jpg</v>
      </c>
      <c r="P42" s="28" t="str">
        <f aca="false">IF(ISBLANK(Values!$F41),"",Values!P41)</f>
        <v>https://raw.githubusercontent.com/PatrickVibild/TellusAmazonPictures/master/pictures/Lenovo/T540/BL/USI/4.jpg</v>
      </c>
      <c r="Q42" s="28" t="str">
        <f aca="false">IF(ISBLANK(Values!$F41),"",Values!Q41)</f>
        <v>https://raw.githubusercontent.com/PatrickVibild/TellusAmazonPictures/master/pictures/Lenovo/T540/BL/USI/5.jpg</v>
      </c>
      <c r="R42" s="28" t="str">
        <f aca="false">IF(ISBLANK(Values!$F41),"",Values!R41)</f>
        <v>https://raw.githubusercontent.com/PatrickVibild/TellusAmazonPictures/master/pictures/Lenovo/T540/BL/USI/6.jpg</v>
      </c>
      <c r="S42" s="29"/>
      <c r="T42" s="29"/>
      <c r="U42" s="29"/>
      <c r="W42" s="32" t="str">
        <f aca="false">IF(ISBLANK(Values!E41),"","Child")</f>
        <v>Child</v>
      </c>
      <c r="X42" s="32" t="str">
        <f aca="false">IF(ISBLANK(Values!E41),"",Values!$B$13)</f>
        <v>Lenovo T540 parent</v>
      </c>
      <c r="Y42" s="39"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1"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2"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43" t="str">
        <f aca="false">IF(ISBLANK(Values!$E41), "", "not_applicable")</f>
        <v>not_applicable</v>
      </c>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T540 Regular - RUS</v>
      </c>
      <c r="C43" s="32" t="str">
        <f aca="false">IF(ISBLANK(Values!E42),"","TellusRem")</f>
        <v>TellusRem</v>
      </c>
      <c r="D43" s="30" t="n">
        <f aca="false">IF(ISBLANK(Values!E42),"",Values!E42)</f>
        <v>5714401544791</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E531 T540 T540P T550 L540 W540 W550S W550 W541</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T540 Regular - RUS</v>
      </c>
      <c r="K43" s="28" t="n">
        <f aca="false">IF(ISBLANK(Values!E42),"",IF(Values!J42, Values!$B$4, Values!$B$5))</f>
        <v>44.99</v>
      </c>
      <c r="L43" s="40" t="n">
        <f aca="false">IF(ISBLANK(Values!E42),"",IF($CO43="DEFAULT", Values!$B$18, ""))</f>
        <v>5</v>
      </c>
      <c r="M43" s="28" t="str">
        <f aca="false">IF(ISBLANK(Values!E42),"",Values!$M42)</f>
        <v>https://download.lenovo.com/Images/Parts/04Y2488/04Y2488_A.jpg</v>
      </c>
      <c r="N43" s="28" t="str">
        <f aca="false">IF(ISBLANK(Values!$F42),"",Values!N42)</f>
        <v>https://download.lenovo.com/Images/Parts/04Y2488/04Y2488_B.jpg</v>
      </c>
      <c r="O43" s="28" t="str">
        <f aca="false">IF(ISBLANK(Values!$F42),"",Values!O42)</f>
        <v>https://download.lenovo.com/Images/Parts/04Y2488/04Y2488_details.jpg</v>
      </c>
      <c r="P43" s="28" t="str">
        <f aca="false">IF(ISBLANK(Values!$F42),"",Values!P42)</f>
        <v/>
      </c>
      <c r="Q43" s="28" t="str">
        <f aca="false">IF(ISBLANK(Values!$F42),"",Values!Q42)</f>
        <v/>
      </c>
      <c r="R43" s="28" t="str">
        <f aca="false">IF(ISBLANK(Values!$F42),"",Values!R42)</f>
        <v/>
      </c>
      <c r="S43" s="29"/>
      <c r="T43" s="29"/>
      <c r="U43" s="29"/>
      <c r="W43" s="32" t="str">
        <f aca="false">IF(ISBLANK(Values!E42),"","Child")</f>
        <v>Child</v>
      </c>
      <c r="X43" s="32" t="str">
        <f aca="false">IF(ISBLANK(Values!E42),"",Values!$B$13)</f>
        <v>Lenovo T540 parent</v>
      </c>
      <c r="Y43" s="39"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1"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2"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43" t="str">
        <f aca="false">IF(ISBLANK(Values!$E42), "", "not_applicable")</f>
        <v>not_applicable</v>
      </c>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T540 Regular - US</v>
      </c>
      <c r="C44" s="32" t="str">
        <f aca="false">IF(ISBLANK(Values!E43),"","TellusRem")</f>
        <v>TellusRem</v>
      </c>
      <c r="D44" s="30" t="n">
        <f aca="false">IF(ISBLANK(Values!E43),"",Values!E43)</f>
        <v>5714401545002</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E531 T540 T540P T550 L540 W540 W550S W550 W541</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T540 Regular - US</v>
      </c>
      <c r="K44" s="28" t="n">
        <f aca="false">IF(ISBLANK(Values!E43),"",IF(Values!J43, Values!$B$4, Values!$B$5))</f>
        <v>44.99</v>
      </c>
      <c r="L44" s="40" t="n">
        <f aca="false">IF(ISBLANK(Values!E43),"",IF($CO44="DEFAULT", Values!$B$18, ""))</f>
        <v>5</v>
      </c>
      <c r="M44" s="28" t="str">
        <f aca="false">IF(ISBLANK(Values!E43),"",Values!$M43)</f>
        <v>https://raw.githubusercontent.com/PatrickVibild/TellusAmazonPictures/master/pictures/Lenovo/T540/BL/US/1.jpg</v>
      </c>
      <c r="N44" s="28" t="str">
        <f aca="false">IF(ISBLANK(Values!$F43),"",Values!N43)</f>
        <v>https://raw.githubusercontent.com/PatrickVibild/TellusAmazonPictures/master/pictures/Lenovo/T540/BL/US/2.jpg</v>
      </c>
      <c r="O44" s="28" t="str">
        <f aca="false">IF(ISBLANK(Values!$F43),"",Values!O43)</f>
        <v>https://raw.githubusercontent.com/PatrickVibild/TellusAmazonPictures/master/pictures/Lenovo/T540/BL/US/3.jpg</v>
      </c>
      <c r="P44" s="28" t="str">
        <f aca="false">IF(ISBLANK(Values!$F43),"",Values!P43)</f>
        <v>https://raw.githubusercontent.com/PatrickVibild/TellusAmazonPictures/master/pictures/Lenovo/T540/BL/US/4.jpg</v>
      </c>
      <c r="Q44" s="28" t="str">
        <f aca="false">IF(ISBLANK(Values!$F43),"",Values!Q43)</f>
        <v>https://raw.githubusercontent.com/PatrickVibild/TellusAmazonPictures/master/pictures/Lenovo/T540/BL/US/5.jpg</v>
      </c>
      <c r="R44" s="28" t="str">
        <f aca="false">IF(ISBLANK(Values!$F43),"",Values!R43)</f>
        <v>https://raw.githubusercontent.com/PatrickVibild/TellusAmazonPictures/master/pictures/Lenovo/T540/BL/US/6.jpg</v>
      </c>
      <c r="S44" s="29"/>
      <c r="T44" s="29"/>
      <c r="U44" s="29"/>
      <c r="W44" s="32" t="str">
        <f aca="false">IF(ISBLANK(Values!E43),"","Child")</f>
        <v>Child</v>
      </c>
      <c r="X44" s="32" t="str">
        <f aca="false">IF(ISBLANK(Values!E43),"",Values!$B$13)</f>
        <v>Lenovo T540 parent</v>
      </c>
      <c r="Y44" s="39"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1"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2"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43" t="str">
        <f aca="false">IF(ISBLANK(Values!$E43), "", "not_applicable")</f>
        <v>not_applicable</v>
      </c>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9"/>
      <c r="T45" s="29"/>
      <c r="U45" s="29"/>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9"/>
      <c r="T46" s="29"/>
      <c r="U46" s="29"/>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9"/>
      <c r="T47" s="29"/>
      <c r="U47" s="29"/>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9"/>
      <c r="T48" s="29"/>
      <c r="U48" s="29"/>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9"/>
      <c r="T49" s="29"/>
      <c r="U49" s="29"/>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9"/>
      <c r="T50" s="29"/>
      <c r="U50" s="29"/>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9"/>
      <c r="T51" s="29"/>
      <c r="U51" s="29"/>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9"/>
      <c r="T52" s="29"/>
      <c r="U52" s="29"/>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9"/>
      <c r="T53" s="29"/>
      <c r="U53" s="29"/>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9"/>
      <c r="T54" s="29"/>
      <c r="U54" s="29"/>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9"/>
      <c r="T55" s="29"/>
      <c r="U55" s="29"/>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9"/>
      <c r="T56" s="29"/>
      <c r="U56" s="29"/>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9"/>
      <c r="T57" s="29"/>
      <c r="U57" s="29"/>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9"/>
      <c r="T58" s="29"/>
      <c r="U58" s="29"/>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9"/>
      <c r="T59" s="29"/>
      <c r="U59" s="29"/>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9"/>
      <c r="T60" s="29"/>
      <c r="U60" s="29"/>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9"/>
      <c r="T61" s="29"/>
      <c r="U61" s="29"/>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9"/>
      <c r="T62" s="29"/>
      <c r="U62" s="29"/>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9"/>
      <c r="T63" s="29"/>
      <c r="U63" s="29"/>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9"/>
      <c r="T64" s="29"/>
      <c r="U64" s="29"/>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9"/>
      <c r="T65" s="29"/>
      <c r="U65" s="29"/>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9"/>
      <c r="T66" s="29"/>
      <c r="U66" s="29"/>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9"/>
      <c r="T67" s="29"/>
      <c r="U67" s="29"/>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9"/>
      <c r="T68" s="29"/>
      <c r="U68" s="29"/>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9"/>
      <c r="T69" s="29"/>
      <c r="U69" s="29"/>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9"/>
      <c r="T70" s="29"/>
      <c r="U70" s="29"/>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9"/>
      <c r="T71" s="29"/>
      <c r="U71" s="29"/>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9"/>
      <c r="T72" s="29"/>
      <c r="U72" s="29"/>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9" t="str">
        <f aca="false">IF(ISBLANK(Values!$F72),"",Values!S72)</f>
        <v/>
      </c>
      <c r="T73" s="29" t="str">
        <f aca="false">IF(ISBLANK(Values!$F72),"",Values!T72)</f>
        <v/>
      </c>
      <c r="U73" s="29"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9" t="str">
        <f aca="false">IF(ISBLANK(Values!$F73),"",Values!S73)</f>
        <v/>
      </c>
      <c r="T74" s="29" t="str">
        <f aca="false">IF(ISBLANK(Values!$F73),"",Values!T73)</f>
        <v/>
      </c>
      <c r="U74" s="29"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9" t="str">
        <f aca="false">IF(ISBLANK(Values!$F74),"",Values!S74)</f>
        <v/>
      </c>
      <c r="T75" s="29" t="str">
        <f aca="false">IF(ISBLANK(Values!$F74),"",Values!T74)</f>
        <v/>
      </c>
      <c r="U75" s="29"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9" t="str">
        <f aca="false">IF(ISBLANK(Values!$F75),"",Values!S75)</f>
        <v/>
      </c>
      <c r="T76" s="29" t="str">
        <f aca="false">IF(ISBLANK(Values!$F75),"",Values!T75)</f>
        <v/>
      </c>
      <c r="U76" s="29"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9" t="str">
        <f aca="false">IF(ISBLANK(Values!$F76),"",Values!S76)</f>
        <v/>
      </c>
      <c r="T77" s="29" t="str">
        <f aca="false">IF(ISBLANK(Values!$F76),"",Values!T76)</f>
        <v/>
      </c>
      <c r="U77" s="29"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9" t="str">
        <f aca="false">IF(ISBLANK(Values!$F77),"",Values!S77)</f>
        <v/>
      </c>
      <c r="T78" s="29" t="str">
        <f aca="false">IF(ISBLANK(Values!$F77),"",Values!T77)</f>
        <v/>
      </c>
      <c r="U78" s="29"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9" t="str">
        <f aca="false">IF(ISBLANK(Values!$F78),"",Values!S78)</f>
        <v/>
      </c>
      <c r="T79" s="29" t="str">
        <f aca="false">IF(ISBLANK(Values!$F78),"",Values!T78)</f>
        <v/>
      </c>
      <c r="U79" s="29"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9" t="str">
        <f aca="false">IF(ISBLANK(Values!$F79),"",Values!S79)</f>
        <v/>
      </c>
      <c r="T80" s="29" t="str">
        <f aca="false">IF(ISBLANK(Values!$F79),"",Values!T79)</f>
        <v/>
      </c>
      <c r="U80" s="29"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9" t="str">
        <f aca="false">IF(ISBLANK(Values!$F80),"",Values!S80)</f>
        <v/>
      </c>
      <c r="T81" s="29" t="str">
        <f aca="false">IF(ISBLANK(Values!$F80),"",Values!T80)</f>
        <v/>
      </c>
      <c r="U81" s="29"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9" t="str">
        <f aca="false">IF(ISBLANK(Values!$F81),"",Values!S81)</f>
        <v/>
      </c>
      <c r="T82" s="29" t="str">
        <f aca="false">IF(ISBLANK(Values!$F81),"",Values!T81)</f>
        <v/>
      </c>
      <c r="U82" s="29"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9" t="str">
        <f aca="false">IF(ISBLANK(Values!$F82),"",Values!S82)</f>
        <v/>
      </c>
      <c r="T83" s="29" t="str">
        <f aca="false">IF(ISBLANK(Values!$F82),"",Values!T82)</f>
        <v/>
      </c>
      <c r="U83" s="29"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9" t="str">
        <f aca="false">IF(ISBLANK(Values!$F83),"",Values!S83)</f>
        <v/>
      </c>
      <c r="T84" s="29" t="str">
        <f aca="false">IF(ISBLANK(Values!$F83),"",Values!T83)</f>
        <v/>
      </c>
      <c r="U84" s="29"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9" t="str">
        <f aca="false">IF(ISBLANK(Values!$F84),"",Values!S84)</f>
        <v/>
      </c>
      <c r="T85" s="29" t="str">
        <f aca="false">IF(ISBLANK(Values!$F84),"",Values!T84)</f>
        <v/>
      </c>
      <c r="U85" s="29"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9" t="str">
        <f aca="false">IF(ISBLANK(Values!$F85),"",Values!S85)</f>
        <v/>
      </c>
      <c r="T86" s="29" t="str">
        <f aca="false">IF(ISBLANK(Values!$F85),"",Values!T85)</f>
        <v/>
      </c>
      <c r="U86" s="29"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9" t="str">
        <f aca="false">IF(ISBLANK(Values!$F86),"",Values!S86)</f>
        <v/>
      </c>
      <c r="T87" s="29" t="str">
        <f aca="false">IF(ISBLANK(Values!$F86),"",Values!T86)</f>
        <v/>
      </c>
      <c r="U87" s="29"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9" t="str">
        <f aca="false">IF(ISBLANK(Values!$F87),"",Values!S87)</f>
        <v/>
      </c>
      <c r="T88" s="29" t="str">
        <f aca="false">IF(ISBLANK(Values!$F87),"",Values!T87)</f>
        <v/>
      </c>
      <c r="U88" s="29"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9" t="str">
        <f aca="false">IF(ISBLANK(Values!$F88),"",Values!S88)</f>
        <v/>
      </c>
      <c r="T89" s="29" t="str">
        <f aca="false">IF(ISBLANK(Values!$F88),"",Values!T88)</f>
        <v/>
      </c>
      <c r="U89" s="29"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9" t="str">
        <f aca="false">IF(ISBLANK(Values!$F89),"",Values!S89)</f>
        <v/>
      </c>
      <c r="T90" s="29" t="str">
        <f aca="false">IF(ISBLANK(Values!$F89),"",Values!T89)</f>
        <v/>
      </c>
      <c r="U90" s="29"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9" t="str">
        <f aca="false">IF(ISBLANK(Values!$F90),"",Values!S90)</f>
        <v/>
      </c>
      <c r="T91" s="29" t="str">
        <f aca="false">IF(ISBLANK(Values!$F90),"",Values!T90)</f>
        <v/>
      </c>
      <c r="U91" s="29"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9" t="str">
        <f aca="false">IF(ISBLANK(Values!$F91),"",Values!S91)</f>
        <v/>
      </c>
      <c r="T92" s="29" t="str">
        <f aca="false">IF(ISBLANK(Values!$F91),"",Values!T91)</f>
        <v/>
      </c>
      <c r="U92" s="29"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9" t="str">
        <f aca="false">IF(ISBLANK(Values!$F92),"",Values!S92)</f>
        <v/>
      </c>
      <c r="T93" s="29" t="str">
        <f aca="false">IF(ISBLANK(Values!$F92),"",Values!T92)</f>
        <v/>
      </c>
      <c r="U93" s="29"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9" t="str">
        <f aca="false">IF(ISBLANK(Values!$F93),"",Values!S93)</f>
        <v/>
      </c>
      <c r="T94" s="29" t="str">
        <f aca="false">IF(ISBLANK(Values!$F93),"",Values!T93)</f>
        <v/>
      </c>
      <c r="U94" s="29"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9" t="str">
        <f aca="false">IF(ISBLANK(Values!$F94),"",Values!S94)</f>
        <v/>
      </c>
      <c r="T95" s="29" t="str">
        <f aca="false">IF(ISBLANK(Values!$F94),"",Values!T94)</f>
        <v/>
      </c>
      <c r="U95" s="29"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9" t="str">
        <f aca="false">IF(ISBLANK(Values!$F95),"",Values!S95)</f>
        <v/>
      </c>
      <c r="T96" s="29" t="str">
        <f aca="false">IF(ISBLANK(Values!$F95),"",Values!T95)</f>
        <v/>
      </c>
      <c r="U96" s="29"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9" t="str">
        <f aca="false">IF(ISBLANK(Values!$F96),"",Values!S96)</f>
        <v/>
      </c>
      <c r="T97" s="29" t="str">
        <f aca="false">IF(ISBLANK(Values!$F96),"",Values!T96)</f>
        <v/>
      </c>
      <c r="U97" s="29"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9" t="str">
        <f aca="false">IF(ISBLANK(Values!$F97),"",Values!S97)</f>
        <v/>
      </c>
      <c r="T98" s="29" t="str">
        <f aca="false">IF(ISBLANK(Values!$F97),"",Values!T97)</f>
        <v/>
      </c>
      <c r="U98" s="29"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9" t="str">
        <f aca="false">IF(ISBLANK(Values!$F98),"",Values!S98)</f>
        <v/>
      </c>
      <c r="T99" s="29" t="str">
        <f aca="false">IF(ISBLANK(Values!$F98),"",Values!T98)</f>
        <v/>
      </c>
      <c r="U99" s="29"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9" t="str">
        <f aca="false">IF(ISBLANK(Values!$F99),"",Values!S99)</f>
        <v/>
      </c>
      <c r="T100" s="29" t="str">
        <f aca="false">IF(ISBLANK(Values!$F99),"",Values!T99)</f>
        <v/>
      </c>
      <c r="U100" s="29"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9" t="str">
        <f aca="false">IF(ISBLANK(Values!$F100),"",Values!S100)</f>
        <v/>
      </c>
      <c r="T101" s="29" t="str">
        <f aca="false">IF(ISBLANK(Values!$F100),"",Values!T100)</f>
        <v/>
      </c>
      <c r="U101" s="29"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9" t="str">
        <f aca="false">IF(ISBLANK(Values!$F101),"",Values!S101)</f>
        <v/>
      </c>
      <c r="T102" s="29" t="str">
        <f aca="false">IF(ISBLANK(Values!$F101),"",Values!T101)</f>
        <v/>
      </c>
      <c r="U102" s="29"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9" t="str">
        <f aca="false">IF(ISBLANK(Values!$F102),"",Values!S102)</f>
        <v/>
      </c>
      <c r="T103" s="29" t="str">
        <f aca="false">IF(ISBLANK(Values!$F102),"",Values!T102)</f>
        <v/>
      </c>
      <c r="U103" s="29"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9" t="str">
        <f aca="false">IF(ISBLANK(Values!$F103),"",Values!S103)</f>
        <v/>
      </c>
      <c r="T104" s="29" t="str">
        <f aca="false">IF(ISBLANK(Values!$F103),"",Values!T103)</f>
        <v/>
      </c>
      <c r="U104" s="29"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9" t="str">
        <f aca="false">IF(ISBLANK(Values!$F104),"",Values!S104)</f>
        <v/>
      </c>
      <c r="T105" s="29" t="str">
        <f aca="false">IF(ISBLANK(Values!$F104),"",Values!T104)</f>
        <v/>
      </c>
      <c r="U105" s="29"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9" t="str">
        <f aca="false">IF(ISBLANK(Values!$F105),"",Values!S105)</f>
        <v/>
      </c>
      <c r="T106" s="29" t="str">
        <f aca="false">IF(ISBLANK(Values!$F105),"",Values!T105)</f>
        <v/>
      </c>
      <c r="U106" s="29"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9" t="str">
        <f aca="false">IF(ISBLANK(Values!$F106),"",Values!S106)</f>
        <v/>
      </c>
      <c r="T107" s="29" t="str">
        <f aca="false">IF(ISBLANK(Values!$F106),"",Values!T106)</f>
        <v/>
      </c>
      <c r="U107" s="29"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9" t="str">
        <f aca="false">IF(ISBLANK(Values!$F107),"",Values!S107)</f>
        <v/>
      </c>
      <c r="T108" s="29" t="str">
        <f aca="false">IF(ISBLANK(Values!$F107),"",Values!T107)</f>
        <v/>
      </c>
      <c r="U108" s="29"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9" t="str">
        <f aca="false">IF(ISBLANK(Values!$F108),"",Values!S108)</f>
        <v/>
      </c>
      <c r="T109" s="29" t="str">
        <f aca="false">IF(ISBLANK(Values!$F108),"",Values!T108)</f>
        <v/>
      </c>
      <c r="U109" s="29"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9" t="str">
        <f aca="false">IF(ISBLANK(Values!$F109),"",Values!S109)</f>
        <v/>
      </c>
      <c r="T110" s="29" t="str">
        <f aca="false">IF(ISBLANK(Values!$F109),"",Values!T109)</f>
        <v/>
      </c>
      <c r="U110" s="29"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9" t="str">
        <f aca="false">IF(ISBLANK(Values!$F110),"",Values!S110)</f>
        <v/>
      </c>
      <c r="T111" s="29" t="str">
        <f aca="false">IF(ISBLANK(Values!$F110),"",Values!T110)</f>
        <v/>
      </c>
      <c r="U111" s="29"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9" t="str">
        <f aca="false">IF(ISBLANK(Values!$F111),"",Values!S111)</f>
        <v/>
      </c>
      <c r="T112" s="29" t="str">
        <f aca="false">IF(ISBLANK(Values!$F111),"",Values!T111)</f>
        <v/>
      </c>
      <c r="U112" s="29"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9" t="str">
        <f aca="false">IF(ISBLANK(Values!$F112),"",Values!S112)</f>
        <v/>
      </c>
      <c r="T113" s="29" t="str">
        <f aca="false">IF(ISBLANK(Values!$F112),"",Values!T112)</f>
        <v/>
      </c>
      <c r="U113" s="29"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9" t="str">
        <f aca="false">IF(ISBLANK(Values!$F113),"",Values!S113)</f>
        <v/>
      </c>
      <c r="T114" s="29" t="str">
        <f aca="false">IF(ISBLANK(Values!$F113),"",Values!T113)</f>
        <v/>
      </c>
      <c r="U114" s="29"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9" t="str">
        <f aca="false">IF(ISBLANK(Values!$F114),"",Values!S114)</f>
        <v/>
      </c>
      <c r="T115" s="29" t="str">
        <f aca="false">IF(ISBLANK(Values!$F114),"",Values!T114)</f>
        <v/>
      </c>
      <c r="U115" s="29"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9" t="str">
        <f aca="false">IF(ISBLANK(Values!$F115),"",Values!S115)</f>
        <v/>
      </c>
      <c r="T116" s="29" t="str">
        <f aca="false">IF(ISBLANK(Values!$F115),"",Values!T115)</f>
        <v/>
      </c>
      <c r="U116" s="29"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9" t="str">
        <f aca="false">IF(ISBLANK(Values!$F116),"",Values!S116)</f>
        <v/>
      </c>
      <c r="T117" s="29" t="str">
        <f aca="false">IF(ISBLANK(Values!$F116),"",Values!T116)</f>
        <v/>
      </c>
      <c r="U117" s="29"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9" t="str">
        <f aca="false">IF(ISBLANK(Values!$F117),"",Values!S117)</f>
        <v/>
      </c>
      <c r="T118" s="29" t="str">
        <f aca="false">IF(ISBLANK(Values!$F117),"",Values!T117)</f>
        <v/>
      </c>
      <c r="U118" s="29"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9" t="str">
        <f aca="false">IF(ISBLANK(Values!$F118),"",Values!S118)</f>
        <v/>
      </c>
      <c r="T119" s="29" t="str">
        <f aca="false">IF(ISBLANK(Values!$F118),"",Values!T118)</f>
        <v/>
      </c>
      <c r="U119" s="29"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9" t="str">
        <f aca="false">IF(ISBLANK(Values!$F119),"",Values!S119)</f>
        <v/>
      </c>
      <c r="T120" s="29" t="str">
        <f aca="false">IF(ISBLANK(Values!$F119),"",Values!T119)</f>
        <v/>
      </c>
      <c r="U120" s="29"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9" t="str">
        <f aca="false">IF(ISBLANK(Values!$F120),"",Values!S120)</f>
        <v/>
      </c>
      <c r="T121" s="29" t="str">
        <f aca="false">IF(ISBLANK(Values!$F120),"",Values!T120)</f>
        <v/>
      </c>
      <c r="U121" s="29"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9" t="str">
        <f aca="false">IF(ISBLANK(Values!$F121),"",Values!S121)</f>
        <v/>
      </c>
      <c r="T122" s="29" t="str">
        <f aca="false">IF(ISBLANK(Values!$F121),"",Values!T121)</f>
        <v/>
      </c>
      <c r="U122" s="29"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61.99</v>
      </c>
      <c r="C4" s="52" t="n">
        <f aca="false">FALSE()</f>
        <v>0</v>
      </c>
      <c r="D4" s="52" t="n">
        <f aca="false">TRUE()</f>
        <v>1</v>
      </c>
      <c r="E4" s="53" t="n">
        <v>5714401540014</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https://download.lenovo.com/Images/Parts/04Y2477/04Y2477_A.jpg</v>
      </c>
      <c r="N4" s="58" t="str">
        <f aca="false">IF(ISBLANK(K4),"",IF(L4, "https://raw.githubusercontent.com/PatrickVibild/TellusAmazonPictures/master/pictures/"&amp;K4&amp;"/2.jpg","https://download.lenovo.com/Images/Parts/"&amp;K4&amp;"/"&amp;K4&amp;"_B.jpg"))</f>
        <v>https://download.lenovo.com/Images/Parts/04Y2477/04Y2477_B.jpg</v>
      </c>
      <c r="O4" s="59" t="str">
        <f aca="false">IF(ISBLANK(K4),"",IF(L4, "https://raw.githubusercontent.com/PatrickVibild/TellusAmazonPictures/master/pictures/"&amp;K4&amp;"/3.jpg","https://download.lenovo.com/Images/Parts/"&amp;K4&amp;"/"&amp;K4&amp;"_details.jpg"))</f>
        <v>https://download.lenovo.com/Images/Parts/04Y2477/04Y2477_details.jpg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23.85" hidden="false" customHeight="false" outlineLevel="0" collapsed="false">
      <c r="A5" s="46" t="s">
        <v>375</v>
      </c>
      <c r="B5" s="51" t="n">
        <v>44.99</v>
      </c>
      <c r="C5" s="52" t="n">
        <f aca="false">FALSE()</f>
        <v>0</v>
      </c>
      <c r="D5" s="52" t="n">
        <f aca="false">TRUE()</f>
        <v>1</v>
      </c>
      <c r="E5" s="53" t="n">
        <v>5714401540304</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TRUE()</f>
        <v>1</v>
      </c>
      <c r="K5" s="53" t="s">
        <v>378</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https://raw.githubusercontent.com/PatrickVibild/TellusAmazonPictures/master/pictures/Lenovo/T540/BL/FR/1.jpg</v>
      </c>
      <c r="N5" s="58" t="str">
        <f aca="false">IF(ISBLANK(K5),"",IF(L5, "https://raw.githubusercontent.com/PatrickVibild/TellusAmazonPictures/master/pictures/"&amp;K5&amp;"/2.jpg","https://download.lenovo.com/Images/Parts/"&amp;K5&amp;"/"&amp;K5&amp;"_B.jpg"))</f>
        <v>https://raw.githubusercontent.com/PatrickVibild/TellusAmazonPictures/master/pictures/Lenovo/T540/BL/FR/2.jpg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https://raw.githubusercontent.com/PatrickVibild/TellusAmazonPictures/master/pictures/Lenovo/T540/BL/FR/3.jpg</v>
      </c>
      <c r="P5" s="0" t="str">
        <f aca="false">IF(ISBLANK(K5),"",IF(L5, "https://raw.githubusercontent.com/PatrickVibild/TellusAmazonPictures/master/pictures/"&amp;K5&amp;"/4.jpg", ""))</f>
        <v>https://raw.githubusercontent.com/PatrickVibild/TellusAmazonPictures/master/pictures/Lenovo/T540/BL/FR/4.jpg</v>
      </c>
      <c r="Q5" s="0" t="str">
        <f aca="false">IF(ISBLANK(K5),"",IF(L5, "https://raw.githubusercontent.com/PatrickVibild/TellusAmazonPictures/master/pictures/"&amp;K5&amp;"/5.jpg", ""))</f>
        <v>https://raw.githubusercontent.com/PatrickVibild/TellusAmazonPictures/master/pictures/Lenovo/T540/BL/FR/5.jpg</v>
      </c>
      <c r="R5" s="0" t="str">
        <f aca="false">IF(ISBLANK(K5),"",IF(L5, "https://raw.githubusercontent.com/PatrickVibild/TellusAmazonPictures/master/pictures/"&amp;K5&amp;"/6.jpg", ""))</f>
        <v>https://raw.githubusercontent.com/PatrickVibild/TellusAmazonPictures/master/pictures/Lenovo/T540/BL/FR/6.jpg</v>
      </c>
      <c r="S5" s="0" t="str">
        <f aca="false">IF(ISBLANK(K5),"",IF(L5, "https://raw.githubusercontent.com/PatrickVibild/TellusAmazonPictures/master/pictures/"&amp;K5&amp;"/7.jpg", ""))</f>
        <v>https://raw.githubusercontent.com/PatrickVibild/TellusAmazonPictures/master/pictures/Lenovo/T540/BL/FR/7.jpg</v>
      </c>
      <c r="T5" s="0" t="str">
        <f aca="false">IF(ISBLANK(K5),"",IF(L5, "https://raw.githubusercontent.com/PatrickVibild/TellusAmazonPictures/master/pictures/"&amp;K5&amp;"/8.jpg",""))</f>
        <v>https://raw.githubusercontent.com/PatrickVibild/TellusAmazonPictures/master/pictures/Lenovo/T540/BL/FR/8.jpg</v>
      </c>
      <c r="U5" s="0" t="str">
        <f aca="false">IF(ISBLANK(K5),"",IF(L5, "https://raw.githubusercontent.com/PatrickVibild/TellusAmazonPictures/master/pictures/"&amp;K5&amp;"/9.jpg", ""))</f>
        <v>https://raw.githubusercontent.com/PatrickVibild/TellusAmazonPictures/master/pictures/Lenovo/T540/BL/FR/9.jpg</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5714401540038</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b">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https://download.lenovo.com/Images/Parts/04Y2482/04Y2482_A.jpg</v>
      </c>
      <c r="N6" s="58" t="str">
        <f aca="false">IF(ISBLANK(K6),"",IF(L6, "https://raw.githubusercontent.com/PatrickVibild/TellusAmazonPictures/master/pictures/"&amp;K6&amp;"/2.jpg","https://download.lenovo.com/Images/Parts/"&amp;K6&amp;"/"&amp;K6&amp;"_B.jpg"))</f>
        <v>https://download.lenovo.com/Images/Parts/04Y2482/04Y2482_B.jpg</v>
      </c>
      <c r="O6" s="59" t="str">
        <f aca="false">IF(ISBLANK(K6),"",IF(L6, "https://raw.githubusercontent.com/PatrickVibild/TellusAmazonPictures/master/pictures/"&amp;K6&amp;"/3.jpg","https://download.lenovo.com/Images/Parts/"&amp;K6&amp;"/"&amp;K6&amp;"_details.jpg"))</f>
        <v>https://download.lenovo.com/Images/Parts/04Y2482/04Y2482_details.jpg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3" t="n">
        <v>5714401540045</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TRUE()</f>
        <v>1</v>
      </c>
      <c r="K7" s="53" t="s">
        <v>387</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https://raw.githubusercontent.com/PatrickVibild/TellusAmazonPictures/master/pictures/Lenovo/T540/BL/ES/1.jpg</v>
      </c>
      <c r="N7" s="58" t="str">
        <f aca="false">IF(ISBLANK(K7),"",IF(L7, "https://raw.githubusercontent.com/PatrickVibild/TellusAmazonPictures/master/pictures/"&amp;K7&amp;"/2.jpg","https://download.lenovo.com/Images/Parts/"&amp;K7&amp;"/"&amp;K7&amp;"_B.jpg"))</f>
        <v>https://raw.githubusercontent.com/PatrickVibild/TellusAmazonPictures/master/pictures/Lenovo/T540/BL/ES/2.jpg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https://raw.githubusercontent.com/PatrickVibild/TellusAmazonPictures/master/pictures/Lenovo/T540/BL/ES/3.jpg</v>
      </c>
      <c r="P7" s="0" t="str">
        <f aca="false">IF(ISBLANK(K7),"",IF(L7, "https://raw.githubusercontent.com/PatrickVibild/TellusAmazonPictures/master/pictures/"&amp;K7&amp;"/4.jpg", ""))</f>
        <v>https://raw.githubusercontent.com/PatrickVibild/TellusAmazonPictures/master/pictures/Lenovo/T540/BL/ES/4.jpg</v>
      </c>
      <c r="Q7" s="0" t="str">
        <f aca="false">IF(ISBLANK(K7),"",IF(L7, "https://raw.githubusercontent.com/PatrickVibild/TellusAmazonPictures/master/pictures/"&amp;K7&amp;"/5.jpg", ""))</f>
        <v>https://raw.githubusercontent.com/PatrickVibild/TellusAmazonPictures/master/pictures/Lenovo/T540/BL/ES/5.jpg</v>
      </c>
      <c r="R7" s="0" t="str">
        <f aca="false">IF(ISBLANK(K7),"",IF(L7, "https://raw.githubusercontent.com/PatrickVibild/TellusAmazonPictures/master/pictures/"&amp;K7&amp;"/6.jpg", ""))</f>
        <v>https://raw.githubusercontent.com/PatrickVibild/TellusAmazonPictures/master/pictures/Lenovo/T540/BL/ES/6.jpg</v>
      </c>
      <c r="S7" s="0" t="str">
        <f aca="false">IF(ISBLANK(K7),"",IF(L7, "https://raw.githubusercontent.com/PatrickVibild/TellusAmazonPictures/master/pictures/"&amp;K7&amp;"/7.jpg", ""))</f>
        <v>https://raw.githubusercontent.com/PatrickVibild/TellusAmazonPictures/master/pictures/Lenovo/T540/BL/ES/7.jpg</v>
      </c>
      <c r="T7" s="0" t="str">
        <f aca="false">IF(ISBLANK(K7),"",IF(L7, "https://raw.githubusercontent.com/PatrickVibild/TellusAmazonPictures/master/pictures/"&amp;K7&amp;"/8.jpg",""))</f>
        <v>https://raw.githubusercontent.com/PatrickVibild/TellusAmazonPictures/master/pictures/Lenovo/T540/BL/ES/8.jpg</v>
      </c>
      <c r="U7" s="0" t="str">
        <f aca="false">IF(ISBLANK(K7),"",IF(L7, "https://raw.githubusercontent.com/PatrickVibild/TellusAmazonPictures/master/pictures/"&amp;K7&amp;"/9.jpg", ""))</f>
        <v>https://raw.githubusercontent.com/PatrickVibild/TellusAmazonPictures/master/pictures/Lenovo/T540/BL/ES/9.jpg</v>
      </c>
      <c r="V7" s="60"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3" t="n">
        <v>5714401540052</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TRUE()</f>
        <v>1</v>
      </c>
      <c r="K8" s="53" t="s">
        <v>391</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https://raw.githubusercontent.com/PatrickVibild/TellusAmazonPictures/master/pictures/Lenovo/T540/BL/UK/1.jpg</v>
      </c>
      <c r="N8" s="58" t="str">
        <f aca="false">IF(ISBLANK(K8),"",IF(L8, "https://raw.githubusercontent.com/PatrickVibild/TellusAmazonPictures/master/pictures/"&amp;K8&amp;"/2.jpg","https://download.lenovo.com/Images/Parts/"&amp;K8&amp;"/"&amp;K8&amp;"_B.jpg"))</f>
        <v>https://raw.githubusercontent.com/PatrickVibild/TellusAmazonPictures/master/pictures/Lenovo/T540/BL/UK/2.jpg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https://raw.githubusercontent.com/PatrickVibild/TellusAmazonPictures/master/pictures/Lenovo/T540/BL/UK/3.jpg</v>
      </c>
      <c r="P8" s="0" t="str">
        <f aca="false">IF(ISBLANK(K8),"",IF(L8, "https://raw.githubusercontent.com/PatrickVibild/TellusAmazonPictures/master/pictures/"&amp;K8&amp;"/4.jpg", ""))</f>
        <v>https://raw.githubusercontent.com/PatrickVibild/TellusAmazonPictures/master/pictures/Lenovo/T540/BL/UK/4.jpg</v>
      </c>
      <c r="Q8" s="0" t="str">
        <f aca="false">IF(ISBLANK(K8),"",IF(L8, "https://raw.githubusercontent.com/PatrickVibild/TellusAmazonPictures/master/pictures/"&amp;K8&amp;"/5.jpg", ""))</f>
        <v>https://raw.githubusercontent.com/PatrickVibild/TellusAmazonPictures/master/pictures/Lenovo/T540/BL/UK/5.jpg</v>
      </c>
      <c r="R8" s="0" t="str">
        <f aca="false">IF(ISBLANK(K8),"",IF(L8, "https://raw.githubusercontent.com/PatrickVibild/TellusAmazonPictures/master/pictures/"&amp;K8&amp;"/6.jpg", ""))</f>
        <v>https://raw.githubusercontent.com/PatrickVibild/TellusAmazonPictures/master/pictures/Lenovo/T540/BL/UK/6.jpg</v>
      </c>
      <c r="S8" s="0" t="str">
        <f aca="false">IF(ISBLANK(K8),"",IF(L8, "https://raw.githubusercontent.com/PatrickVibild/TellusAmazonPictures/master/pictures/"&amp;K8&amp;"/7.jpg", ""))</f>
        <v>https://raw.githubusercontent.com/PatrickVibild/TellusAmazonPictures/master/pictures/Lenovo/T540/BL/UK/7.jpg</v>
      </c>
      <c r="T8" s="0" t="str">
        <f aca="false">IF(ISBLANK(K8),"",IF(L8, "https://raw.githubusercontent.com/PatrickVibild/TellusAmazonPictures/master/pictures/"&amp;K8&amp;"/8.jpg",""))</f>
        <v>https://raw.githubusercontent.com/PatrickVibild/TellusAmazonPictures/master/pictures/Lenovo/T540/BL/UK/8.jpg</v>
      </c>
      <c r="U8" s="0" t="str">
        <f aca="false">IF(ISBLANK(K8),"",IF(L8, "https://raw.githubusercontent.com/PatrickVibild/TellusAmazonPictures/master/pictures/"&amp;K8&amp;"/9.jpg", ""))</f>
        <v>https://raw.githubusercontent.com/PatrickVibild/TellusAmazonPictures/master/pictures/Lenovo/T540/BL/UK/9.jpg</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5714401540069</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TRUE()</f>
        <v>1</v>
      </c>
      <c r="K9" s="63"/>
      <c r="L9" s="57" t="n">
        <f aca="false">FALSE()</f>
        <v>0</v>
      </c>
      <c r="M9" s="58" t="str">
        <f aca="false">IF(ISBLANK(K9),"",IF(L9, "https://raw.githubusercontent.com/PatrickVibild/TellusAmazonPictures/master/pictures/"&amp;K9&amp;"/1.jpg","https://download.lenovo.com/Images/Parts/"&amp;K9&amp;"/"&amp;K9&amp;"_A.jpg"))</f>
        <v/>
      </c>
      <c r="N9" s="58" t="str">
        <f aca="false">IF(ISBLANK(K9),"",IF(L9, "https://raw.githubusercontent.com/PatrickVibild/TellusAmazonPictures/master/pictures/"&amp;K9&amp;"/2.jpg","https://download.lenovo.com/Images/Parts/"&amp;K9&amp;"/"&amp;K9&amp;"_B.jpg"))</f>
        <v/>
      </c>
      <c r="O9" s="59"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395</v>
      </c>
      <c r="B10" s="64"/>
      <c r="C10" s="52" t="n">
        <f aca="false">FALSE()</f>
        <v>0</v>
      </c>
      <c r="D10" s="52" t="n">
        <f aca="false">TRUE()</f>
        <v>1</v>
      </c>
      <c r="E10" s="53" t="n">
        <v>5714401540076</v>
      </c>
      <c r="F10" s="53" t="s">
        <v>396</v>
      </c>
      <c r="G10" s="54" t="s">
        <v>397</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TRUE()</f>
        <v>1</v>
      </c>
      <c r="K10" s="53" t="s">
        <v>398</v>
      </c>
      <c r="L10" s="57" t="n">
        <f aca="false">FALSE()</f>
        <v>0</v>
      </c>
      <c r="M10" s="58" t="str">
        <f aca="false">IF(ISBLANK(K10),"",IF(L10, "https://raw.githubusercontent.com/PatrickVibild/TellusAmazonPictures/master/pictures/"&amp;K10&amp;"/1.jpg","https://download.lenovo.com/Images/Parts/"&amp;K10&amp;"/"&amp;K10&amp;"_A.jpg"))</f>
        <v>https://download.lenovo.com/Images/Parts/04Y2471/04Y2471_A.jpg</v>
      </c>
      <c r="N10" s="58" t="str">
        <f aca="false">IF(ISBLANK(K10),"",IF(L10, "https://raw.githubusercontent.com/PatrickVibild/TellusAmazonPictures/master/pictures/"&amp;K10&amp;"/2.jpg","https://download.lenovo.com/Images/Parts/"&amp;K10&amp;"/"&amp;K10&amp;"_B.jpg"))</f>
        <v>https://download.lenovo.com/Images/Parts/04Y2471/04Y2471_B.jpg</v>
      </c>
      <c r="O10" s="59" t="str">
        <f aca="false">IF(ISBLANK(K10),"",IF(L10, "https://raw.githubusercontent.com/PatrickVibild/TellusAmazonPictures/master/pictures/"&amp;K10&amp;"/3.jpg","https://download.lenovo.com/Images/Parts/"&amp;K10&amp;"/"&amp;K10&amp;"_details.jpg"))</f>
        <v>https://download.lenovo.com/Images/Parts/04Y2471/04Y2471_details.jpg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399</v>
      </c>
      <c r="B11" s="65" t="n">
        <v>150</v>
      </c>
      <c r="C11" s="52" t="n">
        <f aca="false">FALSE()</f>
        <v>0</v>
      </c>
      <c r="D11" s="52" t="n">
        <f aca="false">FALSE()</f>
        <v>0</v>
      </c>
      <c r="E11" s="53" t="n">
        <v>5714401540083</v>
      </c>
      <c r="F11" s="53" t="s">
        <v>400</v>
      </c>
      <c r="G11" s="54"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TRUE()</f>
        <v>1</v>
      </c>
      <c r="K11" s="53" t="s">
        <v>402</v>
      </c>
      <c r="L11" s="57" t="n">
        <f aca="false">FALSE()</f>
        <v>0</v>
      </c>
      <c r="M11" s="58" t="str">
        <f aca="false">IF(ISBLANK(K11),"",IF(L11, "https://raw.githubusercontent.com/PatrickVibild/TellusAmazonPictures/master/pictures/"&amp;K11&amp;"/1.jpg","https://download.lenovo.com/Images/Parts/"&amp;K11&amp;"/"&amp;K11&amp;"_A.jpg"))</f>
        <v>https://download.lenovo.com/Images/Parts/04Y2394/04Y2394_A.jpg</v>
      </c>
      <c r="N11" s="58" t="str">
        <f aca="false">IF(ISBLANK(K11),"",IF(L11, "https://raw.githubusercontent.com/PatrickVibild/TellusAmazonPictures/master/pictures/"&amp;K11&amp;"/2.jpg","https://download.lenovo.com/Images/Parts/"&amp;K11&amp;"/"&amp;K11&amp;"_B.jpg"))</f>
        <v>https://download.lenovo.com/Images/Parts/04Y2394/04Y2394_B.jpg</v>
      </c>
      <c r="O11" s="59" t="str">
        <f aca="false">IF(ISBLANK(K11),"",IF(L11, "https://raw.githubusercontent.com/PatrickVibild/TellusAmazonPictures/master/pictures/"&amp;K11&amp;"/3.jpg","https://download.lenovo.com/Images/Parts/"&amp;K11&amp;"/"&amp;K11&amp;"_details.jpg"))</f>
        <v>https://download.lenovo.com/Images/Parts/04Y2394/04Y2394_details.jpg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t="n">
        <f aca="false">FALSE()</f>
        <v>0</v>
      </c>
      <c r="D12" s="52" t="n">
        <f aca="false">FALSE()</f>
        <v>0</v>
      </c>
      <c r="E12" s="53" t="n">
        <v>5714401540090</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TRUE()</f>
        <v>1</v>
      </c>
      <c r="K12" s="53" t="s">
        <v>405</v>
      </c>
      <c r="L12" s="57" t="n">
        <f aca="false">FALSE()</f>
        <v>0</v>
      </c>
      <c r="M12" s="58" t="str">
        <f aca="false">IF(ISBLANK(K12),"",IF(L12, "https://raw.githubusercontent.com/PatrickVibild/TellusAmazonPictures/master/pictures/"&amp;K12&amp;"/1.jpg","https://download.lenovo.com/Images/Parts/"&amp;K12&amp;"/"&amp;K12&amp;"_A.jpg"))</f>
        <v>https://download.lenovo.com/Images/Parts/04Y2395/04Y2395_A.jpg</v>
      </c>
      <c r="N12" s="58" t="str">
        <f aca="false">IF(ISBLANK(K12),"",IF(L12, "https://raw.githubusercontent.com/PatrickVibild/TellusAmazonPictures/master/pictures/"&amp;K12&amp;"/2.jpg","https://download.lenovo.com/Images/Parts/"&amp;K12&amp;"/"&amp;K12&amp;"_B.jpg"))</f>
        <v>https://download.lenovo.com/Images/Parts/04Y2395/04Y2395_B.jpg</v>
      </c>
      <c r="O12" s="59" t="str">
        <f aca="false">IF(ISBLANK(K12),"",IF(L12, "https://raw.githubusercontent.com/PatrickVibild/TellusAmazonPictures/master/pictures/"&amp;K12&amp;"/3.jpg","https://download.lenovo.com/Images/Parts/"&amp;K12&amp;"/"&amp;K12&amp;"_details.jpg"))</f>
        <v>https://download.lenovo.com/Images/Parts/04Y2395/04Y2395_details.jpg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406</v>
      </c>
      <c r="B13" s="53" t="s">
        <v>407</v>
      </c>
      <c r="C13" s="52" t="n">
        <f aca="false">FALSE()</f>
        <v>0</v>
      </c>
      <c r="D13" s="52" t="n">
        <f aca="false">FALSE()</f>
        <v>0</v>
      </c>
      <c r="E13" s="53" t="n">
        <v>5714401540106</v>
      </c>
      <c r="F13" s="53" t="s">
        <v>408</v>
      </c>
      <c r="G13" s="54" t="s">
        <v>409</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TRUE()</f>
        <v>1</v>
      </c>
      <c r="K13" s="53" t="s">
        <v>410</v>
      </c>
      <c r="L13" s="57" t="n">
        <f aca="false">FALSE()</f>
        <v>0</v>
      </c>
      <c r="M13" s="58" t="str">
        <f aca="false">IF(ISBLANK(K13),"",IF(L13, "https://raw.githubusercontent.com/PatrickVibild/TellusAmazonPictures/master/pictures/"&amp;K13&amp;"/1.jpg","https://download.lenovo.com/Images/Parts/"&amp;K13&amp;"/"&amp;K13&amp;"_A.jpg"))</f>
        <v>https://download.lenovo.com/Images/Parts/04Y2396/04Y2396_A.jpg</v>
      </c>
      <c r="N13" s="58" t="str">
        <f aca="false">IF(ISBLANK(K13),"",IF(L13, "https://raw.githubusercontent.com/PatrickVibild/TellusAmazonPictures/master/pictures/"&amp;K13&amp;"/2.jpg","https://download.lenovo.com/Images/Parts/"&amp;K13&amp;"/"&amp;K13&amp;"_B.jpg"))</f>
        <v>https://download.lenovo.com/Images/Parts/04Y2396/04Y2396_B.jpg</v>
      </c>
      <c r="O13" s="59" t="str">
        <f aca="false">IF(ISBLANK(K13),"",IF(L13, "https://raw.githubusercontent.com/PatrickVibild/TellusAmazonPictures/master/pictures/"&amp;K13&amp;"/3.jpg","https://download.lenovo.com/Images/Parts/"&amp;K13&amp;"/"&amp;K13&amp;"_details.jpg"))</f>
        <v>https://download.lenovo.com/Images/Parts/04Y2396/04Y2396_details.jpg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411</v>
      </c>
      <c r="B14" s="53" t="n">
        <v>5714401540991</v>
      </c>
      <c r="C14" s="52" t="n">
        <f aca="false">FALSE()</f>
        <v>0</v>
      </c>
      <c r="D14" s="52" t="n">
        <f aca="false">FALSE()</f>
        <v>0</v>
      </c>
      <c r="E14" s="53" t="n">
        <v>5714401540113</v>
      </c>
      <c r="F14" s="53" t="s">
        <v>412</v>
      </c>
      <c r="G14" s="54" t="s">
        <v>413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TRUE()</f>
        <v>1</v>
      </c>
      <c r="K14" s="53" t="s">
        <v>414</v>
      </c>
      <c r="L14" s="57" t="n">
        <f aca="false">FALSE()</f>
        <v>0</v>
      </c>
      <c r="M14" s="58" t="str">
        <f aca="false">IF(ISBLANK(K14),"",IF(L14, "https://raw.githubusercontent.com/PatrickVibild/TellusAmazonPictures/master/pictures/"&amp;K14&amp;"/1.jpg","https://download.lenovo.com/Images/Parts/"&amp;K14&amp;"/"&amp;K14&amp;"_A.jpg"))</f>
        <v>https://download.lenovo.com/Images/Parts/04Y2480/04Y2480_A.jpg</v>
      </c>
      <c r="N14" s="58" t="str">
        <f aca="false">IF(ISBLANK(K14),"",IF(L14, "https://raw.githubusercontent.com/PatrickVibild/TellusAmazonPictures/master/pictures/"&amp;K14&amp;"/2.jpg","https://download.lenovo.com/Images/Parts/"&amp;K14&amp;"/"&amp;K14&amp;"_B.jpg"))</f>
        <v>https://download.lenovo.com/Images/Parts/04Y2480/04Y2480_B.jpg</v>
      </c>
      <c r="O14" s="59" t="str">
        <f aca="false">IF(ISBLANK(K14),"",IF(L14, "https://raw.githubusercontent.com/PatrickVibild/TellusAmazonPictures/master/pictures/"&amp;K14&amp;"/3.jpg","https://download.lenovo.com/Images/Parts/"&amp;K14&amp;"/"&amp;K14&amp;"_details.jpg"))</f>
        <v>https://download.lenovo.com/Images/Parts/04Y2480/04Y2480_details.jpg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t="n">
        <f aca="false">FALSE()</f>
        <v>0</v>
      </c>
      <c r="D15" s="52" t="n">
        <f aca="false">FALSE()</f>
        <v>0</v>
      </c>
      <c r="E15" s="53" t="n">
        <v>5714401540120</v>
      </c>
      <c r="F15" s="53" t="s">
        <v>415</v>
      </c>
      <c r="G15" s="54" t="s">
        <v>416</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TRUE()</f>
        <v>1</v>
      </c>
      <c r="K15" s="53" t="s">
        <v>417</v>
      </c>
      <c r="L15" s="57" t="n">
        <f aca="false">FALSE()</f>
        <v>0</v>
      </c>
      <c r="M15" s="58" t="str">
        <f aca="false">IF(ISBLANK(K15),"",IF(L15, "https://raw.githubusercontent.com/PatrickVibild/TellusAmazonPictures/master/pictures/"&amp;K15&amp;"/1.jpg","https://download.lenovo.com/Images/Parts/"&amp;K15&amp;"/"&amp;K15&amp;"_A.jpg"))</f>
        <v>https://download.lenovo.com/Images/Parts/04Y2484/04Y2484_A.jpg</v>
      </c>
      <c r="N15" s="58" t="str">
        <f aca="false">IF(ISBLANK(K15),"",IF(L15, "https://raw.githubusercontent.com/PatrickVibild/TellusAmazonPictures/master/pictures/"&amp;K15&amp;"/2.jpg","https://download.lenovo.com/Images/Parts/"&amp;K15&amp;"/"&amp;K15&amp;"_B.jpg"))</f>
        <v>https://download.lenovo.com/Images/Parts/04Y2484/04Y2484_B.jpg</v>
      </c>
      <c r="O15" s="59" t="str">
        <f aca="false">IF(ISBLANK(K15),"",IF(L15, "https://raw.githubusercontent.com/PatrickVibild/TellusAmazonPictures/master/pictures/"&amp;K15&amp;"/3.jpg","https://download.lenovo.com/Images/Parts/"&amp;K15&amp;"/"&amp;K15&amp;"_details.jpg"))</f>
        <v>https://download.lenovo.com/Images/Parts/04Y2484/04Y2484_details.jpg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5714401540137</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https://download.lenovo.com/Images/Parts/04Y2407/04Y2407_A.jpg</v>
      </c>
      <c r="N16" s="58" t="str">
        <f aca="false">IF(ISBLANK(K16),"",IF(L16, "https://raw.githubusercontent.com/PatrickVibild/TellusAmazonPictures/master/pictures/"&amp;K16&amp;"/2.jpg","https://download.lenovo.com/Images/Parts/"&amp;K16&amp;"/"&amp;K16&amp;"_B.jpg"))</f>
        <v>https://download.lenovo.com/Images/Parts/04Y2407/04Y2407_B.jpg</v>
      </c>
      <c r="O16" s="59" t="str">
        <f aca="false">IF(ISBLANK(K16),"",IF(L16, "https://raw.githubusercontent.com/PatrickVibild/TellusAmazonPictures/master/pictures/"&amp;K16&amp;"/3.jpg","https://download.lenovo.com/Images/Parts/"&amp;K16&amp;"/"&amp;K16&amp;"_details.jpg"))</f>
        <v>https://download.lenovo.com/Images/Parts/04Y2407/04Y2407_details.jpg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t="n">
        <f aca="false">FALSE()</f>
        <v>0</v>
      </c>
      <c r="D17" s="52" t="n">
        <f aca="false">FALSE()</f>
        <v>0</v>
      </c>
      <c r="E17" s="53" t="n">
        <v>5714401540144</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TRUE()</f>
        <v>1</v>
      </c>
      <c r="K17" s="53" t="s">
        <v>425</v>
      </c>
      <c r="L17" s="57" t="n">
        <f aca="false">FALSE()</f>
        <v>0</v>
      </c>
      <c r="M17" s="58" t="str">
        <f aca="false">IF(ISBLANK(K17),"",IF(L17, "https://raw.githubusercontent.com/PatrickVibild/TellusAmazonPictures/master/pictures/"&amp;K17&amp;"/1.jpg","https://download.lenovo.com/Images/Parts/"&amp;K17&amp;"/"&amp;K17&amp;"_A.jpg"))</f>
        <v>https://download.lenovo.com/Images/Parts/04Y2408/04Y2408_A.jpg</v>
      </c>
      <c r="N17" s="58" t="str">
        <f aca="false">IF(ISBLANK(K17),"",IF(L17, "https://raw.githubusercontent.com/PatrickVibild/TellusAmazonPictures/master/pictures/"&amp;K17&amp;"/2.jpg","https://download.lenovo.com/Images/Parts/"&amp;K17&amp;"/"&amp;K17&amp;"_B.jpg"))</f>
        <v>https://download.lenovo.com/Images/Parts/04Y2408/04Y2408_B.jpg</v>
      </c>
      <c r="O17" s="59" t="str">
        <f aca="false">IF(ISBLANK(K17),"",IF(L17, "https://raw.githubusercontent.com/PatrickVibild/TellusAmazonPictures/master/pictures/"&amp;K17&amp;"/3.jpg","https://download.lenovo.com/Images/Parts/"&amp;K17&amp;"/"&amp;K17&amp;"_details.jpg"))</f>
        <v>https://download.lenovo.com/Images/Parts/04Y2408/04Y2408_details.jpg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426</v>
      </c>
      <c r="B18" s="65" t="n">
        <v>5</v>
      </c>
      <c r="C18" s="52" t="n">
        <f aca="false">FALSE()</f>
        <v>0</v>
      </c>
      <c r="D18" s="52" t="n">
        <f aca="false">FALSE()</f>
        <v>0</v>
      </c>
      <c r="E18" s="53" t="n">
        <v>5714401540151</v>
      </c>
      <c r="F18" s="53" t="s">
        <v>427</v>
      </c>
      <c r="G18" s="54"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TRUE()</f>
        <v>1</v>
      </c>
      <c r="K18" s="53" t="s">
        <v>429</v>
      </c>
      <c r="L18" s="57" t="n">
        <f aca="false">FALSE()</f>
        <v>0</v>
      </c>
      <c r="M18" s="58" t="str">
        <f aca="false">IF(ISBLANK(K18),"",IF(L18, "https://raw.githubusercontent.com/PatrickVibild/TellusAmazonPictures/master/pictures/"&amp;K18&amp;"/1.jpg","https://download.lenovo.com/Images/Parts/"&amp;K18&amp;"/"&amp;K18&amp;"_A.jpg"))</f>
        <v>https://download.lenovo.com/Images/Parts/04Y2409/04Y2409_A.jpg</v>
      </c>
      <c r="N18" s="58" t="str">
        <f aca="false">IF(ISBLANK(K18),"",IF(L18, "https://raw.githubusercontent.com/PatrickVibild/TellusAmazonPictures/master/pictures/"&amp;K18&amp;"/2.jpg","https://download.lenovo.com/Images/Parts/"&amp;K18&amp;"/"&amp;K18&amp;"_B.jpg"))</f>
        <v>https://download.lenovo.com/Images/Parts/04Y2409/04Y2409_B.jpg</v>
      </c>
      <c r="O18" s="59" t="str">
        <f aca="false">IF(ISBLANK(K18),"",IF(L18, "https://raw.githubusercontent.com/PatrickVibild/TellusAmazonPictures/master/pictures/"&amp;K18&amp;"/3.jpg","https://download.lenovo.com/Images/Parts/"&amp;K18&amp;"/"&amp;K18&amp;"_details.jpg"))</f>
        <v>https://download.lenovo.com/Images/Parts/04Y2409/04Y2409_details.jpg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t="n">
        <f aca="false">FALSE()</f>
        <v>0</v>
      </c>
      <c r="D19" s="52" t="n">
        <f aca="false">FALSE()</f>
        <v>0</v>
      </c>
      <c r="E19" s="53" t="n">
        <v>5714401540168</v>
      </c>
      <c r="F19" s="53" t="s">
        <v>430</v>
      </c>
      <c r="G19" s="54"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TRUE()</f>
        <v>1</v>
      </c>
      <c r="K19" s="53" t="s">
        <v>432</v>
      </c>
      <c r="L19" s="57" t="n">
        <f aca="false">FALSE()</f>
        <v>0</v>
      </c>
      <c r="M19" s="58" t="str">
        <f aca="false">IF(ISBLANK(K19),"",IF(L19, "https://raw.githubusercontent.com/PatrickVibild/TellusAmazonPictures/master/pictures/"&amp;K19&amp;"/1.jpg","https://download.lenovo.com/Images/Parts/"&amp;K19&amp;"/"&amp;K19&amp;"_A.jpg"))</f>
        <v>https://download.lenovo.com/Images/Parts/04Y2491/04Y2491_A.jpg</v>
      </c>
      <c r="N19" s="58" t="str">
        <f aca="false">IF(ISBLANK(K19),"",IF(L19, "https://raw.githubusercontent.com/PatrickVibild/TellusAmazonPictures/master/pictures/"&amp;K19&amp;"/2.jpg","https://download.lenovo.com/Images/Parts/"&amp;K19&amp;"/"&amp;K19&amp;"_B.jpg"))</f>
        <v>https://download.lenovo.com/Images/Parts/04Y2491/04Y2491_B.jpg</v>
      </c>
      <c r="O19" s="59" t="str">
        <f aca="false">IF(ISBLANK(K19),"",IF(L19, "https://raw.githubusercontent.com/PatrickVibild/TellusAmazonPictures/master/pictures/"&amp;K19&amp;"/3.jpg","https://download.lenovo.com/Images/Parts/"&amp;K19&amp;"/"&amp;K19&amp;"_details.jpg"))</f>
        <v>https://download.lenovo.com/Images/Parts/04Y2491/04Y2491_details.jpg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433</v>
      </c>
      <c r="B20" s="66" t="s">
        <v>434</v>
      </c>
      <c r="C20" s="52" t="n">
        <f aca="false">FALSE()</f>
        <v>0</v>
      </c>
      <c r="D20" s="52" t="n">
        <f aca="false">TRUE()</f>
        <v>1</v>
      </c>
      <c r="E20" s="53" t="n">
        <v>5714401540175</v>
      </c>
      <c r="F20" s="53" t="s">
        <v>435</v>
      </c>
      <c r="G20" s="54"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TRUE()</f>
        <v>1</v>
      </c>
      <c r="K20" s="53" t="s">
        <v>437</v>
      </c>
      <c r="L20" s="57" t="n">
        <f aca="false">FALSE()</f>
        <v>0</v>
      </c>
      <c r="M20" s="58" t="str">
        <f aca="false">IF(ISBLANK(K20),"",IF(L20, "https://raw.githubusercontent.com/PatrickVibild/TellusAmazonPictures/master/pictures/"&amp;K20&amp;"/1.jpg","https://download.lenovo.com/Images/Parts/"&amp;K20&amp;"/"&amp;K20&amp;"_A.jpg"))</f>
        <v>https://download.lenovo.com/Images/Parts/04Y2414/04Y2414_A.jpg</v>
      </c>
      <c r="N20" s="58" t="str">
        <f aca="false">IF(ISBLANK(K20),"",IF(L20, "https://raw.githubusercontent.com/PatrickVibild/TellusAmazonPictures/master/pictures/"&amp;K20&amp;"/2.jpg","https://download.lenovo.com/Images/Parts/"&amp;K20&amp;"/"&amp;K20&amp;"_B.jpg"))</f>
        <v>https://download.lenovo.com/Images/Parts/04Y2414/04Y2414_B.jpg</v>
      </c>
      <c r="O20" s="59" t="str">
        <f aca="false">IF(ISBLANK(K20),"",IF(L20, "https://raw.githubusercontent.com/PatrickVibild/TellusAmazonPictures/master/pictures/"&amp;K20&amp;"/3.jpg","https://download.lenovo.com/Images/Parts/"&amp;K20&amp;"/"&amp;K20&amp;"_details.jpg"))</f>
        <v>https://download.lenovo.com/Images/Parts/04Y2414/04Y2414_details.jpg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23.85" hidden="false" customHeight="false" outlineLevel="0" collapsed="false">
      <c r="B21" s="64"/>
      <c r="C21" s="52" t="n">
        <f aca="false">FALSE()</f>
        <v>0</v>
      </c>
      <c r="D21" s="52" t="n">
        <f aca="false">FALSE()</f>
        <v>0</v>
      </c>
      <c r="E21" s="53" t="n">
        <v>5714401540182</v>
      </c>
      <c r="F21" s="53" t="s">
        <v>438</v>
      </c>
      <c r="G21" s="54"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TRUE()</f>
        <v>1</v>
      </c>
      <c r="K21" s="53" t="s">
        <v>440</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https://raw.githubusercontent.com/PatrickVibild/TellusAmazonPictures/master/pictures/Lenovo/T540/BL/USI/1.jpg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https://raw.githubusercontent.com/PatrickVibild/TellusAmazonPictures/master/pictures/Lenovo/T540/BL/USI/2.jpg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https://raw.githubusercontent.com/PatrickVibild/TellusAmazonPictures/master/pictures/Lenovo/T540/BL/USI/3.jpg</v>
      </c>
      <c r="P21" s="0" t="str">
        <f aca="false">IF(ISBLANK(K21),"",IF(L21, "https://raw.githubusercontent.com/PatrickVibild/TellusAmazonPictures/master/pictures/"&amp;K21&amp;"/4.jpg", ""))</f>
        <v>https://raw.githubusercontent.com/PatrickVibild/TellusAmazonPictures/master/pictures/Lenovo/T540/BL/USI/4.jpg</v>
      </c>
      <c r="Q21" s="0" t="str">
        <f aca="false">IF(ISBLANK(K21),"",IF(L21, "https://raw.githubusercontent.com/PatrickVibild/TellusAmazonPictures/master/pictures/"&amp;K21&amp;"/5.jpg", ""))</f>
        <v>https://raw.githubusercontent.com/PatrickVibild/TellusAmazonPictures/master/pictures/Lenovo/T540/BL/USI/5.jpg</v>
      </c>
      <c r="R21" s="0" t="str">
        <f aca="false">IF(ISBLANK(K21),"",IF(L21, "https://raw.githubusercontent.com/PatrickVibild/TellusAmazonPictures/master/pictures/"&amp;K21&amp;"/6.jpg", ""))</f>
        <v>https://raw.githubusercontent.com/PatrickVibild/TellusAmazonPictures/master/pictures/Lenovo/T540/BL/USI/6.jpg</v>
      </c>
      <c r="S21" s="0" t="str">
        <f aca="false">IF(ISBLANK(K21),"",IF(L21, "https://raw.githubusercontent.com/PatrickVibild/TellusAmazonPictures/master/pictures/"&amp;K21&amp;"/7.jpg", ""))</f>
        <v>https://raw.githubusercontent.com/PatrickVibild/TellusAmazonPictures/master/pictures/Lenovo/T540/BL/USI/7.jpg</v>
      </c>
      <c r="T21" s="0" t="str">
        <f aca="false">IF(ISBLANK(K21),"",IF(L21, "https://raw.githubusercontent.com/PatrickVibild/TellusAmazonPictures/master/pictures/"&amp;K21&amp;"/8.jpg",""))</f>
        <v>https://raw.githubusercontent.com/PatrickVibild/TellusAmazonPictures/master/pictures/Lenovo/T540/BL/USI/8.jpg</v>
      </c>
      <c r="U21" s="0" t="str">
        <f aca="false">IF(ISBLANK(K21),"",IF(L21, "https://raw.githubusercontent.com/PatrickVibild/TellusAmazonPictures/master/pictures/"&amp;K21&amp;"/9.jpg", ""))</f>
        <v>https://raw.githubusercontent.com/PatrickVibild/TellusAmazonPictures/master/pictures/Lenovo/T540/BL/USI/9.jpg</v>
      </c>
      <c r="V21" s="60" t="n">
        <f aca="false">MATCH(G21,options!$D$1:$D$20,0)</f>
        <v>16</v>
      </c>
    </row>
    <row r="22" customFormat="false" ht="12.8" hidden="false" customHeight="false" outlineLevel="0" collapsed="false">
      <c r="B22" s="64"/>
      <c r="C22" s="52" t="n">
        <f aca="false">FALSE()</f>
        <v>0</v>
      </c>
      <c r="D22" s="52" t="n">
        <f aca="false">FALSE()</f>
        <v>0</v>
      </c>
      <c r="E22" s="53" t="n">
        <v>5714401540199</v>
      </c>
      <c r="F22" s="53" t="s">
        <v>441</v>
      </c>
      <c r="G22" s="54"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n">
        <f aca="false">TRUE()</f>
        <v>1</v>
      </c>
      <c r="J22" s="56" t="n">
        <f aca="false">TRUE()</f>
        <v>1</v>
      </c>
      <c r="K22" s="53" t="s">
        <v>443</v>
      </c>
      <c r="L22" s="57" t="n">
        <f aca="false">FALSE()</f>
        <v>0</v>
      </c>
      <c r="M22" s="58" t="str">
        <f aca="false">IF(ISBLANK(K22),"",IF(L22, "https://raw.githubusercontent.com/PatrickVibild/TellusAmazonPictures/master/pictures/"&amp;K22&amp;"/1.jpg","https://download.lenovo.com/Images/Parts/"&amp;K22&amp;"/"&amp;K22&amp;"_A.jpg"))</f>
        <v>https://download.lenovo.com/Images/Parts/04Y2488/04Y2488_A.jpg</v>
      </c>
      <c r="N22" s="58" t="str">
        <f aca="false">IF(ISBLANK(K22),"",IF(L22, "https://raw.githubusercontent.com/PatrickVibild/TellusAmazonPictures/master/pictures/"&amp;K22&amp;"/2.jpg","https://download.lenovo.com/Images/Parts/"&amp;K22&amp;"/"&amp;K22&amp;"_B.jpg"))</f>
        <v>https://download.lenovo.com/Images/Parts/04Y2488/04Y2488_B.jpg</v>
      </c>
      <c r="O22" s="59" t="str">
        <f aca="false">IF(ISBLANK(K22),"",IF(L22, "https://raw.githubusercontent.com/PatrickVibild/TellusAmazonPictures/master/pictures/"&amp;K22&amp;"/3.jpg","https://download.lenovo.com/Images/Parts/"&amp;K22&amp;"/"&amp;K22&amp;"_details.jpg"))</f>
        <v>https://download.lenovo.com/Images/Parts/04Y2488/04Y2488_details.jpg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444</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2" t="n">
        <f aca="false">TRUE()</f>
        <v>1</v>
      </c>
      <c r="D23" s="52" t="n">
        <f aca="false">FALSE()</f>
        <v>0</v>
      </c>
      <c r="E23" s="53" t="n">
        <v>5714401540311</v>
      </c>
      <c r="F23" s="53" t="s">
        <v>445</v>
      </c>
      <c r="G23" s="54"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https://raw.githubusercontent.com/PatrickVibild/TellusAmazonPictures/master/pictures/Lenovo/T540/BL/US/1.jpg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https://raw.githubusercontent.com/PatrickVibild/TellusAmazonPictures/master/pictures/Lenovo/T540/BL/US/2.jpg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https://raw.githubusercontent.com/PatrickVibild/TellusAmazonPictures/master/pictures/Lenovo/T540/BL/US/3.jpg</v>
      </c>
      <c r="P23" s="0" t="str">
        <f aca="false">IF(ISBLANK(K23),"",IF(L23, "https://raw.githubusercontent.com/PatrickVibild/TellusAmazonPictures/master/pictures/"&amp;K23&amp;"/4.jpg", ""))</f>
        <v>https://raw.githubusercontent.com/PatrickVibild/TellusAmazonPictures/master/pictures/Lenovo/T540/BL/US/4.jpg</v>
      </c>
      <c r="Q23" s="0" t="str">
        <f aca="false">IF(ISBLANK(K23),"",IF(L23, "https://raw.githubusercontent.com/PatrickVibild/TellusAmazonPictures/master/pictures/"&amp;K23&amp;"/5.jpg", ""))</f>
        <v>https://raw.githubusercontent.com/PatrickVibild/TellusAmazonPictures/master/pictures/Lenovo/T540/BL/US/5.jpg</v>
      </c>
      <c r="R23" s="0" t="str">
        <f aca="false">IF(ISBLANK(K23),"",IF(L23, "https://raw.githubusercontent.com/PatrickVibild/TellusAmazonPictures/master/pictures/"&amp;K23&amp;"/6.jpg", ""))</f>
        <v>https://raw.githubusercontent.com/PatrickVibild/TellusAmazonPictures/master/pictures/Lenovo/T540/BL/US/6.jpg</v>
      </c>
      <c r="S23" s="0" t="str">
        <f aca="false">IF(ISBLANK(K23),"",IF(L23, "https://raw.githubusercontent.com/PatrickVibild/TellusAmazonPictures/master/pictures/"&amp;K23&amp;"/7.jpg", ""))</f>
        <v>https://raw.githubusercontent.com/PatrickVibild/TellusAmazonPictures/master/pictures/Lenovo/T540/BL/US/7.jpg</v>
      </c>
      <c r="T23" s="0" t="str">
        <f aca="false">IF(ISBLANK(K23),"",IF(L23, "https://raw.githubusercontent.com/PatrickVibild/TellusAmazonPictures/master/pictures/"&amp;K23&amp;"/8.jpg",""))</f>
        <v>https://raw.githubusercontent.com/PatrickVibild/TellusAmazonPictures/master/pictures/Lenovo/T540/BL/US/8.jpg</v>
      </c>
      <c r="U23" s="0" t="str">
        <f aca="false">IF(ISBLANK(K23),"",IF(L23, "https://raw.githubusercontent.com/PatrickVibild/TellusAmazonPictures/master/pictures/"&amp;K23&amp;"/9.jpg", ""))</f>
        <v>https://raw.githubusercontent.com/PatrickVibild/TellusAmazonPictures/master/pictures/Lenovo/T540/BL/US/9.jpg</v>
      </c>
      <c r="V23" s="60" t="n">
        <f aca="false">MATCH(G23,options!$D$1:$D$20,0)</f>
        <v>18</v>
      </c>
    </row>
    <row r="24" customFormat="false" ht="46.25" hidden="false" customHeight="false" outlineLevel="0" collapsed="false">
      <c r="A24" s="46" t="s">
        <v>448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53" t="n">
        <v>5714401541011</v>
      </c>
      <c r="F24" s="53" t="s">
        <v>449</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t="n">
        <f aca="false">TRUE()</f>
        <v>1</v>
      </c>
      <c r="J24" s="56" t="n">
        <f aca="false">FALSE()</f>
        <v>0</v>
      </c>
      <c r="K24" s="53" t="s">
        <v>374</v>
      </c>
      <c r="L24" s="57" t="n">
        <f aca="false">FALSE()</f>
        <v>0</v>
      </c>
      <c r="M24" s="58" t="str">
        <f aca="false">IF(ISBLANK(K24),"",IF(L24, "https://raw.githubusercontent.com/PatrickVibild/TellusAmazonPictures/master/pictures/"&amp;K24&amp;"/1.jpg","https://download.lenovo.com/Images/Parts/"&amp;K24&amp;"/"&amp;K24&amp;"_A.jpg"))</f>
        <v>https://download.lenovo.com/Images/Parts/04Y2477/04Y2477_A.jpg</v>
      </c>
      <c r="N24" s="58" t="str">
        <f aca="false">IF(ISBLANK(K24),"",IF(L24, "https://raw.githubusercontent.com/PatrickVibild/TellusAmazonPictures/master/pictures/"&amp;K24&amp;"/2.jpg","https://download.lenovo.com/Images/Parts/"&amp;K24&amp;"/"&amp;K24&amp;"_B.jpg"))</f>
        <v>https://download.lenovo.com/Images/Parts/04Y2477/04Y2477_B.jpg</v>
      </c>
      <c r="O24" s="59" t="str">
        <f aca="false">IF(ISBLANK(K24),"",IF(L24, "https://raw.githubusercontent.com/PatrickVibild/TellusAmazonPictures/master/pictures/"&amp;K24&amp;"/3.jpg","https://download.lenovo.com/Images/Parts/"&amp;K24&amp;"/"&amp;K24&amp;"_details.jpg"))</f>
        <v>https://download.lenovo.com/Images/Parts/04Y2477/04Y2477_details.jpg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53" t="n">
        <v>5714401541226</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t="n">
        <f aca="false">TRUE()</f>
        <v>1</v>
      </c>
      <c r="J25" s="56" t="n">
        <f aca="false">FALSE()</f>
        <v>0</v>
      </c>
      <c r="K25" s="53" t="s">
        <v>378</v>
      </c>
      <c r="L25" s="57" t="n">
        <f aca="false">TRUE()</f>
        <v>1</v>
      </c>
      <c r="M25" s="58" t="str">
        <f aca="false">IF(ISBLANK(K25),"",IF(L25, "https://raw.githubusercontent.com/PatrickVibild/TellusAmazonPictures/master/pictures/"&amp;K25&amp;"/1.jpg","https://download.lenovo.com/Images/Parts/"&amp;K25&amp;"/"&amp;K25&amp;"_A.jpg"))</f>
        <v>https://raw.githubusercontent.com/PatrickVibild/TellusAmazonPictures/master/pictures/Lenovo/T540/BL/FR/1.jpg</v>
      </c>
      <c r="N25" s="58" t="str">
        <f aca="false">IF(ISBLANK(K25),"",IF(L25, "https://raw.githubusercontent.com/PatrickVibild/TellusAmazonPictures/master/pictures/"&amp;K25&amp;"/2.jpg","https://download.lenovo.com/Images/Parts/"&amp;K25&amp;"/"&amp;K25&amp;"_B.jpg"))</f>
        <v>https://raw.githubusercontent.com/PatrickVibild/TellusAmazonPictures/master/pictures/Lenovo/T540/BL/FR/2.jpg</v>
      </c>
      <c r="O25" s="59" t="str">
        <f aca="false">IF(ISBLANK(K25),"",IF(L25, "https://raw.githubusercontent.com/PatrickVibild/TellusAmazonPictures/master/pictures/"&amp;K25&amp;"/3.jpg","https://download.lenovo.com/Images/Parts/"&amp;K25&amp;"/"&amp;K25&amp;"_details.jpg"))</f>
        <v>https://raw.githubusercontent.com/PatrickVibild/TellusAmazonPictures/master/pictures/Lenovo/T540/BL/FR/3.jpg</v>
      </c>
      <c r="P25" s="0" t="str">
        <f aca="false">IF(ISBLANK(K25),"",IF(L25, "https://raw.githubusercontent.com/PatrickVibild/TellusAmazonPictures/master/pictures/"&amp;K25&amp;"/4.jpg", ""))</f>
        <v>https://raw.githubusercontent.com/PatrickVibild/TellusAmazonPictures/master/pictures/Lenovo/T540/BL/FR/4.jpg</v>
      </c>
      <c r="Q25" s="0" t="str">
        <f aca="false">IF(ISBLANK(K25),"",IF(L25, "https://raw.githubusercontent.com/PatrickVibild/TellusAmazonPictures/master/pictures/"&amp;K25&amp;"/5.jpg", ""))</f>
        <v>https://raw.githubusercontent.com/PatrickVibild/TellusAmazonPictures/master/pictures/Lenovo/T540/BL/FR/5.jpg</v>
      </c>
      <c r="R25" s="0" t="str">
        <f aca="false">IF(ISBLANK(K25),"",IF(L25, "https://raw.githubusercontent.com/PatrickVibild/TellusAmazonPictures/master/pictures/"&amp;K25&amp;"/6.jpg", ""))</f>
        <v>https://raw.githubusercontent.com/PatrickVibild/TellusAmazonPictures/master/pictures/Lenovo/T540/BL/FR/6.jpg</v>
      </c>
      <c r="S25" s="0" t="str">
        <f aca="false">IF(ISBLANK(K25),"",IF(L25, "https://raw.githubusercontent.com/PatrickVibild/TellusAmazonPictures/master/pictures/"&amp;K25&amp;"/7.jpg", ""))</f>
        <v>https://raw.githubusercontent.com/PatrickVibild/TellusAmazonPictures/master/pictures/Lenovo/T540/BL/FR/7.jpg</v>
      </c>
      <c r="T25" s="0" t="str">
        <f aca="false">IF(ISBLANK(K25),"",IF(L25, "https://raw.githubusercontent.com/PatrickVibild/TellusAmazonPictures/master/pictures/"&amp;K25&amp;"/8.jpg",""))</f>
        <v>https://raw.githubusercontent.com/PatrickVibild/TellusAmazonPictures/master/pictures/Lenovo/T540/BL/FR/8.jpg</v>
      </c>
      <c r="U25" s="0" t="str">
        <f aca="false">IF(ISBLANK(K25),"",IF(L25, "https://raw.githubusercontent.com/PatrickVibild/TellusAmazonPictures/master/pictures/"&amp;K25&amp;"/9.jpg", ""))</f>
        <v>https://raw.githubusercontent.com/PatrickVibild/TellusAmazonPictures/master/pictures/Lenovo/T540/BL/FR/9.jpg</v>
      </c>
      <c r="V25" s="60" t="n">
        <f aca="false">MATCH(G25,options!$D$1:$D$20,0)</f>
        <v>2</v>
      </c>
    </row>
    <row r="26" customFormat="false" ht="12.8" hidden="false" customHeight="false" outlineLevel="0" collapsed="false">
      <c r="A26" s="46" t="s">
        <v>452</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53" t="n">
        <v>5714401541431</v>
      </c>
      <c r="F26" s="53" t="s">
        <v>453</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t="s">
        <v>383</v>
      </c>
      <c r="L26" s="57" t="n">
        <f aca="false">FALSE()</f>
        <v>0</v>
      </c>
      <c r="M26" s="58" t="str">
        <f aca="false">IF(ISBLANK(K26),"",IF(L26, "https://raw.githubusercontent.com/PatrickVibild/TellusAmazonPictures/master/pictures/"&amp;K26&amp;"/1.jpg","https://download.lenovo.com/Images/Parts/"&amp;K26&amp;"/"&amp;K26&amp;"_A.jpg"))</f>
        <v>https://download.lenovo.com/Images/Parts/04Y2482/04Y2482_A.jpg</v>
      </c>
      <c r="N26" s="58" t="str">
        <f aca="false">IF(ISBLANK(K26),"",IF(L26, "https://raw.githubusercontent.com/PatrickVibild/TellusAmazonPictures/master/pictures/"&amp;K26&amp;"/2.jpg","https://download.lenovo.com/Images/Parts/"&amp;K26&amp;"/"&amp;K26&amp;"_B.jpg"))</f>
        <v>https://download.lenovo.com/Images/Parts/04Y2482/04Y2482_B.jpg</v>
      </c>
      <c r="O26" s="59" t="str">
        <f aca="false">IF(ISBLANK(K26),"",IF(L26, "https://raw.githubusercontent.com/PatrickVibild/TellusAmazonPictures/master/pictures/"&amp;K26&amp;"/3.jpg","https://download.lenovo.com/Images/Parts/"&amp;K26&amp;"/"&amp;K26&amp;"_details.jpg"))</f>
        <v>https://download.lenovo.com/Images/Parts/04Y2482/04Y2482_details.jpg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53" t="n">
        <v>5714401541646</v>
      </c>
      <c r="F27" s="53" t="s">
        <v>454</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t="n">
        <f aca="false">TRUE()</f>
        <v>1</v>
      </c>
      <c r="J27" s="56" t="n">
        <f aca="false">FALSE()</f>
        <v>0</v>
      </c>
      <c r="K27" s="53" t="s">
        <v>387</v>
      </c>
      <c r="L27" s="57" t="n">
        <f aca="false">TRUE()</f>
        <v>1</v>
      </c>
      <c r="M27" s="58" t="str">
        <f aca="false">IF(ISBLANK(K27),"",IF(L27, "https://raw.githubusercontent.com/PatrickVibild/TellusAmazonPictures/master/pictures/"&amp;K27&amp;"/1.jpg","https://download.lenovo.com/Images/Parts/"&amp;K27&amp;"/"&amp;K27&amp;"_A.jpg"))</f>
        <v>https://raw.githubusercontent.com/PatrickVibild/TellusAmazonPictures/master/pictures/Lenovo/T540/BL/ES/1.jpg</v>
      </c>
      <c r="N27" s="58" t="str">
        <f aca="false">IF(ISBLANK(K27),"",IF(L27, "https://raw.githubusercontent.com/PatrickVibild/TellusAmazonPictures/master/pictures/"&amp;K27&amp;"/2.jpg","https://download.lenovo.com/Images/Parts/"&amp;K27&amp;"/"&amp;K27&amp;"_B.jpg"))</f>
        <v>https://raw.githubusercontent.com/PatrickVibild/TellusAmazonPictures/master/pictures/Lenovo/T540/BL/ES/2.jpg</v>
      </c>
      <c r="O27" s="59" t="str">
        <f aca="false">IF(ISBLANK(K27),"",IF(L27, "https://raw.githubusercontent.com/PatrickVibild/TellusAmazonPictures/master/pictures/"&amp;K27&amp;"/3.jpg","https://download.lenovo.com/Images/Parts/"&amp;K27&amp;"/"&amp;K27&amp;"_details.jpg"))</f>
        <v>https://raw.githubusercontent.com/PatrickVibild/TellusAmazonPictures/master/pictures/Lenovo/T540/BL/ES/3.jpg</v>
      </c>
      <c r="P27" s="0" t="str">
        <f aca="false">IF(ISBLANK(K27),"",IF(L27, "https://raw.githubusercontent.com/PatrickVibild/TellusAmazonPictures/master/pictures/"&amp;K27&amp;"/4.jpg", ""))</f>
        <v>https://raw.githubusercontent.com/PatrickVibild/TellusAmazonPictures/master/pictures/Lenovo/T540/BL/ES/4.jpg</v>
      </c>
      <c r="Q27" s="0" t="str">
        <f aca="false">IF(ISBLANK(K27),"",IF(L27, "https://raw.githubusercontent.com/PatrickVibild/TellusAmazonPictures/master/pictures/"&amp;K27&amp;"/5.jpg", ""))</f>
        <v>https://raw.githubusercontent.com/PatrickVibild/TellusAmazonPictures/master/pictures/Lenovo/T540/BL/ES/5.jpg</v>
      </c>
      <c r="R27" s="0" t="str">
        <f aca="false">IF(ISBLANK(K27),"",IF(L27, "https://raw.githubusercontent.com/PatrickVibild/TellusAmazonPictures/master/pictures/"&amp;K27&amp;"/6.jpg", ""))</f>
        <v>https://raw.githubusercontent.com/PatrickVibild/TellusAmazonPictures/master/pictures/Lenovo/T540/BL/ES/6.jpg</v>
      </c>
      <c r="S27" s="0" t="str">
        <f aca="false">IF(ISBLANK(K27),"",IF(L27, "https://raw.githubusercontent.com/PatrickVibild/TellusAmazonPictures/master/pictures/"&amp;K27&amp;"/7.jpg", ""))</f>
        <v>https://raw.githubusercontent.com/PatrickVibild/TellusAmazonPictures/master/pictures/Lenovo/T540/BL/ES/7.jpg</v>
      </c>
      <c r="T27" s="0" t="str">
        <f aca="false">IF(ISBLANK(K27),"",IF(L27, "https://raw.githubusercontent.com/PatrickVibild/TellusAmazonPictures/master/pictures/"&amp;K27&amp;"/8.jpg",""))</f>
        <v>https://raw.githubusercontent.com/PatrickVibild/TellusAmazonPictures/master/pictures/Lenovo/T540/BL/ES/8.jpg</v>
      </c>
      <c r="U27" s="0" t="str">
        <f aca="false">IF(ISBLANK(K27),"",IF(L27, "https://raw.githubusercontent.com/PatrickVibild/TellusAmazonPictures/master/pictures/"&amp;K27&amp;"/9.jpg", ""))</f>
        <v>https://raw.githubusercontent.com/PatrickVibild/TellusAmazonPictures/master/pictures/Lenovo/T540/BL/ES/9.jpg</v>
      </c>
      <c r="V27" s="60" t="n">
        <f aca="false">MATCH(G27,options!$D$1:$D$20,0)</f>
        <v>4</v>
      </c>
    </row>
    <row r="28" customFormat="false" ht="23.85" hidden="false" customHeight="false" outlineLevel="0" collapsed="false">
      <c r="B28" s="67"/>
      <c r="C28" s="52" t="n">
        <f aca="false">FALSE()</f>
        <v>0</v>
      </c>
      <c r="D28" s="52" t="n">
        <f aca="false">TRUE()</f>
        <v>1</v>
      </c>
      <c r="E28" s="53" t="n">
        <v>5714401541851</v>
      </c>
      <c r="F28" s="53" t="s">
        <v>455</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t="n">
        <f aca="false">TRUE()</f>
        <v>1</v>
      </c>
      <c r="J28" s="56" t="n">
        <f aca="false">FALSE()</f>
        <v>0</v>
      </c>
      <c r="K28" s="53" t="s">
        <v>391</v>
      </c>
      <c r="L28" s="57" t="n">
        <f aca="false">TRUE()</f>
        <v>1</v>
      </c>
      <c r="M28" s="58" t="str">
        <f aca="false">IF(ISBLANK(K28),"",IF(L28, "https://raw.githubusercontent.com/PatrickVibild/TellusAmazonPictures/master/pictures/"&amp;K28&amp;"/1.jpg","https://download.lenovo.com/Images/Parts/"&amp;K28&amp;"/"&amp;K28&amp;"_A.jpg"))</f>
        <v>https://raw.githubusercontent.com/PatrickVibild/TellusAmazonPictures/master/pictures/Lenovo/T540/BL/UK/1.jpg</v>
      </c>
      <c r="N28" s="58" t="str">
        <f aca="false">IF(ISBLANK(K28),"",IF(L28, "https://raw.githubusercontent.com/PatrickVibild/TellusAmazonPictures/master/pictures/"&amp;K28&amp;"/2.jpg","https://download.lenovo.com/Images/Parts/"&amp;K28&amp;"/"&amp;K28&amp;"_B.jpg"))</f>
        <v>https://raw.githubusercontent.com/PatrickVibild/TellusAmazonPictures/master/pictures/Lenovo/T540/BL/UK/2.jpg</v>
      </c>
      <c r="O28" s="59" t="str">
        <f aca="false">IF(ISBLANK(K28),"",IF(L28, "https://raw.githubusercontent.com/PatrickVibild/TellusAmazonPictures/master/pictures/"&amp;K28&amp;"/3.jpg","https://download.lenovo.com/Images/Parts/"&amp;K28&amp;"/"&amp;K28&amp;"_details.jpg"))</f>
        <v>https://raw.githubusercontent.com/PatrickVibild/TellusAmazonPictures/master/pictures/Lenovo/T540/BL/UK/3.jpg</v>
      </c>
      <c r="P28" s="0" t="str">
        <f aca="false">IF(ISBLANK(K28),"",IF(L28, "https://raw.githubusercontent.com/PatrickVibild/TellusAmazonPictures/master/pictures/"&amp;K28&amp;"/4.jpg", ""))</f>
        <v>https://raw.githubusercontent.com/PatrickVibild/TellusAmazonPictures/master/pictures/Lenovo/T540/BL/UK/4.jpg</v>
      </c>
      <c r="Q28" s="0" t="str">
        <f aca="false">IF(ISBLANK(K28),"",IF(L28, "https://raw.githubusercontent.com/PatrickVibild/TellusAmazonPictures/master/pictures/"&amp;K28&amp;"/5.jpg", ""))</f>
        <v>https://raw.githubusercontent.com/PatrickVibild/TellusAmazonPictures/master/pictures/Lenovo/T540/BL/UK/5.jpg</v>
      </c>
      <c r="R28" s="0" t="str">
        <f aca="false">IF(ISBLANK(K28),"",IF(L28, "https://raw.githubusercontent.com/PatrickVibild/TellusAmazonPictures/master/pictures/"&amp;K28&amp;"/6.jpg", ""))</f>
        <v>https://raw.githubusercontent.com/PatrickVibild/TellusAmazonPictures/master/pictures/Lenovo/T540/BL/UK/6.jpg</v>
      </c>
      <c r="S28" s="0" t="str">
        <f aca="false">IF(ISBLANK(K28),"",IF(L28, "https://raw.githubusercontent.com/PatrickVibild/TellusAmazonPictures/master/pictures/"&amp;K28&amp;"/7.jpg", ""))</f>
        <v>https://raw.githubusercontent.com/PatrickVibild/TellusAmazonPictures/master/pictures/Lenovo/T540/BL/UK/7.jpg</v>
      </c>
      <c r="T28" s="0" t="str">
        <f aca="false">IF(ISBLANK(K28),"",IF(L28, "https://raw.githubusercontent.com/PatrickVibild/TellusAmazonPictures/master/pictures/"&amp;K28&amp;"/8.jpg",""))</f>
        <v>https://raw.githubusercontent.com/PatrickVibild/TellusAmazonPictures/master/pictures/Lenovo/T540/BL/UK/8.jpg</v>
      </c>
      <c r="U28" s="0" t="str">
        <f aca="false">IF(ISBLANK(K28),"",IF(L28, "https://raw.githubusercontent.com/PatrickVibild/TellusAmazonPictures/master/pictures/"&amp;K28&amp;"/9.jpg", ""))</f>
        <v>https://raw.githubusercontent.com/PatrickVibild/TellusAmazonPictures/master/pictures/Lenovo/T540/BL/UK/9.jpg</v>
      </c>
      <c r="V28" s="60" t="n">
        <f aca="false">MATCH(G28,options!$D$1:$D$20,0)</f>
        <v>5</v>
      </c>
    </row>
    <row r="29" customFormat="false" ht="46.25" hidden="false" customHeight="false" outlineLevel="0" collapsed="false">
      <c r="A29" s="46" t="s">
        <v>456</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FALSE()</f>
        <v>0</v>
      </c>
      <c r="E29" s="53" t="n">
        <v>5714401542063</v>
      </c>
      <c r="F29" s="53" t="s">
        <v>457</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t="n">
        <f aca="false">TRUE()</f>
        <v>1</v>
      </c>
      <c r="J29" s="56" t="n">
        <f aca="false">FALSE()</f>
        <v>0</v>
      </c>
      <c r="K29" s="63"/>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TRUE()</f>
        <v>1</v>
      </c>
      <c r="E30" s="53" t="n">
        <v>5714401542278</v>
      </c>
      <c r="F30" s="53" t="s">
        <v>458</v>
      </c>
      <c r="G30" s="54" t="s">
        <v>397</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t="s">
        <v>398</v>
      </c>
      <c r="L30" s="57" t="n">
        <f aca="false">FALSE()</f>
        <v>0</v>
      </c>
      <c r="M30" s="58" t="str">
        <f aca="false">IF(ISBLANK(K30),"",IF(L30, "https://raw.githubusercontent.com/PatrickVibild/TellusAmazonPictures/master/pictures/"&amp;K30&amp;"/1.jpg","https://download.lenovo.com/Images/Parts/"&amp;K30&amp;"/"&amp;K30&amp;"_A.jpg"))</f>
        <v>https://download.lenovo.com/Images/Parts/04Y2471/04Y2471_A.jpg</v>
      </c>
      <c r="N30" s="58" t="str">
        <f aca="false">IF(ISBLANK(K30),"",IF(L30, "https://raw.githubusercontent.com/PatrickVibild/TellusAmazonPictures/master/pictures/"&amp;K30&amp;"/2.jpg","https://download.lenovo.com/Images/Parts/"&amp;K30&amp;"/"&amp;K30&amp;"_B.jpg"))</f>
        <v>https://download.lenovo.com/Images/Parts/04Y2471/04Y2471_B.jpg</v>
      </c>
      <c r="O30" s="59" t="str">
        <f aca="false">IF(ISBLANK(K30),"",IF(L30, "https://raw.githubusercontent.com/PatrickVibild/TellusAmazonPictures/master/pictures/"&amp;K30&amp;"/3.jpg","https://download.lenovo.com/Images/Parts/"&amp;K30&amp;"/"&amp;K30&amp;"_details.jpg"))</f>
        <v>https://download.lenovo.com/Images/Parts/04Y2471/04Y2471_details.jpg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459</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53" t="n">
        <v>5714401542483</v>
      </c>
      <c r="F31" s="53" t="s">
        <v>460</v>
      </c>
      <c r="G31" s="54"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t="n">
        <f aca="false">TRUE()</f>
        <v>1</v>
      </c>
      <c r="J31" s="56" t="n">
        <f aca="false">FALSE()</f>
        <v>0</v>
      </c>
      <c r="K31" s="53" t="s">
        <v>402</v>
      </c>
      <c r="L31" s="57" t="n">
        <f aca="false">FALSE()</f>
        <v>0</v>
      </c>
      <c r="M31" s="58" t="str">
        <f aca="false">IF(ISBLANK(K31),"",IF(L31, "https://raw.githubusercontent.com/PatrickVibild/TellusAmazonPictures/master/pictures/"&amp;K31&amp;"/1.jpg","https://download.lenovo.com/Images/Parts/"&amp;K31&amp;"/"&amp;K31&amp;"_A.jpg"))</f>
        <v>https://download.lenovo.com/Images/Parts/04Y2394/04Y2394_A.jpg</v>
      </c>
      <c r="N31" s="58" t="str">
        <f aca="false">IF(ISBLANK(K31),"",IF(L31, "https://raw.githubusercontent.com/PatrickVibild/TellusAmazonPictures/master/pictures/"&amp;K31&amp;"/2.jpg","https://download.lenovo.com/Images/Parts/"&amp;K31&amp;"/"&amp;K31&amp;"_B.jpg"))</f>
        <v>https://download.lenovo.com/Images/Parts/04Y2394/04Y2394_B.jpg</v>
      </c>
      <c r="O31" s="59" t="str">
        <f aca="false">IF(ISBLANK(K31),"",IF(L31, "https://raw.githubusercontent.com/PatrickVibild/TellusAmazonPictures/master/pictures/"&amp;K31&amp;"/3.jpg","https://download.lenovo.com/Images/Parts/"&amp;K31&amp;"/"&amp;K31&amp;"_details.jpg"))</f>
        <v>https://download.lenovo.com/Images/Parts/04Y2394/04Y2394_details.jpg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5714401542698</v>
      </c>
      <c r="F32" s="53" t="s">
        <v>461</v>
      </c>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t="n">
        <f aca="false">TRUE()</f>
        <v>1</v>
      </c>
      <c r="J32" s="56" t="n">
        <f aca="false">FALSE()</f>
        <v>0</v>
      </c>
      <c r="K32" s="53" t="s">
        <v>405</v>
      </c>
      <c r="L32" s="57" t="n">
        <f aca="false">FALSE()</f>
        <v>0</v>
      </c>
      <c r="M32" s="58" t="str">
        <f aca="false">IF(ISBLANK(K32),"",IF(L32, "https://raw.githubusercontent.com/PatrickVibild/TellusAmazonPictures/master/pictures/"&amp;K32&amp;"/1.jpg","https://download.lenovo.com/Images/Parts/"&amp;K32&amp;"/"&amp;K32&amp;"_A.jpg"))</f>
        <v>https://download.lenovo.com/Images/Parts/04Y2395/04Y2395_A.jpg</v>
      </c>
      <c r="N32" s="58" t="str">
        <f aca="false">IF(ISBLANK(K32),"",IF(L32, "https://raw.githubusercontent.com/PatrickVibild/TellusAmazonPictures/master/pictures/"&amp;K32&amp;"/2.jpg","https://download.lenovo.com/Images/Parts/"&amp;K32&amp;"/"&amp;K32&amp;"_B.jpg"))</f>
        <v>https://download.lenovo.com/Images/Parts/04Y2395/04Y2395_B.jpg</v>
      </c>
      <c r="O32" s="59" t="str">
        <f aca="false">IF(ISBLANK(K32),"",IF(L32, "https://raw.githubusercontent.com/PatrickVibild/TellusAmazonPictures/master/pictures/"&amp;K32&amp;"/3.jpg","https://download.lenovo.com/Images/Parts/"&amp;K32&amp;"/"&amp;K32&amp;"_details.jpg"))</f>
        <v>https://download.lenovo.com/Images/Parts/04Y2395/04Y2395_details.jpg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462</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53" t="n">
        <v>5714401542902</v>
      </c>
      <c r="F33" s="53" t="s">
        <v>463</v>
      </c>
      <c r="G33" s="54" t="s">
        <v>409</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t="n">
        <f aca="false">TRUE()</f>
        <v>1</v>
      </c>
      <c r="J33" s="56" t="n">
        <f aca="false">FALSE()</f>
        <v>0</v>
      </c>
      <c r="K33" s="53" t="s">
        <v>410</v>
      </c>
      <c r="L33" s="57" t="n">
        <f aca="false">FALSE()</f>
        <v>0</v>
      </c>
      <c r="M33" s="58" t="str">
        <f aca="false">IF(ISBLANK(K33),"",IF(L33, "https://raw.githubusercontent.com/PatrickVibild/TellusAmazonPictures/master/pictures/"&amp;K33&amp;"/1.jpg","https://download.lenovo.com/Images/Parts/"&amp;K33&amp;"/"&amp;K33&amp;"_A.jpg"))</f>
        <v>https://download.lenovo.com/Images/Parts/04Y2396/04Y2396_A.jpg</v>
      </c>
      <c r="N33" s="58" t="str">
        <f aca="false">IF(ISBLANK(K33),"",IF(L33, "https://raw.githubusercontent.com/PatrickVibild/TellusAmazonPictures/master/pictures/"&amp;K33&amp;"/2.jpg","https://download.lenovo.com/Images/Parts/"&amp;K33&amp;"/"&amp;K33&amp;"_B.jpg"))</f>
        <v>https://download.lenovo.com/Images/Parts/04Y2396/04Y2396_B.jpg</v>
      </c>
      <c r="O33" s="59" t="str">
        <f aca="false">IF(ISBLANK(K33),"",IF(L33, "https://raw.githubusercontent.com/PatrickVibild/TellusAmazonPictures/master/pictures/"&amp;K33&amp;"/3.jpg","https://download.lenovo.com/Images/Parts/"&amp;K33&amp;"/"&amp;K33&amp;"_details.jpg"))</f>
        <v>https://download.lenovo.com/Images/Parts/04Y2396/04Y2396_details.jpg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5714401543114</v>
      </c>
      <c r="F34" s="53" t="s">
        <v>464</v>
      </c>
      <c r="G34" s="54" t="s">
        <v>413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t="n">
        <f aca="false">TRUE()</f>
        <v>1</v>
      </c>
      <c r="J34" s="56" t="n">
        <f aca="false">FALSE()</f>
        <v>0</v>
      </c>
      <c r="K34" s="53" t="s">
        <v>414</v>
      </c>
      <c r="L34" s="57" t="n">
        <f aca="false">FALSE()</f>
        <v>0</v>
      </c>
      <c r="M34" s="58" t="str">
        <f aca="false">IF(ISBLANK(K34),"",IF(L34, "https://raw.githubusercontent.com/PatrickVibild/TellusAmazonPictures/master/pictures/"&amp;K34&amp;"/1.jpg","https://download.lenovo.com/Images/Parts/"&amp;K34&amp;"/"&amp;K34&amp;"_A.jpg"))</f>
        <v>https://download.lenovo.com/Images/Parts/04Y2480/04Y2480_A.jpg</v>
      </c>
      <c r="N34" s="58" t="str">
        <f aca="false">IF(ISBLANK(K34),"",IF(L34, "https://raw.githubusercontent.com/PatrickVibild/TellusAmazonPictures/master/pictures/"&amp;K34&amp;"/2.jpg","https://download.lenovo.com/Images/Parts/"&amp;K34&amp;"/"&amp;K34&amp;"_B.jpg"))</f>
        <v>https://download.lenovo.com/Images/Parts/04Y2480/04Y2480_B.jpg</v>
      </c>
      <c r="O34" s="59" t="str">
        <f aca="false">IF(ISBLANK(K34),"",IF(L34, "https://raw.githubusercontent.com/PatrickVibild/TellusAmazonPictures/master/pictures/"&amp;K34&amp;"/3.jpg","https://download.lenovo.com/Images/Parts/"&amp;K34&amp;"/"&amp;K34&amp;"_details.jpg"))</f>
        <v>https://download.lenovo.com/Images/Parts/04Y2480/04Y2480_details.jpg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5714401543329</v>
      </c>
      <c r="F35" s="53" t="s">
        <v>465</v>
      </c>
      <c r="G35" s="54" t="s">
        <v>416</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t="n">
        <f aca="false">TRUE()</f>
        <v>1</v>
      </c>
      <c r="J35" s="56" t="n">
        <f aca="false">FALSE()</f>
        <v>0</v>
      </c>
      <c r="K35" s="53" t="s">
        <v>417</v>
      </c>
      <c r="L35" s="57" t="n">
        <f aca="false">FALSE()</f>
        <v>0</v>
      </c>
      <c r="M35" s="58" t="str">
        <f aca="false">IF(ISBLANK(K35),"",IF(L35, "https://raw.githubusercontent.com/PatrickVibild/TellusAmazonPictures/master/pictures/"&amp;K35&amp;"/1.jpg","https://download.lenovo.com/Images/Parts/"&amp;K35&amp;"/"&amp;K35&amp;"_A.jpg"))</f>
        <v>https://download.lenovo.com/Images/Parts/04Y2484/04Y2484_A.jpg</v>
      </c>
      <c r="N35" s="58" t="str">
        <f aca="false">IF(ISBLANK(K35),"",IF(L35, "https://raw.githubusercontent.com/PatrickVibild/TellusAmazonPictures/master/pictures/"&amp;K35&amp;"/2.jpg","https://download.lenovo.com/Images/Parts/"&amp;K35&amp;"/"&amp;K35&amp;"_B.jpg"))</f>
        <v>https://download.lenovo.com/Images/Parts/04Y2484/04Y2484_B.jpg</v>
      </c>
      <c r="O35" s="59" t="str">
        <f aca="false">IF(ISBLANK(K35),"",IF(L35, "https://raw.githubusercontent.com/PatrickVibild/TellusAmazonPictures/master/pictures/"&amp;K35&amp;"/3.jpg","https://download.lenovo.com/Images/Parts/"&amp;K35&amp;"/"&amp;K35&amp;"_details.jpg"))</f>
        <v>https://download.lenovo.com/Images/Parts/04Y2484/04Y2484_details.jpg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466</v>
      </c>
      <c r="B36" s="66" t="s">
        <v>386</v>
      </c>
      <c r="C36" s="52" t="n">
        <f aca="false">FALSE()</f>
        <v>0</v>
      </c>
      <c r="D36" s="52" t="n">
        <f aca="false">FALSE()</f>
        <v>0</v>
      </c>
      <c r="E36" s="53" t="n">
        <v>5714401543534</v>
      </c>
      <c r="F36" s="53" t="s">
        <v>467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t="n">
        <f aca="false">TRUE()</f>
        <v>1</v>
      </c>
      <c r="J36" s="56" t="n">
        <f aca="false">FALSE()</f>
        <v>0</v>
      </c>
      <c r="K36" s="53" t="s">
        <v>422</v>
      </c>
      <c r="L36" s="57" t="n">
        <f aca="false">FALSE()</f>
        <v>0</v>
      </c>
      <c r="M36" s="58" t="str">
        <f aca="false">IF(ISBLANK(K36),"",IF(L36, "https://raw.githubusercontent.com/PatrickVibild/TellusAmazonPictures/master/pictures/"&amp;K36&amp;"/1.jpg","https://download.lenovo.com/Images/Parts/"&amp;K36&amp;"/"&amp;K36&amp;"_A.jpg"))</f>
        <v>https://download.lenovo.com/Images/Parts/04Y2407/04Y2407_A.jpg</v>
      </c>
      <c r="N36" s="58" t="str">
        <f aca="false">IF(ISBLANK(K36),"",IF(L36, "https://raw.githubusercontent.com/PatrickVibild/TellusAmazonPictures/master/pictures/"&amp;K36&amp;"/2.jpg","https://download.lenovo.com/Images/Parts/"&amp;K36&amp;"/"&amp;K36&amp;"_B.jpg"))</f>
        <v>https://download.lenovo.com/Images/Parts/04Y2407/04Y2407_B.jpg</v>
      </c>
      <c r="O36" s="59" t="str">
        <f aca="false">IF(ISBLANK(K36),"",IF(L36, "https://raw.githubusercontent.com/PatrickVibild/TellusAmazonPictures/master/pictures/"&amp;K36&amp;"/3.jpg","https://download.lenovo.com/Images/Parts/"&amp;K36&amp;"/"&amp;K36&amp;"_details.jpg"))</f>
        <v>https://download.lenovo.com/Images/Parts/04Y2407/04Y2407_details.jpg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468</v>
      </c>
      <c r="B37" s="66" t="s">
        <v>469</v>
      </c>
      <c r="C37" s="52" t="n">
        <f aca="false">FALSE()</f>
        <v>0</v>
      </c>
      <c r="D37" s="52" t="n">
        <f aca="false">FALSE()</f>
        <v>0</v>
      </c>
      <c r="E37" s="53" t="n">
        <v>5714401543749</v>
      </c>
      <c r="F37" s="53" t="s">
        <v>470</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t="n">
        <f aca="false">TRUE()</f>
        <v>1</v>
      </c>
      <c r="J37" s="56" t="n">
        <f aca="false">FALSE()</f>
        <v>0</v>
      </c>
      <c r="K37" s="53" t="s">
        <v>425</v>
      </c>
      <c r="L37" s="57" t="n">
        <f aca="false">FALSE()</f>
        <v>0</v>
      </c>
      <c r="M37" s="58" t="str">
        <f aca="false">IF(ISBLANK(K37),"",IF(L37, "https://raw.githubusercontent.com/PatrickVibild/TellusAmazonPictures/master/pictures/"&amp;K37&amp;"/1.jpg","https://download.lenovo.com/Images/Parts/"&amp;K37&amp;"/"&amp;K37&amp;"_A.jpg"))</f>
        <v>https://download.lenovo.com/Images/Parts/04Y2408/04Y2408_A.jpg</v>
      </c>
      <c r="N37" s="58" t="str">
        <f aca="false">IF(ISBLANK(K37),"",IF(L37, "https://raw.githubusercontent.com/PatrickVibild/TellusAmazonPictures/master/pictures/"&amp;K37&amp;"/2.jpg","https://download.lenovo.com/Images/Parts/"&amp;K37&amp;"/"&amp;K37&amp;"_B.jpg"))</f>
        <v>https://download.lenovo.com/Images/Parts/04Y2408/04Y2408_B.jpg</v>
      </c>
      <c r="O37" s="59" t="str">
        <f aca="false">IF(ISBLANK(K37),"",IF(L37, "https://raw.githubusercontent.com/PatrickVibild/TellusAmazonPictures/master/pictures/"&amp;K37&amp;"/3.jpg","https://download.lenovo.com/Images/Parts/"&amp;K37&amp;"/"&amp;K37&amp;"_details.jpg"))</f>
        <v>https://download.lenovo.com/Images/Parts/04Y2408/04Y2408_details.jpg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5714401543954</v>
      </c>
      <c r="F38" s="53" t="s">
        <v>471</v>
      </c>
      <c r="G38" s="54"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t="n">
        <f aca="false">TRUE()</f>
        <v>1</v>
      </c>
      <c r="J38" s="56" t="n">
        <f aca="false">FALSE()</f>
        <v>0</v>
      </c>
      <c r="K38" s="53" t="s">
        <v>429</v>
      </c>
      <c r="L38" s="57" t="n">
        <f aca="false">FALSE()</f>
        <v>0</v>
      </c>
      <c r="M38" s="58" t="str">
        <f aca="false">IF(ISBLANK(K38),"",IF(L38, "https://raw.githubusercontent.com/PatrickVibild/TellusAmazonPictures/master/pictures/"&amp;K38&amp;"/1.jpg","https://download.lenovo.com/Images/Parts/"&amp;K38&amp;"/"&amp;K38&amp;"_A.jpg"))</f>
        <v>https://download.lenovo.com/Images/Parts/04Y2409/04Y2409_A.jpg</v>
      </c>
      <c r="N38" s="58" t="str">
        <f aca="false">IF(ISBLANK(K38),"",IF(L38, "https://raw.githubusercontent.com/PatrickVibild/TellusAmazonPictures/master/pictures/"&amp;K38&amp;"/2.jpg","https://download.lenovo.com/Images/Parts/"&amp;K38&amp;"/"&amp;K38&amp;"_B.jpg"))</f>
        <v>https://download.lenovo.com/Images/Parts/04Y2409/04Y2409_B.jpg</v>
      </c>
      <c r="O38" s="59" t="str">
        <f aca="false">IF(ISBLANK(K38),"",IF(L38, "https://raw.githubusercontent.com/PatrickVibild/TellusAmazonPictures/master/pictures/"&amp;K38&amp;"/3.jpg","https://download.lenovo.com/Images/Parts/"&amp;K38&amp;"/"&amp;K38&amp;"_details.jpg"))</f>
        <v>https://download.lenovo.com/Images/Parts/04Y2409/04Y2409_details.jpg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5714401544166</v>
      </c>
      <c r="F39" s="53" t="s">
        <v>472</v>
      </c>
      <c r="G39" s="54"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t="n">
        <f aca="false">TRUE()</f>
        <v>1</v>
      </c>
      <c r="J39" s="56" t="n">
        <f aca="false">FALSE()</f>
        <v>0</v>
      </c>
      <c r="K39" s="53" t="s">
        <v>432</v>
      </c>
      <c r="L39" s="57" t="n">
        <f aca="false">FALSE()</f>
        <v>0</v>
      </c>
      <c r="M39" s="58" t="str">
        <f aca="false">IF(ISBLANK(K39),"",IF(L39, "https://raw.githubusercontent.com/PatrickVibild/TellusAmazonPictures/master/pictures/"&amp;K39&amp;"/1.jpg","https://download.lenovo.com/Images/Parts/"&amp;K39&amp;"/"&amp;K39&amp;"_A.jpg"))</f>
        <v>https://download.lenovo.com/Images/Parts/04Y2491/04Y2491_A.jpg</v>
      </c>
      <c r="N39" s="58" t="str">
        <f aca="false">IF(ISBLANK(K39),"",IF(L39, "https://raw.githubusercontent.com/PatrickVibild/TellusAmazonPictures/master/pictures/"&amp;K39&amp;"/2.jpg","https://download.lenovo.com/Images/Parts/"&amp;K39&amp;"/"&amp;K39&amp;"_B.jpg"))</f>
        <v>https://download.lenovo.com/Images/Parts/04Y2491/04Y2491_B.jpg</v>
      </c>
      <c r="O39" s="59" t="str">
        <f aca="false">IF(ISBLANK(K39),"",IF(L39, "https://raw.githubusercontent.com/PatrickVibild/TellusAmazonPictures/master/pictures/"&amp;K39&amp;"/3.jpg","https://download.lenovo.com/Images/Parts/"&amp;K39&amp;"/"&amp;K39&amp;"_details.jpg"))</f>
        <v>https://download.lenovo.com/Images/Parts/04Y2491/04Y2491_details.jpg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TRUE()</f>
        <v>1</v>
      </c>
      <c r="E40" s="53" t="n">
        <v>5714401544371</v>
      </c>
      <c r="F40" s="53" t="s">
        <v>473</v>
      </c>
      <c r="G40" s="54"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t="n">
        <f aca="false">TRUE()</f>
        <v>1</v>
      </c>
      <c r="J40" s="56" t="n">
        <f aca="false">FALSE()</f>
        <v>0</v>
      </c>
      <c r="K40" s="53" t="s">
        <v>437</v>
      </c>
      <c r="L40" s="57" t="n">
        <f aca="false">FALSE()</f>
        <v>0</v>
      </c>
      <c r="M40" s="58" t="str">
        <f aca="false">IF(ISBLANK(K40),"",IF(L40, "https://raw.githubusercontent.com/PatrickVibild/TellusAmazonPictures/master/pictures/"&amp;K40&amp;"/1.jpg","https://download.lenovo.com/Images/Parts/"&amp;K40&amp;"/"&amp;K40&amp;"_A.jpg"))</f>
        <v>https://download.lenovo.com/Images/Parts/04Y2414/04Y2414_A.jpg</v>
      </c>
      <c r="N40" s="58" t="str">
        <f aca="false">IF(ISBLANK(K40),"",IF(L40, "https://raw.githubusercontent.com/PatrickVibild/TellusAmazonPictures/master/pictures/"&amp;K40&amp;"/2.jpg","https://download.lenovo.com/Images/Parts/"&amp;K40&amp;"/"&amp;K40&amp;"_B.jpg"))</f>
        <v>https://download.lenovo.com/Images/Parts/04Y2414/04Y2414_B.jpg</v>
      </c>
      <c r="O40" s="59" t="str">
        <f aca="false">IF(ISBLANK(K40),"",IF(L40, "https://raw.githubusercontent.com/PatrickVibild/TellusAmazonPictures/master/pictures/"&amp;K40&amp;"/3.jpg","https://download.lenovo.com/Images/Parts/"&amp;K40&amp;"/"&amp;K40&amp;"_details.jpg"))</f>
        <v>https://download.lenovo.com/Images/Parts/04Y2414/04Y2414_details.jpg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23.85" hidden="false" customHeight="false" outlineLevel="0" collapsed="false">
      <c r="C41" s="52" t="n">
        <f aca="false">FALSE()</f>
        <v>0</v>
      </c>
      <c r="D41" s="52" t="n">
        <f aca="false">FALSE()</f>
        <v>0</v>
      </c>
      <c r="E41" s="53" t="n">
        <v>5714401544586</v>
      </c>
      <c r="F41" s="53" t="s">
        <v>474</v>
      </c>
      <c r="G41" s="54"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t="n">
        <f aca="false">TRUE()</f>
        <v>1</v>
      </c>
      <c r="J41" s="56" t="n">
        <f aca="false">FALSE()</f>
        <v>0</v>
      </c>
      <c r="K41" s="53" t="s">
        <v>440</v>
      </c>
      <c r="L41" s="57" t="n">
        <f aca="false">TRUE()</f>
        <v>1</v>
      </c>
      <c r="M41" s="58" t="str">
        <f aca="false">IF(ISBLANK(K41),"",IF(L41, "https://raw.githubusercontent.com/PatrickVibild/TellusAmazonPictures/master/pictures/"&amp;K41&amp;"/1.jpg","https://download.lenovo.com/Images/Parts/"&amp;K41&amp;"/"&amp;K41&amp;"_A.jpg"))</f>
        <v>https://raw.githubusercontent.com/PatrickVibild/TellusAmazonPictures/master/pictures/Lenovo/T540/BL/USI/1.jpg</v>
      </c>
      <c r="N41" s="58" t="str">
        <f aca="false">IF(ISBLANK(K41),"",IF(L41, "https://raw.githubusercontent.com/PatrickVibild/TellusAmazonPictures/master/pictures/"&amp;K41&amp;"/2.jpg","https://download.lenovo.com/Images/Parts/"&amp;K41&amp;"/"&amp;K41&amp;"_B.jpg"))</f>
        <v>https://raw.githubusercontent.com/PatrickVibild/TellusAmazonPictures/master/pictures/Lenovo/T540/BL/USI/2.jpg</v>
      </c>
      <c r="O41" s="59" t="str">
        <f aca="false">IF(ISBLANK(K41),"",IF(L41, "https://raw.githubusercontent.com/PatrickVibild/TellusAmazonPictures/master/pictures/"&amp;K41&amp;"/3.jpg","https://download.lenovo.com/Images/Parts/"&amp;K41&amp;"/"&amp;K41&amp;"_details.jpg"))</f>
        <v>https://raw.githubusercontent.com/PatrickVibild/TellusAmazonPictures/master/pictures/Lenovo/T540/BL/USI/3.jpg</v>
      </c>
      <c r="P41" s="0" t="str">
        <f aca="false">IF(ISBLANK(K41),"",IF(L41, "https://raw.githubusercontent.com/PatrickVibild/TellusAmazonPictures/master/pictures/"&amp;K41&amp;"/4.jpg", ""))</f>
        <v>https://raw.githubusercontent.com/PatrickVibild/TellusAmazonPictures/master/pictures/Lenovo/T540/BL/USI/4.jpg</v>
      </c>
      <c r="Q41" s="0" t="str">
        <f aca="false">IF(ISBLANK(K41),"",IF(L41, "https://raw.githubusercontent.com/PatrickVibild/TellusAmazonPictures/master/pictures/"&amp;K41&amp;"/5.jpg", ""))</f>
        <v>https://raw.githubusercontent.com/PatrickVibild/TellusAmazonPictures/master/pictures/Lenovo/T540/BL/USI/5.jpg</v>
      </c>
      <c r="R41" s="0" t="str">
        <f aca="false">IF(ISBLANK(K41),"",IF(L41, "https://raw.githubusercontent.com/PatrickVibild/TellusAmazonPictures/master/pictures/"&amp;K41&amp;"/6.jpg", ""))</f>
        <v>https://raw.githubusercontent.com/PatrickVibild/TellusAmazonPictures/master/pictures/Lenovo/T540/BL/USI/6.jpg</v>
      </c>
      <c r="S41" s="0" t="str">
        <f aca="false">IF(ISBLANK(K41),"",IF(L41, "https://raw.githubusercontent.com/PatrickVibild/TellusAmazonPictures/master/pictures/"&amp;K41&amp;"/7.jpg", ""))</f>
        <v>https://raw.githubusercontent.com/PatrickVibild/TellusAmazonPictures/master/pictures/Lenovo/T540/BL/USI/7.jpg</v>
      </c>
      <c r="T41" s="0" t="str">
        <f aca="false">IF(ISBLANK(K41),"",IF(L41, "https://raw.githubusercontent.com/PatrickVibild/TellusAmazonPictures/master/pictures/"&amp;K41&amp;"/8.jpg",""))</f>
        <v>https://raw.githubusercontent.com/PatrickVibild/TellusAmazonPictures/master/pictures/Lenovo/T540/BL/USI/8.jpg</v>
      </c>
      <c r="U41" s="0" t="str">
        <f aca="false">IF(ISBLANK(K41),"",IF(L41, "https://raw.githubusercontent.com/PatrickVibild/TellusAmazonPictures/master/pictures/"&amp;K41&amp;"/9.jpg", ""))</f>
        <v>https://raw.githubusercontent.com/PatrickVibild/TellusAmazonPictures/master/pictures/Lenovo/T540/BL/USI/9.jpg</v>
      </c>
      <c r="V41" s="60" t="n">
        <f aca="false">MATCH(G41,options!$D$1:$D$20,0)</f>
        <v>16</v>
      </c>
    </row>
    <row r="42" customFormat="false" ht="12.8" hidden="false" customHeight="false" outlineLevel="0" collapsed="false">
      <c r="C42" s="52" t="n">
        <f aca="false">FALSE()</f>
        <v>0</v>
      </c>
      <c r="D42" s="52" t="n">
        <f aca="false">FALSE()</f>
        <v>0</v>
      </c>
      <c r="E42" s="53" t="n">
        <v>5714401544791</v>
      </c>
      <c r="F42" s="53" t="s">
        <v>475</v>
      </c>
      <c r="G42" s="54"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t="s">
        <v>443</v>
      </c>
      <c r="L42" s="57" t="n">
        <f aca="false">FALSE()</f>
        <v>0</v>
      </c>
      <c r="M42" s="58" t="str">
        <f aca="false">IF(ISBLANK(K42),"",IF(L42, "https://raw.githubusercontent.com/PatrickVibild/TellusAmazonPictures/master/pictures/"&amp;K42&amp;"/1.jpg","https://download.lenovo.com/Images/Parts/"&amp;K42&amp;"/"&amp;K42&amp;"_A.jpg"))</f>
        <v>https://download.lenovo.com/Images/Parts/04Y2488/04Y2488_A.jpg</v>
      </c>
      <c r="N42" s="58" t="str">
        <f aca="false">IF(ISBLANK(K42),"",IF(L42, "https://raw.githubusercontent.com/PatrickVibild/TellusAmazonPictures/master/pictures/"&amp;K42&amp;"/2.jpg","https://download.lenovo.com/Images/Parts/"&amp;K42&amp;"/"&amp;K42&amp;"_B.jpg"))</f>
        <v>https://download.lenovo.com/Images/Parts/04Y2488/04Y2488_B.jpg</v>
      </c>
      <c r="O42" s="59" t="str">
        <f aca="false">IF(ISBLANK(K42),"",IF(L42, "https://raw.githubusercontent.com/PatrickVibild/TellusAmazonPictures/master/pictures/"&amp;K42&amp;"/3.jpg","https://download.lenovo.com/Images/Parts/"&amp;K42&amp;"/"&amp;K42&amp;"_details.jpg"))</f>
        <v>https://download.lenovo.com/Images/Parts/04Y2488/04Y2488_details.jpg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23.85" hidden="false" customHeight="false" outlineLevel="0" collapsed="false">
      <c r="C43" s="52" t="n">
        <f aca="false">TRUE()</f>
        <v>1</v>
      </c>
      <c r="D43" s="52" t="n">
        <f aca="false">FALSE()</f>
        <v>0</v>
      </c>
      <c r="E43" s="53" t="n">
        <v>5714401545002</v>
      </c>
      <c r="F43" s="53" t="s">
        <v>476</v>
      </c>
      <c r="G43" s="54"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447</v>
      </c>
      <c r="L43" s="57" t="n">
        <f aca="false">TRUE()</f>
        <v>1</v>
      </c>
      <c r="M43" s="58" t="str">
        <f aca="false">IF(ISBLANK(K43),"",IF(L43, "https://raw.githubusercontent.com/PatrickVibild/TellusAmazonPictures/master/pictures/"&amp;K43&amp;"/1.jpg","https://download.lenovo.com/Images/Parts/"&amp;K43&amp;"/"&amp;K43&amp;"_A.jpg"))</f>
        <v>https://raw.githubusercontent.com/PatrickVibild/TellusAmazonPictures/master/pictures/Lenovo/T540/BL/US/1.jpg</v>
      </c>
      <c r="N43" s="58" t="str">
        <f aca="false">IF(ISBLANK(K43),"",IF(L43, "https://raw.githubusercontent.com/PatrickVibild/TellusAmazonPictures/master/pictures/"&amp;K43&amp;"/2.jpg","https://download.lenovo.com/Images/Parts/"&amp;K43&amp;"/"&amp;K43&amp;"_B.jpg"))</f>
        <v>https://raw.githubusercontent.com/PatrickVibild/TellusAmazonPictures/master/pictures/Lenovo/T540/BL/US/2.jpg</v>
      </c>
      <c r="O43" s="59" t="str">
        <f aca="false">IF(ISBLANK(K43),"",IF(L43, "https://raw.githubusercontent.com/PatrickVibild/TellusAmazonPictures/master/pictures/"&amp;K43&amp;"/3.jpg","https://download.lenovo.com/Images/Parts/"&amp;K43&amp;"/"&amp;K43&amp;"_details.jpg"))</f>
        <v>https://raw.githubusercontent.com/PatrickVibild/TellusAmazonPictures/master/pictures/Lenovo/T540/BL/US/3.jpg</v>
      </c>
      <c r="P43" s="0" t="str">
        <f aca="false">IF(ISBLANK(K43),"",IF(L43, "https://raw.githubusercontent.com/PatrickVibild/TellusAmazonPictures/master/pictures/"&amp;K43&amp;"/4.jpg", ""))</f>
        <v>https://raw.githubusercontent.com/PatrickVibild/TellusAmazonPictures/master/pictures/Lenovo/T540/BL/US/4.jpg</v>
      </c>
      <c r="Q43" s="0" t="str">
        <f aca="false">IF(ISBLANK(K43),"",IF(L43, "https://raw.githubusercontent.com/PatrickVibild/TellusAmazonPictures/master/pictures/"&amp;K43&amp;"/5.jpg", ""))</f>
        <v>https://raw.githubusercontent.com/PatrickVibild/TellusAmazonPictures/master/pictures/Lenovo/T540/BL/US/5.jpg</v>
      </c>
      <c r="R43" s="0" t="str">
        <f aca="false">IF(ISBLANK(K43),"",IF(L43, "https://raw.githubusercontent.com/PatrickVibild/TellusAmazonPictures/master/pictures/"&amp;K43&amp;"/6.jpg", ""))</f>
        <v>https://raw.githubusercontent.com/PatrickVibild/TellusAmazonPictures/master/pictures/Lenovo/T540/BL/US/6.jpg</v>
      </c>
      <c r="S43" s="0" t="str">
        <f aca="false">IF(ISBLANK(K43),"",IF(L43, "https://raw.githubusercontent.com/PatrickVibild/TellusAmazonPictures/master/pictures/"&amp;K43&amp;"/7.jpg", ""))</f>
        <v>https://raw.githubusercontent.com/PatrickVibild/TellusAmazonPictures/master/pictures/Lenovo/T540/BL/US/7.jpg</v>
      </c>
      <c r="T43" s="0" t="str">
        <f aca="false">IF(ISBLANK(K43),"",IF(L43, "https://raw.githubusercontent.com/PatrickVibild/TellusAmazonPictures/master/pictures/"&amp;K43&amp;"/8.jpg",""))</f>
        <v>https://raw.githubusercontent.com/PatrickVibild/TellusAmazonPictures/master/pictures/Lenovo/T540/BL/US/8.jpg</v>
      </c>
      <c r="U43" s="0" t="str">
        <f aca="false">IF(ISBLANK(K43),"",IF(L43, "https://raw.githubusercontent.com/PatrickVibild/TellusAmazonPictures/master/pictures/"&amp;K43&amp;"/9.jpg", ""))</f>
        <v>https://raw.githubusercontent.com/PatrickVibild/TellusAmazonPictures/master/pictures/Lenovo/T540/BL/US/9.jpg</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3"/>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3"/>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3"/>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3"/>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3"/>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3"/>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3"/>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3"/>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3"/>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3"/>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3"/>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3"/>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3"/>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3"/>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3"/>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3"/>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3"/>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3"/>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3"/>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3"/>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3"/>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3"/>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3"/>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3"/>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3"/>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3"/>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3"/>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3"/>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3"/>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3"/>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3"/>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3"/>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3"/>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3"/>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3"/>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3"/>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3"/>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3"/>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3"/>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3"/>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3"/>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3"/>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3"/>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3"/>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3"/>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3"/>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3"/>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3"/>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3"/>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3"/>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3"/>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3"/>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3"/>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3"/>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3"/>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3"/>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3"/>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3"/>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3"/>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3"/>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3"/>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477</v>
      </c>
      <c r="B1" s="52" t="n">
        <f aca="false">TRUE()</f>
        <v>1</v>
      </c>
      <c r="C1" s="0" t="s">
        <v>478</v>
      </c>
      <c r="D1" s="54" t="s">
        <v>373</v>
      </c>
      <c r="E1" s="0" t="s">
        <v>479</v>
      </c>
      <c r="F1" s="0" t="s">
        <v>480</v>
      </c>
      <c r="G1" s="0" t="s">
        <v>469</v>
      </c>
    </row>
    <row r="2" customFormat="false" ht="12.8" hidden="false" customHeight="false" outlineLevel="0" collapsed="false">
      <c r="A2" s="0" t="s">
        <v>434</v>
      </c>
      <c r="B2" s="52" t="n">
        <f aca="false">FALSE()</f>
        <v>0</v>
      </c>
      <c r="C2" s="0" t="s">
        <v>380</v>
      </c>
      <c r="D2" s="54" t="s">
        <v>377</v>
      </c>
      <c r="E2" s="0" t="s">
        <v>481</v>
      </c>
      <c r="F2" s="0" t="s">
        <v>377</v>
      </c>
      <c r="G2" s="0" t="s">
        <v>446</v>
      </c>
    </row>
    <row r="3" customFormat="false" ht="12.8" hidden="false" customHeight="false" outlineLevel="0" collapsed="false">
      <c r="A3" s="0" t="s">
        <v>482</v>
      </c>
      <c r="D3" s="54" t="s">
        <v>382</v>
      </c>
      <c r="E3" s="0" t="s">
        <v>483</v>
      </c>
      <c r="F3" s="0" t="s">
        <v>373</v>
      </c>
    </row>
    <row r="4" customFormat="false" ht="12.8" hidden="false" customHeight="false" outlineLevel="0" collapsed="false">
      <c r="D4" s="54" t="s">
        <v>386</v>
      </c>
      <c r="E4" s="0" t="s">
        <v>484</v>
      </c>
      <c r="F4" s="0" t="s">
        <v>382</v>
      </c>
    </row>
    <row r="5" customFormat="false" ht="12.8" hidden="false" customHeight="false" outlineLevel="0" collapsed="false">
      <c r="D5" s="54" t="s">
        <v>390</v>
      </c>
      <c r="E5" s="0" t="s">
        <v>485</v>
      </c>
      <c r="F5" s="0" t="s">
        <v>386</v>
      </c>
    </row>
    <row r="6" customFormat="false" ht="12.8" hidden="false" customHeight="false" outlineLevel="0" collapsed="false">
      <c r="D6" s="54" t="s">
        <v>394</v>
      </c>
      <c r="E6" s="0" t="s">
        <v>486</v>
      </c>
      <c r="F6" s="0" t="s">
        <v>416</v>
      </c>
    </row>
    <row r="7" customFormat="false" ht="12.8" hidden="false" customHeight="false" outlineLevel="0" collapsed="false">
      <c r="D7" s="54" t="s">
        <v>397</v>
      </c>
      <c r="E7" s="0" t="s">
        <v>487</v>
      </c>
    </row>
    <row r="8" customFormat="false" ht="12.8" hidden="false" customHeight="false" outlineLevel="0" collapsed="false">
      <c r="D8" s="54" t="s">
        <v>401</v>
      </c>
      <c r="E8" s="0" t="s">
        <v>488</v>
      </c>
    </row>
    <row r="9" customFormat="false" ht="12.8" hidden="false" customHeight="false" outlineLevel="0" collapsed="false">
      <c r="D9" s="54" t="s">
        <v>409</v>
      </c>
      <c r="E9" s="0" t="s">
        <v>489</v>
      </c>
    </row>
    <row r="10" customFormat="false" ht="12.8" hidden="false" customHeight="false" outlineLevel="0" collapsed="false">
      <c r="D10" s="54" t="s">
        <v>416</v>
      </c>
      <c r="E10" s="0" t="s">
        <v>490</v>
      </c>
    </row>
    <row r="11" customFormat="false" ht="12.8" hidden="false" customHeight="false" outlineLevel="0" collapsed="false">
      <c r="D11" s="54" t="s">
        <v>421</v>
      </c>
      <c r="E11" s="0" t="s">
        <v>491</v>
      </c>
    </row>
    <row r="12" customFormat="false" ht="12.8" hidden="false" customHeight="false" outlineLevel="0" collapsed="false">
      <c r="D12" s="54" t="s">
        <v>424</v>
      </c>
      <c r="E12" s="0" t="s">
        <v>492</v>
      </c>
    </row>
    <row r="13" customFormat="false" ht="12.8" hidden="false" customHeight="false" outlineLevel="0" collapsed="false">
      <c r="D13" s="54" t="s">
        <v>428</v>
      </c>
      <c r="E13" s="0" t="s">
        <v>493</v>
      </c>
    </row>
    <row r="14" customFormat="false" ht="12.8" hidden="false" customHeight="false" outlineLevel="0" collapsed="false">
      <c r="D14" s="54" t="s">
        <v>431</v>
      </c>
      <c r="E14" s="0" t="s">
        <v>494</v>
      </c>
    </row>
    <row r="15" customFormat="false" ht="12.8" hidden="false" customHeight="false" outlineLevel="0" collapsed="false">
      <c r="D15" s="54" t="s">
        <v>436</v>
      </c>
      <c r="E15" s="0" t="s">
        <v>495</v>
      </c>
    </row>
    <row r="16" customFormat="false" ht="12.8" hidden="false" customHeight="false" outlineLevel="0" collapsed="false">
      <c r="D16" s="54" t="s">
        <v>439</v>
      </c>
      <c r="E16" s="70" t="s">
        <v>496</v>
      </c>
    </row>
    <row r="17" customFormat="false" ht="12.8" hidden="false" customHeight="false" outlineLevel="0" collapsed="false">
      <c r="D17" s="54" t="s">
        <v>442</v>
      </c>
      <c r="E17" s="0" t="s">
        <v>497</v>
      </c>
    </row>
    <row r="18" customFormat="false" ht="12.8" hidden="false" customHeight="false" outlineLevel="0" collapsed="false">
      <c r="D18" s="54" t="s">
        <v>446</v>
      </c>
      <c r="E18" s="0" t="s">
        <v>498</v>
      </c>
    </row>
    <row r="19" customFormat="false" ht="12.8" hidden="false" customHeight="false" outlineLevel="0" collapsed="false">
      <c r="D19" s="54" t="s">
        <v>413</v>
      </c>
      <c r="E19" s="0" t="s">
        <v>499</v>
      </c>
    </row>
    <row r="20" customFormat="false" ht="12.8" hidden="false" customHeight="false" outlineLevel="0" collapsed="false">
      <c r="D20" s="54" t="s">
        <v>404</v>
      </c>
      <c r="E20" s="0" t="s">
        <v>500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480</v>
      </c>
    </row>
    <row r="3" customFormat="false" ht="14.9" hidden="false" customHeight="false" outlineLevel="0" collapsed="false">
      <c r="B3" s="50" t="s">
        <v>501</v>
      </c>
    </row>
    <row r="4" customFormat="false" ht="14.9" hidden="false" customHeight="false" outlineLevel="0" collapsed="false">
      <c r="B4" s="50" t="s">
        <v>502</v>
      </c>
    </row>
    <row r="5" customFormat="false" ht="14.9" hidden="false" customHeight="false" outlineLevel="0" collapsed="false">
      <c r="B5" s="50" t="s">
        <v>503</v>
      </c>
    </row>
    <row r="6" customFormat="false" ht="14.9" hidden="false" customHeight="false" outlineLevel="0" collapsed="false">
      <c r="A6" s="0" t="s">
        <v>504</v>
      </c>
      <c r="B6" s="50" t="s">
        <v>505</v>
      </c>
    </row>
    <row r="7" customFormat="false" ht="14.9" hidden="false" customHeight="false" outlineLevel="0" collapsed="false">
      <c r="B7" s="50" t="s">
        <v>506</v>
      </c>
    </row>
    <row r="8" customFormat="false" ht="12.8" hidden="false" customHeight="false" outlineLevel="0" collapsed="false">
      <c r="A8" s="0" t="s">
        <v>40</v>
      </c>
      <c r="B8" s="50" t="s">
        <v>507</v>
      </c>
    </row>
    <row r="9" customFormat="false" ht="12.8" hidden="false" customHeight="false" outlineLevel="0" collapsed="false">
      <c r="A9" s="0" t="s">
        <v>508</v>
      </c>
      <c r="B9" s="50"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50" t="s">
        <v>512</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397</v>
      </c>
    </row>
    <row r="27" customFormat="false" ht="12.8" hidden="false" customHeight="false" outlineLevel="0" collapsed="false">
      <c r="B27" s="54" t="s">
        <v>401</v>
      </c>
    </row>
    <row r="28" customFormat="false" ht="12.8" hidden="false" customHeight="false" outlineLevel="0" collapsed="false">
      <c r="B28" s="54" t="s">
        <v>409</v>
      </c>
    </row>
    <row r="29" customFormat="false" ht="12.8" hidden="false" customHeight="false" outlineLevel="0" collapsed="false">
      <c r="B29" s="54" t="s">
        <v>416</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428</v>
      </c>
    </row>
    <row r="33" customFormat="false" ht="12.8" hidden="false" customHeight="false" outlineLevel="0" collapsed="false">
      <c r="B33" s="54" t="s">
        <v>431</v>
      </c>
    </row>
    <row r="34" customFormat="false" ht="12.8" hidden="false" customHeight="false" outlineLevel="0" collapsed="false">
      <c r="B34" s="54" t="s">
        <v>436</v>
      </c>
      <c r="D34" s="50"/>
    </row>
    <row r="35" customFormat="false" ht="12.8" hidden="false" customHeight="false" outlineLevel="0" collapsed="false">
      <c r="B35" s="54" t="s">
        <v>439</v>
      </c>
      <c r="D35" s="50"/>
    </row>
    <row r="36" customFormat="false" ht="12.8" hidden="false" customHeight="false" outlineLevel="0" collapsed="false">
      <c r="B36" s="54" t="s">
        <v>442</v>
      </c>
      <c r="D36" s="50"/>
    </row>
    <row r="37" customFormat="false" ht="12.8" hidden="false" customHeight="false" outlineLevel="0" collapsed="false">
      <c r="B37" s="54" t="s">
        <v>446</v>
      </c>
      <c r="D37" s="50"/>
    </row>
    <row r="38" customFormat="false" ht="12.8" hidden="false" customHeight="false" outlineLevel="0" collapsed="false">
      <c r="B38" s="54" t="s">
        <v>413</v>
      </c>
      <c r="D38" s="50"/>
    </row>
    <row r="39" customFormat="false" ht="12.8" hidden="false" customHeight="false" outlineLevel="0" collapsed="false">
      <c r="B39" s="54" t="s">
        <v>404</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1" t="s">
        <v>513</v>
      </c>
    </row>
    <row r="4" customFormat="false" ht="15" hidden="false" customHeight="false" outlineLevel="0" collapsed="false">
      <c r="B4" s="71" t="s">
        <v>514</v>
      </c>
    </row>
    <row r="5" customFormat="false" ht="15" hidden="false" customHeight="false" outlineLevel="0" collapsed="false">
      <c r="B5" s="71" t="s">
        <v>515</v>
      </c>
    </row>
    <row r="6" customFormat="false" ht="15" hidden="false" customHeight="false" outlineLevel="0" collapsed="false">
      <c r="B6" s="71" t="s">
        <v>516</v>
      </c>
    </row>
    <row r="7" customFormat="false" ht="15" hidden="false" customHeight="false" outlineLevel="0" collapsed="false">
      <c r="B7" s="71" t="s">
        <v>517</v>
      </c>
    </row>
    <row r="8" customFormat="false" ht="12.8" hidden="false" customHeight="false" outlineLevel="0" collapsed="false">
      <c r="A8" s="0" t="s">
        <v>518</v>
      </c>
      <c r="B8" s="0" t="s">
        <v>519</v>
      </c>
    </row>
    <row r="9" customFormat="false" ht="12.8" hidden="false" customHeight="false" outlineLevel="0" collapsed="false">
      <c r="A9" s="0" t="s">
        <v>520</v>
      </c>
      <c r="B9" s="0" t="s">
        <v>521</v>
      </c>
    </row>
    <row r="10" customFormat="false" ht="12.8" hidden="false" customHeight="false" outlineLevel="0" collapsed="false">
      <c r="B10" s="0" t="s">
        <v>522</v>
      </c>
    </row>
    <row r="11" customFormat="false" ht="12.8" hidden="false" customHeight="false" outlineLevel="0" collapsed="false">
      <c r="B11" s="0" t="s">
        <v>523</v>
      </c>
    </row>
    <row r="14" customFormat="false" ht="12.8" hidden="false" customHeight="false" outlineLevel="0" collapsed="false">
      <c r="B14" s="0" t="s">
        <v>524</v>
      </c>
    </row>
    <row r="20" customFormat="false" ht="12.8" hidden="false" customHeight="false" outlineLevel="0" collapsed="false">
      <c r="B20" s="0" t="s">
        <v>525</v>
      </c>
    </row>
    <row r="21" customFormat="false" ht="12.8" hidden="false" customHeight="false" outlineLevel="0" collapsed="false">
      <c r="B21" s="0" t="s">
        <v>526</v>
      </c>
    </row>
    <row r="22" customFormat="false" ht="12.8" hidden="false" customHeight="false" outlineLevel="0" collapsed="false">
      <c r="B22" s="0" t="s">
        <v>527</v>
      </c>
    </row>
    <row r="23" customFormat="false" ht="12.8" hidden="false" customHeight="false" outlineLevel="0" collapsed="false">
      <c r="B23" s="0" t="s">
        <v>528</v>
      </c>
    </row>
    <row r="24" customFormat="false" ht="12.8" hidden="false" customHeight="false" outlineLevel="0" collapsed="false">
      <c r="B24" s="0" t="s">
        <v>390</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439</v>
      </c>
    </row>
    <row r="36" customFormat="false" ht="12.8" hidden="false" customHeight="false" outlineLevel="0" collapsed="false">
      <c r="B36" s="0" t="s">
        <v>539</v>
      </c>
    </row>
    <row r="37" customFormat="false" ht="12.8" hidden="false" customHeight="false" outlineLevel="0" collapsed="false">
      <c r="B37" s="0" t="s">
        <v>540</v>
      </c>
    </row>
    <row r="38" customFormat="false" ht="12.8" hidden="false" customHeight="false" outlineLevel="0" collapsed="false">
      <c r="B38" s="0" t="s">
        <v>541</v>
      </c>
    </row>
    <row r="39" customFormat="false" ht="12.8" hidden="false" customHeight="false" outlineLevel="0" collapsed="false">
      <c r="B39" s="0" t="s">
        <v>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543</v>
      </c>
    </row>
    <row r="4" customFormat="false" ht="14.9" hidden="false" customHeight="false" outlineLevel="0" collapsed="false">
      <c r="B4" s="50" t="s">
        <v>544</v>
      </c>
    </row>
    <row r="5" customFormat="false" ht="14.9" hidden="false" customHeight="false" outlineLevel="0" collapsed="false">
      <c r="B5" s="50" t="s">
        <v>545</v>
      </c>
    </row>
    <row r="6" customFormat="false" ht="14.9" hidden="false" customHeight="false" outlineLevel="0" collapsed="false">
      <c r="B6" s="50" t="s">
        <v>546</v>
      </c>
    </row>
    <row r="7" customFormat="false" ht="14.9" hidden="false" customHeight="false" outlineLevel="0" collapsed="false">
      <c r="B7" s="50" t="s">
        <v>547</v>
      </c>
    </row>
    <row r="8" customFormat="false" ht="14.9" hidden="false" customHeight="false" outlineLevel="0" collapsed="false">
      <c r="A8" s="0" t="s">
        <v>518</v>
      </c>
      <c r="B8" s="50" t="s">
        <v>548</v>
      </c>
    </row>
    <row r="9" customFormat="false" ht="14.9" hidden="false" customHeight="false" outlineLevel="0" collapsed="false">
      <c r="A9" s="0" t="s">
        <v>520</v>
      </c>
      <c r="B9" s="50" t="s">
        <v>549</v>
      </c>
    </row>
    <row r="10" customFormat="false" ht="14.9" hidden="false" customHeight="false" outlineLevel="0" collapsed="false">
      <c r="B10" s="50" t="s">
        <v>550</v>
      </c>
    </row>
    <row r="11" customFormat="false" ht="14.9" hidden="false" customHeight="false" outlineLevel="0" collapsed="false">
      <c r="B11" s="50" t="s">
        <v>551</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552</v>
      </c>
    </row>
    <row r="15" customFormat="false" ht="12.8" hidden="false" customHeight="false" outlineLevel="0" collapsed="false">
      <c r="B15" s="50"/>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557</v>
      </c>
    </row>
    <row r="25" customFormat="false" ht="12.8" hidden="false" customHeight="false" outlineLevel="0" collapsed="false">
      <c r="B25" s="0" t="s">
        <v>558</v>
      </c>
    </row>
    <row r="26" customFormat="false" ht="12.8" hidden="false" customHeight="false" outlineLevel="0" collapsed="false">
      <c r="B26" s="0" t="s">
        <v>559</v>
      </c>
    </row>
    <row r="27" customFormat="false" ht="12.8" hidden="false" customHeight="false" outlineLevel="0" collapsed="false">
      <c r="B27" s="0" t="s">
        <v>560</v>
      </c>
    </row>
    <row r="28" customFormat="false" ht="12.8" hidden="false" customHeight="false" outlineLevel="0" collapsed="false">
      <c r="B28" s="0" t="s">
        <v>561</v>
      </c>
    </row>
    <row r="29" customFormat="false" ht="12.8" hidden="false" customHeight="false" outlineLevel="0" collapsed="false">
      <c r="B29" s="0" t="s">
        <v>562</v>
      </c>
    </row>
    <row r="30" customFormat="false" ht="12.8" hidden="false" customHeight="false" outlineLevel="0" collapsed="false">
      <c r="B30" s="0" t="s">
        <v>563</v>
      </c>
    </row>
    <row r="31" customFormat="false" ht="12.8" hidden="false" customHeight="false" outlineLevel="0" collapsed="false">
      <c r="B31" s="0" t="s">
        <v>564</v>
      </c>
    </row>
    <row r="32" customFormat="false" ht="12.8" hidden="false" customHeight="false" outlineLevel="0" collapsed="false">
      <c r="B32" s="0" t="s">
        <v>565</v>
      </c>
    </row>
    <row r="33" customFormat="false" ht="12.8" hidden="false" customHeight="false" outlineLevel="0" collapsed="false">
      <c r="B33" s="0" t="s">
        <v>566</v>
      </c>
    </row>
    <row r="34" customFormat="false" ht="12.8" hidden="false" customHeight="false" outlineLevel="0" collapsed="false">
      <c r="B34" s="0" t="s">
        <v>567</v>
      </c>
    </row>
    <row r="35" customFormat="false" ht="12.8" hidden="false" customHeight="false" outlineLevel="0" collapsed="false">
      <c r="B35" s="0" t="s">
        <v>568</v>
      </c>
    </row>
    <row r="36" customFormat="false" ht="12.8" hidden="false" customHeight="false" outlineLevel="0" collapsed="false">
      <c r="B36" s="0" t="s">
        <v>569</v>
      </c>
    </row>
    <row r="37" customFormat="false" ht="12.8" hidden="false" customHeight="false" outlineLevel="0" collapsed="false">
      <c r="B37" s="0" t="s">
        <v>446</v>
      </c>
    </row>
    <row r="38" customFormat="false" ht="12.8" hidden="false" customHeight="false" outlineLevel="0" collapsed="false">
      <c r="B38" s="0" t="s">
        <v>570</v>
      </c>
    </row>
    <row r="39" customFormat="false" ht="12.8" hidden="false" customHeight="false" outlineLevel="0" collapsed="false">
      <c r="B39" s="0" t="s">
        <v>571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572</v>
      </c>
    </row>
    <row r="4" customFormat="false" ht="12.8" hidden="false" customHeight="false" outlineLevel="0" collapsed="false">
      <c r="B4" s="0" t="s">
        <v>573</v>
      </c>
    </row>
    <row r="5" customFormat="false" ht="12.8" hidden="false" customHeight="false" outlineLevel="0" collapsed="false">
      <c r="B5" s="0" t="s">
        <v>574</v>
      </c>
    </row>
    <row r="6" customFormat="false" ht="12.8" hidden="false" customHeight="false" outlineLevel="0" collapsed="false">
      <c r="B6" s="0" t="s">
        <v>575</v>
      </c>
    </row>
    <row r="7" customFormat="false" ht="12.8" hidden="false" customHeight="false" outlineLevel="0" collapsed="false">
      <c r="B7" s="0" t="s">
        <v>576</v>
      </c>
    </row>
    <row r="8" customFormat="false" ht="15" hidden="false" customHeight="false" outlineLevel="0" collapsed="false">
      <c r="B8" s="71" t="s">
        <v>577</v>
      </c>
    </row>
    <row r="9" customFormat="false" ht="12.8" hidden="false" customHeight="false" outlineLevel="0" collapsed="false">
      <c r="B9" s="0" t="s">
        <v>578</v>
      </c>
    </row>
    <row r="10" customFormat="false" ht="12.8" hidden="false" customHeight="false" outlineLevel="0" collapsed="false">
      <c r="B10" s="50" t="s">
        <v>579</v>
      </c>
    </row>
    <row r="11" customFormat="false" ht="12.8" hidden="false" customHeight="false" outlineLevel="0" collapsed="false">
      <c r="B11" s="50" t="s">
        <v>580</v>
      </c>
    </row>
    <row r="14" customFormat="false" ht="12.8" hidden="false" customHeight="false" outlineLevel="0" collapsed="false">
      <c r="B14" s="0" t="s">
        <v>581</v>
      </c>
    </row>
    <row r="20" customFormat="false" ht="12.8" hidden="false" customHeight="false" outlineLevel="0" collapsed="false">
      <c r="B20" s="0" t="s">
        <v>582</v>
      </c>
    </row>
    <row r="21" customFormat="false" ht="12.8" hidden="false" customHeight="false" outlineLevel="0" collapsed="false">
      <c r="B21" s="0" t="s">
        <v>583</v>
      </c>
    </row>
    <row r="22" customFormat="false" ht="12.8" hidden="false" customHeight="false" outlineLevel="0" collapsed="false">
      <c r="B22" s="0" t="s">
        <v>584</v>
      </c>
    </row>
    <row r="23" customFormat="false" ht="12.8" hidden="false" customHeight="false" outlineLevel="0" collapsed="false">
      <c r="B23" s="0" t="s">
        <v>585</v>
      </c>
    </row>
    <row r="24" customFormat="false" ht="12.8" hidden="false" customHeight="false" outlineLevel="0" collapsed="false">
      <c r="B24" s="0" t="s">
        <v>390</v>
      </c>
    </row>
    <row r="25" customFormat="false" ht="12.8" hidden="false" customHeight="false" outlineLevel="0" collapsed="false">
      <c r="B25" s="0" t="s">
        <v>586</v>
      </c>
    </row>
    <row r="26" customFormat="false" ht="12.8" hidden="false" customHeight="false" outlineLevel="0" collapsed="false">
      <c r="B26" s="0" t="s">
        <v>587</v>
      </c>
    </row>
    <row r="27" customFormat="false" ht="12.8" hidden="false" customHeight="false" outlineLevel="0" collapsed="false">
      <c r="B27" s="0" t="s">
        <v>588</v>
      </c>
    </row>
    <row r="28" customFormat="false" ht="12.8" hidden="false" customHeight="false" outlineLevel="0" collapsed="false">
      <c r="B28" s="0" t="s">
        <v>589</v>
      </c>
    </row>
    <row r="29" customFormat="false" ht="12.8" hidden="false" customHeight="false" outlineLevel="0" collapsed="false">
      <c r="B29" s="0" t="s">
        <v>590</v>
      </c>
    </row>
    <row r="30" customFormat="false" ht="12.8" hidden="false" customHeight="false" outlineLevel="0" collapsed="false">
      <c r="B30" s="0" t="s">
        <v>591</v>
      </c>
    </row>
    <row r="31" customFormat="false" ht="12.8" hidden="false" customHeight="false" outlineLevel="0" collapsed="false">
      <c r="B31" s="0" t="s">
        <v>592</v>
      </c>
    </row>
    <row r="32" customFormat="false" ht="12.8" hidden="false" customHeight="false" outlineLevel="0" collapsed="false">
      <c r="B32" s="0" t="s">
        <v>593</v>
      </c>
    </row>
    <row r="33" customFormat="false" ht="12.8" hidden="false" customHeight="false" outlineLevel="0" collapsed="false">
      <c r="B33" s="0" t="s">
        <v>594</v>
      </c>
    </row>
    <row r="34" customFormat="false" ht="12.8" hidden="false" customHeight="false" outlineLevel="0" collapsed="false">
      <c r="B34" s="0" t="s">
        <v>595</v>
      </c>
    </row>
    <row r="35" customFormat="false" ht="12.8" hidden="false" customHeight="false" outlineLevel="0" collapsed="false">
      <c r="B35" s="0" t="s">
        <v>596</v>
      </c>
    </row>
    <row r="36" customFormat="false" ht="12.8" hidden="false" customHeight="false" outlineLevel="0" collapsed="false">
      <c r="B36" s="0" t="s">
        <v>597</v>
      </c>
    </row>
    <row r="37" customFormat="false" ht="12.8" hidden="false" customHeight="false" outlineLevel="0" collapsed="false">
      <c r="B37" s="0" t="s">
        <v>446</v>
      </c>
    </row>
    <row r="38" customFormat="false" ht="12.8" hidden="false" customHeight="false" outlineLevel="0" collapsed="false">
      <c r="B38" s="0" t="s">
        <v>598</v>
      </c>
    </row>
    <row r="39" customFormat="false" ht="12.8" hidden="false" customHeight="false" outlineLevel="0" collapsed="false">
      <c r="B39" s="0" t="s">
        <v>599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1" t="s">
        <v>600</v>
      </c>
    </row>
    <row r="4" customFormat="false" ht="15" hidden="false" customHeight="false" outlineLevel="0" collapsed="false">
      <c r="B4" s="71" t="s">
        <v>601</v>
      </c>
    </row>
    <row r="5" customFormat="false" ht="12.8" hidden="false" customHeight="false" outlineLevel="0" collapsed="false">
      <c r="B5" s="0" t="s">
        <v>602</v>
      </c>
    </row>
    <row r="6" customFormat="false" ht="15" hidden="false" customHeight="false" outlineLevel="0" collapsed="false">
      <c r="B6" s="71" t="s">
        <v>603</v>
      </c>
    </row>
    <row r="7" customFormat="false" ht="15" hidden="false" customHeight="false" outlineLevel="0" collapsed="false">
      <c r="B7" s="71" t="s">
        <v>604</v>
      </c>
    </row>
    <row r="8" customFormat="false" ht="12.8" hidden="false" customHeight="false" outlineLevel="0" collapsed="false">
      <c r="B8" s="0" t="s">
        <v>605</v>
      </c>
    </row>
    <row r="9" customFormat="false" ht="12.8" hidden="false" customHeight="false" outlineLevel="0" collapsed="false">
      <c r="B9" s="72" t="s">
        <v>606</v>
      </c>
    </row>
    <row r="10" customFormat="false" ht="12.8" hidden="false" customHeight="false" outlineLevel="0" collapsed="false">
      <c r="B10" s="0" t="s">
        <v>607</v>
      </c>
    </row>
    <row r="11" customFormat="false" ht="12.8" hidden="false" customHeight="false" outlineLevel="0" collapsed="false">
      <c r="B11" s="0" t="s">
        <v>608</v>
      </c>
    </row>
    <row r="14" customFormat="false" ht="15" hidden="false" customHeight="false" outlineLevel="0" collapsed="false">
      <c r="B14" s="71" t="s">
        <v>609</v>
      </c>
    </row>
    <row r="20" customFormat="false" ht="12.8" hidden="false" customHeight="false" outlineLevel="0" collapsed="false">
      <c r="B20" s="0" t="s">
        <v>610</v>
      </c>
    </row>
    <row r="21" customFormat="false" ht="12.8" hidden="false" customHeight="false" outlineLevel="0" collapsed="false">
      <c r="B21" s="0" t="s">
        <v>611</v>
      </c>
    </row>
    <row r="22" customFormat="false" ht="12.8" hidden="false" customHeight="false" outlineLevel="0" collapsed="false">
      <c r="B22" s="0" t="s">
        <v>555</v>
      </c>
    </row>
    <row r="23" customFormat="false" ht="12.8" hidden="false" customHeight="false" outlineLevel="0" collapsed="false">
      <c r="B23" s="0" t="s">
        <v>612</v>
      </c>
    </row>
    <row r="24" customFormat="false" ht="12.8" hidden="false" customHeight="false" outlineLevel="0" collapsed="false">
      <c r="B24" s="0" t="s">
        <v>390</v>
      </c>
    </row>
    <row r="25" customFormat="false" ht="12.8" hidden="false" customHeight="false" outlineLevel="0" collapsed="false">
      <c r="B25" s="0" t="s">
        <v>613</v>
      </c>
    </row>
    <row r="26" customFormat="false" ht="12.8" hidden="false" customHeight="false" outlineLevel="0" collapsed="false">
      <c r="B26" s="0" t="s">
        <v>559</v>
      </c>
    </row>
    <row r="27" customFormat="false" ht="12.8" hidden="false" customHeight="false" outlineLevel="0" collapsed="false">
      <c r="B27" s="0" t="s">
        <v>614</v>
      </c>
    </row>
    <row r="28" customFormat="false" ht="12.8" hidden="false" customHeight="false" outlineLevel="0" collapsed="false">
      <c r="B28" s="0" t="s">
        <v>615</v>
      </c>
    </row>
    <row r="29" customFormat="false" ht="12.8" hidden="false" customHeight="false" outlineLevel="0" collapsed="false">
      <c r="B29" s="0" t="s">
        <v>616</v>
      </c>
    </row>
    <row r="30" customFormat="false" ht="12.8" hidden="false" customHeight="false" outlineLevel="0" collapsed="false">
      <c r="B30" s="0" t="s">
        <v>617</v>
      </c>
    </row>
    <row r="31" customFormat="false" ht="12.8" hidden="false" customHeight="false" outlineLevel="0" collapsed="false">
      <c r="B31" s="0" t="s">
        <v>618</v>
      </c>
    </row>
    <row r="32" customFormat="false" ht="12.8" hidden="false" customHeight="false" outlineLevel="0" collapsed="false">
      <c r="B32" s="0" t="s">
        <v>619</v>
      </c>
    </row>
    <row r="33" customFormat="false" ht="12.8" hidden="false" customHeight="false" outlineLevel="0" collapsed="false">
      <c r="B33" s="0" t="s">
        <v>620</v>
      </c>
    </row>
    <row r="34" customFormat="false" ht="12.8" hidden="false" customHeight="false" outlineLevel="0" collapsed="false">
      <c r="B34" s="0" t="s">
        <v>621</v>
      </c>
    </row>
    <row r="35" customFormat="false" ht="12.8" hidden="false" customHeight="false" outlineLevel="0" collapsed="false">
      <c r="B35" s="0" t="s">
        <v>596</v>
      </c>
    </row>
    <row r="36" customFormat="false" ht="12.8" hidden="false" customHeight="false" outlineLevel="0" collapsed="false">
      <c r="B36" s="0" t="s">
        <v>622</v>
      </c>
    </row>
    <row r="37" customFormat="false" ht="12.8" hidden="false" customHeight="false" outlineLevel="0" collapsed="false">
      <c r="B37" s="0" t="s">
        <v>540</v>
      </c>
    </row>
    <row r="38" customFormat="false" ht="12.8" hidden="false" customHeight="false" outlineLevel="0" collapsed="false">
      <c r="B38" s="0" t="s">
        <v>623</v>
      </c>
    </row>
    <row r="39" customFormat="false" ht="12.8" hidden="false" customHeight="false" outlineLevel="0" collapsed="false">
      <c r="B39" s="0" t="s">
        <v>624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416</v>
      </c>
    </row>
    <row r="3" customFormat="false" ht="12.8" hidden="false" customHeight="false" outlineLevel="0" collapsed="false">
      <c r="B3" s="0" t="s">
        <v>625</v>
      </c>
    </row>
    <row r="4" customFormat="false" ht="12.8" hidden="false" customHeight="false" outlineLevel="0" collapsed="false">
      <c r="B4" s="0" t="s">
        <v>626</v>
      </c>
    </row>
    <row r="5" customFormat="false" ht="12.8" hidden="false" customHeight="false" outlineLevel="0" collapsed="false">
      <c r="B5" s="0" t="s">
        <v>627</v>
      </c>
    </row>
    <row r="6" customFormat="false" ht="12.8" hidden="false" customHeight="false" outlineLevel="0" collapsed="false">
      <c r="B6" s="0" t="s">
        <v>628</v>
      </c>
    </row>
    <row r="7" customFormat="false" ht="12.8" hidden="false" customHeight="false" outlineLevel="0" collapsed="false">
      <c r="B7" s="0" t="s">
        <v>629</v>
      </c>
    </row>
    <row r="8" customFormat="false" ht="12.8" hidden="false" customHeight="false" outlineLevel="0" collapsed="false">
      <c r="B8" s="0" t="s">
        <v>630</v>
      </c>
    </row>
    <row r="9" customFormat="false" ht="12.8" hidden="false" customHeight="false" outlineLevel="0" collapsed="false">
      <c r="B9" s="0" t="s">
        <v>631</v>
      </c>
    </row>
    <row r="10" customFormat="false" ht="12.8" hidden="false" customHeight="false" outlineLevel="0" collapsed="false">
      <c r="B10" s="0" t="s">
        <v>632</v>
      </c>
    </row>
    <row r="11" customFormat="false" ht="12.8" hidden="false" customHeight="false" outlineLevel="0" collapsed="false">
      <c r="B11" s="0" t="s">
        <v>633</v>
      </c>
    </row>
    <row r="14" customFormat="false" ht="12.8" hidden="false" customHeight="false" outlineLevel="0" collapsed="false">
      <c r="B14" s="0" t="s">
        <v>634</v>
      </c>
    </row>
    <row r="20" customFormat="false" ht="12.8" hidden="false" customHeight="false" outlineLevel="0" collapsed="false">
      <c r="B20" s="0" t="s">
        <v>635</v>
      </c>
    </row>
    <row r="21" customFormat="false" ht="12.8" hidden="false" customHeight="false" outlineLevel="0" collapsed="false">
      <c r="B21" s="0" t="s">
        <v>636</v>
      </c>
    </row>
    <row r="22" customFormat="false" ht="12.8" hidden="false" customHeight="false" outlineLevel="0" collapsed="false">
      <c r="B22" s="0" t="s">
        <v>637</v>
      </c>
    </row>
    <row r="23" customFormat="false" ht="12.8" hidden="false" customHeight="false" outlineLevel="0" collapsed="false">
      <c r="B23" s="0" t="s">
        <v>638</v>
      </c>
    </row>
    <row r="24" customFormat="false" ht="12.8" hidden="false" customHeight="false" outlineLevel="0" collapsed="false">
      <c r="B24" s="0" t="s">
        <v>390</v>
      </c>
    </row>
    <row r="25" customFormat="false" ht="12.8" hidden="false" customHeight="false" outlineLevel="0" collapsed="false">
      <c r="B25" s="0" t="s">
        <v>639</v>
      </c>
    </row>
    <row r="26" customFormat="false" ht="12.8" hidden="false" customHeight="false" outlineLevel="0" collapsed="false">
      <c r="B26" s="0" t="s">
        <v>640</v>
      </c>
    </row>
    <row r="27" customFormat="false" ht="12.8" hidden="false" customHeight="false" outlineLevel="0" collapsed="false">
      <c r="B27" s="0" t="s">
        <v>641</v>
      </c>
    </row>
    <row r="28" customFormat="false" ht="12.8" hidden="false" customHeight="false" outlineLevel="0" collapsed="false">
      <c r="B28" s="0" t="s">
        <v>642</v>
      </c>
    </row>
    <row r="29" customFormat="false" ht="12.8" hidden="false" customHeight="false" outlineLevel="0" collapsed="false">
      <c r="B29" s="0" t="s">
        <v>643</v>
      </c>
    </row>
    <row r="30" customFormat="false" ht="12.8" hidden="false" customHeight="false" outlineLevel="0" collapsed="false">
      <c r="B30" s="0" t="s">
        <v>644</v>
      </c>
    </row>
    <row r="31" customFormat="false" ht="12.8" hidden="false" customHeight="false" outlineLevel="0" collapsed="false">
      <c r="B31" s="0" t="s">
        <v>645</v>
      </c>
    </row>
    <row r="32" customFormat="false" ht="12.8" hidden="false" customHeight="false" outlineLevel="0" collapsed="false">
      <c r="B32" s="0" t="s">
        <v>646</v>
      </c>
    </row>
    <row r="33" customFormat="false" ht="12.8" hidden="false" customHeight="false" outlineLevel="0" collapsed="false">
      <c r="B33" s="0" t="s">
        <v>647</v>
      </c>
    </row>
    <row r="34" customFormat="false" ht="12.8" hidden="false" customHeight="false" outlineLevel="0" collapsed="false">
      <c r="B34" s="0" t="s">
        <v>648</v>
      </c>
    </row>
    <row r="35" customFormat="false" ht="12.8" hidden="false" customHeight="false" outlineLevel="0" collapsed="false">
      <c r="B35" s="0" t="s">
        <v>649</v>
      </c>
    </row>
    <row r="36" customFormat="false" ht="12.8" hidden="false" customHeight="false" outlineLevel="0" collapsed="false">
      <c r="B36" s="0" t="s">
        <v>539</v>
      </c>
    </row>
    <row r="37" customFormat="false" ht="12.8" hidden="false" customHeight="false" outlineLevel="0" collapsed="false">
      <c r="B37" s="0" t="s">
        <v>446</v>
      </c>
    </row>
    <row r="38" customFormat="false" ht="12.8" hidden="false" customHeight="false" outlineLevel="0" collapsed="false">
      <c r="B38" s="0" t="s">
        <v>650</v>
      </c>
    </row>
    <row r="39" customFormat="false" ht="12.8" hidden="false" customHeight="false" outlineLevel="0" collapsed="false">
      <c r="B39" s="0" t="s">
        <v>651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1188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2021-02-03T20:44:29Z</dcterms:modified>
  <cp:revision>136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