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81CC7993-FDAB-0946-B76C-477B75C0109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I102" i="2" s="1"/>
  <c r="V102" i="2"/>
  <c r="U102" i="2"/>
  <c r="T102" i="2"/>
  <c r="S102" i="2"/>
  <c r="R102" i="2"/>
  <c r="Q102" i="2"/>
  <c r="P102" i="2"/>
  <c r="O102" i="2"/>
  <c r="N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U43" i="2"/>
  <c r="M43" i="2"/>
  <c r="N43" i="2" s="1"/>
  <c r="K43" i="2"/>
  <c r="J43" i="2"/>
  <c r="W42" i="2"/>
  <c r="V42" i="2"/>
  <c r="U42" i="2"/>
  <c r="T42" i="2"/>
  <c r="S42" i="2"/>
  <c r="R42" i="2"/>
  <c r="Q42" i="2"/>
  <c r="P42" i="2"/>
  <c r="O42" i="2"/>
  <c r="M42" i="2"/>
  <c r="N42" i="2" s="1"/>
  <c r="K42" i="2"/>
  <c r="J42" i="2"/>
  <c r="I42" i="2"/>
  <c r="W41" i="2"/>
  <c r="U41" i="2"/>
  <c r="M41" i="2"/>
  <c r="O41" i="2" s="1"/>
  <c r="K41" i="2"/>
  <c r="J41" i="2"/>
  <c r="I41" i="2"/>
  <c r="W40" i="2"/>
  <c r="I40" i="2" s="1"/>
  <c r="T40" i="2"/>
  <c r="S40" i="2"/>
  <c r="R40" i="2"/>
  <c r="Q40" i="2"/>
  <c r="P40" i="2"/>
  <c r="O40" i="2"/>
  <c r="M40" i="2"/>
  <c r="K40" i="2"/>
  <c r="J40" i="2"/>
  <c r="W39" i="2"/>
  <c r="M39" i="2"/>
  <c r="K39" i="2"/>
  <c r="J39" i="2"/>
  <c r="I39" i="2"/>
  <c r="W38" i="2"/>
  <c r="I38" i="2" s="1"/>
  <c r="M38" i="2"/>
  <c r="K38" i="2"/>
  <c r="J38" i="2"/>
  <c r="W37" i="2"/>
  <c r="V37" i="2"/>
  <c r="U37" i="2"/>
  <c r="T37" i="2"/>
  <c r="S37" i="2"/>
  <c r="R37" i="2"/>
  <c r="Q37" i="2"/>
  <c r="P37" i="2"/>
  <c r="O37" i="2"/>
  <c r="N37" i="2"/>
  <c r="M37" i="2"/>
  <c r="K37" i="2"/>
  <c r="J37" i="2"/>
  <c r="I37" i="2"/>
  <c r="W36" i="2"/>
  <c r="V36" i="2"/>
  <c r="U36" i="2"/>
  <c r="T36" i="2"/>
  <c r="S36" i="2"/>
  <c r="P36" i="2"/>
  <c r="O36" i="2"/>
  <c r="N36" i="2"/>
  <c r="M36" i="2"/>
  <c r="K36" i="2"/>
  <c r="J36" i="2"/>
  <c r="I36" i="2"/>
  <c r="W35" i="2"/>
  <c r="I35" i="2" s="1"/>
  <c r="T35" i="2"/>
  <c r="S35" i="2"/>
  <c r="R35" i="2"/>
  <c r="Q35" i="2"/>
  <c r="P35" i="2"/>
  <c r="M35" i="2"/>
  <c r="N35" i="2" s="1"/>
  <c r="K35" i="2"/>
  <c r="J35" i="2"/>
  <c r="W34" i="2"/>
  <c r="I34" i="2" s="1"/>
  <c r="M34" i="2"/>
  <c r="K34" i="2"/>
  <c r="J34" i="2"/>
  <c r="W33" i="2"/>
  <c r="I33" i="2" s="1"/>
  <c r="M33" i="2"/>
  <c r="K33" i="2"/>
  <c r="J33" i="2"/>
  <c r="B33" i="2"/>
  <c r="W32" i="2"/>
  <c r="M32" i="2"/>
  <c r="K32" i="2"/>
  <c r="J32" i="2"/>
  <c r="I32" i="2"/>
  <c r="W31" i="2"/>
  <c r="V31" i="2"/>
  <c r="U31" i="2"/>
  <c r="T31" i="2"/>
  <c r="Q31" i="2"/>
  <c r="P31" i="2"/>
  <c r="O31" i="2"/>
  <c r="N31" i="2"/>
  <c r="M31" i="2"/>
  <c r="K31" i="2"/>
  <c r="J31" i="2"/>
  <c r="I31" i="2"/>
  <c r="B31" i="2"/>
  <c r="W30" i="2"/>
  <c r="V30" i="2"/>
  <c r="U30" i="2"/>
  <c r="T30" i="2"/>
  <c r="S30" i="2"/>
  <c r="R30" i="2"/>
  <c r="Q30" i="2"/>
  <c r="P30" i="2"/>
  <c r="O30" i="2"/>
  <c r="M30" i="2"/>
  <c r="N30" i="2" s="1"/>
  <c r="K30" i="2"/>
  <c r="J30" i="2"/>
  <c r="I30" i="2"/>
  <c r="W29" i="2"/>
  <c r="I29" i="2" s="1"/>
  <c r="V29" i="2"/>
  <c r="P29" i="2"/>
  <c r="M29" i="2"/>
  <c r="K29" i="2"/>
  <c r="J29" i="2"/>
  <c r="B29" i="2"/>
  <c r="W28" i="2"/>
  <c r="U28" i="2"/>
  <c r="T28" i="2"/>
  <c r="S28" i="2"/>
  <c r="R28" i="2"/>
  <c r="Q28" i="2"/>
  <c r="P28" i="2"/>
  <c r="O28" i="2"/>
  <c r="N28" i="2"/>
  <c r="M28" i="2"/>
  <c r="V28" i="2" s="1"/>
  <c r="K28" i="2"/>
  <c r="J28" i="2"/>
  <c r="I28" i="2"/>
  <c r="W27" i="2"/>
  <c r="V27" i="2"/>
  <c r="U27" i="2"/>
  <c r="T27" i="2"/>
  <c r="S27" i="2"/>
  <c r="R27" i="2"/>
  <c r="M27" i="2"/>
  <c r="N27" i="2" s="1"/>
  <c r="K27" i="2"/>
  <c r="J27" i="2"/>
  <c r="I27" i="2"/>
  <c r="B27" i="2"/>
  <c r="W26" i="2"/>
  <c r="M26" i="2"/>
  <c r="S26" i="2" s="1"/>
  <c r="K26" i="2"/>
  <c r="J26" i="2"/>
  <c r="I26" i="2"/>
  <c r="B26" i="2"/>
  <c r="W25" i="2"/>
  <c r="M25" i="2"/>
  <c r="K25" i="2"/>
  <c r="J25" i="2"/>
  <c r="I25" i="2"/>
  <c r="B25" i="2"/>
  <c r="AK21" i="1" s="1"/>
  <c r="W24" i="2"/>
  <c r="T24" i="2"/>
  <c r="S24" i="2"/>
  <c r="R24" i="2"/>
  <c r="Q24" i="2"/>
  <c r="P24" i="2"/>
  <c r="O24" i="2"/>
  <c r="M24" i="2"/>
  <c r="K24" i="2"/>
  <c r="J24" i="2"/>
  <c r="I24" i="2"/>
  <c r="B24" i="2"/>
  <c r="W23" i="2"/>
  <c r="I23" i="2" s="1"/>
  <c r="M23" i="2"/>
  <c r="K23" i="2"/>
  <c r="J23" i="2"/>
  <c r="AI24" i="1" s="1"/>
  <c r="D23" i="2"/>
  <c r="C23" i="2"/>
  <c r="CO24" i="1" s="1"/>
  <c r="B23" i="2"/>
  <c r="W22" i="2"/>
  <c r="V22" i="2"/>
  <c r="U23" i="1" s="1"/>
  <c r="U22" i="2"/>
  <c r="T23" i="1" s="1"/>
  <c r="T22" i="2"/>
  <c r="S23" i="1" s="1"/>
  <c r="S22" i="2"/>
  <c r="R22" i="2"/>
  <c r="Q22" i="2"/>
  <c r="P22" i="2"/>
  <c r="O23" i="1" s="1"/>
  <c r="O22" i="2"/>
  <c r="N23" i="1" s="1"/>
  <c r="M22" i="2"/>
  <c r="N22" i="2" s="1"/>
  <c r="K22" i="2"/>
  <c r="J22" i="2"/>
  <c r="I22" i="2"/>
  <c r="AT23" i="1" s="1"/>
  <c r="D22" i="2"/>
  <c r="CO23" i="1" s="1"/>
  <c r="C22" i="2"/>
  <c r="W21" i="2"/>
  <c r="I21" i="2" s="1"/>
  <c r="AT22" i="1" s="1"/>
  <c r="M21" i="2"/>
  <c r="K21" i="2"/>
  <c r="J21" i="2"/>
  <c r="AI22" i="1" s="1"/>
  <c r="D21" i="2"/>
  <c r="C21" i="2"/>
  <c r="W20" i="2"/>
  <c r="I20" i="2" s="1"/>
  <c r="M20" i="2"/>
  <c r="K20" i="2"/>
  <c r="J20" i="2"/>
  <c r="D20" i="2"/>
  <c r="C20" i="2"/>
  <c r="CO21" i="1" s="1"/>
  <c r="W19" i="2"/>
  <c r="I19" i="2" s="1"/>
  <c r="T19" i="2"/>
  <c r="S20" i="1" s="1"/>
  <c r="S19" i="2"/>
  <c r="R20" i="1" s="1"/>
  <c r="R19" i="2"/>
  <c r="Q20" i="1" s="1"/>
  <c r="Q19" i="2"/>
  <c r="P20" i="1" s="1"/>
  <c r="P19" i="2"/>
  <c r="O19" i="2"/>
  <c r="M19" i="2"/>
  <c r="K19" i="2"/>
  <c r="J19" i="2"/>
  <c r="D19" i="2"/>
  <c r="C19" i="2"/>
  <c r="CO20" i="1" s="1"/>
  <c r="W18" i="2"/>
  <c r="I18" i="2" s="1"/>
  <c r="V18" i="2"/>
  <c r="U19" i="1" s="1"/>
  <c r="U18" i="2"/>
  <c r="P18" i="2"/>
  <c r="O19" i="1" s="1"/>
  <c r="M18" i="2"/>
  <c r="K18" i="2"/>
  <c r="J18" i="2"/>
  <c r="AI19" i="1" s="1"/>
  <c r="D18" i="2"/>
  <c r="C18" i="2"/>
  <c r="W17" i="2"/>
  <c r="V17" i="2"/>
  <c r="U18" i="1" s="1"/>
  <c r="U17" i="2"/>
  <c r="T17" i="2"/>
  <c r="S17" i="2"/>
  <c r="R17" i="2"/>
  <c r="Q17" i="2"/>
  <c r="P17" i="2"/>
  <c r="O18" i="1" s="1"/>
  <c r="O17" i="2"/>
  <c r="N18" i="1" s="1"/>
  <c r="N17" i="2"/>
  <c r="M17" i="2"/>
  <c r="K17" i="2"/>
  <c r="J17" i="2"/>
  <c r="I17" i="2"/>
  <c r="AT18" i="1" s="1"/>
  <c r="D17" i="2"/>
  <c r="C17" i="2"/>
  <c r="CO18" i="1" s="1"/>
  <c r="W16" i="2"/>
  <c r="I16" i="2" s="1"/>
  <c r="V16" i="2"/>
  <c r="U17" i="1" s="1"/>
  <c r="U16" i="2"/>
  <c r="T17" i="1" s="1"/>
  <c r="P16" i="2"/>
  <c r="O17" i="1" s="1"/>
  <c r="O16" i="2"/>
  <c r="N17" i="1" s="1"/>
  <c r="N16" i="2"/>
  <c r="M17" i="1" s="1"/>
  <c r="M16" i="2"/>
  <c r="K16" i="2"/>
  <c r="J16" i="2"/>
  <c r="AI17" i="1" s="1"/>
  <c r="D16" i="2"/>
  <c r="C16" i="2"/>
  <c r="W15" i="2"/>
  <c r="U15" i="2"/>
  <c r="T16" i="1" s="1"/>
  <c r="T15" i="2"/>
  <c r="S15" i="2"/>
  <c r="R15" i="2"/>
  <c r="Q16" i="1" s="1"/>
  <c r="M15" i="2"/>
  <c r="N15" i="2" s="1"/>
  <c r="M16" i="1" s="1"/>
  <c r="K15" i="2"/>
  <c r="J15" i="2"/>
  <c r="I15" i="2"/>
  <c r="D15" i="2"/>
  <c r="C15" i="2"/>
  <c r="W14" i="2"/>
  <c r="I14" i="2" s="1"/>
  <c r="T14" i="2"/>
  <c r="S15" i="1" s="1"/>
  <c r="M14" i="2"/>
  <c r="K14" i="2"/>
  <c r="J14" i="2"/>
  <c r="D14" i="2"/>
  <c r="C14" i="2"/>
  <c r="CO15" i="1" s="1"/>
  <c r="W13" i="2"/>
  <c r="M13" i="2"/>
  <c r="K13" i="2"/>
  <c r="J13" i="2"/>
  <c r="AI14" i="1" s="1"/>
  <c r="I13" i="2"/>
  <c r="AT14" i="1" s="1"/>
  <c r="D13" i="2"/>
  <c r="C13" i="2"/>
  <c r="W12" i="2"/>
  <c r="V12" i="2"/>
  <c r="U13" i="1" s="1"/>
  <c r="U12" i="2"/>
  <c r="T13" i="1" s="1"/>
  <c r="T12" i="2"/>
  <c r="S13" i="1" s="1"/>
  <c r="S12" i="2"/>
  <c r="R12" i="2"/>
  <c r="Q12" i="2"/>
  <c r="P12" i="2"/>
  <c r="O12" i="2"/>
  <c r="N12" i="2"/>
  <c r="M12" i="2"/>
  <c r="K12" i="2"/>
  <c r="J12" i="2"/>
  <c r="I12" i="2"/>
  <c r="D12" i="2"/>
  <c r="C12" i="2"/>
  <c r="W11" i="2"/>
  <c r="I11" i="2" s="1"/>
  <c r="AT12" i="1" s="1"/>
  <c r="V11" i="2"/>
  <c r="U12" i="1" s="1"/>
  <c r="M11" i="2"/>
  <c r="K11" i="2"/>
  <c r="J11" i="2"/>
  <c r="AI12" i="1" s="1"/>
  <c r="D11" i="2"/>
  <c r="C11" i="2"/>
  <c r="W10" i="2"/>
  <c r="M10" i="2"/>
  <c r="K10" i="2"/>
  <c r="J10" i="2"/>
  <c r="I10" i="2"/>
  <c r="D10" i="2"/>
  <c r="C10" i="2"/>
  <c r="W9" i="2"/>
  <c r="I9" i="2" s="1"/>
  <c r="M9" i="2"/>
  <c r="K9" i="2"/>
  <c r="J9" i="2"/>
  <c r="D9" i="2"/>
  <c r="C9" i="2"/>
  <c r="B9" i="2"/>
  <c r="CK21" i="1" s="1"/>
  <c r="W8" i="2"/>
  <c r="U8" i="2"/>
  <c r="T9" i="1" s="1"/>
  <c r="T8" i="2"/>
  <c r="S9" i="1" s="1"/>
  <c r="Q8" i="2"/>
  <c r="P9" i="1" s="1"/>
  <c r="M8" i="2"/>
  <c r="K8" i="2"/>
  <c r="J8" i="2"/>
  <c r="I8" i="2"/>
  <c r="D8" i="2"/>
  <c r="C8" i="2"/>
  <c r="B8" i="2"/>
  <c r="W7" i="2"/>
  <c r="M7" i="2"/>
  <c r="K7" i="2"/>
  <c r="AV8" i="1" s="1"/>
  <c r="J7" i="2"/>
  <c r="AI8" i="1" s="1"/>
  <c r="I7" i="2"/>
  <c r="AT8" i="1" s="1"/>
  <c r="D7" i="2"/>
  <c r="C7" i="2"/>
  <c r="B7" i="2"/>
  <c r="W6" i="2"/>
  <c r="U6" i="2"/>
  <c r="T6" i="2"/>
  <c r="S6" i="2"/>
  <c r="R7" i="1" s="1"/>
  <c r="R6" i="2"/>
  <c r="Q7" i="1" s="1"/>
  <c r="Q6" i="2"/>
  <c r="P7" i="1" s="1"/>
  <c r="P6" i="2"/>
  <c r="O7" i="1" s="1"/>
  <c r="O6" i="2"/>
  <c r="N6" i="2"/>
  <c r="M6" i="2"/>
  <c r="V6" i="2" s="1"/>
  <c r="K6" i="2"/>
  <c r="J6" i="2"/>
  <c r="I6" i="2"/>
  <c r="D6" i="2"/>
  <c r="C6" i="2"/>
  <c r="CO7" i="1" s="1"/>
  <c r="W5" i="2"/>
  <c r="I5" i="2" s="1"/>
  <c r="V5" i="2"/>
  <c r="U6" i="1" s="1"/>
  <c r="M5" i="2"/>
  <c r="K5" i="2"/>
  <c r="FO6" i="1" s="1"/>
  <c r="J5" i="2"/>
  <c r="D5" i="2"/>
  <c r="C5" i="2"/>
  <c r="W4" i="2"/>
  <c r="I4" i="2" s="1"/>
  <c r="AT5" i="1" s="1"/>
  <c r="M4" i="2"/>
  <c r="K4" i="2"/>
  <c r="K5" i="1" s="1"/>
  <c r="J4" i="2"/>
  <c r="AI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L24" i="1"/>
  <c r="CI24" i="1"/>
  <c r="CH24" i="1"/>
  <c r="CG24" i="1"/>
  <c r="BH24" i="1"/>
  <c r="BG24" i="1"/>
  <c r="BF24" i="1"/>
  <c r="BE24" i="1"/>
  <c r="AV24" i="1"/>
  <c r="AM24" i="1"/>
  <c r="AK24" i="1"/>
  <c r="AA24" i="1"/>
  <c r="Z24" i="1"/>
  <c r="Y24" i="1"/>
  <c r="X24" i="1"/>
  <c r="W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P23" i="1"/>
  <c r="CL23" i="1"/>
  <c r="CK23" i="1"/>
  <c r="CI23" i="1"/>
  <c r="CH23" i="1"/>
  <c r="CG23" i="1"/>
  <c r="BH23" i="1"/>
  <c r="BG23" i="1"/>
  <c r="BF23" i="1"/>
  <c r="BE23" i="1"/>
  <c r="AV23" i="1"/>
  <c r="AM23" i="1"/>
  <c r="AL23" i="1"/>
  <c r="AI23" i="1"/>
  <c r="AB23" i="1"/>
  <c r="AA23" i="1"/>
  <c r="Z23" i="1"/>
  <c r="Y23" i="1"/>
  <c r="X23" i="1"/>
  <c r="W23" i="1"/>
  <c r="R23" i="1"/>
  <c r="Q23" i="1"/>
  <c r="P23" i="1"/>
  <c r="M23" i="1"/>
  <c r="K23" i="1"/>
  <c r="J23" i="1"/>
  <c r="I23" i="1"/>
  <c r="H23" i="1"/>
  <c r="G23" i="1"/>
  <c r="F23" i="1"/>
  <c r="E23" i="1"/>
  <c r="D23" i="1"/>
  <c r="C23" i="1"/>
  <c r="B23" i="1"/>
  <c r="A23" i="1"/>
  <c r="FV22" i="1"/>
  <c r="FU22" i="1"/>
  <c r="FT22" i="1"/>
  <c r="FS22" i="1"/>
  <c r="FR22" i="1"/>
  <c r="FQ22" i="1"/>
  <c r="FP22" i="1"/>
  <c r="FM22" i="1"/>
  <c r="FJ22" i="1"/>
  <c r="FI22" i="1"/>
  <c r="FH22" i="1"/>
  <c r="EV22" i="1"/>
  <c r="ES22" i="1"/>
  <c r="EI22" i="1"/>
  <c r="DY22" i="1"/>
  <c r="DP22" i="1"/>
  <c r="DO22" i="1"/>
  <c r="DA22" i="1"/>
  <c r="CZ22" i="1"/>
  <c r="CV22" i="1"/>
  <c r="CU22" i="1"/>
  <c r="CT22" i="1"/>
  <c r="CS22" i="1"/>
  <c r="CR22" i="1"/>
  <c r="CO22" i="1"/>
  <c r="L22" i="1" s="1"/>
  <c r="CL22" i="1"/>
  <c r="CH22" i="1"/>
  <c r="CG22" i="1"/>
  <c r="BH22" i="1"/>
  <c r="BG22" i="1"/>
  <c r="BF22" i="1"/>
  <c r="BE22" i="1"/>
  <c r="AL22" i="1"/>
  <c r="AK22" i="1"/>
  <c r="AB22" i="1"/>
  <c r="AA22" i="1"/>
  <c r="Z22" i="1"/>
  <c r="Y22" i="1"/>
  <c r="X22" i="1"/>
  <c r="W22" i="1"/>
  <c r="J22" i="1"/>
  <c r="I22" i="1"/>
  <c r="H22" i="1"/>
  <c r="G22" i="1"/>
  <c r="E22" i="1"/>
  <c r="D22" i="1"/>
  <c r="C22" i="1"/>
  <c r="B22" i="1"/>
  <c r="A22" i="1"/>
  <c r="FV21" i="1"/>
  <c r="FU21" i="1"/>
  <c r="FT21" i="1"/>
  <c r="FS21" i="1"/>
  <c r="FR21" i="1"/>
  <c r="FQ21" i="1"/>
  <c r="FP21" i="1"/>
  <c r="FM21" i="1"/>
  <c r="FJ21" i="1"/>
  <c r="FI21" i="1"/>
  <c r="FH21" i="1"/>
  <c r="FE21" i="1"/>
  <c r="EV21" i="1"/>
  <c r="ES21" i="1"/>
  <c r="EI21" i="1"/>
  <c r="DY21" i="1"/>
  <c r="DP21" i="1"/>
  <c r="DO21" i="1"/>
  <c r="DA21" i="1"/>
  <c r="CZ21" i="1"/>
  <c r="CV21" i="1"/>
  <c r="CU21" i="1"/>
  <c r="CT21" i="1"/>
  <c r="CS21" i="1"/>
  <c r="CL21" i="1"/>
  <c r="CH21" i="1"/>
  <c r="CG21" i="1"/>
  <c r="BH21" i="1"/>
  <c r="BG21" i="1"/>
  <c r="BF21" i="1"/>
  <c r="BE21" i="1"/>
  <c r="AT21" i="1"/>
  <c r="AM21" i="1"/>
  <c r="AJ21" i="1"/>
  <c r="AI21" i="1"/>
  <c r="AB21" i="1"/>
  <c r="AA21" i="1"/>
  <c r="Z21" i="1"/>
  <c r="Y21" i="1"/>
  <c r="X21" i="1"/>
  <c r="W21" i="1"/>
  <c r="L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P20" i="1"/>
  <c r="CL20" i="1"/>
  <c r="CK20" i="1"/>
  <c r="CI20" i="1"/>
  <c r="CH20" i="1"/>
  <c r="CG20" i="1"/>
  <c r="BH20" i="1"/>
  <c r="BG20" i="1"/>
  <c r="BF20" i="1"/>
  <c r="BE20" i="1"/>
  <c r="AV20" i="1"/>
  <c r="AM20" i="1"/>
  <c r="AI20" i="1"/>
  <c r="AB20" i="1"/>
  <c r="AA20" i="1"/>
  <c r="Z20" i="1"/>
  <c r="Y20" i="1"/>
  <c r="X20" i="1"/>
  <c r="W20" i="1"/>
  <c r="O20" i="1"/>
  <c r="N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P19" i="1"/>
  <c r="CO19" i="1"/>
  <c r="CL19" i="1"/>
  <c r="CH19" i="1"/>
  <c r="CG19" i="1"/>
  <c r="BH19" i="1"/>
  <c r="BG19" i="1"/>
  <c r="BF19" i="1"/>
  <c r="BE19" i="1"/>
  <c r="AV19" i="1"/>
  <c r="AK19" i="1"/>
  <c r="AB19" i="1"/>
  <c r="AA19" i="1"/>
  <c r="Z19" i="1"/>
  <c r="Y19" i="1"/>
  <c r="X19" i="1"/>
  <c r="W19" i="1"/>
  <c r="T19" i="1"/>
  <c r="J19" i="1"/>
  <c r="I19" i="1"/>
  <c r="H19" i="1"/>
  <c r="G19" i="1"/>
  <c r="E19" i="1"/>
  <c r="D19" i="1"/>
  <c r="C19" i="1"/>
  <c r="B19" i="1"/>
  <c r="A19" i="1"/>
  <c r="FV18" i="1"/>
  <c r="FU18" i="1"/>
  <c r="FT18" i="1"/>
  <c r="FS18" i="1"/>
  <c r="FR18" i="1"/>
  <c r="FQ18" i="1"/>
  <c r="FP18" i="1"/>
  <c r="FM18" i="1"/>
  <c r="FJ18" i="1"/>
  <c r="FI18" i="1"/>
  <c r="FH18" i="1"/>
  <c r="FE18" i="1"/>
  <c r="EV18" i="1"/>
  <c r="ES18" i="1"/>
  <c r="EI18" i="1"/>
  <c r="DY18" i="1"/>
  <c r="DP18" i="1"/>
  <c r="DO18" i="1"/>
  <c r="DA18" i="1"/>
  <c r="CZ18" i="1"/>
  <c r="CV18" i="1"/>
  <c r="CU18" i="1"/>
  <c r="CT18" i="1"/>
  <c r="CS18" i="1"/>
  <c r="CR18" i="1"/>
  <c r="CL18" i="1"/>
  <c r="CI18" i="1"/>
  <c r="CH18" i="1"/>
  <c r="CG18" i="1"/>
  <c r="BH18" i="1"/>
  <c r="BG18" i="1"/>
  <c r="BF18" i="1"/>
  <c r="BE18" i="1"/>
  <c r="AK18" i="1"/>
  <c r="AJ18" i="1"/>
  <c r="AI18" i="1"/>
  <c r="AB18" i="1"/>
  <c r="AA18" i="1"/>
  <c r="Z18" i="1"/>
  <c r="Y18" i="1"/>
  <c r="X18" i="1"/>
  <c r="W18" i="1"/>
  <c r="T18" i="1"/>
  <c r="S18" i="1"/>
  <c r="R18" i="1"/>
  <c r="Q18" i="1"/>
  <c r="P18" i="1"/>
  <c r="M18" i="1"/>
  <c r="L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P17" i="1"/>
  <c r="CO17" i="1"/>
  <c r="FE17" i="1" s="1"/>
  <c r="CL17" i="1"/>
  <c r="CK17" i="1"/>
  <c r="CH17" i="1"/>
  <c r="CG17" i="1"/>
  <c r="BH17" i="1"/>
  <c r="BG17" i="1"/>
  <c r="BF17" i="1"/>
  <c r="BE17" i="1"/>
  <c r="AV17" i="1"/>
  <c r="AT17" i="1"/>
  <c r="AK17" i="1"/>
  <c r="AJ17" i="1"/>
  <c r="AA17" i="1"/>
  <c r="Z17" i="1"/>
  <c r="Y17" i="1"/>
  <c r="X17" i="1"/>
  <c r="W17" i="1"/>
  <c r="L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P16" i="1"/>
  <c r="CO16" i="1"/>
  <c r="FE16" i="1" s="1"/>
  <c r="CL16" i="1"/>
  <c r="CK16" i="1"/>
  <c r="CH16" i="1"/>
  <c r="CG16" i="1"/>
  <c r="BH16" i="1"/>
  <c r="BG16" i="1"/>
  <c r="BF16" i="1"/>
  <c r="BE16" i="1"/>
  <c r="AV16" i="1"/>
  <c r="AT16" i="1"/>
  <c r="AM16" i="1"/>
  <c r="AI16" i="1"/>
  <c r="AB16" i="1"/>
  <c r="AA16" i="1"/>
  <c r="Z16" i="1"/>
  <c r="Y16" i="1"/>
  <c r="X16" i="1"/>
  <c r="W16" i="1"/>
  <c r="S16" i="1"/>
  <c r="R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L15" i="1"/>
  <c r="CI15" i="1"/>
  <c r="CH15" i="1"/>
  <c r="CG15" i="1"/>
  <c r="BH15" i="1"/>
  <c r="BG15" i="1"/>
  <c r="BF15" i="1"/>
  <c r="BE15" i="1"/>
  <c r="AV15" i="1"/>
  <c r="AM15" i="1"/>
  <c r="AK15" i="1"/>
  <c r="AJ15" i="1"/>
  <c r="AI15" i="1"/>
  <c r="AB15" i="1"/>
  <c r="AA15" i="1"/>
  <c r="Z15" i="1"/>
  <c r="Y15" i="1"/>
  <c r="X15" i="1"/>
  <c r="W15" i="1"/>
  <c r="K15" i="1"/>
  <c r="J15" i="1"/>
  <c r="I15" i="1"/>
  <c r="H15" i="1"/>
  <c r="G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O14" i="1"/>
  <c r="FE14" i="1" s="1"/>
  <c r="CL14" i="1"/>
  <c r="CI14" i="1"/>
  <c r="CH14" i="1"/>
  <c r="CG14" i="1"/>
  <c r="BH14" i="1"/>
  <c r="BG14" i="1"/>
  <c r="BF14" i="1"/>
  <c r="BE14" i="1"/>
  <c r="AK14" i="1"/>
  <c r="AJ14" i="1"/>
  <c r="AA14" i="1"/>
  <c r="Z14" i="1"/>
  <c r="Y14" i="1"/>
  <c r="X14" i="1"/>
  <c r="W14" i="1"/>
  <c r="L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P13" i="1"/>
  <c r="CO13" i="1"/>
  <c r="FE13" i="1" s="1"/>
  <c r="CL13" i="1"/>
  <c r="CK13" i="1"/>
  <c r="CH13" i="1"/>
  <c r="CG13" i="1"/>
  <c r="BH13" i="1"/>
  <c r="BG13" i="1"/>
  <c r="BF13" i="1"/>
  <c r="BE13" i="1"/>
  <c r="AV13" i="1"/>
  <c r="AT13" i="1"/>
  <c r="AJ13" i="1"/>
  <c r="AI13" i="1"/>
  <c r="AB13" i="1"/>
  <c r="AA13" i="1"/>
  <c r="Z13" i="1"/>
  <c r="Y13" i="1"/>
  <c r="X13" i="1"/>
  <c r="W13" i="1"/>
  <c r="R13" i="1"/>
  <c r="Q13" i="1"/>
  <c r="P13" i="1"/>
  <c r="O13" i="1"/>
  <c r="N13" i="1"/>
  <c r="M13" i="1"/>
  <c r="K13" i="1"/>
  <c r="J13" i="1"/>
  <c r="I13" i="1"/>
  <c r="H13" i="1"/>
  <c r="G13" i="1"/>
  <c r="F13" i="1"/>
  <c r="E13" i="1"/>
  <c r="D13" i="1"/>
  <c r="C13" i="1"/>
  <c r="B13" i="1"/>
  <c r="A13" i="1"/>
  <c r="FV12" i="1"/>
  <c r="FU12" i="1"/>
  <c r="FT12" i="1"/>
  <c r="FS12" i="1"/>
  <c r="FR12" i="1"/>
  <c r="FQ12" i="1"/>
  <c r="FP12" i="1"/>
  <c r="FM12" i="1"/>
  <c r="FJ12" i="1"/>
  <c r="FI12" i="1"/>
  <c r="FH12" i="1"/>
  <c r="FE12" i="1"/>
  <c r="EV12" i="1"/>
  <c r="ES12" i="1"/>
  <c r="EI12" i="1"/>
  <c r="DY12" i="1"/>
  <c r="DP12" i="1"/>
  <c r="DO12" i="1"/>
  <c r="DA12" i="1"/>
  <c r="CZ12" i="1"/>
  <c r="CV12" i="1"/>
  <c r="CU12" i="1"/>
  <c r="CT12" i="1"/>
  <c r="CS12" i="1"/>
  <c r="CR12" i="1"/>
  <c r="CO12" i="1"/>
  <c r="CL12" i="1"/>
  <c r="CH12" i="1"/>
  <c r="CG12" i="1"/>
  <c r="BH12" i="1"/>
  <c r="BG12" i="1"/>
  <c r="BF12" i="1"/>
  <c r="BE12" i="1"/>
  <c r="AM12" i="1"/>
  <c r="AB12" i="1"/>
  <c r="AA12" i="1"/>
  <c r="Z12" i="1"/>
  <c r="Y12" i="1"/>
  <c r="X12" i="1"/>
  <c r="W12" i="1"/>
  <c r="L12" i="1"/>
  <c r="K12" i="1"/>
  <c r="J12" i="1"/>
  <c r="I12" i="1"/>
  <c r="H12" i="1"/>
  <c r="G12" i="1"/>
  <c r="E12" i="1"/>
  <c r="D12" i="1"/>
  <c r="C12" i="1"/>
  <c r="B12" i="1"/>
  <c r="A12" i="1"/>
  <c r="FV11" i="1"/>
  <c r="FU11" i="1"/>
  <c r="FT11" i="1"/>
  <c r="FS11" i="1"/>
  <c r="FR11" i="1"/>
  <c r="FQ11" i="1"/>
  <c r="FP11" i="1"/>
  <c r="FM11" i="1"/>
  <c r="FJ11" i="1"/>
  <c r="FI11" i="1"/>
  <c r="FH11" i="1"/>
  <c r="EV11" i="1"/>
  <c r="ES11" i="1"/>
  <c r="EI11" i="1"/>
  <c r="DY11" i="1"/>
  <c r="DP11" i="1"/>
  <c r="DO11" i="1"/>
  <c r="DA11" i="1"/>
  <c r="CZ11" i="1"/>
  <c r="CV11" i="1"/>
  <c r="CU11" i="1"/>
  <c r="CT11" i="1"/>
  <c r="CS11" i="1"/>
  <c r="CO11" i="1"/>
  <c r="FE11" i="1" s="1"/>
  <c r="CL11" i="1"/>
  <c r="CK11" i="1"/>
  <c r="CH11" i="1"/>
  <c r="CG11" i="1"/>
  <c r="BH11" i="1"/>
  <c r="BG11" i="1"/>
  <c r="BF11" i="1"/>
  <c r="BE11" i="1"/>
  <c r="AV11" i="1"/>
  <c r="AT11" i="1"/>
  <c r="AM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P10" i="1"/>
  <c r="CO10" i="1"/>
  <c r="FE10" i="1" s="1"/>
  <c r="CL10" i="1"/>
  <c r="CH10" i="1"/>
  <c r="CG10" i="1"/>
  <c r="BH10" i="1"/>
  <c r="BG10" i="1"/>
  <c r="BF10" i="1"/>
  <c r="BE10" i="1"/>
  <c r="AV10" i="1"/>
  <c r="AK10" i="1"/>
  <c r="AI10" i="1"/>
  <c r="AB10" i="1"/>
  <c r="AA10" i="1"/>
  <c r="Z10" i="1"/>
  <c r="Y10" i="1"/>
  <c r="X10" i="1"/>
  <c r="W10" i="1"/>
  <c r="K10" i="1"/>
  <c r="J10" i="1"/>
  <c r="I10" i="1"/>
  <c r="H10" i="1"/>
  <c r="G10" i="1"/>
  <c r="E10" i="1"/>
  <c r="D10" i="1"/>
  <c r="C10" i="1"/>
  <c r="B10" i="1"/>
  <c r="A10" i="1"/>
  <c r="FV9" i="1"/>
  <c r="FU9" i="1"/>
  <c r="FT9" i="1"/>
  <c r="FS9" i="1"/>
  <c r="FR9" i="1"/>
  <c r="FQ9" i="1"/>
  <c r="FP9" i="1"/>
  <c r="FM9" i="1"/>
  <c r="FJ9" i="1"/>
  <c r="FI9" i="1"/>
  <c r="FH9" i="1"/>
  <c r="FE9" i="1"/>
  <c r="EV9" i="1"/>
  <c r="ES9" i="1"/>
  <c r="EI9" i="1"/>
  <c r="DY9" i="1"/>
  <c r="DP9" i="1"/>
  <c r="DO9" i="1"/>
  <c r="DA9" i="1"/>
  <c r="CZ9" i="1"/>
  <c r="CV9" i="1"/>
  <c r="CU9" i="1"/>
  <c r="CT9" i="1"/>
  <c r="CS9" i="1"/>
  <c r="CP9" i="1"/>
  <c r="CO9" i="1"/>
  <c r="CL9" i="1"/>
  <c r="CH9" i="1"/>
  <c r="CG9" i="1"/>
  <c r="BH9" i="1"/>
  <c r="BG9" i="1"/>
  <c r="BF9" i="1"/>
  <c r="BE9" i="1"/>
  <c r="AT9" i="1"/>
  <c r="AJ9" i="1"/>
  <c r="AI9" i="1"/>
  <c r="AB9" i="1"/>
  <c r="AA9" i="1"/>
  <c r="Z9" i="1"/>
  <c r="Y9" i="1"/>
  <c r="X9" i="1"/>
  <c r="W9" i="1"/>
  <c r="L9" i="1"/>
  <c r="J9" i="1"/>
  <c r="I9" i="1"/>
  <c r="H9" i="1"/>
  <c r="G9" i="1"/>
  <c r="E9" i="1"/>
  <c r="D9" i="1"/>
  <c r="C9" i="1"/>
  <c r="B9" i="1"/>
  <c r="A9" i="1"/>
  <c r="FV8" i="1"/>
  <c r="FU8" i="1"/>
  <c r="FT8" i="1"/>
  <c r="FS8" i="1"/>
  <c r="FR8" i="1"/>
  <c r="FQ8" i="1"/>
  <c r="FP8" i="1"/>
  <c r="FM8" i="1"/>
  <c r="FJ8" i="1"/>
  <c r="FI8" i="1"/>
  <c r="FH8" i="1"/>
  <c r="EV8" i="1"/>
  <c r="ES8" i="1"/>
  <c r="EI8" i="1"/>
  <c r="DY8" i="1"/>
  <c r="DP8" i="1"/>
  <c r="DO8" i="1"/>
  <c r="DA8" i="1"/>
  <c r="CZ8" i="1"/>
  <c r="CV8" i="1"/>
  <c r="CU8" i="1"/>
  <c r="CT8" i="1"/>
  <c r="CS8" i="1"/>
  <c r="CP8" i="1"/>
  <c r="CO8" i="1"/>
  <c r="FE8" i="1" s="1"/>
  <c r="CL8" i="1"/>
  <c r="CJ8" i="1"/>
  <c r="CH8" i="1"/>
  <c r="CG8" i="1"/>
  <c r="BH8" i="1"/>
  <c r="BG8" i="1"/>
  <c r="BF8" i="1"/>
  <c r="BE8" i="1"/>
  <c r="AM8" i="1"/>
  <c r="AK8" i="1"/>
  <c r="AB8" i="1"/>
  <c r="AA8" i="1"/>
  <c r="Z8" i="1"/>
  <c r="Y8" i="1"/>
  <c r="X8" i="1"/>
  <c r="W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L7" i="1"/>
  <c r="CK7" i="1"/>
  <c r="CI7" i="1"/>
  <c r="CH7" i="1"/>
  <c r="CG7" i="1"/>
  <c r="BH7" i="1"/>
  <c r="BG7" i="1"/>
  <c r="BF7" i="1"/>
  <c r="BE7" i="1"/>
  <c r="AV7" i="1"/>
  <c r="AT7" i="1"/>
  <c r="AM7" i="1"/>
  <c r="AL7" i="1"/>
  <c r="AK7" i="1"/>
  <c r="AJ7" i="1"/>
  <c r="AI7" i="1"/>
  <c r="AB7" i="1"/>
  <c r="AA7" i="1"/>
  <c r="Z7" i="1"/>
  <c r="Y7" i="1"/>
  <c r="X7" i="1"/>
  <c r="W7" i="1"/>
  <c r="U7" i="1"/>
  <c r="T7" i="1"/>
  <c r="S7" i="1"/>
  <c r="N7" i="1"/>
  <c r="M7" i="1"/>
  <c r="K7" i="1"/>
  <c r="J7" i="1"/>
  <c r="I7" i="1"/>
  <c r="H7" i="1"/>
  <c r="G7" i="1"/>
  <c r="E7" i="1"/>
  <c r="D7" i="1"/>
  <c r="C7" i="1"/>
  <c r="B7" i="1"/>
  <c r="A7" i="1"/>
  <c r="FV6" i="1"/>
  <c r="FU6" i="1"/>
  <c r="FT6" i="1"/>
  <c r="FS6" i="1"/>
  <c r="FR6" i="1"/>
  <c r="FQ6" i="1"/>
  <c r="FP6" i="1"/>
  <c r="FM6" i="1"/>
  <c r="FJ6" i="1"/>
  <c r="FI6" i="1"/>
  <c r="FH6" i="1"/>
  <c r="FE6" i="1"/>
  <c r="EV6" i="1"/>
  <c r="ES6" i="1"/>
  <c r="EI6" i="1"/>
  <c r="DY6" i="1"/>
  <c r="DP6" i="1"/>
  <c r="DO6" i="1"/>
  <c r="DA6" i="1"/>
  <c r="CZ6" i="1"/>
  <c r="CV6" i="1"/>
  <c r="CU6" i="1"/>
  <c r="CT6" i="1"/>
  <c r="CS6" i="1"/>
  <c r="CP6" i="1"/>
  <c r="CO6" i="1"/>
  <c r="L6" i="1" s="1"/>
  <c r="CL6" i="1"/>
  <c r="CK6" i="1"/>
  <c r="CI6" i="1"/>
  <c r="CH6" i="1"/>
  <c r="CG6" i="1"/>
  <c r="BH6" i="1"/>
  <c r="BG6" i="1"/>
  <c r="BF6" i="1"/>
  <c r="BE6" i="1"/>
  <c r="AM6" i="1"/>
  <c r="AI6" i="1"/>
  <c r="AB6" i="1"/>
  <c r="AA6" i="1"/>
  <c r="Z6" i="1"/>
  <c r="Y6" i="1"/>
  <c r="X6" i="1"/>
  <c r="W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O5" i="1"/>
  <c r="L5" i="1" s="1"/>
  <c r="CL5" i="1"/>
  <c r="CI5" i="1"/>
  <c r="CH5" i="1"/>
  <c r="CG5" i="1"/>
  <c r="BH5" i="1"/>
  <c r="BG5" i="1"/>
  <c r="BF5" i="1"/>
  <c r="BE5" i="1"/>
  <c r="AK5" i="1"/>
  <c r="AJ5" i="1"/>
  <c r="AB5" i="1"/>
  <c r="AA5" i="1"/>
  <c r="Z5" i="1"/>
  <c r="Y5" i="1"/>
  <c r="X5" i="1"/>
  <c r="W5" i="1"/>
  <c r="J5" i="1"/>
  <c r="I5" i="1"/>
  <c r="H5" i="1"/>
  <c r="G5" i="1"/>
  <c r="E5" i="1"/>
  <c r="D5" i="1"/>
  <c r="C5" i="1"/>
  <c r="B5" i="1"/>
  <c r="A5" i="1"/>
  <c r="AA4" i="1"/>
  <c r="J4" i="1"/>
  <c r="I4" i="1"/>
  <c r="H4" i="1"/>
  <c r="F4" i="1"/>
  <c r="D4" i="1"/>
  <c r="B4" i="1"/>
  <c r="A4" i="1"/>
  <c r="L15" i="1" l="1"/>
  <c r="FE15" i="1"/>
  <c r="AT6" i="1"/>
  <c r="AL6" i="1"/>
  <c r="F6" i="1"/>
  <c r="L7" i="1"/>
  <c r="FE7" i="1"/>
  <c r="AT19" i="1"/>
  <c r="F19" i="1"/>
  <c r="FE24" i="1"/>
  <c r="L24" i="1"/>
  <c r="AT20" i="1"/>
  <c r="AL20" i="1"/>
  <c r="AT15" i="1"/>
  <c r="AL15" i="1"/>
  <c r="F15" i="1"/>
  <c r="F10" i="1"/>
  <c r="AT10" i="1"/>
  <c r="FE20" i="1"/>
  <c r="L20" i="1"/>
  <c r="FE23" i="1"/>
  <c r="L23" i="1"/>
  <c r="AL24" i="1"/>
  <c r="AT24" i="1"/>
  <c r="CQ24" i="1"/>
  <c r="CJ19" i="1"/>
  <c r="CQ14" i="1"/>
  <c r="CJ9" i="1"/>
  <c r="CJ22" i="1"/>
  <c r="CQ17" i="1"/>
  <c r="CQ22" i="1"/>
  <c r="CJ17" i="1"/>
  <c r="CQ15" i="1"/>
  <c r="CJ13" i="1"/>
  <c r="CJ12" i="1"/>
  <c r="CJ10" i="1"/>
  <c r="CQ7" i="1"/>
  <c r="CQ23" i="1"/>
  <c r="CJ14" i="1"/>
  <c r="CJ5" i="1"/>
  <c r="V9" i="2"/>
  <c r="U10" i="1" s="1"/>
  <c r="U9" i="2"/>
  <c r="T10" i="1" s="1"/>
  <c r="P9" i="2"/>
  <c r="O10" i="1" s="1"/>
  <c r="O9" i="2"/>
  <c r="N10" i="1" s="1"/>
  <c r="CJ23" i="1"/>
  <c r="AV18" i="1"/>
  <c r="K18" i="1"/>
  <c r="FO21" i="1"/>
  <c r="F21" i="1"/>
  <c r="AL21" i="1"/>
  <c r="Q23" i="2"/>
  <c r="P24" i="1" s="1"/>
  <c r="P23" i="2"/>
  <c r="O24" i="1" s="1"/>
  <c r="S23" i="2"/>
  <c r="R24" i="1" s="1"/>
  <c r="R23" i="2"/>
  <c r="Q24" i="1" s="1"/>
  <c r="O23" i="2"/>
  <c r="N24" i="1" s="1"/>
  <c r="AL8" i="1"/>
  <c r="L19" i="1"/>
  <c r="FE19" i="1"/>
  <c r="K21" i="1"/>
  <c r="N9" i="2"/>
  <c r="M10" i="1" s="1"/>
  <c r="P20" i="2"/>
  <c r="O21" i="1" s="1"/>
  <c r="O20" i="2"/>
  <c r="N21" i="1" s="1"/>
  <c r="V20" i="2"/>
  <c r="U21" i="1" s="1"/>
  <c r="U20" i="2"/>
  <c r="T21" i="1" s="1"/>
  <c r="K22" i="1"/>
  <c r="FO22" i="1"/>
  <c r="AV22" i="1"/>
  <c r="N23" i="2"/>
  <c r="M24" i="1" s="1"/>
  <c r="P34" i="2"/>
  <c r="O34" i="2"/>
  <c r="S34" i="2"/>
  <c r="R34" i="2"/>
  <c r="Q34" i="2"/>
  <c r="CJ20" i="1"/>
  <c r="Q9" i="2"/>
  <c r="P10" i="1" s="1"/>
  <c r="P10" i="2"/>
  <c r="O11" i="1" s="1"/>
  <c r="O10" i="2"/>
  <c r="N11" i="1" s="1"/>
  <c r="FO14" i="1"/>
  <c r="F14" i="1"/>
  <c r="K8" i="1"/>
  <c r="CQ19" i="1"/>
  <c r="O4" i="2"/>
  <c r="N5" i="1" s="1"/>
  <c r="N4" i="2"/>
  <c r="M5" i="1" s="1"/>
  <c r="V4" i="2"/>
  <c r="U5" i="1" s="1"/>
  <c r="U4" i="2"/>
  <c r="T5" i="1" s="1"/>
  <c r="N20" i="2"/>
  <c r="M21" i="1" s="1"/>
  <c r="T21" i="2"/>
  <c r="S22" i="1" s="1"/>
  <c r="S21" i="2"/>
  <c r="R22" i="1" s="1"/>
  <c r="Q21" i="2"/>
  <c r="P22" i="1" s="1"/>
  <c r="P21" i="2"/>
  <c r="O22" i="1" s="1"/>
  <c r="T23" i="2"/>
  <c r="S24" i="1" s="1"/>
  <c r="Q25" i="2"/>
  <c r="P25" i="2"/>
  <c r="V25" i="2"/>
  <c r="U25" i="2"/>
  <c r="O32" i="2"/>
  <c r="N32" i="2"/>
  <c r="V32" i="2"/>
  <c r="U32" i="2"/>
  <c r="T33" i="2"/>
  <c r="S33" i="2"/>
  <c r="U33" i="2"/>
  <c r="Q33" i="2"/>
  <c r="R33" i="2"/>
  <c r="N34" i="2"/>
  <c r="CJ6" i="1"/>
  <c r="CJ7" i="1"/>
  <c r="FO8" i="1"/>
  <c r="CQ10" i="1"/>
  <c r="CJ11" i="1"/>
  <c r="P7" i="2"/>
  <c r="O8" i="1" s="1"/>
  <c r="O7" i="2"/>
  <c r="N8" i="1" s="1"/>
  <c r="R7" i="2"/>
  <c r="Q8" i="1" s="1"/>
  <c r="Q7" i="2"/>
  <c r="P8" i="1" s="1"/>
  <c r="R9" i="2"/>
  <c r="Q10" i="1" s="1"/>
  <c r="N10" i="2"/>
  <c r="M11" i="1" s="1"/>
  <c r="R13" i="2"/>
  <c r="Q14" i="1" s="1"/>
  <c r="Q13" i="2"/>
  <c r="P14" i="1" s="1"/>
  <c r="U13" i="2"/>
  <c r="T14" i="1" s="1"/>
  <c r="T13" i="2"/>
  <c r="S14" i="1" s="1"/>
  <c r="U23" i="2"/>
  <c r="T24" i="1" s="1"/>
  <c r="P32" i="2"/>
  <c r="T34" i="2"/>
  <c r="F5" i="1"/>
  <c r="L8" i="1"/>
  <c r="FE22" i="1"/>
  <c r="P4" i="2"/>
  <c r="O5" i="1" s="1"/>
  <c r="S9" i="2"/>
  <c r="R10" i="1" s="1"/>
  <c r="AL12" i="1"/>
  <c r="N13" i="2"/>
  <c r="M14" i="1" s="1"/>
  <c r="R20" i="2"/>
  <c r="Q21" i="1" s="1"/>
  <c r="N26" i="2"/>
  <c r="O33" i="2"/>
  <c r="P39" i="2"/>
  <c r="O39" i="2"/>
  <c r="R39" i="2"/>
  <c r="Q39" i="2"/>
  <c r="N39" i="2"/>
  <c r="CR13" i="1"/>
  <c r="CJ24" i="1"/>
  <c r="AL9" i="1"/>
  <c r="K9" i="1"/>
  <c r="R10" i="2"/>
  <c r="Q11" i="1" s="1"/>
  <c r="S20" i="2"/>
  <c r="R21" i="1" s="1"/>
  <c r="O26" i="2"/>
  <c r="R32" i="2"/>
  <c r="V34" i="2"/>
  <c r="K6" i="1"/>
  <c r="F9" i="1"/>
  <c r="L16" i="1"/>
  <c r="F18" i="1"/>
  <c r="CJ18" i="1"/>
  <c r="R4" i="2"/>
  <c r="Q5" i="1" s="1"/>
  <c r="T7" i="2"/>
  <c r="S8" i="1" s="1"/>
  <c r="AL13" i="1"/>
  <c r="AJ20" i="1"/>
  <c r="AJ10" i="1"/>
  <c r="AJ23" i="1"/>
  <c r="AJ24" i="1"/>
  <c r="AJ6" i="1"/>
  <c r="S25" i="2"/>
  <c r="S32" i="2"/>
  <c r="V33" i="2"/>
  <c r="T39" i="2"/>
  <c r="Q20" i="2"/>
  <c r="P21" i="1" s="1"/>
  <c r="N21" i="2"/>
  <c r="M22" i="1" s="1"/>
  <c r="N25" i="2"/>
  <c r="V26" i="2"/>
  <c r="U26" i="2"/>
  <c r="R26" i="2"/>
  <c r="P26" i="2"/>
  <c r="Q26" i="2"/>
  <c r="N33" i="2"/>
  <c r="CQ8" i="1"/>
  <c r="CQ13" i="1"/>
  <c r="CQ16" i="1"/>
  <c r="N7" i="2"/>
  <c r="M8" i="1" s="1"/>
  <c r="CK22" i="1"/>
  <c r="CR17" i="1"/>
  <c r="CK12" i="1"/>
  <c r="CR20" i="1"/>
  <c r="CK15" i="1"/>
  <c r="CR23" i="1"/>
  <c r="CK14" i="1"/>
  <c r="CK9" i="1"/>
  <c r="CK5" i="1"/>
  <c r="CR19" i="1"/>
  <c r="CK18" i="1"/>
  <c r="CK8" i="1"/>
  <c r="Q10" i="2"/>
  <c r="P11" i="1" s="1"/>
  <c r="O21" i="2"/>
  <c r="N22" i="1" s="1"/>
  <c r="V23" i="2"/>
  <c r="U24" i="1" s="1"/>
  <c r="O25" i="2"/>
  <c r="Q32" i="2"/>
  <c r="U34" i="2"/>
  <c r="R41" i="2"/>
  <c r="Q41" i="2"/>
  <c r="V41" i="2"/>
  <c r="AV6" i="1"/>
  <c r="CR8" i="1"/>
  <c r="AL14" i="1"/>
  <c r="CR16" i="1"/>
  <c r="CJ21" i="1"/>
  <c r="Q4" i="2"/>
  <c r="P5" i="1" s="1"/>
  <c r="S5" i="2"/>
  <c r="R6" i="1" s="1"/>
  <c r="R5" i="2"/>
  <c r="Q6" i="1" s="1"/>
  <c r="P5" i="2"/>
  <c r="O6" i="1" s="1"/>
  <c r="O5" i="2"/>
  <c r="N6" i="1" s="1"/>
  <c r="S7" i="2"/>
  <c r="R8" i="1" s="1"/>
  <c r="T9" i="2"/>
  <c r="S10" i="1" s="1"/>
  <c r="T11" i="2"/>
  <c r="S12" i="1" s="1"/>
  <c r="S11" i="2"/>
  <c r="R12" i="1" s="1"/>
  <c r="U11" i="2"/>
  <c r="T12" i="1" s="1"/>
  <c r="R11" i="2"/>
  <c r="Q12" i="1" s="1"/>
  <c r="O13" i="2"/>
  <c r="N14" i="1" s="1"/>
  <c r="V14" i="2"/>
  <c r="U15" i="1" s="1"/>
  <c r="U14" i="2"/>
  <c r="T15" i="1" s="1"/>
  <c r="O14" i="2"/>
  <c r="N15" i="1" s="1"/>
  <c r="N14" i="2"/>
  <c r="M15" i="1" s="1"/>
  <c r="R21" i="2"/>
  <c r="Q22" i="1" s="1"/>
  <c r="R25" i="2"/>
  <c r="P33" i="2"/>
  <c r="T38" i="2"/>
  <c r="S38" i="2"/>
  <c r="R38" i="2"/>
  <c r="Q38" i="2"/>
  <c r="P38" i="2"/>
  <c r="S39" i="2"/>
  <c r="N41" i="2"/>
  <c r="L10" i="1"/>
  <c r="AV14" i="1"/>
  <c r="CR14" i="1"/>
  <c r="CK24" i="1"/>
  <c r="N5" i="2"/>
  <c r="M6" i="1" s="1"/>
  <c r="S8" i="2"/>
  <c r="R9" i="1" s="1"/>
  <c r="R8" i="2"/>
  <c r="Q9" i="1" s="1"/>
  <c r="V8" i="2"/>
  <c r="U9" i="1" s="1"/>
  <c r="S10" i="2"/>
  <c r="R11" i="1" s="1"/>
  <c r="N11" i="2"/>
  <c r="M12" i="1" s="1"/>
  <c r="P13" i="2"/>
  <c r="O14" i="1" s="1"/>
  <c r="P14" i="2"/>
  <c r="O15" i="1" s="1"/>
  <c r="AL16" i="1"/>
  <c r="K16" i="1"/>
  <c r="AL19" i="1"/>
  <c r="K19" i="1"/>
  <c r="T20" i="2"/>
  <c r="S21" i="1" s="1"/>
  <c r="U21" i="2"/>
  <c r="T22" i="1" s="1"/>
  <c r="N38" i="2"/>
  <c r="AL5" i="1"/>
  <c r="F7" i="1"/>
  <c r="S4" i="2"/>
  <c r="R5" i="1" s="1"/>
  <c r="Q5" i="2"/>
  <c r="P6" i="1" s="1"/>
  <c r="CP21" i="1"/>
  <c r="CI16" i="1"/>
  <c r="CP11" i="1"/>
  <c r="CP24" i="1"/>
  <c r="CI19" i="1"/>
  <c r="CP14" i="1"/>
  <c r="CI21" i="1"/>
  <c r="CI11" i="1"/>
  <c r="CP22" i="1"/>
  <c r="CI17" i="1"/>
  <c r="CP15" i="1"/>
  <c r="CI13" i="1"/>
  <c r="CI12" i="1"/>
  <c r="CI10" i="1"/>
  <c r="CI9" i="1"/>
  <c r="CP7" i="1"/>
  <c r="U7" i="2"/>
  <c r="T8" i="1" s="1"/>
  <c r="N8" i="2"/>
  <c r="M9" i="1" s="1"/>
  <c r="O11" i="2"/>
  <c r="N12" i="1" s="1"/>
  <c r="R18" i="2"/>
  <c r="Q19" i="1" s="1"/>
  <c r="Q18" i="2"/>
  <c r="P19" i="1" s="1"/>
  <c r="T18" i="2"/>
  <c r="S19" i="1" s="1"/>
  <c r="S18" i="2"/>
  <c r="R19" i="1" s="1"/>
  <c r="V21" i="2"/>
  <c r="U22" i="1" s="1"/>
  <c r="T26" i="2"/>
  <c r="R29" i="2"/>
  <c r="Q29" i="2"/>
  <c r="U29" i="2"/>
  <c r="S29" i="2"/>
  <c r="T29" i="2"/>
  <c r="FO5" i="1"/>
  <c r="CQ9" i="1"/>
  <c r="CR11" i="1"/>
  <c r="CP12" i="1"/>
  <c r="FO12" i="1"/>
  <c r="AL18" i="1"/>
  <c r="CP18" i="1"/>
  <c r="FO18" i="1"/>
  <c r="AV21" i="1"/>
  <c r="CQ21" i="1"/>
  <c r="CI22" i="1"/>
  <c r="F20" i="1"/>
  <c r="T4" i="2"/>
  <c r="S5" i="1" s="1"/>
  <c r="T5" i="2"/>
  <c r="S6" i="1" s="1"/>
  <c r="V7" i="2"/>
  <c r="U8" i="1" s="1"/>
  <c r="O8" i="2"/>
  <c r="N9" i="1" s="1"/>
  <c r="U10" i="2"/>
  <c r="T11" i="1" s="1"/>
  <c r="P11" i="2"/>
  <c r="O12" i="1" s="1"/>
  <c r="V13" i="2"/>
  <c r="U14" i="1" s="1"/>
  <c r="R14" i="2"/>
  <c r="Q15" i="1" s="1"/>
  <c r="AL17" i="1"/>
  <c r="N18" i="2"/>
  <c r="M19" i="1" s="1"/>
  <c r="N29" i="2"/>
  <c r="U38" i="2"/>
  <c r="V39" i="2"/>
  <c r="S41" i="2"/>
  <c r="CR7" i="1"/>
  <c r="FO9" i="1"/>
  <c r="CQ11" i="1"/>
  <c r="F12" i="1"/>
  <c r="AJ12" i="1"/>
  <c r="L13" i="1"/>
  <c r="CJ15" i="1"/>
  <c r="CQ20" i="1"/>
  <c r="T10" i="2"/>
  <c r="S11" i="1" s="1"/>
  <c r="S13" i="2"/>
  <c r="R14" i="1" s="1"/>
  <c r="Q14" i="2"/>
  <c r="P15" i="1" s="1"/>
  <c r="P15" i="2"/>
  <c r="O16" i="1" s="1"/>
  <c r="O15" i="2"/>
  <c r="N16" i="1" s="1"/>
  <c r="V15" i="2"/>
  <c r="U16" i="1" s="1"/>
  <c r="T25" i="2"/>
  <c r="T32" i="2"/>
  <c r="O38" i="2"/>
  <c r="U39" i="2"/>
  <c r="P41" i="2"/>
  <c r="T43" i="2"/>
  <c r="S43" i="2"/>
  <c r="R43" i="2"/>
  <c r="Q43" i="2"/>
  <c r="P43" i="2"/>
  <c r="AV5" i="1"/>
  <c r="CP5" i="1"/>
  <c r="CQ6" i="1"/>
  <c r="F8" i="1"/>
  <c r="AV9" i="1"/>
  <c r="CQ5" i="1"/>
  <c r="CR6" i="1"/>
  <c r="AJ8" i="1"/>
  <c r="CI8" i="1"/>
  <c r="CR9" i="1"/>
  <c r="CK10" i="1"/>
  <c r="L11" i="1"/>
  <c r="AV12" i="1"/>
  <c r="CQ12" i="1"/>
  <c r="K14" i="1"/>
  <c r="AJ16" i="1"/>
  <c r="CJ16" i="1"/>
  <c r="CQ18" i="1"/>
  <c r="AJ19" i="1"/>
  <c r="CK19" i="1"/>
  <c r="CR21" i="1"/>
  <c r="F22" i="1"/>
  <c r="AJ22" i="1"/>
  <c r="CR24" i="1"/>
  <c r="U5" i="2"/>
  <c r="T6" i="1" s="1"/>
  <c r="P8" i="2"/>
  <c r="O9" i="1" s="1"/>
  <c r="V10" i="2"/>
  <c r="U11" i="1" s="1"/>
  <c r="Q11" i="2"/>
  <c r="P12" i="1" s="1"/>
  <c r="S14" i="2"/>
  <c r="R15" i="1" s="1"/>
  <c r="Q15" i="2"/>
  <c r="P16" i="1" s="1"/>
  <c r="T16" i="2"/>
  <c r="S17" i="1" s="1"/>
  <c r="S16" i="2"/>
  <c r="R17" i="1" s="1"/>
  <c r="R16" i="2"/>
  <c r="Q17" i="1" s="1"/>
  <c r="Q16" i="2"/>
  <c r="P17" i="1" s="1"/>
  <c r="O18" i="2"/>
  <c r="N19" i="1" s="1"/>
  <c r="FO24" i="1"/>
  <c r="F24" i="1"/>
  <c r="AL11" i="1"/>
  <c r="AL10" i="1"/>
  <c r="AM19" i="1"/>
  <c r="AM9" i="1"/>
  <c r="AM22" i="1"/>
  <c r="AM17" i="1"/>
  <c r="AM13" i="1"/>
  <c r="AM10" i="1"/>
  <c r="AM18" i="1"/>
  <c r="AM14" i="1"/>
  <c r="AM5" i="1"/>
  <c r="O29" i="2"/>
  <c r="V38" i="2"/>
  <c r="T41" i="2"/>
  <c r="O43" i="2"/>
  <c r="AK9" i="1"/>
  <c r="AK11" i="1"/>
  <c r="AK12" i="1"/>
  <c r="V19" i="2"/>
  <c r="U20" i="1" s="1"/>
  <c r="U19" i="2"/>
  <c r="T20" i="1" s="1"/>
  <c r="V24" i="2"/>
  <c r="U24" i="2"/>
  <c r="V40" i="2"/>
  <c r="U40" i="2"/>
  <c r="AK23" i="1"/>
  <c r="AK13" i="1"/>
  <c r="AK16" i="1"/>
  <c r="Q27" i="2"/>
  <c r="P27" i="2"/>
  <c r="V35" i="2"/>
  <c r="U35" i="2"/>
  <c r="AK6" i="1"/>
  <c r="AK20" i="1"/>
  <c r="FO11" i="1"/>
  <c r="F11" i="1"/>
  <c r="N19" i="2"/>
  <c r="M20" i="1" s="1"/>
  <c r="N24" i="2"/>
  <c r="O27" i="2"/>
  <c r="AB24" i="1"/>
  <c r="AB14" i="1"/>
  <c r="AB17" i="1"/>
  <c r="S31" i="2"/>
  <c r="R31" i="2"/>
  <c r="O35" i="2"/>
  <c r="R36" i="2"/>
  <c r="Q36" i="2"/>
  <c r="N40"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<sst xmlns="http://schemas.openxmlformats.org/spreadsheetml/2006/main" count="804" uniqueCount="641">
  <si>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</si>
  <si>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</si>
  <si>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</si>
  <si>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</si>
  <si>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</si>
  <si>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</si>
  <si>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</si>
  <si>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</si>
  <si>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</si>
  <si>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</si>
  <si>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</si>
  <si>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</si>
  <si>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</si>
  <si>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</si>
  <si>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</si>
  <si>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</si>
  <si>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</si>
  <si>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</si>
  <si>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</si>
  <si>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</si>
  <si>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</si>
  <si>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</si>
  <si>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</si>
  <si>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</si>
  <si>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</si>
  <si>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</si>
  <si>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</si>
  <si>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</si>
  <si>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</si>
  <si>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</si>
  <si>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</si>
  <si>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</si>
  <si>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</si>
  <si>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</si>
  <si>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</si>
  <si>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</si>
  <si>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</si>
  <si>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</si>
  <si>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</si>
  <si>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</si>
  <si>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</si>
  <si>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</si>
  <si>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</si>
  <si>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</si>
  <si>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</si>
  <si>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</si>
  <si>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</si>
  <si>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</si>
  <si>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</si>
  <si>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</si>
  <si>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</si>
  <si>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</si>
  <si>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</si>
  <si>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</si>
  <si>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</si>
  <si>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</si>
  <si>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</si>
  <si>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</si>
  <si>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</si>
  <si>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</si>
  <si>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</si>
  <si>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</si>
  <si>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</si>
  <si>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</si>
  <si>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</si>
  <si>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</si>
  <si>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</si>
  <si>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</si>
  <si>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</si>
  <si>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</si>
  <si>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</si>
  <si>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</si>
  <si>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</si>
  <si>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</si>
  <si>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</si>
  <si>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</si>
  <si>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</si>
  <si>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</si>
  <si>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</si>
  <si>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</si>
  <si>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</si>
  <si>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</si>
  <si>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</si>
  <si>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</si>
  <si>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</si>
  <si>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</si>
  <si>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</si>
  <si>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</si>
  <si>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</si>
  <si>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</si>
  <si>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</si>
  <si>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</si>
  <si>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</si>
  <si>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</si>
  <si>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</si>
  <si>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</si>
  <si>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</si>
  <si>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</si>
  <si>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</si>
  <si>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</si>
  <si>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</si>
  <si>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</si>
  <si>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</si>
  <si>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</si>
  <si>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</si>
  <si>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</si>
  <si>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</si>
  <si>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</si>
  <si>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</si>
  <si>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</si>
  <si>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</si>
  <si>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</si>
  <si>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</si>
  <si>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</si>
  <si>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</si>
  <si>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</si>
  <si>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</si>
  <si>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</si>
  <si>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</si>
  <si>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</si>
  <si>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</si>
  <si>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</si>
  <si>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</si>
  <si>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</si>
  <si>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</si>
  <si>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</si>
  <si>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</si>
  <si>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</si>
  <si>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</si>
  <si>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</si>
  <si>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</si>
  <si>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</si>
  <si>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</si>
  <si>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</si>
  <si>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</si>
  <si>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</si>
  <si>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</si>
  <si>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</si>
  <si>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</si>
  <si>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</si>
  <si>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</si>
  <si>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</si>
  <si>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</si>
  <si>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</si>
  <si>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</si>
  <si>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</si>
  <si>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</si>
  <si>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</si>
  <si>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</si>
  <si>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</si>
  <si>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</si>
  <si>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</si>
  <si>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</si>
  <si>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</si>
  <si>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</si>
  <si>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</si>
  <si>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</si>
  <si>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</si>
  <si>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</si>
  <si>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</si>
  <si>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</si>
  <si>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</si>
  <si>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</si>
  <si>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</si>
  <si>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</si>
  <si>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</si>
  <si>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</si>
  <si>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</si>
  <si>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</si>
  <si>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</si>
  <si>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</si>
  <si>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</si>
  <si>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</si>
  <si>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</si>
  <si>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</si>
  <si>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</si>
  <si>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</si>
  <si>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</si>
  <si>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</si>
  <si>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</si>
  <si>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</si>
  <si>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</si>
  <si>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</si>
  <si>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</si>
  <si>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</si>
  <si>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</si>
  <si>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</si>
  <si>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</si>
  <si>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</si>
  <si>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</si>
  <si>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</si>
  <si>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</si>
  <si>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</si>
  <si>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</si>
  <si>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</si>
  <si>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</si>
  <si>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</si>
  <si>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</si>
  <si>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</si>
  <si>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</si>
  <si>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</si>
  <si>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</si>
  <si>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</si>
  <si>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</si>
  <si>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</si>
  <si>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</si>
  <si>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</si>
  <si>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</si>
  <si>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</si>
  <si>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</si>
  <si>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</si>
  <si>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</si>
  <si>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</si>
  <si>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</si>
  <si>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</si>
  <si>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</si>
  <si>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</si>
  <si>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</si>
  <si>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</si>
  <si>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</si>
  <si>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</si>
  <si>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</si>
  <si>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</si>
  <si>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</si>
  <si>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</si>
  <si>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</si>
  <si>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</si>
  <si>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</si>
  <si>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</si>
  <si>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</si>
  <si>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</si>
  <si>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</si>
  <si>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</si>
  <si>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</si>
  <si>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</si>
  <si>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</si>
  <si>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</si>
  <si>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</si>
  <si>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</si>
  <si>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</si>
  <si>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</si>
  <si>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</si>
  <si>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</si>
  <si>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</si>
  <si>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</si>
  <si>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</si>
  <si>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</si>
  <si>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</si>
  <si>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</si>
  <si>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</si>
  <si>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</si>
  <si>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</si>
  <si>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</si>
  <si>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</si>
  <si>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</si>
  <si>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</si>
  <si>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</si>
  <si>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</si>
  <si>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</si>
  <si>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</si>
  <si>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</si>
  <si>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</si>
  <si>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</si>
  <si>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</si>
  <si>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</si>
  <si>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</si>
  <si>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</si>
  <si>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</si>
  <si>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</si>
  <si>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</si>
  <si>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</si>
  <si>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</si>
  <si>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</si>
  <si>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</si>
  <si>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</si>
  <si>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</si>
  <si>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</si>
  <si>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</si>
  <si>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</si>
  <si>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</si>
  <si>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</si>
  <si>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</si>
  <si>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</si>
  <si>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</si>
  <si>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</si>
  <si>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</si>
  <si>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</si>
  <si>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</si>
  <si>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</si>
  <si>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</si>
  <si>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</si>
  <si>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</si>
  <si>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</si>
  <si>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</si>
  <si>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</si>
  <si>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</si>
  <si>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</si>
  <si>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</si>
  <si>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</si>
  <si>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</si>
  <si>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</si>
  <si>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</si>
  <si>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</si>
  <si>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</si>
  <si>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</si>
  <si>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</si>
  <si>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</si>
  <si>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</si>
  <si>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</si>
  <si>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</si>
  <si>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</si>
  <si>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</si>
  <si>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</si>
  <si>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</si>
  <si>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</si>
  <si>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</si>
  <si>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</si>
  <si>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</si>
  <si>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</si>
  <si>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</si>
  <si>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</si>
  <si>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</si>
  <si>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</si>
  <si>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</si>
  <si>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</si>
  <si>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</si>
  <si>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</si>
  <si>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</si>
  <si>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</si>
  <si>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</si>
  <si>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</si>
  <si>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</si>
  <si>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</si>
  <si>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</si>
  <si>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</si>
  <si>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</si>
  <si>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</si>
  <si>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</si>
  <si>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</si>
  <si>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</si>
  <si>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</si>
  <si>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</si>
  <si>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</si>
  <si>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</si>
  <si>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</si>
  <si>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</si>
  <si>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</si>
  <si>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</si>
  <si>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</si>
  <si>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</si>
  <si>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</si>
  <si>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</si>
  <si>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</si>
  <si>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</si>
  <si>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</si>
  <si>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E6410, Latitude E6500, Latitude E6510, Precision M2400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</si>
  <si>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</si>
  <si>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</si>
  <si>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</si>
  <si>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</si>
  <si>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</si>
  <si>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</si>
  <si>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</si>
  <si>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</si>
  <si>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</si>
  <si>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</si>
  <si>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</si>
  <si>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</si>
  <si>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</si>
  <si>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</si>
  <si>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</si>
  <si>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</si>
  <si>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</si>
  <si>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</si>
  <si>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</si>
  <si>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</si>
  <si>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</si>
  <si>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</si>
  <si>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</si>
  <si>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</si>
  <si>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</si>
  <si>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</si>
  <si>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</si>
  <si>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</si>
  <si>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</si>
  <si>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</si>
  <si>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</si>
  <si>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</si>
  <si>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</si>
  <si>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</si>
  <si>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</si>
  <si>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</si>
  <si>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</si>
  <si>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</si>
  <si>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</si>
  <si>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</si>
  <si>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</si>
  <si>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</si>
  <si>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</si>
  <si>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</si>
  <si>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</si>
  <si>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</si>
  <si>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</si>
  <si>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</si>
  <si>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</si>
  <si>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</si>
  <si>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</si>
  <si>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</si>
  <si>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</si>
  <si>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</si>
  <si>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</si>
  <si>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</si>
  <si>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</si>
  <si>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</si>
  <si>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</si>
  <si>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</si>
  <si>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Item_type</t>
  </si>
  <si>
    <t>laptop-computer-replacement-parts</t>
  </si>
  <si>
    <t>Dell 4300 Regular - IT</t>
  </si>
  <si>
    <t>Dell 4300 Regular - ES</t>
  </si>
  <si>
    <t>Default quantity</t>
  </si>
  <si>
    <t>Dell 4300 Regular - UK</t>
  </si>
  <si>
    <t>Dell 4300 Regular - NOR</t>
  </si>
  <si>
    <t>Format</t>
  </si>
  <si>
    <t>PartialUpdate</t>
  </si>
  <si>
    <t>Dell 4300 Regular - BE</t>
  </si>
  <si>
    <t>Dell 4300 Regular - CH</t>
  </si>
  <si>
    <t>Dell 4300 Regular - US INT</t>
  </si>
  <si>
    <t>Bullet Point 1:</t>
  </si>
  <si>
    <t>Dell 4300 Regular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</si>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</sst>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4CA4F15" TargetMode="External"/><Relationship Id="rId1" Type="http://schemas.openxmlformats.org/officeDocument/2006/relationships/externalLinkPath" Target="file:///44CA4F1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640</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vervangend  toetsenbord met achtergrondverlichting voor Dell  Latitude E4300, Latitude E6410, Latitude E6500, Latitude E6510, Precision M2400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vervangend Duitse toetsenbord met achtergrondverlichting voor Dell  Latitude E4300, Latitude E6410, Latitude E6500, Latitude E6510, Precision M2400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IF(ISBLANK(Values!F4),"",IF(Values!J4,Values!$B$23,Values!$B$33))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5" s="33" t="str">
        <f>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5" s="2" t="str">
        <f>IF(ISBLANK(Values!F4),"",Values!$B$25)</f>
        <v xml:space="preserve">♻️ ECOFRIENDLY PRODUCT - Koop gerenoveerd, KOOP GROEN! Verminder meer dan 80% koolstofdioxide door onze refurbished toetsenborden te kopen, in vergelijking met het aanschaffen van een nieuw toetsenbord! </v>
      </c>
      <c r="AL5" s="2" t="str">
        <f>IF(ISBLANK(Values!F4),"",SUBSTITUTE(SUBSTITUTE(IF(Values!$K4, Values!$B$26, Values!$B$33), "{language}", Values!$I4), "{flag}", INDEX(options!$E$1:$E$20, Values!$W4)))</f>
        <v xml:space="preserve">👉 LAYOUT - 🇩🇪 Duitse GEEN achtergrondverlichting. </v>
      </c>
      <c r="AM5" s="2" t="str">
        <f>SUBSTITUTE(IF(ISBLANK(Values!F4),"",Values!$B$27),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5" s="28" t="str">
        <f>IF(ISBLANK(Values!F4),"",Values!I4)</f>
        <v>Duitse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Denemarken</v>
      </c>
      <c r="CZ5" s="2" t="str">
        <f>IF(ISBLANK(Values!F4),"","No")</f>
        <v>No</v>
      </c>
      <c r="DA5" s="2" t="str">
        <f>IF(ISBLANK(Values!F4),"","No")</f>
        <v>No</v>
      </c>
      <c r="DO5" s="2" t="str">
        <f>IF(ISBLANK(Values!F4),"","Parts")</f>
        <v>Parts</v>
      </c>
      <c r="DP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IF(ISBLANK(Values!$F4), "", "not_applicable")</f>
        <v>not_applicable</v>
      </c>
      <c r="EI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64"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vervangend Frans toetsenbord met achtergrondverlichting voor Dell  Latitude E4300, Latitude E6410, Latitude E6500, Latitude E6510, Precision M2400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IF(ISBLANK(Values!F5),"",IF(Values!J5,Values!$B$23,Values!$B$33))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6" s="33" t="str">
        <f>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6" s="2" t="str">
        <f>IF(ISBLANK(Values!F5),"",Values!$B$25)</f>
        <v xml:space="preserve">♻️ ECOFRIENDLY PRODUCT - Koop gerenoveerd, KOOP GROEN! Verminder meer dan 80% koolstofdioxide door onze refurbished toetsenborden te kopen, in vergelijking met het aanschaffen van een nieuw toetsenbord! </v>
      </c>
      <c r="AL6" s="2" t="str">
        <f>IF(ISBLANK(Values!F5),"",SUBSTITUTE(SUBSTITUTE(IF(Values!$K5, Values!$B$26, Values!$B$33), "{language}", Values!$I5), "{flag}", INDEX(options!$E$1:$E$20, Values!$W5)))</f>
        <v xml:space="preserve">👉 LAYOUT - 🇫🇷 Frans GEEN achtergrondverlichting. </v>
      </c>
      <c r="AM6" s="2" t="str">
        <f>SUBSTITUTE(IF(ISBLANK(Values!F5),"",Values!$B$27),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6" s="28" t="str">
        <f>IF(ISBLANK(Values!F5),"",Values!I5)</f>
        <v>Frans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Denemarken</v>
      </c>
      <c r="CZ6" s="2" t="str">
        <f>IF(ISBLANK(Values!F5),"","No")</f>
        <v>No</v>
      </c>
      <c r="DA6" s="2" t="str">
        <f>IF(ISBLANK(Values!F5),"","No")</f>
        <v>No</v>
      </c>
      <c r="DO6" s="2" t="str">
        <f>IF(ISBLANK(Values!F5),"","Parts")</f>
        <v>Parts</v>
      </c>
      <c r="DP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IF(ISBLANK(Values!$F5), "", "not_applicable")</f>
        <v>not_applicable</v>
      </c>
      <c r="EI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64"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vervangend Italiaans toetsenbord met achtergrondverlichting voor Dell  Latitude E4300, Latitude E6410, Latitude E6500, Latitude E6510, Precision M2400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IF(ISBLANK(Values!F6),"",IF(Values!J6,Values!$B$23,Values!$B$33))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7" s="33" t="str">
        <f>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7" s="2" t="str">
        <f>IF(ISBLANK(Values!F6),"",Values!$B$25)</f>
        <v xml:space="preserve">♻️ ECOFRIENDLY PRODUCT - Koop gerenoveerd, KOOP GROEN! Verminder meer dan 80% koolstofdioxide door onze refurbished toetsenborden te kopen, in vergelijking met het aanschaffen van een nieuw toetsenbord! </v>
      </c>
      <c r="AL7" s="2" t="str">
        <f>IF(ISBLANK(Values!F6),"",SUBSTITUTE(SUBSTITUTE(IF(Values!$K6, Values!$B$26, Values!$B$33), "{language}", Values!$I6), "{flag}", INDEX(options!$E$1:$E$20, Values!$W6)))</f>
        <v xml:space="preserve">👉 LAYOUT - 🇮🇹 Italiaans GEEN achtergrondverlichting. </v>
      </c>
      <c r="AM7" s="2" t="str">
        <f>SUBSTITUTE(IF(ISBLANK(Values!F6),"",Values!$B$27),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7" s="28" t="str">
        <f>IF(ISBLANK(Values!F6),"",Values!I6)</f>
        <v>Italiaans</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Denemarken</v>
      </c>
      <c r="CZ7" s="2" t="str">
        <f>IF(ISBLANK(Values!F6),"","No")</f>
        <v>No</v>
      </c>
      <c r="DA7" s="2" t="str">
        <f>IF(ISBLANK(Values!F6),"","No")</f>
        <v>No</v>
      </c>
      <c r="DO7" s="2" t="str">
        <f>IF(ISBLANK(Values!F6),"","Parts")</f>
        <v>Parts</v>
      </c>
      <c r="DP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IF(ISBLANK(Values!$F6), "", "not_applicable")</f>
        <v>not_applicable</v>
      </c>
      <c r="EI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64"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vervangend Spaans toetsenbord met achtergrondverlichting voor Dell  Latitude E4300, Latitude E6410, Latitude E6500, Latitude E6510, Precision M2400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IF(ISBLANK(Values!F7),"",IF(Values!J7,Values!$B$23,Values!$B$33))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8" s="33" t="str">
        <f>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8" s="2" t="str">
        <f>IF(ISBLANK(Values!F7),"",Values!$B$25)</f>
        <v xml:space="preserve">♻️ ECOFRIENDLY PRODUCT - Koop gerenoveerd, KOOP GROEN! Verminder meer dan 80% koolstofdioxide door onze refurbished toetsenborden te kopen, in vergelijking met het aanschaffen van een nieuw toetsenbord! </v>
      </c>
      <c r="AL8" s="2" t="str">
        <f>IF(ISBLANK(Values!F7),"",SUBSTITUTE(SUBSTITUTE(IF(Values!$K7, Values!$B$26, Values!$B$33), "{language}", Values!$I7), "{flag}", INDEX(options!$E$1:$E$20, Values!$W7)))</f>
        <v xml:space="preserve">👉 LAYOUT - 🇪🇸 Spaans GEEN achtergrondverlichting. </v>
      </c>
      <c r="AM8" s="2" t="str">
        <f>SUBSTITUTE(IF(ISBLANK(Values!F7),"",Values!$B$27),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8" s="28" t="str">
        <f>IF(ISBLANK(Values!F7),"",Values!I7)</f>
        <v>Spaans</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Denemarken</v>
      </c>
      <c r="CZ8" s="2" t="str">
        <f>IF(ISBLANK(Values!F7),"","No")</f>
        <v>No</v>
      </c>
      <c r="DA8" s="2" t="str">
        <f>IF(ISBLANK(Values!F7),"","No")</f>
        <v>No</v>
      </c>
      <c r="DO8" s="2" t="str">
        <f>IF(ISBLANK(Values!F7),"","Parts")</f>
        <v>Parts</v>
      </c>
      <c r="DP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IF(ISBLANK(Values!$F7), "", "not_applicable")</f>
        <v>not_applicable</v>
      </c>
      <c r="EI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64"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vervangend UK toetsenbord met achtergrondverlichting voor Dell  Latitude E4300, Latitude E6410, Latitude E6500, Latitude E6510, Precision M2400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IF(ISBLANK(Values!F8),"",IF(Values!J8,Values!$B$23,Values!$B$33))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9" s="33" t="str">
        <f>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9" s="2" t="str">
        <f>IF(ISBLANK(Values!F8),"",Values!$B$25)</f>
        <v xml:space="preserve">♻️ ECOFRIENDLY PRODUCT - Koop gerenoveerd, KOOP GROEN! Verminder meer dan 80% koolstofdioxide door onze refurbished toetsenborden te kopen, in vergelijking met het aanschaffen van een nieuw toetsenbord! </v>
      </c>
      <c r="AL9" s="2" t="str">
        <f>IF(ISBLANK(Values!F8),"",SUBSTITUTE(SUBSTITUTE(IF(Values!$K8, Values!$B$26, Values!$B$33), "{language}", Values!$I8), "{flag}", INDEX(options!$E$1:$E$20, Values!$W8)))</f>
        <v xml:space="preserve">👉 LAYOUT - 🇬🇧 UK GEEN achtergrondverlichting. </v>
      </c>
      <c r="AM9" s="2" t="str">
        <f>SUBSTITUTE(IF(ISBLANK(Values!F8),"",Values!$B$27),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Denemarken</v>
      </c>
      <c r="CZ9" s="2" t="str">
        <f>IF(ISBLANK(Values!F8),"","No")</f>
        <v>No</v>
      </c>
      <c r="DA9" s="2" t="str">
        <f>IF(ISBLANK(Values!F8),"","No")</f>
        <v>No</v>
      </c>
      <c r="DO9" s="2" t="str">
        <f>IF(ISBLANK(Values!F8),"","Parts")</f>
        <v>Parts</v>
      </c>
      <c r="DP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IF(ISBLANK(Values!$F8), "", "not_applicable")</f>
        <v>not_applicable</v>
      </c>
      <c r="EI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64"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vervangend Scandinavisch - Scandinavisch toetsenbord met achtergrondverlichting voor Dell  Latitude E4300, Latitude E6410, Latitude E6500, Latitude E6510, Precision M2400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IF(ISBLANK(Values!F9),"",IF(Values!J9,Values!$B$23,Values!$B$33))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0" s="33" t="str">
        <f>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0" s="2" t="str">
        <f>IF(ISBLANK(Values!F9),"",Values!$B$25)</f>
        <v xml:space="preserve">♻️ ECOFRIENDLY PRODUCT - Koop gerenoveerd, KOOP GROEN! Verminder meer dan 80% koolstofdioxide door onze refurbished toetsenborden te kopen, in vergelijking met het aanschaffen van een nieuw toetsenbord! </v>
      </c>
      <c r="AL10" s="2" t="str">
        <f>IF(ISBLANK(Values!F9),"",SUBSTITUTE(SUBSTITUTE(IF(Values!$K9, Values!$B$26, Values!$B$33), "{language}", Values!$I9), "{flag}", INDEX(options!$E$1:$E$20, Values!$W9)))</f>
        <v xml:space="preserve">👉 LAYOUT - 🇸🇪 🇫🇮 🇳🇴 🇩🇰 Scandinavisch - Scandinavisch GEEN achtergrondverlichting. </v>
      </c>
      <c r="AM10" s="2" t="str">
        <f>SUBSTITUTE(IF(ISBLANK(Values!F9),"",Values!$B$27),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0" s="28" t="str">
        <f>IF(ISBLANK(Values!F9),"",Values!I9)</f>
        <v>Scandinavisch - Scandinavisch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Denemarken</v>
      </c>
      <c r="CZ10" s="2" t="str">
        <f>IF(ISBLANK(Values!F9),"","No")</f>
        <v>No</v>
      </c>
      <c r="DA10" s="2" t="str">
        <f>IF(ISBLANK(Values!F9),"","No")</f>
        <v>No</v>
      </c>
      <c r="DO10" s="2" t="str">
        <f>IF(ISBLANK(Values!F9),"","Parts")</f>
        <v>Parts</v>
      </c>
      <c r="DP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IF(ISBLANK(Values!$F9), "", "not_applicable")</f>
        <v>not_applicable</v>
      </c>
      <c r="EI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64"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vervangend Belgisch toetsenbord met achtergrondverlichting voor Dell  Latitude E4300, Latitude E6410, Latitude E6500, Latitude E6510, Precision M2400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IF(ISBLANK(Values!F10),"",IF(Values!J10,Values!$B$23,Values!$B$33))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1" s="33" t="str">
        <f>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1" s="2" t="str">
        <f>IF(ISBLANK(Values!F10),"",Values!$B$25)</f>
        <v xml:space="preserve">♻️ ECOFRIENDLY PRODUCT - Koop gerenoveerd, KOOP GROEN! Verminder meer dan 80% koolstofdioxide door onze refurbished toetsenborden te kopen, in vergelijking met het aanschaffen van een nieuw toetsenbord! </v>
      </c>
      <c r="AL11" s="2" t="str">
        <f>IF(ISBLANK(Values!F10),"",SUBSTITUTE(SUBSTITUTE(IF(Values!$K10, Values!$B$26, Values!$B$33), "{language}", Values!$I10), "{flag}", INDEX(options!$E$1:$E$20, Values!$W10)))</f>
        <v xml:space="preserve">👉 LAYOUT - 🇧🇪 Belgisch GEEN achtergrondverlichting. </v>
      </c>
      <c r="AM11" s="2" t="str">
        <f>SUBSTITUTE(IF(ISBLANK(Values!F10),"",Values!$B$27),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1" s="28" t="str">
        <f>IF(ISBLANK(Values!F10),"",Values!I10)</f>
        <v>Belgisch</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Denemarken</v>
      </c>
      <c r="CZ11" s="2" t="str">
        <f>IF(ISBLANK(Values!F10),"","No")</f>
        <v>No</v>
      </c>
      <c r="DA11" s="2" t="str">
        <f>IF(ISBLANK(Values!F10),"","No")</f>
        <v>No</v>
      </c>
      <c r="DO11" s="2" t="str">
        <f>IF(ISBLANK(Values!F10),"","Parts")</f>
        <v>Parts</v>
      </c>
      <c r="DP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IF(ISBLANK(Values!$F10), "", "not_applicable")</f>
        <v>not_applicable</v>
      </c>
      <c r="EI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64"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vervangend Zwitsers toetsenbord met achtergrondverlichting voor Dell  Latitude E4300, Latitude E6410, Latitude E6500, Latitude E6510, Precision M2400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IF(ISBLANK(Values!F11),"",IF(Values!J11,Values!$B$23,Values!$B$33))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2" s="33" t="str">
        <f>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2" s="2" t="str">
        <f>IF(ISBLANK(Values!F11),"",Values!$B$25)</f>
        <v xml:space="preserve">♻️ ECOFRIENDLY PRODUCT - Koop gerenoveerd, KOOP GROEN! Verminder meer dan 80% koolstofdioxide door onze refurbished toetsenborden te kopen, in vergelijking met het aanschaffen van een nieuw toetsenbord! </v>
      </c>
      <c r="AL12" s="2" t="str">
        <f>IF(ISBLANK(Values!F11),"",SUBSTITUTE(SUBSTITUTE(IF(Values!$K11, Values!$B$26, Values!$B$33), "{language}", Values!$I11), "{flag}", INDEX(options!$E$1:$E$20, Values!$W11)))</f>
        <v xml:space="preserve">👉 LAYOUT - 🇨🇭 Zwitsers GEEN achtergrondverlichting. </v>
      </c>
      <c r="AM12" s="2" t="str">
        <f>SUBSTITUTE(IF(ISBLANK(Values!F11),"",Values!$B$27),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2" s="28" t="str">
        <f>IF(ISBLANK(Values!F11),"",Values!I11)</f>
        <v>Zwitsers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Denemarken</v>
      </c>
      <c r="CZ12" s="2" t="str">
        <f>IF(ISBLANK(Values!F11),"","No")</f>
        <v>No</v>
      </c>
      <c r="DA12" s="2" t="str">
        <f>IF(ISBLANK(Values!F11),"","No")</f>
        <v>No</v>
      </c>
      <c r="DO12" s="2" t="str">
        <f>IF(ISBLANK(Values!F11),"","Parts")</f>
        <v>Parts</v>
      </c>
      <c r="DP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IF(ISBLANK(Values!$F11), "", "not_applicable")</f>
        <v>not_applicable</v>
      </c>
      <c r="EI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64"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vervangend US Internationaal toetsenbord met achtergrondverlichting voor Dell  Latitude E4300, Latitude E6410, Latitude E6500, Latitude E6510, Precision M2400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IF(ISBLANK(Values!F12),"",IF(Values!J12,Values!$B$23,Values!$B$33))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3" s="33" t="str">
        <f>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3" s="2" t="str">
        <f>IF(ISBLANK(Values!F12),"",Values!$B$25)</f>
        <v xml:space="preserve">♻️ ECOFRIENDLY PRODUCT - Koop gerenoveerd, KOOP GROEN! Verminder meer dan 80% koolstofdioxide door onze refurbished toetsenborden te kopen, in vergelijking met het aanschaffen van een nieuw toetsenbord! </v>
      </c>
      <c r="AL13" s="2" t="str">
        <f>IF(ISBLANK(Values!F12),"",SUBSTITUTE(SUBSTITUTE(IF(Values!$K12, Values!$B$26, Values!$B$33), "{language}", Values!$I12), "{flag}", INDEX(options!$E$1:$E$20, Values!$W12)))</f>
        <v xml:space="preserve">👉 LAYOUT - 🇺🇸 with € symbol US Internationaal GEEN achtergrondverlichting. </v>
      </c>
      <c r="AM13" s="2" t="str">
        <f>SUBSTITUTE(IF(ISBLANK(Values!F12),"",Values!$B$27),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3" s="28" t="str">
        <f>IF(ISBLANK(Values!F12),"",Values!I12)</f>
        <v>US Internationaal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Denemarken</v>
      </c>
      <c r="CZ13" s="2" t="str">
        <f>IF(ISBLANK(Values!F12),"","No")</f>
        <v>No</v>
      </c>
      <c r="DA13" s="2" t="str">
        <f>IF(ISBLANK(Values!F12),"","No")</f>
        <v>No</v>
      </c>
      <c r="DO13" s="2" t="str">
        <f>IF(ISBLANK(Values!F12),"","Parts")</f>
        <v>Parts</v>
      </c>
      <c r="DP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IF(ISBLANK(Values!$F12), "", "not_applicable")</f>
        <v>not_applicable</v>
      </c>
      <c r="EI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64"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vervangend US toetsenbord met achtergrondverlichting voor Dell  Latitude E4300, Latitude E6410, Latitude E6500, Latitude E6510, Precision M2400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IF(ISBLANK(Values!F13),"",IF(Values!J13,Values!$B$23,Values!$B$33))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4" s="33" t="str">
        <f>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4" s="2" t="str">
        <f>IF(ISBLANK(Values!F13),"",Values!$B$25)</f>
        <v xml:space="preserve">♻️ ECOFRIENDLY PRODUCT - Koop gerenoveerd, KOOP GROEN! Verminder meer dan 80% koolstofdioxide door onze refurbished toetsenborden te kopen, in vergelijking met het aanschaffen van een nieuw toetsenbord! </v>
      </c>
      <c r="AL14" s="2" t="str">
        <f>IF(ISBLANK(Values!F13),"",SUBSTITUTE(SUBSTITUTE(IF(Values!$K13, Values!$B$26, Values!$B$33), "{language}", Values!$I13), "{flag}", INDEX(options!$E$1:$E$20, Values!$W13)))</f>
        <v xml:space="preserve">👉 LAYOUT - 🇺🇸 US GEEN achtergrondverlichting. </v>
      </c>
      <c r="AM14" s="2" t="str">
        <f>SUBSTITUTE(IF(ISBLANK(Values!F13),"",Values!$B$27),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Denemarken</v>
      </c>
      <c r="CZ14" s="2" t="str">
        <f>IF(ISBLANK(Values!F13),"","No")</f>
        <v>No</v>
      </c>
      <c r="DA14" s="2" t="str">
        <f>IF(ISBLANK(Values!F13),"","No")</f>
        <v>No</v>
      </c>
      <c r="DO14" s="2" t="str">
        <f>IF(ISBLANK(Values!F13),"","Parts")</f>
        <v>Parts</v>
      </c>
      <c r="DP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IF(ISBLANK(Values!$F13), "", "not_applicable")</f>
        <v>not_applicable</v>
      </c>
      <c r="EI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64"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5714401431015</v>
      </c>
      <c r="E15" s="2" t="str">
        <f>IF(ISBLANK(Values!F14),"","EAN")</f>
        <v>EAN</v>
      </c>
      <c r="F15" s="28" t="str">
        <f>IF(ISBLANK(Values!F14),"",IF(Values!K14, SUBSTITUTE(Values!$B$1, "{language}", Values!I14) &amp; " " &amp;Values!$B$3, SUBSTITUTE(Values!$B$2, "{language}", Values!$I14) &amp; " " &amp;Values!$B$3))</f>
        <v>vervangend Duitse toetsenbord zonder achtergrondverlichting voor Dell  Latitude E4300, Latitude E6410, Latitude E6500, Latitude E6510, Precision M2400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5" t="str">
        <f>IF(ISBLANK(Values!F14),"",IF(Values!J14,Values!$B$23,Values!$B$33))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5" s="33" t="str">
        <f>IF(ISBLANK(Values!F14),"",Values!$B$24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5" s="2" t="str">
        <f>IF(ISBLANK(Values!F14),"",Values!$B$25)</f>
        <v xml:space="preserve">♻️ ECOFRIENDLY PRODUCT - Koop gerenoveerd, KOOP GROEN! Verminder meer dan 80% koolstofdioxide door onze refurbished toetsenborden te kopen, in vergelijking met het aanschaffen van een nieuw toetsenbord! </v>
      </c>
      <c r="AL15" s="2" t="str">
        <f>IF(ISBLANK(Values!F14),"",SUBSTITUTE(SUBSTITUTE(IF(Values!$K14, Values!$B$26, Values!$B$33), "{language}", Values!$I14), "{flag}", INDEX(options!$E$1:$E$20, Values!$W14)))</f>
        <v>👉 LAYOUT - 🇩🇪 Duitse zonder achtergrondverlichting.</v>
      </c>
      <c r="AM15" s="2" t="str">
        <f>SUBSTITUTE(IF(ISBLANK(Values!F14),"",Values!$B$27),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5" s="28" t="str">
        <f>IF(ISBLANK(Values!F14),"",Values!I14)</f>
        <v>Duitse</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Denemarken</v>
      </c>
      <c r="CZ15" s="2" t="str">
        <f>IF(ISBLANK(Values!F14),"","No")</f>
        <v>No</v>
      </c>
      <c r="DA15" s="2" t="str">
        <f>IF(ISBLANK(Values!F14),"","No")</f>
        <v>No</v>
      </c>
      <c r="DO15" s="2" t="str">
        <f>IF(ISBLANK(Values!F14),"","Parts")</f>
        <v>Parts</v>
      </c>
      <c r="DP15" s="2" t="str">
        <f>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IF(ISBLANK(Values!$F14), "", "not_applicable")</f>
        <v>not_applicable</v>
      </c>
      <c r="EI15" s="2" t="str">
        <f>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24.99</v>
      </c>
    </row>
    <row r="16" spans="1:193" ht="64"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5714401431022</v>
      </c>
      <c r="E16" s="2" t="str">
        <f>IF(ISBLANK(Values!F15),"","EAN")</f>
        <v>EAN</v>
      </c>
      <c r="F16" s="28" t="str">
        <f>IF(ISBLANK(Values!F15),"",IF(Values!K15, SUBSTITUTE(Values!$B$1, "{language}", Values!I15) &amp; " " &amp;Values!$B$3, SUBSTITUTE(Values!$B$2, "{language}", Values!$I15) &amp; " " &amp;Values!$B$3))</f>
        <v>vervangend Frans toetsenbord zonder achtergrondverlichting voor Dell  Latitude E4300, Latitude E6410, Latitude E6500, Latitude E6510, Precision M2400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https://raw.githubusercontent.com/PatrickVibild/TellusAmazonPictures/master/pictures/DELL/E4300/RG/DE/1.jpg</v>
      </c>
      <c r="N16" s="28" t="str">
        <f>IF(ISBLANK(Values!$G15),"",Values!O15)</f>
        <v>https://raw.githubusercontent.com/PatrickVibild/TellusAmazonPictures/master/pictures/DELL/E4300/RG/DE/2.jpg</v>
      </c>
      <c r="O16" s="28" t="str">
        <f>IF(ISBLANK(Values!$G15),"",Values!P15)</f>
        <v>https://raw.githubusercontent.com/PatrickVibild/TellusAmazonPictures/master/pictures/DELL/E4300/RG/DE/3.jpg</v>
      </c>
      <c r="P16" s="28" t="str">
        <f>IF(ISBLANK(Values!$G15),"",Values!Q15)</f>
        <v>https://raw.githubusercontent.com/PatrickVibild/TellusAmazonPictures/master/pictures/DELL/E4300/RG/DE/4.jpg</v>
      </c>
      <c r="Q16" s="28" t="str">
        <f>IF(ISBLANK(Values!$G15),"",Values!R15)</f>
        <v>https://raw.githubusercontent.com/PatrickVibild/TellusAmazonPictures/master/pictures/DELL/E4300/RG/DE/5.jpg</v>
      </c>
      <c r="R16" s="28" t="str">
        <f>IF(ISBLANK(Values!$G15),"",Values!S15)</f>
        <v>https://raw.githubusercontent.com/PatrickVibild/TellusAmazonPictures/master/pictures/DELL/E4300/RG/DE/6.jpg</v>
      </c>
      <c r="S16" s="28" t="str">
        <f>IF(ISBLANK(Values!$G15),"",Values!T15)</f>
        <v>https://raw.githubusercontent.com/PatrickVibild/TellusAmazonPictures/master/pictures/DELL/E4300/RG/DE/7.jpg</v>
      </c>
      <c r="T16" s="28" t="str">
        <f>IF(ISBLANK(Values!$G15),"",Values!U15)</f>
        <v>https://raw.githubusercontent.com/PatrickVibild/TellusAmazonPictures/master/pictures/DELL/E4300/RG/DE/8.jpg</v>
      </c>
      <c r="U16" s="28" t="str">
        <f>IF(ISBLANK(Values!$G15),"",Values!V15)</f>
        <v>https://raw.githubusercontent.com/PatrickVibild/TellusAmazonPictures/master/pictures/DELL/E4300/RG/DE/9.jpg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5" t="str">
        <f>IF(ISBLANK(Values!F15),"",IF(Values!J15,Values!$B$23,Values!$B$33))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6" s="33" t="str">
        <f>IF(ISBLANK(Values!F15),"",Values!$B$24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6" s="2" t="str">
        <f>IF(ISBLANK(Values!F15),"",Values!$B$25)</f>
        <v xml:space="preserve">♻️ ECOFRIENDLY PRODUCT - Koop gerenoveerd, KOOP GROEN! Verminder meer dan 80% koolstofdioxide door onze refurbished toetsenborden te kopen, in vergelijking met het aanschaffen van een nieuw toetsenbord! </v>
      </c>
      <c r="AL16" s="2" t="str">
        <f>IF(ISBLANK(Values!F15),"",SUBSTITUTE(SUBSTITUTE(IF(Values!$K15, Values!$B$26, Values!$B$33), "{language}", Values!$I15), "{flag}", INDEX(options!$E$1:$E$20, Values!$W15)))</f>
        <v>👉 LAYOUT - 🇫🇷 Frans zonder achtergrondverlichting.</v>
      </c>
      <c r="AM16" s="2" t="str">
        <f>SUBSTITUTE(IF(ISBLANK(Values!F15),"",Values!$B$27),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6" s="28" t="str">
        <f>IF(ISBLANK(Values!F15),"",Values!I15)</f>
        <v>Frans</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Denemarken</v>
      </c>
      <c r="CZ16" s="2" t="str">
        <f>IF(ISBLANK(Values!F15),"","No")</f>
        <v>No</v>
      </c>
      <c r="DA16" s="2" t="str">
        <f>IF(ISBLANK(Values!F15),"","No")</f>
        <v>No</v>
      </c>
      <c r="DO16" s="2" t="str">
        <f>IF(ISBLANK(Values!F15),"","Parts")</f>
        <v>Parts</v>
      </c>
      <c r="DP16" s="2" t="str">
        <f>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IF(ISBLANK(Values!$F15), "", "not_applicable")</f>
        <v>not_applicable</v>
      </c>
      <c r="EI16" s="2" t="str">
        <f>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24.99</v>
      </c>
    </row>
    <row r="17" spans="1:193" ht="64"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5714401431039</v>
      </c>
      <c r="E17" s="2" t="str">
        <f>IF(ISBLANK(Values!F16),"","EAN")</f>
        <v>EAN</v>
      </c>
      <c r="F17" s="28" t="str">
        <f>IF(ISBLANK(Values!F16),"",IF(Values!K16, SUBSTITUTE(Values!$B$1, "{language}", Values!I16) &amp; " " &amp;Values!$B$3, SUBSTITUTE(Values!$B$2, "{language}", Values!$I16) &amp; " " &amp;Values!$B$3))</f>
        <v>vervangend Italiaans toetsenbord zonder achtergrondverlichting voor Dell  Latitude E4300, Latitude E6410, Latitude E6500, Latitude E6510, Precision M2400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https://raw.githubusercontent.com/PatrickVibild/TellusAmazonPictures/master/pictures/DELL/E4300/RG/DE/1.jpg</v>
      </c>
      <c r="N17" s="28" t="str">
        <f>IF(ISBLANK(Values!$G16),"",Values!O16)</f>
        <v>https://raw.githubusercontent.com/PatrickVibild/TellusAmazonPictures/master/pictures/DELL/E4300/RG/DE/2.jpg</v>
      </c>
      <c r="O17" s="28" t="str">
        <f>IF(ISBLANK(Values!$G16),"",Values!P16)</f>
        <v>https://raw.githubusercontent.com/PatrickVibild/TellusAmazonPictures/master/pictures/DELL/E4300/RG/DE/3.jpg</v>
      </c>
      <c r="P17" s="28" t="str">
        <f>IF(ISBLANK(Values!$G16),"",Values!Q16)</f>
        <v>https://raw.githubusercontent.com/PatrickVibild/TellusAmazonPictures/master/pictures/DELL/E4300/RG/DE/4.jpg</v>
      </c>
      <c r="Q17" s="28" t="str">
        <f>IF(ISBLANK(Values!$G16),"",Values!R16)</f>
        <v>https://raw.githubusercontent.com/PatrickVibild/TellusAmazonPictures/master/pictures/DELL/E4300/RG/DE/5.jpg</v>
      </c>
      <c r="R17" s="28" t="str">
        <f>IF(ISBLANK(Values!$G16),"",Values!S16)</f>
        <v>https://raw.githubusercontent.com/PatrickVibild/TellusAmazonPictures/master/pictures/DELL/E4300/RG/DE/6.jpg</v>
      </c>
      <c r="S17" s="28" t="str">
        <f>IF(ISBLANK(Values!$G16),"",Values!T16)</f>
        <v>https://raw.githubusercontent.com/PatrickVibild/TellusAmazonPictures/master/pictures/DELL/E4300/RG/DE/7.jpg</v>
      </c>
      <c r="T17" s="28" t="str">
        <f>IF(ISBLANK(Values!$G16),"",Values!U16)</f>
        <v>https://raw.githubusercontent.com/PatrickVibild/TellusAmazonPictures/master/pictures/DELL/E4300/RG/DE/8.jpg</v>
      </c>
      <c r="U17" s="28" t="str">
        <f>IF(ISBLANK(Values!$G16),"",Values!V16)</f>
        <v>https://raw.githubusercontent.com/PatrickVibild/TellusAmazonPictures/master/pictures/DELL/E4300/RG/DE/9.jpg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5" t="str">
        <f>IF(ISBLANK(Values!F16),"",IF(Values!J16,Values!$B$23,Values!$B$33))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7" s="33" t="str">
        <f>IF(ISBLANK(Values!F16),"",Values!$B$24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7" s="2" t="str">
        <f>IF(ISBLANK(Values!F16),"",Values!$B$25)</f>
        <v xml:space="preserve">♻️ ECOFRIENDLY PRODUCT - Koop gerenoveerd, KOOP GROEN! Verminder meer dan 80% koolstofdioxide door onze refurbished toetsenborden te kopen, in vergelijking met het aanschaffen van een nieuw toetsenbord! </v>
      </c>
      <c r="AL17" s="2" t="str">
        <f>IF(ISBLANK(Values!F16),"",SUBSTITUTE(SUBSTITUTE(IF(Values!$K16, Values!$B$26, Values!$B$33), "{language}", Values!$I16), "{flag}", INDEX(options!$E$1:$E$20, Values!$W16)))</f>
        <v>👉 LAYOUT - 🇮🇹 Italiaans zonder achtergrondverlichting.</v>
      </c>
      <c r="AM17" s="2" t="str">
        <f>SUBSTITUTE(IF(ISBLANK(Values!F16),"",Values!$B$27),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7" s="28" t="str">
        <f>IF(ISBLANK(Values!F16),"",Values!I16)</f>
        <v>Italiaans</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Denemarken</v>
      </c>
      <c r="CZ17" s="2" t="str">
        <f>IF(ISBLANK(Values!F16),"","No")</f>
        <v>No</v>
      </c>
      <c r="DA17" s="2" t="str">
        <f>IF(ISBLANK(Values!F16),"","No")</f>
        <v>No</v>
      </c>
      <c r="DO17" s="2" t="str">
        <f>IF(ISBLANK(Values!F16),"","Parts")</f>
        <v>Parts</v>
      </c>
      <c r="DP17" s="2" t="str">
        <f>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IF(ISBLANK(Values!$F16), "", "not_applicable")</f>
        <v>not_applicable</v>
      </c>
      <c r="EI17" s="2" t="str">
        <f>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24.99</v>
      </c>
    </row>
    <row r="18" spans="1:193" ht="64"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5714401431046</v>
      </c>
      <c r="E18" s="2" t="str">
        <f>IF(ISBLANK(Values!F17),"","EAN")</f>
        <v>EAN</v>
      </c>
      <c r="F18" s="28" t="str">
        <f>IF(ISBLANK(Values!F17),"",IF(Values!K17, SUBSTITUTE(Values!$B$1, "{language}", Values!I17) &amp; " " &amp;Values!$B$3, SUBSTITUTE(Values!$B$2, "{language}", Values!$I17) &amp; " " &amp;Values!$B$3))</f>
        <v>vervangend Spaans toetsenbord zonder achtergrondverlichting voor Dell  Latitude E4300, Latitude E6410, Latitude E6500, Latitude E6510, Precision M2400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https://raw.githubusercontent.com/PatrickVibild/TellusAmazonPictures/master/pictures/DELL/E4300/RG/DE/1.jpg</v>
      </c>
      <c r="N18" s="28" t="str">
        <f>IF(ISBLANK(Values!$G17),"",Values!O17)</f>
        <v>https://raw.githubusercontent.com/PatrickVibild/TellusAmazonPictures/master/pictures/DELL/E4300/RG/DE/2.jpg</v>
      </c>
      <c r="O18" s="28" t="str">
        <f>IF(ISBLANK(Values!$G17),"",Values!P17)</f>
        <v>https://raw.githubusercontent.com/PatrickVibild/TellusAmazonPictures/master/pictures/DELL/E4300/RG/DE/3.jpg</v>
      </c>
      <c r="P18" s="28" t="str">
        <f>IF(ISBLANK(Values!$G17),"",Values!Q17)</f>
        <v>https://raw.githubusercontent.com/PatrickVibild/TellusAmazonPictures/master/pictures/DELL/E4300/RG/DE/4.jpg</v>
      </c>
      <c r="Q18" s="28" t="str">
        <f>IF(ISBLANK(Values!$G17),"",Values!R17)</f>
        <v>https://raw.githubusercontent.com/PatrickVibild/TellusAmazonPictures/master/pictures/DELL/E4300/RG/DE/5.jpg</v>
      </c>
      <c r="R18" s="28" t="str">
        <f>IF(ISBLANK(Values!$G17),"",Values!S17)</f>
        <v>https://raw.githubusercontent.com/PatrickVibild/TellusAmazonPictures/master/pictures/DELL/E4300/RG/DE/6.jpg</v>
      </c>
      <c r="S18" s="28" t="str">
        <f>IF(ISBLANK(Values!$G17),"",Values!T17)</f>
        <v>https://raw.githubusercontent.com/PatrickVibild/TellusAmazonPictures/master/pictures/DELL/E4300/RG/DE/7.jpg</v>
      </c>
      <c r="T18" s="28" t="str">
        <f>IF(ISBLANK(Values!$G17),"",Values!U17)</f>
        <v>https://raw.githubusercontent.com/PatrickVibild/TellusAmazonPictures/master/pictures/DELL/E4300/RG/DE/8.jpg</v>
      </c>
      <c r="U18" s="28" t="str">
        <f>IF(ISBLANK(Values!$G17),"",Values!V17)</f>
        <v>https://raw.githubusercontent.com/PatrickVibild/TellusAmazonPictures/master/pictures/DELL/E4300/RG/DE/9.jpg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5" t="str">
        <f>IF(ISBLANK(Values!F17),"",IF(Values!J17,Values!$B$23,Values!$B$33))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8" s="33" t="str">
        <f>IF(ISBLANK(Values!F17),"",Values!$B$24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8" s="2" t="str">
        <f>IF(ISBLANK(Values!F17),"",Values!$B$25)</f>
        <v xml:space="preserve">♻️ ECOFRIENDLY PRODUCT - Koop gerenoveerd, KOOP GROEN! Verminder meer dan 80% koolstofdioxide door onze refurbished toetsenborden te kopen, in vergelijking met het aanschaffen van een nieuw toetsenbord! </v>
      </c>
      <c r="AL18" s="2" t="str">
        <f>IF(ISBLANK(Values!F17),"",SUBSTITUTE(SUBSTITUTE(IF(Values!$K17, Values!$B$26, Values!$B$33), "{language}", Values!$I17), "{flag}", INDEX(options!$E$1:$E$20, Values!$W17)))</f>
        <v>👉 LAYOUT - 🇪🇸 Spaans zonder achtergrondverlichting.</v>
      </c>
      <c r="AM18" s="2" t="str">
        <f>SUBSTITUTE(IF(ISBLANK(Values!F17),"",Values!$B$27),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8" s="28" t="str">
        <f>IF(ISBLANK(Values!F17),"",Values!I17)</f>
        <v>Spaans</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Denemarken</v>
      </c>
      <c r="CZ18" s="2" t="str">
        <f>IF(ISBLANK(Values!F17),"","No")</f>
        <v>No</v>
      </c>
      <c r="DA18" s="2" t="str">
        <f>IF(ISBLANK(Values!F17),"","No")</f>
        <v>No</v>
      </c>
      <c r="DO18" s="2" t="str">
        <f>IF(ISBLANK(Values!F17),"","Parts")</f>
        <v>Parts</v>
      </c>
      <c r="DP18" s="2" t="str">
        <f>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IF(ISBLANK(Values!$F17), "", "not_applicable")</f>
        <v>not_applicable</v>
      </c>
      <c r="EI18" s="2" t="str">
        <f>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24.99</v>
      </c>
    </row>
    <row r="19" spans="1:193" ht="64"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5714401431053</v>
      </c>
      <c r="E19" s="2" t="str">
        <f>IF(ISBLANK(Values!F18),"","EAN")</f>
        <v>EAN</v>
      </c>
      <c r="F19" s="28" t="str">
        <f>IF(ISBLANK(Values!F18),"",IF(Values!K18, SUBSTITUTE(Values!$B$1, "{language}", Values!I18) &amp; " " &amp;Values!$B$3, SUBSTITUTE(Values!$B$2, "{language}", Values!$I18) &amp; " " &amp;Values!$B$3))</f>
        <v>vervangend UK toetsenbord zonder achtergrondverlichting voor Dell  Latitude E4300, Latitude E6410, Latitude E6500, Latitude E6510, Precision M2400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https://raw.githubusercontent.com/PatrickVibild/TellusAmazonPictures/master/pictures/DELL/E4300/RG/DE/1.jpg</v>
      </c>
      <c r="N19" s="28" t="str">
        <f>IF(ISBLANK(Values!$G18),"",Values!O18)</f>
        <v>https://raw.githubusercontent.com/PatrickVibild/TellusAmazonPictures/master/pictures/DELL/E4300/RG/DE/2.jpg</v>
      </c>
      <c r="O19" s="28" t="str">
        <f>IF(ISBLANK(Values!$G18),"",Values!P18)</f>
        <v>https://raw.githubusercontent.com/PatrickVibild/TellusAmazonPictures/master/pictures/DELL/E4300/RG/DE/3.jpg</v>
      </c>
      <c r="P19" s="28" t="str">
        <f>IF(ISBLANK(Values!$G18),"",Values!Q18)</f>
        <v>https://raw.githubusercontent.com/PatrickVibild/TellusAmazonPictures/master/pictures/DELL/E4300/RG/DE/4.jpg</v>
      </c>
      <c r="Q19" s="28" t="str">
        <f>IF(ISBLANK(Values!$G18),"",Values!R18)</f>
        <v>https://raw.githubusercontent.com/PatrickVibild/TellusAmazonPictures/master/pictures/DELL/E4300/RG/DE/5.jpg</v>
      </c>
      <c r="R19" s="28" t="str">
        <f>IF(ISBLANK(Values!$G18),"",Values!S18)</f>
        <v>https://raw.githubusercontent.com/PatrickVibild/TellusAmazonPictures/master/pictures/DELL/E4300/RG/DE/6.jpg</v>
      </c>
      <c r="S19" s="28" t="str">
        <f>IF(ISBLANK(Values!$G18),"",Values!T18)</f>
        <v>https://raw.githubusercontent.com/PatrickVibild/TellusAmazonPictures/master/pictures/DELL/E4300/RG/DE/7.jpg</v>
      </c>
      <c r="T19" s="28" t="str">
        <f>IF(ISBLANK(Values!$G18),"",Values!U18)</f>
        <v>https://raw.githubusercontent.com/PatrickVibild/TellusAmazonPictures/master/pictures/DELL/E4300/RG/DE/8.jpg</v>
      </c>
      <c r="U19" s="28" t="str">
        <f>IF(ISBLANK(Values!$G18),"",Values!V18)</f>
        <v>https://raw.githubusercontent.com/PatrickVibild/TellusAmazonPictures/master/pictures/DELL/E4300/RG/DE/9.jpg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5" t="str">
        <f>IF(ISBLANK(Values!F18),"",IF(Values!J18,Values!$B$23,Values!$B$33))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9" s="33" t="str">
        <f>IF(ISBLANK(Values!F18),"",Values!$B$24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9" s="2" t="str">
        <f>IF(ISBLANK(Values!F18),"",Values!$B$25)</f>
        <v xml:space="preserve">♻️ ECOFRIENDLY PRODUCT - Koop gerenoveerd, KOOP GROEN! Verminder meer dan 80% koolstofdioxide door onze refurbished toetsenborden te kopen, in vergelijking met het aanschaffen van een nieuw toetsenbord! </v>
      </c>
      <c r="AL19" s="2" t="str">
        <f>IF(ISBLANK(Values!F18),"",SUBSTITUTE(SUBSTITUTE(IF(Values!$K18, Values!$B$26, Values!$B$33), "{language}", Values!$I18), "{flag}", INDEX(options!$E$1:$E$20, Values!$W18)))</f>
        <v>👉 LAYOUT - 🇬🇧 UK zonder achtergrondverlichting.</v>
      </c>
      <c r="AM19" s="2" t="str">
        <f>SUBSTITUTE(IF(ISBLANK(Values!F18),"",Values!$B$27),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Denemarken</v>
      </c>
      <c r="CZ19" s="2" t="str">
        <f>IF(ISBLANK(Values!F18),"","No")</f>
        <v>No</v>
      </c>
      <c r="DA19" s="2" t="str">
        <f>IF(ISBLANK(Values!F18),"","No")</f>
        <v>No</v>
      </c>
      <c r="DO19" s="2" t="str">
        <f>IF(ISBLANK(Values!F18),"","Parts")</f>
        <v>Parts</v>
      </c>
      <c r="DP19" s="2" t="str">
        <f>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IF(ISBLANK(Values!$F18), "", "not_applicable")</f>
        <v>not_applicable</v>
      </c>
      <c r="EI19" s="2" t="str">
        <f>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24.99</v>
      </c>
    </row>
    <row r="20" spans="1:193" ht="64"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5714401431060</v>
      </c>
      <c r="E20" s="2" t="str">
        <f>IF(ISBLANK(Values!F19),"","EAN")</f>
        <v>EAN</v>
      </c>
      <c r="F20" s="28" t="str">
        <f>IF(ISBLANK(Values!F19),"",IF(Values!K19, SUBSTITUTE(Values!$B$1, "{language}", Values!I19) &amp; " " &amp;Values!$B$3, SUBSTITUTE(Values!$B$2, "{language}", Values!$I19) &amp; " " &amp;Values!$B$3))</f>
        <v>vervangend Scandinavisch - Scandinavisch toetsenbord zonder achtergrondverlichting voor Dell  Latitude E4300, Latitude E6410, Latitude E6500, Latitude E6510, Precision M2400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https://raw.githubusercontent.com/PatrickVibild/TellusAmazonPictures/master/pictures/DELL/E4300/RG/DE/1.jpg</v>
      </c>
      <c r="N20" s="28" t="str">
        <f>IF(ISBLANK(Values!$G19),"",Values!O19)</f>
        <v>https://raw.githubusercontent.com/PatrickVibild/TellusAmazonPictures/master/pictures/DELL/E4300/RG/DE/2.jpg</v>
      </c>
      <c r="O20" s="28" t="str">
        <f>IF(ISBLANK(Values!$G19),"",Values!P19)</f>
        <v>https://raw.githubusercontent.com/PatrickVibild/TellusAmazonPictures/master/pictures/DELL/E4300/RG/DE/3.jpg</v>
      </c>
      <c r="P20" s="28" t="str">
        <f>IF(ISBLANK(Values!$G19),"",Values!Q19)</f>
        <v>https://raw.githubusercontent.com/PatrickVibild/TellusAmazonPictures/master/pictures/DELL/E4300/RG/DE/4.jpg</v>
      </c>
      <c r="Q20" s="28" t="str">
        <f>IF(ISBLANK(Values!$G19),"",Values!R19)</f>
        <v>https://raw.githubusercontent.com/PatrickVibild/TellusAmazonPictures/master/pictures/DELL/E4300/RG/DE/5.jpg</v>
      </c>
      <c r="R20" s="28" t="str">
        <f>IF(ISBLANK(Values!$G19),"",Values!S19)</f>
        <v>https://raw.githubusercontent.com/PatrickVibild/TellusAmazonPictures/master/pictures/DELL/E4300/RG/DE/6.jpg</v>
      </c>
      <c r="S20" s="28" t="str">
        <f>IF(ISBLANK(Values!$G19),"",Values!T19)</f>
        <v>https://raw.githubusercontent.com/PatrickVibild/TellusAmazonPictures/master/pictures/DELL/E4300/RG/DE/7.jpg</v>
      </c>
      <c r="T20" s="28" t="str">
        <f>IF(ISBLANK(Values!$G19),"",Values!U19)</f>
        <v>https://raw.githubusercontent.com/PatrickVibild/TellusAmazonPictures/master/pictures/DELL/E4300/RG/DE/8.jpg</v>
      </c>
      <c r="U20" s="28" t="str">
        <f>IF(ISBLANK(Values!$G19),"",Values!V19)</f>
        <v>https://raw.githubusercontent.com/PatrickVibild/TellusAmazonPictures/master/pictures/DELL/E4300/RG/DE/9.jpg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5" t="str">
        <f>IF(ISBLANK(Values!F19),"",IF(Values!J19,Values!$B$23,Values!$B$33))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20" s="33" t="str">
        <f>IF(ISBLANK(Values!F19),"",Values!$B$24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0" s="2" t="str">
        <f>IF(ISBLANK(Values!F19),"",Values!$B$25)</f>
        <v xml:space="preserve">♻️ ECOFRIENDLY PRODUCT - Koop gerenoveerd, KOOP GROEN! Verminder meer dan 80% koolstofdioxide door onze refurbished toetsenborden te kopen, in vergelijking met het aanschaffen van een nieuw toetsenbord! </v>
      </c>
      <c r="AL20" s="2" t="str">
        <f>IF(ISBLANK(Values!F19),"",SUBSTITUTE(SUBSTITUTE(IF(Values!$K19, Values!$B$26, Values!$B$33), "{language}", Values!$I19), "{flag}", INDEX(options!$E$1:$E$20, Values!$W19)))</f>
        <v>👉 LAYOUT - 🇸🇪 🇫🇮 🇳🇴 🇩🇰 Scandinavisch - Scandinavisch zonder achtergrondverlichting.</v>
      </c>
      <c r="AM20" s="2" t="str">
        <f>SUBSTITUTE(IF(ISBLANK(Values!F19),"",Values!$B$27),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0" s="28" t="str">
        <f>IF(ISBLANK(Values!F19),"",Values!I19)</f>
        <v>Scandinavisch - Scandinavisch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Denemarken</v>
      </c>
      <c r="CZ20" s="2" t="str">
        <f>IF(ISBLANK(Values!F19),"","No")</f>
        <v>No</v>
      </c>
      <c r="DA20" s="2" t="str">
        <f>IF(ISBLANK(Values!F19),"","No")</f>
        <v>No</v>
      </c>
      <c r="DO20" s="2" t="str">
        <f>IF(ISBLANK(Values!F19),"","Parts")</f>
        <v>Parts</v>
      </c>
      <c r="DP20" s="2" t="str">
        <f>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IF(ISBLANK(Values!$F19), "", "not_applicable")</f>
        <v>not_applicable</v>
      </c>
      <c r="EI20" s="2" t="str">
        <f>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24.99</v>
      </c>
    </row>
    <row r="21" spans="1:193" ht="64"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5714401431077</v>
      </c>
      <c r="E21" s="2" t="str">
        <f>IF(ISBLANK(Values!F20),"","EAN")</f>
        <v>EAN</v>
      </c>
      <c r="F21" s="28" t="str">
        <f>IF(ISBLANK(Values!F20),"",IF(Values!K20, SUBSTITUTE(Values!$B$1, "{language}", Values!I20) &amp; " " &amp;Values!$B$3, SUBSTITUTE(Values!$B$2, "{language}", Values!$I20) &amp; " " &amp;Values!$B$3))</f>
        <v>vervangend Belgisch toetsenbord zonder achtergrondverlichting voor Dell  Latitude E4300, Latitude E6410, Latitude E6500, Latitude E6510, Precision M2400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https://raw.githubusercontent.com/PatrickVibild/TellusAmazonPictures/master/pictures/DELL/E4300/RG/DE/1.jpg</v>
      </c>
      <c r="N21" s="28" t="str">
        <f>IF(ISBLANK(Values!$G20),"",Values!O20)</f>
        <v>https://raw.githubusercontent.com/PatrickVibild/TellusAmazonPictures/master/pictures/DELL/E4300/RG/DE/2.jpg</v>
      </c>
      <c r="O21" s="28" t="str">
        <f>IF(ISBLANK(Values!$G20),"",Values!P20)</f>
        <v>https://raw.githubusercontent.com/PatrickVibild/TellusAmazonPictures/master/pictures/DELL/E4300/RG/DE/3.jpg</v>
      </c>
      <c r="P21" s="28" t="str">
        <f>IF(ISBLANK(Values!$G20),"",Values!Q20)</f>
        <v>https://raw.githubusercontent.com/PatrickVibild/TellusAmazonPictures/master/pictures/DELL/E4300/RG/DE/4.jpg</v>
      </c>
      <c r="Q21" s="28" t="str">
        <f>IF(ISBLANK(Values!$G20),"",Values!R20)</f>
        <v>https://raw.githubusercontent.com/PatrickVibild/TellusAmazonPictures/master/pictures/DELL/E4300/RG/DE/5.jpg</v>
      </c>
      <c r="R21" s="28" t="str">
        <f>IF(ISBLANK(Values!$G20),"",Values!S20)</f>
        <v>https://raw.githubusercontent.com/PatrickVibild/TellusAmazonPictures/master/pictures/DELL/E4300/RG/DE/6.jpg</v>
      </c>
      <c r="S21" s="28" t="str">
        <f>IF(ISBLANK(Values!$G20),"",Values!T20)</f>
        <v>https://raw.githubusercontent.com/PatrickVibild/TellusAmazonPictures/master/pictures/DELL/E4300/RG/DE/7.jpg</v>
      </c>
      <c r="T21" s="28" t="str">
        <f>IF(ISBLANK(Values!$G20),"",Values!U20)</f>
        <v>https://raw.githubusercontent.com/PatrickVibild/TellusAmazonPictures/master/pictures/DELL/E4300/RG/DE/8.jpg</v>
      </c>
      <c r="U21" s="28" t="str">
        <f>IF(ISBLANK(Values!$G20),"",Values!V20)</f>
        <v>https://raw.githubusercontent.com/PatrickVibild/TellusAmazonPictures/master/pictures/DELL/E4300/RG/DE/9.jpg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5" t="str">
        <f>IF(ISBLANK(Values!F20),"",IF(Values!J20,Values!$B$23,Values!$B$33))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21" s="33" t="str">
        <f>IF(ISBLANK(Values!F20),"",Values!$B$24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1" s="2" t="str">
        <f>IF(ISBLANK(Values!F20),"",Values!$B$25)</f>
        <v xml:space="preserve">♻️ ECOFRIENDLY PRODUCT - Koop gerenoveerd, KOOP GROEN! Verminder meer dan 80% koolstofdioxide door onze refurbished toetsenborden te kopen, in vergelijking met het aanschaffen van een nieuw toetsenbord! </v>
      </c>
      <c r="AL21" s="2" t="str">
        <f>IF(ISBLANK(Values!F20),"",SUBSTITUTE(SUBSTITUTE(IF(Values!$K20, Values!$B$26, Values!$B$33), "{language}", Values!$I20), "{flag}", INDEX(options!$E$1:$E$20, Values!$W20)))</f>
        <v>👉 LAYOUT - 🇧🇪 Belgisch zonder achtergrondverlichting.</v>
      </c>
      <c r="AM21" s="2" t="str">
        <f>SUBSTITUTE(IF(ISBLANK(Values!F20),"",Values!$B$27),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1" s="28" t="str">
        <f>IF(ISBLANK(Values!F20),"",Values!I20)</f>
        <v>Belgisch</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Denemarken</v>
      </c>
      <c r="CZ21" s="2" t="str">
        <f>IF(ISBLANK(Values!F20),"","No")</f>
        <v>No</v>
      </c>
      <c r="DA21" s="2" t="str">
        <f>IF(ISBLANK(Values!F20),"","No")</f>
        <v>No</v>
      </c>
      <c r="DO21" s="2" t="str">
        <f>IF(ISBLANK(Values!F20),"","Parts")</f>
        <v>Parts</v>
      </c>
      <c r="DP21" s="2" t="str">
        <f>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IF(ISBLANK(Values!$F20), "", "not_applicable")</f>
        <v>not_applicable</v>
      </c>
      <c r="EI21" s="2" t="str">
        <f>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24.99</v>
      </c>
    </row>
    <row r="22" spans="1:193" ht="64"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5714401431084</v>
      </c>
      <c r="E22" s="2" t="str">
        <f>IF(ISBLANK(Values!F21),"","EAN")</f>
        <v>EAN</v>
      </c>
      <c r="F22" s="28" t="str">
        <f>IF(ISBLANK(Values!F21),"",IF(Values!K21, SUBSTITUTE(Values!$B$1, "{language}", Values!I21) &amp; " " &amp;Values!$B$3, SUBSTITUTE(Values!$B$2, "{language}", Values!$I21) &amp; " " &amp;Values!$B$3))</f>
        <v>vervangend Zwitsers toetsenbord zonder achtergrondverlichting voor Dell  Latitude E4300, Latitude E6410, Latitude E6500, Latitude E6510, Precision M2400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https://raw.githubusercontent.com/PatrickVibild/TellusAmazonPictures/master/pictures/DELL/E4300/RG/DE/1.jpg</v>
      </c>
      <c r="N22" s="28" t="str">
        <f>IF(ISBLANK(Values!$G21),"",Values!O21)</f>
        <v>https://raw.githubusercontent.com/PatrickVibild/TellusAmazonPictures/master/pictures/DELL/E4300/RG/DE/2.jpg</v>
      </c>
      <c r="O22" s="28" t="str">
        <f>IF(ISBLANK(Values!$G21),"",Values!P21)</f>
        <v>https://raw.githubusercontent.com/PatrickVibild/TellusAmazonPictures/master/pictures/DELL/E4300/RG/DE/3.jpg</v>
      </c>
      <c r="P22" s="28" t="str">
        <f>IF(ISBLANK(Values!$G21),"",Values!Q21)</f>
        <v>https://raw.githubusercontent.com/PatrickVibild/TellusAmazonPictures/master/pictures/DELL/E4300/RG/DE/4.jpg</v>
      </c>
      <c r="Q22" s="28" t="str">
        <f>IF(ISBLANK(Values!$G21),"",Values!R21)</f>
        <v>https://raw.githubusercontent.com/PatrickVibild/TellusAmazonPictures/master/pictures/DELL/E4300/RG/DE/5.jpg</v>
      </c>
      <c r="R22" s="28" t="str">
        <f>IF(ISBLANK(Values!$G21),"",Values!S21)</f>
        <v>https://raw.githubusercontent.com/PatrickVibild/TellusAmazonPictures/master/pictures/DELL/E4300/RG/DE/6.jpg</v>
      </c>
      <c r="S22" s="28" t="str">
        <f>IF(ISBLANK(Values!$G21),"",Values!T21)</f>
        <v>https://raw.githubusercontent.com/PatrickVibild/TellusAmazonPictures/master/pictures/DELL/E4300/RG/DE/7.jpg</v>
      </c>
      <c r="T22" s="28" t="str">
        <f>IF(ISBLANK(Values!$G21),"",Values!U21)</f>
        <v>https://raw.githubusercontent.com/PatrickVibild/TellusAmazonPictures/master/pictures/DELL/E4300/RG/DE/8.jpg</v>
      </c>
      <c r="U22" s="28" t="str">
        <f>IF(ISBLANK(Values!$G21),"",Values!V21)</f>
        <v>https://raw.githubusercontent.com/PatrickVibild/TellusAmazonPictures/master/pictures/DELL/E4300/RG/DE/9.jpg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5" t="str">
        <f>IF(ISBLANK(Values!F21),"",IF(Values!J21,Values!$B$23,Values!$B$33))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22" s="33" t="str">
        <f>IF(ISBLANK(Values!F21),"",Values!$B$24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2" s="2" t="str">
        <f>IF(ISBLANK(Values!F21),"",Values!$B$25)</f>
        <v xml:space="preserve">♻️ ECOFRIENDLY PRODUCT - Koop gerenoveerd, KOOP GROEN! Verminder meer dan 80% koolstofdioxide door onze refurbished toetsenborden te kopen, in vergelijking met het aanschaffen van een nieuw toetsenbord! </v>
      </c>
      <c r="AL22" s="2" t="str">
        <f>IF(ISBLANK(Values!F21),"",SUBSTITUTE(SUBSTITUTE(IF(Values!$K21, Values!$B$26, Values!$B$33), "{language}", Values!$I21), "{flag}", INDEX(options!$E$1:$E$20, Values!$W21)))</f>
        <v>👉 LAYOUT - 🇨🇭 Zwitsers zonder achtergrondverlichting.</v>
      </c>
      <c r="AM22" s="2" t="str">
        <f>SUBSTITUTE(IF(ISBLANK(Values!F21),"",Values!$B$27),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2" s="28" t="str">
        <f>IF(ISBLANK(Values!F21),"",Values!I21)</f>
        <v>Zwitsers</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Denemarken</v>
      </c>
      <c r="CZ22" s="2" t="str">
        <f>IF(ISBLANK(Values!F21),"","No")</f>
        <v>No</v>
      </c>
      <c r="DA22" s="2" t="str">
        <f>IF(ISBLANK(Values!F21),"","No")</f>
        <v>No</v>
      </c>
      <c r="DO22" s="2" t="str">
        <f>IF(ISBLANK(Values!F21),"","Parts")</f>
        <v>Parts</v>
      </c>
      <c r="DP22" s="2" t="str">
        <f>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IF(ISBLANK(Values!$F21), "", "not_applicable")</f>
        <v>not_applicable</v>
      </c>
      <c r="EI22" s="2" t="str">
        <f>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24.99</v>
      </c>
    </row>
    <row r="23" spans="1:193" s="36" customFormat="1" ht="64"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5714401431091</v>
      </c>
      <c r="E23" s="2" t="str">
        <f>IF(ISBLANK(Values!F22),"","EAN")</f>
        <v>EAN</v>
      </c>
      <c r="F23" s="28" t="str">
        <f>IF(ISBLANK(Values!F22),"",IF(Values!K22, SUBSTITUTE(Values!$B$1, "{language}", Values!I22) &amp; " " &amp;Values!$B$3, SUBSTITUTE(Values!$B$2, "{language}", Values!$I22) &amp; " " &amp;Values!$B$3))</f>
        <v>vervangend US Internationaal toetsenbord zonder achtergrondverlichting voor Dell  Latitude E4300, Latitude E6410, Latitude E6500, Latitude E6510, Precision M2400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https://raw.githubusercontent.com/PatrickVibild/TellusAmazonPictures/master/pictures/DELL/E4300/RG/DE/1.jpg</v>
      </c>
      <c r="N23" s="28" t="str">
        <f>IF(ISBLANK(Values!$G22),"",Values!O22)</f>
        <v>https://raw.githubusercontent.com/PatrickVibild/TellusAmazonPictures/master/pictures/DELL/E4300/RG/DE/2.jpg</v>
      </c>
      <c r="O23" s="28" t="str">
        <f>IF(ISBLANK(Values!$G22),"",Values!P22)</f>
        <v>https://raw.githubusercontent.com/PatrickVibild/TellusAmazonPictures/master/pictures/DELL/E4300/RG/DE/3.jpg</v>
      </c>
      <c r="P23" s="28" t="str">
        <f>IF(ISBLANK(Values!$G22),"",Values!Q22)</f>
        <v>https://raw.githubusercontent.com/PatrickVibild/TellusAmazonPictures/master/pictures/DELL/E4300/RG/DE/4.jpg</v>
      </c>
      <c r="Q23" s="28" t="str">
        <f>IF(ISBLANK(Values!$G22),"",Values!R22)</f>
        <v>https://raw.githubusercontent.com/PatrickVibild/TellusAmazonPictures/master/pictures/DELL/E4300/RG/DE/5.jpg</v>
      </c>
      <c r="R23" s="28" t="str">
        <f>IF(ISBLANK(Values!$G22),"",Values!S22)</f>
        <v>https://raw.githubusercontent.com/PatrickVibild/TellusAmazonPictures/master/pictures/DELL/E4300/RG/DE/6.jpg</v>
      </c>
      <c r="S23" s="28" t="str">
        <f>IF(ISBLANK(Values!$G22),"",Values!T22)</f>
        <v>https://raw.githubusercontent.com/PatrickVibild/TellusAmazonPictures/master/pictures/DELL/E4300/RG/DE/7.jpg</v>
      </c>
      <c r="T23" s="28" t="str">
        <f>IF(ISBLANK(Values!$G22),"",Values!U22)</f>
        <v>https://raw.githubusercontent.com/PatrickVibild/TellusAmazonPictures/master/pictures/DELL/E4300/RG/DE/8.jpg</v>
      </c>
      <c r="U23" s="28" t="str">
        <f>IF(ISBLANK(Values!$G22),"",Values!V22)</f>
        <v>https://raw.githubusercontent.com/PatrickVibild/TellusAmazonPictures/master/pictures/DELL/E4300/RG/DE/9.jpg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5" t="str">
        <f>IF(ISBLANK(Values!F22),"",IF(Values!J22,Values!$B$23,Values!$B$33))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23" s="33" t="str">
        <f>IF(ISBLANK(Values!F22),"",Values!$B$24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3" s="2" t="str">
        <f>IF(ISBLANK(Values!F22),"",Values!$B$25)</f>
        <v xml:space="preserve">♻️ ECOFRIENDLY PRODUCT - Koop gerenoveerd, KOOP GROEN! Verminder meer dan 80% koolstofdioxide door onze refurbished toetsenborden te kopen, in vergelijking met het aanschaffen van een nieuw toetsenbord! </v>
      </c>
      <c r="AL23" s="2" t="str">
        <f>IF(ISBLANK(Values!F22),"",SUBSTITUTE(SUBSTITUTE(IF(Values!$K22, Values!$B$26, Values!$B$33), "{language}", Values!$I22), "{flag}", INDEX(options!$E$1:$E$20, Values!$W22)))</f>
        <v>👉 LAYOUT - 🇺🇸 with € symbol US Internationaal zonder achtergrondverlichting.</v>
      </c>
      <c r="AM23" s="2" t="str">
        <f>SUBSTITUTE(IF(ISBLANK(Values!F22),"",Values!$B$27),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IF(ISBLANK(Values!F22),"",Values!I22)</f>
        <v>US Internationaal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Denemarken</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24.99</v>
      </c>
    </row>
    <row r="24" spans="1:193" s="36" customFormat="1" ht="64"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5714401431107</v>
      </c>
      <c r="E24" s="2" t="str">
        <f>IF(ISBLANK(Values!F23),"","EAN")</f>
        <v>EAN</v>
      </c>
      <c r="F24" s="28" t="str">
        <f>IF(ISBLANK(Values!F23),"",IF(Values!K23, SUBSTITUTE(Values!$B$1, "{language}", Values!I23) &amp; " " &amp;Values!$B$3, SUBSTITUTE(Values!$B$2, "{language}", Values!$I23) &amp; " " &amp;Values!$B$3))</f>
        <v>vervangend US toetsenbord zonder achtergrondverlichting voor Dell  Latitude E4300, Latitude E6410, Latitude E6500, Latitude E6510, Precision M2400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https://raw.githubusercontent.com/PatrickVibild/TellusAmazonPictures/master/pictures/DELL/E4300/RG/DE/1.jpg</v>
      </c>
      <c r="N24" s="28" t="str">
        <f>IF(ISBLANK(Values!$G23),"",Values!O23)</f>
        <v>https://raw.githubusercontent.com/PatrickVibild/TellusAmazonPictures/master/pictures/DELL/E4300/RG/DE/2.jpg</v>
      </c>
      <c r="O24" s="28" t="str">
        <f>IF(ISBLANK(Values!$G23),"",Values!P23)</f>
        <v>https://raw.githubusercontent.com/PatrickVibild/TellusAmazonPictures/master/pictures/DELL/E4300/RG/DE/3.jpg</v>
      </c>
      <c r="P24" s="28" t="str">
        <f>IF(ISBLANK(Values!$G23),"",Values!Q23)</f>
        <v>https://raw.githubusercontent.com/PatrickVibild/TellusAmazonPictures/master/pictures/DELL/E4300/RG/DE/4.jpg</v>
      </c>
      <c r="Q24" s="28" t="str">
        <f>IF(ISBLANK(Values!$G23),"",Values!R23)</f>
        <v>https://raw.githubusercontent.com/PatrickVibild/TellusAmazonPictures/master/pictures/DELL/E4300/RG/DE/5.jpg</v>
      </c>
      <c r="R24" s="28" t="str">
        <f>IF(ISBLANK(Values!$G23),"",Values!S23)</f>
        <v>https://raw.githubusercontent.com/PatrickVibild/TellusAmazonPictures/master/pictures/DELL/E4300/RG/DE/6.jpg</v>
      </c>
      <c r="S24" s="28" t="str">
        <f>IF(ISBLANK(Values!$G23),"",Values!T23)</f>
        <v>https://raw.githubusercontent.com/PatrickVibild/TellusAmazonPictures/master/pictures/DELL/E4300/RG/DE/7.jpg</v>
      </c>
      <c r="T24" s="28" t="str">
        <f>IF(ISBLANK(Values!$G23),"",Values!U23)</f>
        <v>https://raw.githubusercontent.com/PatrickVibild/TellusAmazonPictures/master/pictures/DELL/E4300/RG/DE/8.jpg</v>
      </c>
      <c r="U24" s="28" t="str">
        <f>IF(ISBLANK(Values!$G23),"",Values!V23)</f>
        <v>https://raw.githubusercontent.com/PatrickVibild/TellusAmazonPictures/master/pictures/DELL/E4300/RG/DE/9.jpg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5" t="str">
        <f>IF(ISBLANK(Values!F23),"",IF(Values!J23,Values!$B$23,Values!$B$33))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24" s="33" t="str">
        <f>IF(ISBLANK(Values!F23),"",Values!$B$24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4" s="2" t="str">
        <f>IF(ISBLANK(Values!F23),"",Values!$B$25)</f>
        <v xml:space="preserve">♻️ ECOFRIENDLY PRODUCT - Koop gerenoveerd, KOOP GROEN! Verminder meer dan 80% koolstofdioxide door onze refurbished toetsenborden te kopen, in vergelijking met het aanschaffen van een nieuw toetsenbord! </v>
      </c>
      <c r="AL24" s="2" t="str">
        <f>IF(ISBLANK(Values!F23),"",SUBSTITUTE(SUBSTITUTE(IF(Values!$K23, Values!$B$26, Values!$B$33), "{language}", Values!$I23), "{flag}", INDEX(options!$E$1:$E$20, Values!$W23)))</f>
        <v>👉 LAYOUT - 🇺🇸 US zonder achtergrondverlichting.</v>
      </c>
      <c r="AM24" s="2" t="str">
        <f>SUBSTITUTE(IF(ISBLANK(Values!F23),"",Values!$B$27), "{model}", Values!$B$3)</f>
        <v xml:space="preserve">👉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IF(ISBLANK(Values!F23),"",Values!I23)</f>
        <v>US</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Denemarken</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9" zoomScaleNormal="100" workbookViewId="0">
      <selection activeCell="B36" sqref="B36"/>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38">
        <v>5714401431015</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Duitse</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38">
        <v>5714401431022</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Frans</v>
      </c>
      <c r="J15" s="46" t="b">
        <f>TRUE()</f>
        <v>1</v>
      </c>
      <c r="K15" s="47" t="b">
        <f>FALSE()</f>
        <v>0</v>
      </c>
      <c r="L15" s="38" t="s">
        <v>414</v>
      </c>
      <c r="M15" s="48" t="b">
        <f>TRUE()</f>
        <v>1</v>
      </c>
      <c r="N15" s="49" t="str">
        <f t="shared" si="0"/>
        <v>https://raw.githubusercontent.com/PatrickVibild/TellusAmazonPictures/master/pictures/DELL/E4300/RG/DE/1.jpg</v>
      </c>
      <c r="O15" s="49" t="str">
        <f t="shared" si="1"/>
        <v>https://raw.githubusercontent.com/PatrickVibild/TellusAmazonPictures/master/pictures/DELL/E4300/RG/DE/2.jpg</v>
      </c>
      <c r="P15" s="50" t="str">
        <f t="shared" si="2"/>
        <v>https://raw.githubusercontent.com/PatrickVibild/TellusAmazonPictures/master/pictures/DELL/E4300/RG/DE/3.jpg</v>
      </c>
      <c r="Q15" t="str">
        <f t="shared" si="3"/>
        <v>https://raw.githubusercontent.com/PatrickVibild/TellusAmazonPictures/master/pictures/DELL/E4300/RG/DE/4.jpg</v>
      </c>
      <c r="R15" t="str">
        <f t="shared" si="4"/>
        <v>https://raw.githubusercontent.com/PatrickVibild/TellusAmazonPictures/master/pictures/DELL/E4300/RG/DE/5.jpg</v>
      </c>
      <c r="S15" t="str">
        <f t="shared" si="5"/>
        <v>https://raw.githubusercontent.com/PatrickVibild/TellusAmazonPictures/master/pictures/DELL/E4300/RG/DE/6.jpg</v>
      </c>
      <c r="T15" t="str">
        <f t="shared" si="6"/>
        <v>https://raw.githubusercontent.com/PatrickVibild/TellusAmazonPictures/master/pictures/DELL/E4300/RG/DE/7.jpg</v>
      </c>
      <c r="U15" t="str">
        <f t="shared" si="7"/>
        <v>https://raw.githubusercontent.com/PatrickVibild/TellusAmazonPictures/master/pictures/DELL/E4300/RG/DE/8.jpg</v>
      </c>
      <c r="V15" t="str">
        <f t="shared" si="8"/>
        <v>https://raw.githubusercontent.com/PatrickVibild/TellusAmazonPictures/master/pictures/DELL/E4300/RG/DE/9.jpg</v>
      </c>
      <c r="W15" s="45">
        <f>MATCH(H15,options!$D$1:$D$20,0)</f>
        <v>2</v>
      </c>
    </row>
    <row r="16" spans="1:23" ht="28" x14ac:dyDescent="0.15">
      <c r="A16" s="39" t="s">
        <v>416</v>
      </c>
      <c r="B16" s="40" t="s">
        <v>417</v>
      </c>
      <c r="C16" s="44" t="b">
        <f>FALSE()</f>
        <v>0</v>
      </c>
      <c r="D16" s="44" t="b">
        <f>TRUE()</f>
        <v>1</v>
      </c>
      <c r="E16" s="44"/>
      <c r="F16" s="38">
        <v>5714401431039</v>
      </c>
      <c r="G16" s="38" t="s">
        <v>418</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Italiaans</v>
      </c>
      <c r="J16" s="46" t="b">
        <f>TRUE()</f>
        <v>1</v>
      </c>
      <c r="K16" s="47" t="b">
        <f>FALSE()</f>
        <v>0</v>
      </c>
      <c r="L16" s="38" t="s">
        <v>414</v>
      </c>
      <c r="M16" s="48" t="b">
        <f>TRUE()</f>
        <v>1</v>
      </c>
      <c r="N16" s="49" t="str">
        <f t="shared" si="0"/>
        <v>https://raw.githubusercontent.com/PatrickVibild/TellusAmazonPictures/master/pictures/DELL/E4300/RG/DE/1.jpg</v>
      </c>
      <c r="O16" s="49" t="str">
        <f t="shared" si="1"/>
        <v>https://raw.githubusercontent.com/PatrickVibild/TellusAmazonPictures/master/pictures/DELL/E4300/RG/DE/2.jpg</v>
      </c>
      <c r="P16" s="50" t="str">
        <f t="shared" si="2"/>
        <v>https://raw.githubusercontent.com/PatrickVibild/TellusAmazonPictures/master/pictures/DELL/E4300/RG/DE/3.jpg</v>
      </c>
      <c r="Q16" t="str">
        <f t="shared" si="3"/>
        <v>https://raw.githubusercontent.com/PatrickVibild/TellusAmazonPictures/master/pictures/DELL/E4300/RG/DE/4.jpg</v>
      </c>
      <c r="R16" t="str">
        <f t="shared" si="4"/>
        <v>https://raw.githubusercontent.com/PatrickVibild/TellusAmazonPictures/master/pictures/DELL/E4300/RG/DE/5.jpg</v>
      </c>
      <c r="S16" t="str">
        <f t="shared" si="5"/>
        <v>https://raw.githubusercontent.com/PatrickVibild/TellusAmazonPictures/master/pictures/DELL/E4300/RG/DE/6.jpg</v>
      </c>
      <c r="T16" t="str">
        <f t="shared" si="6"/>
        <v>https://raw.githubusercontent.com/PatrickVibild/TellusAmazonPictures/master/pictures/DELL/E4300/RG/DE/7.jpg</v>
      </c>
      <c r="U16" t="str">
        <f t="shared" si="7"/>
        <v>https://raw.githubusercontent.com/PatrickVibild/TellusAmazonPictures/master/pictures/DELL/E4300/RG/DE/8.jpg</v>
      </c>
      <c r="V16" t="str">
        <f t="shared" si="8"/>
        <v>https://raw.githubusercontent.com/PatrickVibild/TellusAmazonPictures/master/pictures/DELL/E4300/RG/DE/9.jpg</v>
      </c>
      <c r="W16" s="45">
        <f>MATCH(H16,options!$D$1:$D$20,0)</f>
        <v>3</v>
      </c>
    </row>
    <row r="17" spans="1:23" ht="28" x14ac:dyDescent="0.15">
      <c r="B17" s="53"/>
      <c r="C17" s="44" t="b">
        <f>FALSE()</f>
        <v>0</v>
      </c>
      <c r="D17" s="44" t="b">
        <f>TRUE()</f>
        <v>1</v>
      </c>
      <c r="E17" s="44"/>
      <c r="F17" s="38">
        <v>5714401431046</v>
      </c>
      <c r="G17" s="38" t="s">
        <v>419</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Spaans</v>
      </c>
      <c r="J17" s="46" t="b">
        <f>TRUE()</f>
        <v>1</v>
      </c>
      <c r="K17" s="47" t="b">
        <f>FALSE()</f>
        <v>0</v>
      </c>
      <c r="L17" s="38" t="s">
        <v>414</v>
      </c>
      <c r="M17" s="48" t="b">
        <f>TRUE()</f>
        <v>1</v>
      </c>
      <c r="N17" s="49" t="str">
        <f t="shared" si="0"/>
        <v>https://raw.githubusercontent.com/PatrickVibild/TellusAmazonPictures/master/pictures/DELL/E4300/RG/DE/1.jpg</v>
      </c>
      <c r="O17" s="49" t="str">
        <f t="shared" si="1"/>
        <v>https://raw.githubusercontent.com/PatrickVibild/TellusAmazonPictures/master/pictures/DELL/E4300/RG/DE/2.jpg</v>
      </c>
      <c r="P17" s="50" t="str">
        <f t="shared" si="2"/>
        <v>https://raw.githubusercontent.com/PatrickVibild/TellusAmazonPictures/master/pictures/DELL/E4300/RG/DE/3.jpg</v>
      </c>
      <c r="Q17" t="str">
        <f t="shared" si="3"/>
        <v>https://raw.githubusercontent.com/PatrickVibild/TellusAmazonPictures/master/pictures/DELL/E4300/RG/DE/4.jpg</v>
      </c>
      <c r="R17" t="str">
        <f t="shared" si="4"/>
        <v>https://raw.githubusercontent.com/PatrickVibild/TellusAmazonPictures/master/pictures/DELL/E4300/RG/DE/5.jpg</v>
      </c>
      <c r="S17" t="str">
        <f t="shared" si="5"/>
        <v>https://raw.githubusercontent.com/PatrickVibild/TellusAmazonPictures/master/pictures/DELL/E4300/RG/DE/6.jpg</v>
      </c>
      <c r="T17" t="str">
        <f t="shared" si="6"/>
        <v>https://raw.githubusercontent.com/PatrickVibild/TellusAmazonPictures/master/pictures/DELL/E4300/RG/DE/7.jpg</v>
      </c>
      <c r="U17" t="str">
        <f t="shared" si="7"/>
        <v>https://raw.githubusercontent.com/PatrickVibild/TellusAmazonPictures/master/pictures/DELL/E4300/RG/DE/8.jpg</v>
      </c>
      <c r="V17" t="str">
        <f t="shared" si="8"/>
        <v>https://raw.githubusercontent.com/PatrickVibild/TellusAmazonPictures/master/pictures/DELL/E4300/RG/DE/9.jpg</v>
      </c>
      <c r="W17" s="45">
        <f>MATCH(H17,options!$D$1:$D$20,0)</f>
        <v>4</v>
      </c>
    </row>
    <row r="18" spans="1:23" ht="28" x14ac:dyDescent="0.15">
      <c r="A18" s="39" t="s">
        <v>420</v>
      </c>
      <c r="B18" s="43">
        <v>5</v>
      </c>
      <c r="C18" s="44" t="b">
        <f>FALSE()</f>
        <v>0</v>
      </c>
      <c r="D18" s="44" t="b">
        <f>TRUE()</f>
        <v>1</v>
      </c>
      <c r="E18" s="44"/>
      <c r="F18" s="38">
        <v>5714401431053</v>
      </c>
      <c r="G18" s="38" t="s">
        <v>421</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414</v>
      </c>
      <c r="M18" s="48" t="b">
        <f>TRUE()</f>
        <v>1</v>
      </c>
      <c r="N18" s="49" t="str">
        <f t="shared" si="0"/>
        <v>https://raw.githubusercontent.com/PatrickVibild/TellusAmazonPictures/master/pictures/DELL/E4300/RG/DE/1.jpg</v>
      </c>
      <c r="O18" s="49" t="str">
        <f t="shared" si="1"/>
        <v>https://raw.githubusercontent.com/PatrickVibild/TellusAmazonPictures/master/pictures/DELL/E4300/RG/DE/2.jpg</v>
      </c>
      <c r="P18" s="50" t="str">
        <f t="shared" si="2"/>
        <v>https://raw.githubusercontent.com/PatrickVibild/TellusAmazonPictures/master/pictures/DELL/E4300/RG/DE/3.jpg</v>
      </c>
      <c r="Q18" t="str">
        <f t="shared" si="3"/>
        <v>https://raw.githubusercontent.com/PatrickVibild/TellusAmazonPictures/master/pictures/DELL/E4300/RG/DE/4.jpg</v>
      </c>
      <c r="R18" t="str">
        <f t="shared" si="4"/>
        <v>https://raw.githubusercontent.com/PatrickVibild/TellusAmazonPictures/master/pictures/DELL/E4300/RG/DE/5.jpg</v>
      </c>
      <c r="S18" t="str">
        <f t="shared" si="5"/>
        <v>https://raw.githubusercontent.com/PatrickVibild/TellusAmazonPictures/master/pictures/DELL/E4300/RG/DE/6.jpg</v>
      </c>
      <c r="T18" t="str">
        <f t="shared" si="6"/>
        <v>https://raw.githubusercontent.com/PatrickVibild/TellusAmazonPictures/master/pictures/DELL/E4300/RG/DE/7.jpg</v>
      </c>
      <c r="U18" t="str">
        <f t="shared" si="7"/>
        <v>https://raw.githubusercontent.com/PatrickVibild/TellusAmazonPictures/master/pictures/DELL/E4300/RG/DE/8.jpg</v>
      </c>
      <c r="V18" t="str">
        <f t="shared" si="8"/>
        <v>https://raw.githubusercontent.com/PatrickVibild/TellusAmazonPictures/master/pictures/DELL/E4300/RG/DE/9.jpg</v>
      </c>
      <c r="W18" s="45">
        <f>MATCH(H18,options!$D$1:$D$20,0)</f>
        <v>5</v>
      </c>
    </row>
    <row r="19" spans="1:23" ht="28" x14ac:dyDescent="0.15">
      <c r="B19" s="53"/>
      <c r="C19" s="44" t="b">
        <f>FALSE()</f>
        <v>0</v>
      </c>
      <c r="D19" s="44" t="b">
        <f>TRUE()</f>
        <v>1</v>
      </c>
      <c r="E19" s="44"/>
      <c r="F19" s="38">
        <v>5714401431060</v>
      </c>
      <c r="G19" s="38" t="s">
        <v>422</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Scandinavisch - Scandinavisch</v>
      </c>
      <c r="J19" s="46" t="b">
        <f>TRUE()</f>
        <v>1</v>
      </c>
      <c r="K19" s="47" t="b">
        <f>FALSE()</f>
        <v>0</v>
      </c>
      <c r="L19" s="38" t="s">
        <v>414</v>
      </c>
      <c r="M19" s="48" t="b">
        <f>TRUE()</f>
        <v>1</v>
      </c>
      <c r="N19" s="49" t="str">
        <f t="shared" si="0"/>
        <v>https://raw.githubusercontent.com/PatrickVibild/TellusAmazonPictures/master/pictures/DELL/E4300/RG/DE/1.jpg</v>
      </c>
      <c r="O19" s="49" t="str">
        <f t="shared" si="1"/>
        <v>https://raw.githubusercontent.com/PatrickVibild/TellusAmazonPictures/master/pictures/DELL/E4300/RG/DE/2.jpg</v>
      </c>
      <c r="P19" s="50" t="str">
        <f t="shared" si="2"/>
        <v>https://raw.githubusercontent.com/PatrickVibild/TellusAmazonPictures/master/pictures/DELL/E4300/RG/DE/3.jpg</v>
      </c>
      <c r="Q19" t="str">
        <f t="shared" si="3"/>
        <v>https://raw.githubusercontent.com/PatrickVibild/TellusAmazonPictures/master/pictures/DELL/E4300/RG/DE/4.jpg</v>
      </c>
      <c r="R19" t="str">
        <f t="shared" si="4"/>
        <v>https://raw.githubusercontent.com/PatrickVibild/TellusAmazonPictures/master/pictures/DELL/E4300/RG/DE/5.jpg</v>
      </c>
      <c r="S19" t="str">
        <f t="shared" si="5"/>
        <v>https://raw.githubusercontent.com/PatrickVibild/TellusAmazonPictures/master/pictures/DELL/E4300/RG/DE/6.jpg</v>
      </c>
      <c r="T19" t="str">
        <f t="shared" si="6"/>
        <v>https://raw.githubusercontent.com/PatrickVibild/TellusAmazonPictures/master/pictures/DELL/E4300/RG/DE/7.jpg</v>
      </c>
      <c r="U19" t="str">
        <f t="shared" si="7"/>
        <v>https://raw.githubusercontent.com/PatrickVibild/TellusAmazonPictures/master/pictures/DELL/E4300/RG/DE/8.jpg</v>
      </c>
      <c r="V19" t="str">
        <f t="shared" si="8"/>
        <v>https://raw.githubusercontent.com/PatrickVibild/TellusAmazonPictures/master/pictures/DELL/E4300/RG/DE/9.jpg</v>
      </c>
      <c r="W19" s="45">
        <f>MATCH(H19,options!$D$1:$D$20,0)</f>
        <v>6</v>
      </c>
    </row>
    <row r="20" spans="1:23" ht="28" x14ac:dyDescent="0.15">
      <c r="A20" s="39" t="s">
        <v>423</v>
      </c>
      <c r="B20" s="55" t="s">
        <v>424</v>
      </c>
      <c r="C20" s="44" t="b">
        <f>FALSE()</f>
        <v>0</v>
      </c>
      <c r="D20" s="44" t="b">
        <f>TRUE()</f>
        <v>1</v>
      </c>
      <c r="E20" s="44"/>
      <c r="F20" s="38">
        <v>5714401431077</v>
      </c>
      <c r="G20" s="38" t="s">
        <v>425</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Belgisch</v>
      </c>
      <c r="J20" s="46" t="b">
        <f>TRUE()</f>
        <v>1</v>
      </c>
      <c r="K20" s="47" t="b">
        <f>FALSE()</f>
        <v>0</v>
      </c>
      <c r="L20" s="38" t="s">
        <v>414</v>
      </c>
      <c r="M20" s="48" t="b">
        <f>TRUE()</f>
        <v>1</v>
      </c>
      <c r="N20" s="49" t="str">
        <f t="shared" si="0"/>
        <v>https://raw.githubusercontent.com/PatrickVibild/TellusAmazonPictures/master/pictures/DELL/E4300/RG/DE/1.jpg</v>
      </c>
      <c r="O20" s="49" t="str">
        <f t="shared" si="1"/>
        <v>https://raw.githubusercontent.com/PatrickVibild/TellusAmazonPictures/master/pictures/DELL/E4300/RG/DE/2.jpg</v>
      </c>
      <c r="P20" s="50" t="str">
        <f t="shared" si="2"/>
        <v>https://raw.githubusercontent.com/PatrickVibild/TellusAmazonPictures/master/pictures/DELL/E4300/RG/DE/3.jpg</v>
      </c>
      <c r="Q20" t="str">
        <f t="shared" si="3"/>
        <v>https://raw.githubusercontent.com/PatrickVibild/TellusAmazonPictures/master/pictures/DELL/E4300/RG/DE/4.jpg</v>
      </c>
      <c r="R20" t="str">
        <f t="shared" si="4"/>
        <v>https://raw.githubusercontent.com/PatrickVibild/TellusAmazonPictures/master/pictures/DELL/E4300/RG/DE/5.jpg</v>
      </c>
      <c r="S20" t="str">
        <f t="shared" si="5"/>
        <v>https://raw.githubusercontent.com/PatrickVibild/TellusAmazonPictures/master/pictures/DELL/E4300/RG/DE/6.jpg</v>
      </c>
      <c r="T20" t="str">
        <f t="shared" si="6"/>
        <v>https://raw.githubusercontent.com/PatrickVibild/TellusAmazonPictures/master/pictures/DELL/E4300/RG/DE/7.jpg</v>
      </c>
      <c r="U20" t="str">
        <f t="shared" si="7"/>
        <v>https://raw.githubusercontent.com/PatrickVibild/TellusAmazonPictures/master/pictures/DELL/E4300/RG/DE/8.jpg</v>
      </c>
      <c r="V20" t="str">
        <f t="shared" si="8"/>
        <v>https://raw.githubusercontent.com/PatrickVibild/TellusAmazonPictures/master/pictures/DELL/E4300/RG/DE/9.jpg</v>
      </c>
      <c r="W20" s="45">
        <f>MATCH(H20,options!$D$1:$D$20,0)</f>
        <v>7</v>
      </c>
    </row>
    <row r="21" spans="1:23" ht="28" x14ac:dyDescent="0.15">
      <c r="B21" s="53"/>
      <c r="C21" s="44" t="b">
        <f>FALSE()</f>
        <v>0</v>
      </c>
      <c r="D21" s="44" t="b">
        <f>TRUE()</f>
        <v>1</v>
      </c>
      <c r="E21" s="44"/>
      <c r="F21" s="38">
        <v>5714401431084</v>
      </c>
      <c r="G21" s="38" t="s">
        <v>426</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Zwitsers</v>
      </c>
      <c r="J21" s="46" t="b">
        <f>TRUE()</f>
        <v>1</v>
      </c>
      <c r="K21" s="47" t="b">
        <f>FALSE()</f>
        <v>0</v>
      </c>
      <c r="L21" s="38" t="s">
        <v>414</v>
      </c>
      <c r="M21" s="48" t="b">
        <f>TRUE()</f>
        <v>1</v>
      </c>
      <c r="N21" s="49" t="str">
        <f t="shared" si="0"/>
        <v>https://raw.githubusercontent.com/PatrickVibild/TellusAmazonPictures/master/pictures/DELL/E4300/RG/DE/1.jpg</v>
      </c>
      <c r="O21" s="49" t="str">
        <f t="shared" si="1"/>
        <v>https://raw.githubusercontent.com/PatrickVibild/TellusAmazonPictures/master/pictures/DELL/E4300/RG/DE/2.jpg</v>
      </c>
      <c r="P21" s="50" t="str">
        <f t="shared" si="2"/>
        <v>https://raw.githubusercontent.com/PatrickVibild/TellusAmazonPictures/master/pictures/DELL/E4300/RG/DE/3.jpg</v>
      </c>
      <c r="Q21" t="str">
        <f t="shared" si="3"/>
        <v>https://raw.githubusercontent.com/PatrickVibild/TellusAmazonPictures/master/pictures/DELL/E4300/RG/DE/4.jpg</v>
      </c>
      <c r="R21" t="str">
        <f t="shared" si="4"/>
        <v>https://raw.githubusercontent.com/PatrickVibild/TellusAmazonPictures/master/pictures/DELL/E4300/RG/DE/5.jpg</v>
      </c>
      <c r="S21" t="str">
        <f t="shared" si="5"/>
        <v>https://raw.githubusercontent.com/PatrickVibild/TellusAmazonPictures/master/pictures/DELL/E4300/RG/DE/6.jpg</v>
      </c>
      <c r="T21" t="str">
        <f t="shared" si="6"/>
        <v>https://raw.githubusercontent.com/PatrickVibild/TellusAmazonPictures/master/pictures/DELL/E4300/RG/DE/7.jpg</v>
      </c>
      <c r="U21" t="str">
        <f t="shared" si="7"/>
        <v>https://raw.githubusercontent.com/PatrickVibild/TellusAmazonPictures/master/pictures/DELL/E4300/RG/DE/8.jpg</v>
      </c>
      <c r="V21" t="str">
        <f t="shared" si="8"/>
        <v>https://raw.githubusercontent.com/PatrickVibild/TellusAmazonPictures/master/pictures/DELL/E4300/RG/DE/9.jpg</v>
      </c>
      <c r="W21" s="45">
        <f>MATCH(H21,options!$D$1:$D$20,0)</f>
        <v>15</v>
      </c>
    </row>
    <row r="22" spans="1:23" ht="28" x14ac:dyDescent="0.15">
      <c r="B22" s="53"/>
      <c r="C22" s="44" t="b">
        <f>FALSE()</f>
        <v>0</v>
      </c>
      <c r="D22" s="44" t="b">
        <f>TRUE()</f>
        <v>1</v>
      </c>
      <c r="E22" s="44"/>
      <c r="F22" s="38">
        <v>5714401431091</v>
      </c>
      <c r="G22" s="38" t="s">
        <v>427</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Internationaal</v>
      </c>
      <c r="J22" s="46" t="b">
        <f>TRUE()</f>
        <v>1</v>
      </c>
      <c r="K22" s="47" t="b">
        <f>FALSE()</f>
        <v>0</v>
      </c>
      <c r="L22" s="38" t="s">
        <v>414</v>
      </c>
      <c r="M22" s="48" t="b">
        <f>TRUE()</f>
        <v>1</v>
      </c>
      <c r="N22" s="49" t="str">
        <f t="shared" si="0"/>
        <v>https://raw.githubusercontent.com/PatrickVibild/TellusAmazonPictures/master/pictures/DELL/E4300/RG/DE/1.jpg</v>
      </c>
      <c r="O22" s="49" t="str">
        <f t="shared" si="1"/>
        <v>https://raw.githubusercontent.com/PatrickVibild/TellusAmazonPictures/master/pictures/DELL/E4300/RG/DE/2.jpg</v>
      </c>
      <c r="P22" s="50" t="str">
        <f t="shared" si="2"/>
        <v>https://raw.githubusercontent.com/PatrickVibild/TellusAmazonPictures/master/pictures/DELL/E4300/RG/DE/3.jpg</v>
      </c>
      <c r="Q22" t="str">
        <f t="shared" si="3"/>
        <v>https://raw.githubusercontent.com/PatrickVibild/TellusAmazonPictures/master/pictures/DELL/E4300/RG/DE/4.jpg</v>
      </c>
      <c r="R22" t="str">
        <f t="shared" si="4"/>
        <v>https://raw.githubusercontent.com/PatrickVibild/TellusAmazonPictures/master/pictures/DELL/E4300/RG/DE/5.jpg</v>
      </c>
      <c r="S22" t="str">
        <f t="shared" si="5"/>
        <v>https://raw.githubusercontent.com/PatrickVibild/TellusAmazonPictures/master/pictures/DELL/E4300/RG/DE/6.jpg</v>
      </c>
      <c r="T22" t="str">
        <f t="shared" si="6"/>
        <v>https://raw.githubusercontent.com/PatrickVibild/TellusAmazonPictures/master/pictures/DELL/E4300/RG/DE/7.jpg</v>
      </c>
      <c r="U22" t="str">
        <f t="shared" si="7"/>
        <v>https://raw.githubusercontent.com/PatrickVibild/TellusAmazonPictures/master/pictures/DELL/E4300/RG/DE/8.jpg</v>
      </c>
      <c r="V22" t="str">
        <f t="shared" si="8"/>
        <v>https://raw.githubusercontent.com/PatrickVibild/TellusAmazonPictures/master/pictures/DELL/E4300/RG/DE/9.jpg</v>
      </c>
      <c r="W22" s="45">
        <f>MATCH(H22,options!$D$1:$D$20,0)</f>
        <v>16</v>
      </c>
    </row>
    <row r="23" spans="1:23" ht="56" x14ac:dyDescent="0.15">
      <c r="A23" s="39" t="s">
        <v>428</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C23" s="44" t="b">
        <f>TRUE()</f>
        <v>1</v>
      </c>
      <c r="D23" s="44" t="b">
        <f>FALSE()</f>
        <v>0</v>
      </c>
      <c r="E23" s="44"/>
      <c r="F23" s="38">
        <v>5714401431107</v>
      </c>
      <c r="G23" s="38" t="s">
        <v>429</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414</v>
      </c>
      <c r="M23" s="48" t="b">
        <f>TRUE()</f>
        <v>1</v>
      </c>
      <c r="N23" s="49" t="str">
        <f t="shared" si="0"/>
        <v>https://raw.githubusercontent.com/PatrickVibild/TellusAmazonPictures/master/pictures/DELL/E4300/RG/DE/1.jpg</v>
      </c>
      <c r="O23" s="49" t="str">
        <f t="shared" si="1"/>
        <v>https://raw.githubusercontent.com/PatrickVibild/TellusAmazonPictures/master/pictures/DELL/E4300/RG/DE/2.jpg</v>
      </c>
      <c r="P23" s="50" t="str">
        <f t="shared" si="2"/>
        <v>https://raw.githubusercontent.com/PatrickVibild/TellusAmazonPictures/master/pictures/DELL/E4300/RG/DE/3.jpg</v>
      </c>
      <c r="Q23" t="str">
        <f t="shared" si="3"/>
        <v>https://raw.githubusercontent.com/PatrickVibild/TellusAmazonPictures/master/pictures/DELL/E4300/RG/DE/4.jpg</v>
      </c>
      <c r="R23" t="str">
        <f t="shared" si="4"/>
        <v>https://raw.githubusercontent.com/PatrickVibild/TellusAmazonPictures/master/pictures/DELL/E4300/RG/DE/5.jpg</v>
      </c>
      <c r="S23" t="str">
        <f t="shared" si="5"/>
        <v>https://raw.githubusercontent.com/PatrickVibild/TellusAmazonPictures/master/pictures/DELL/E4300/RG/DE/6.jpg</v>
      </c>
      <c r="T23" t="str">
        <f t="shared" si="6"/>
        <v>https://raw.githubusercontent.com/PatrickVibild/TellusAmazonPictures/master/pictures/DELL/E4300/RG/DE/7.jpg</v>
      </c>
      <c r="U23" t="str">
        <f t="shared" si="7"/>
        <v>https://raw.githubusercontent.com/PatrickVibild/TellusAmazonPictures/master/pictures/DELL/E4300/RG/DE/8.jpg</v>
      </c>
      <c r="V23" t="str">
        <f t="shared" si="8"/>
        <v>https://raw.githubusercontent.com/PatrickVibild/TellusAmazonPictures/master/pictures/DELL/E4300/RG/DE/9.jpg</v>
      </c>
      <c r="W23" s="45">
        <f>MATCH(H23,options!$D$1:$D$20,0)</f>
        <v>18</v>
      </c>
    </row>
    <row r="24" spans="1:23" ht="56" x14ac:dyDescent="0.15">
      <c r="A24" s="39" t="s">
        <v>430</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431</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432</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431</v>
      </c>
      <c r="B27" s="40" t="str">
        <f>IF(Values!$B$36=English!$B$2,English!B7, IF(Values!$B$36=German!$B$2,German!B7, IF(Values!$B$36=Italian!$B$2,Italian!B7, IF(Values!$B$36=Spanish!$B$2, Spanish!B7, IF(Values!$B$36=French!$B$2, French!B7, IF(Values!$B$36=Dutch!$B$2,Dutch!B7, IF(Values!$B$36=English!$D$32, English!D37, 0)))))))</f>
        <v xml:space="preserve">👉 COMPATIBEL MET - Dell {model}. Controleer de afbeelding en beschrijving zorgvuldig voordat u een toetsenbord koopt. Dit zorgt ervoor dat u het juiste laptoptoetsenbord voor uw computer krijgt. Super eenvoudige installatie. </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433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39" t="s">
        <v>434</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46" t="b">
        <f>TRUE()</f>
        <v>1</v>
      </c>
      <c r="K29" s="47" t="b">
        <f>TRUE()</f>
        <v>1</v>
      </c>
      <c r="L29" s="38" t="s">
        <v>435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46" t="b">
        <f>TRUE()</f>
        <v>1</v>
      </c>
      <c r="K30" s="47" t="b">
        <f>TRUE()</f>
        <v>1</v>
      </c>
      <c r="L30" s="38" t="s">
        <v>436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39" t="s">
        <v>437</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4"/>
      <c r="D31" s="44"/>
      <c r="E31" s="44"/>
      <c r="F31" s="38"/>
      <c r="G31" s="38"/>
      <c r="H31" s="45" t="s">
        <v>438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46" t="b">
        <f>TRUE()</f>
        <v>1</v>
      </c>
      <c r="K31" s="47" t="b">
        <f>TRUE()</f>
        <v>1</v>
      </c>
      <c r="L31" s="38" t="s">
        <v>439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46" t="b">
        <f>TRUE()</f>
        <v>1</v>
      </c>
      <c r="K32" s="47" t="b">
        <f>TRUE()</f>
        <v>1</v>
      </c>
      <c r="L32" s="38" t="s">
        <v>441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442</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4"/>
      <c r="D33" s="44"/>
      <c r="E33" s="44"/>
      <c r="F33" s="38"/>
      <c r="G33" s="38"/>
      <c r="H33" s="45" t="s">
        <v>443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46" t="b">
        <f>TRUE()</f>
        <v>1</v>
      </c>
      <c r="K33" s="47" t="b">
        <f>TRUE()</f>
        <v>1</v>
      </c>
      <c r="L33" s="38" t="s">
        <v>444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445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46" t="b">
        <f>TRUE()</f>
        <v>1</v>
      </c>
      <c r="K34" s="47" t="b">
        <f>TRUE()</f>
        <v>1</v>
      </c>
      <c r="L34" s="38" t="s">
        <v>446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447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46" t="b">
        <f>TRUE()</f>
        <v>1</v>
      </c>
      <c r="K35" s="47" t="b">
        <f>TRUE()</f>
        <v>1</v>
      </c>
      <c r="L35" s="38" t="s">
        <v>448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449</v>
      </c>
      <c r="B36" s="55" t="s">
        <v>447</v>
      </c>
      <c r="C36" s="44"/>
      <c r="D36" s="44"/>
      <c r="E36" s="44"/>
      <c r="F36" s="38"/>
      <c r="G36" s="38"/>
      <c r="H36" s="45" t="s">
        <v>450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46" t="b">
        <f>TRUE()</f>
        <v>1</v>
      </c>
      <c r="K36" s="47" t="b">
        <f>TRUE()</f>
        <v>1</v>
      </c>
      <c r="L36" s="38" t="s">
        <v>451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452</v>
      </c>
      <c r="B37" s="55" t="s">
        <v>453</v>
      </c>
      <c r="C37" s="44"/>
      <c r="D37" s="44"/>
      <c r="E37" s="44"/>
      <c r="F37" s="38"/>
      <c r="G37" s="38"/>
      <c r="H37" s="45" t="s">
        <v>454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455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46" t="b">
        <f>TRUE()</f>
        <v>1</v>
      </c>
      <c r="K38" s="47" t="b">
        <f>TRUE()</f>
        <v>1</v>
      </c>
      <c r="L38" s="38" t="s">
        <v>456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457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46" t="b">
        <f>TRUE()</f>
        <v>1</v>
      </c>
      <c r="K39" s="47" t="b">
        <f>TRUE()</f>
        <v>1</v>
      </c>
      <c r="L39" s="38" t="s">
        <v>458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46" t="b">
        <f>TRUE()</f>
        <v>1</v>
      </c>
      <c r="K40" s="47" t="b">
        <f>TRUE()</f>
        <v>1</v>
      </c>
      <c r="L40" s="38" t="s">
        <v>459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46" t="b">
        <f>TRUE()</f>
        <v>1</v>
      </c>
      <c r="K41" s="47" t="b">
        <f>TRUE()</f>
        <v>1</v>
      </c>
      <c r="L41" s="38" t="s">
        <v>460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461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8" t="s">
        <v>462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463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464</v>
      </c>
      <c r="B1" s="44" t="b">
        <f>TRUE()</f>
        <v>1</v>
      </c>
      <c r="C1" t="s">
        <v>465</v>
      </c>
      <c r="D1" s="45" t="s">
        <v>373</v>
      </c>
      <c r="E1" t="s">
        <v>466</v>
      </c>
      <c r="F1" t="s">
        <v>467</v>
      </c>
      <c r="G1" t="s">
        <v>453</v>
      </c>
    </row>
    <row r="2" spans="1:7" x14ac:dyDescent="0.15">
      <c r="A2" t="s">
        <v>424</v>
      </c>
      <c r="B2" s="44" t="b">
        <f>FALSE()</f>
        <v>0</v>
      </c>
      <c r="C2" t="s">
        <v>380</v>
      </c>
      <c r="D2" s="45" t="s">
        <v>377</v>
      </c>
      <c r="E2" t="s">
        <v>468</v>
      </c>
      <c r="F2" t="s">
        <v>377</v>
      </c>
      <c r="G2" t="s">
        <v>410</v>
      </c>
    </row>
    <row r="3" spans="1:7" x14ac:dyDescent="0.15">
      <c r="A3" t="s">
        <v>469</v>
      </c>
      <c r="D3" s="45" t="s">
        <v>382</v>
      </c>
      <c r="E3" t="s">
        <v>470</v>
      </c>
      <c r="F3" t="s">
        <v>373</v>
      </c>
    </row>
    <row r="4" spans="1:7" x14ac:dyDescent="0.15">
      <c r="D4" s="45" t="s">
        <v>386</v>
      </c>
      <c r="E4" t="s">
        <v>471</v>
      </c>
      <c r="F4" t="s">
        <v>382</v>
      </c>
    </row>
    <row r="5" spans="1:7" x14ac:dyDescent="0.15">
      <c r="D5" s="45" t="s">
        <v>390</v>
      </c>
      <c r="E5" t="s">
        <v>472</v>
      </c>
      <c r="F5" t="s">
        <v>386</v>
      </c>
    </row>
    <row r="6" spans="1:7" x14ac:dyDescent="0.15">
      <c r="D6" s="45" t="s">
        <v>394</v>
      </c>
      <c r="E6" t="s">
        <v>473</v>
      </c>
      <c r="F6" t="s">
        <v>447</v>
      </c>
    </row>
    <row r="7" spans="1:7" x14ac:dyDescent="0.15">
      <c r="D7" s="45" t="s">
        <v>398</v>
      </c>
      <c r="E7" t="s">
        <v>474</v>
      </c>
    </row>
    <row r="8" spans="1:7" x14ac:dyDescent="0.15">
      <c r="D8" s="45" t="s">
        <v>438</v>
      </c>
      <c r="E8" t="s">
        <v>475</v>
      </c>
    </row>
    <row r="9" spans="1:7" x14ac:dyDescent="0.15">
      <c r="D9" s="45" t="s">
        <v>443</v>
      </c>
      <c r="E9" t="s">
        <v>476</v>
      </c>
    </row>
    <row r="10" spans="1:7" x14ac:dyDescent="0.15">
      <c r="D10" s="45" t="s">
        <v>447</v>
      </c>
      <c r="E10" t="s">
        <v>477</v>
      </c>
    </row>
    <row r="11" spans="1:7" x14ac:dyDescent="0.15">
      <c r="D11" s="45" t="s">
        <v>450</v>
      </c>
      <c r="E11" t="s">
        <v>478</v>
      </c>
    </row>
    <row r="12" spans="1:7" x14ac:dyDescent="0.15">
      <c r="D12" s="45" t="s">
        <v>454</v>
      </c>
      <c r="E12" t="s">
        <v>479</v>
      </c>
    </row>
    <row r="13" spans="1:7" x14ac:dyDescent="0.15">
      <c r="D13" s="45" t="s">
        <v>455</v>
      </c>
      <c r="E13" t="s">
        <v>480</v>
      </c>
    </row>
    <row r="14" spans="1:7" x14ac:dyDescent="0.15">
      <c r="D14" s="45" t="s">
        <v>457</v>
      </c>
      <c r="E14" t="s">
        <v>481</v>
      </c>
    </row>
    <row r="15" spans="1:7" x14ac:dyDescent="0.15">
      <c r="D15" s="45" t="s">
        <v>402</v>
      </c>
      <c r="E15" t="s">
        <v>482</v>
      </c>
    </row>
    <row r="16" spans="1:7" x14ac:dyDescent="0.15">
      <c r="D16" s="45" t="s">
        <v>405</v>
      </c>
      <c r="E16" s="59" t="s">
        <v>483</v>
      </c>
    </row>
    <row r="17" spans="4:5" x14ac:dyDescent="0.15">
      <c r="D17" s="45" t="s">
        <v>461</v>
      </c>
      <c r="E17" t="s">
        <v>484</v>
      </c>
    </row>
    <row r="18" spans="4:5" x14ac:dyDescent="0.15">
      <c r="D18" s="45" t="s">
        <v>410</v>
      </c>
      <c r="E18" t="s">
        <v>485</v>
      </c>
    </row>
    <row r="19" spans="4:5" x14ac:dyDescent="0.15">
      <c r="D19" s="45" t="s">
        <v>445</v>
      </c>
      <c r="E19" t="s">
        <v>486</v>
      </c>
    </row>
    <row r="20" spans="4:5" x14ac:dyDescent="0.15">
      <c r="D20" s="45" t="s">
        <v>440</v>
      </c>
      <c r="E20" t="s">
        <v>487</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467</v>
      </c>
    </row>
    <row r="3" spans="1:2" x14ac:dyDescent="0.15">
      <c r="B3" s="42" t="s">
        <v>488</v>
      </c>
    </row>
    <row r="4" spans="1:2" x14ac:dyDescent="0.15">
      <c r="B4" s="42" t="s">
        <v>489</v>
      </c>
    </row>
    <row r="5" spans="1:2" x14ac:dyDescent="0.15">
      <c r="B5" s="42" t="s">
        <v>490</v>
      </c>
    </row>
    <row r="6" spans="1:2" x14ac:dyDescent="0.15">
      <c r="A6" t="s">
        <v>491</v>
      </c>
      <c r="B6" s="42" t="s">
        <v>492</v>
      </c>
    </row>
    <row r="7" spans="1:2" x14ac:dyDescent="0.15">
      <c r="B7" s="42" t="s">
        <v>493</v>
      </c>
    </row>
    <row r="8" spans="1:2" x14ac:dyDescent="0.15">
      <c r="A8" t="s">
        <v>40</v>
      </c>
      <c r="B8" s="42" t="s">
        <v>494</v>
      </c>
    </row>
    <row r="9" spans="1:2" x14ac:dyDescent="0.15">
      <c r="A9" t="s">
        <v>495</v>
      </c>
      <c r="B9" s="42" t="s">
        <v>496</v>
      </c>
    </row>
    <row r="10" spans="1:2" x14ac:dyDescent="0.15">
      <c r="B10" t="s">
        <v>497</v>
      </c>
    </row>
    <row r="11" spans="1:2" x14ac:dyDescent="0.15">
      <c r="B11" t="s">
        <v>498</v>
      </c>
    </row>
    <row r="14" spans="1:2" x14ac:dyDescent="0.15">
      <c r="B14" s="42" t="s">
        <v>499</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438</v>
      </c>
    </row>
    <row r="28" spans="2:2" x14ac:dyDescent="0.15">
      <c r="B28" s="45" t="s">
        <v>443</v>
      </c>
    </row>
    <row r="29" spans="2:2" x14ac:dyDescent="0.15">
      <c r="B29" s="45" t="s">
        <v>447</v>
      </c>
    </row>
    <row r="30" spans="2:2" x14ac:dyDescent="0.15">
      <c r="B30" s="45" t="s">
        <v>450</v>
      </c>
    </row>
    <row r="31" spans="2:2" x14ac:dyDescent="0.15">
      <c r="B31" s="45" t="s">
        <v>454</v>
      </c>
    </row>
    <row r="32" spans="2:2" x14ac:dyDescent="0.15">
      <c r="B32" s="45" t="s">
        <v>455</v>
      </c>
    </row>
    <row r="33" spans="2:4" x14ac:dyDescent="0.15">
      <c r="B33" s="45" t="s">
        <v>457</v>
      </c>
    </row>
    <row r="34" spans="2:4" x14ac:dyDescent="0.15">
      <c r="B34" s="45" t="s">
        <v>402</v>
      </c>
      <c r="D34" s="42"/>
    </row>
    <row r="35" spans="2:4" x14ac:dyDescent="0.15">
      <c r="B35" s="45" t="s">
        <v>405</v>
      </c>
      <c r="D35" s="42"/>
    </row>
    <row r="36" spans="2:4" x14ac:dyDescent="0.15">
      <c r="B36" s="45" t="s">
        <v>461</v>
      </c>
      <c r="D36" s="42"/>
    </row>
    <row r="37" spans="2:4" x14ac:dyDescent="0.15">
      <c r="B37" s="45" t="s">
        <v>410</v>
      </c>
      <c r="D37" s="42"/>
    </row>
    <row r="38" spans="2:4" x14ac:dyDescent="0.15">
      <c r="B38" s="45" t="s">
        <v>445</v>
      </c>
      <c r="D38" s="42"/>
    </row>
    <row r="39" spans="2:4" x14ac:dyDescent="0.15">
      <c r="B39" s="45" t="s">
        <v>440</v>
      </c>
      <c r="D39" s="4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500</v>
      </c>
    </row>
    <row r="4" spans="1:2" ht="16" x14ac:dyDescent="0.2">
      <c r="B4" s="60" t="s">
        <v>501</v>
      </c>
    </row>
    <row r="5" spans="1:2" ht="16" x14ac:dyDescent="0.2">
      <c r="B5" s="60" t="s">
        <v>502</v>
      </c>
    </row>
    <row r="6" spans="1:2" ht="16" x14ac:dyDescent="0.2">
      <c r="B6" s="60" t="s">
        <v>503</v>
      </c>
    </row>
    <row r="7" spans="1:2" ht="16" x14ac:dyDescent="0.2">
      <c r="B7" s="60" t="s">
        <v>504</v>
      </c>
    </row>
    <row r="8" spans="1:2" x14ac:dyDescent="0.15">
      <c r="A8" t="s">
        <v>505</v>
      </c>
      <c r="B8" t="s">
        <v>506</v>
      </c>
    </row>
    <row r="9" spans="1:2" x14ac:dyDescent="0.15">
      <c r="A9" t="s">
        <v>507</v>
      </c>
      <c r="B9" t="s">
        <v>508</v>
      </c>
    </row>
    <row r="10" spans="1:2" x14ac:dyDescent="0.15">
      <c r="B10" t="s">
        <v>509</v>
      </c>
    </row>
    <row r="11" spans="1:2" x14ac:dyDescent="0.15">
      <c r="B11" t="s">
        <v>510</v>
      </c>
    </row>
    <row r="14" spans="1:2" x14ac:dyDescent="0.15">
      <c r="B14" t="s">
        <v>511</v>
      </c>
    </row>
    <row r="20" spans="2:2" x14ac:dyDescent="0.15">
      <c r="B20" t="s">
        <v>512</v>
      </c>
    </row>
    <row r="21" spans="2:2" x14ac:dyDescent="0.15">
      <c r="B21" t="s">
        <v>513</v>
      </c>
    </row>
    <row r="22" spans="2:2" x14ac:dyDescent="0.15">
      <c r="B22" t="s">
        <v>514</v>
      </c>
    </row>
    <row r="23" spans="2:2" x14ac:dyDescent="0.15">
      <c r="B23" t="s">
        <v>515</v>
      </c>
    </row>
    <row r="24" spans="2:2" x14ac:dyDescent="0.15">
      <c r="B24" t="s">
        <v>390</v>
      </c>
    </row>
    <row r="25" spans="2:2" x14ac:dyDescent="0.15">
      <c r="B25" t="s">
        <v>516</v>
      </c>
    </row>
    <row r="26" spans="2:2" x14ac:dyDescent="0.15">
      <c r="B26" t="s">
        <v>517</v>
      </c>
    </row>
    <row r="27" spans="2:2" x14ac:dyDescent="0.15">
      <c r="B27" t="s">
        <v>518</v>
      </c>
    </row>
    <row r="28" spans="2:2" x14ac:dyDescent="0.15">
      <c r="B28" t="s">
        <v>519</v>
      </c>
    </row>
    <row r="29" spans="2:2" x14ac:dyDescent="0.15">
      <c r="B29" t="s">
        <v>520</v>
      </c>
    </row>
    <row r="30" spans="2:2" x14ac:dyDescent="0.15">
      <c r="B30" t="s">
        <v>521</v>
      </c>
    </row>
    <row r="31" spans="2:2" x14ac:dyDescent="0.15">
      <c r="B31" t="s">
        <v>522</v>
      </c>
    </row>
    <row r="32" spans="2:2" x14ac:dyDescent="0.15">
      <c r="B32" t="s">
        <v>523</v>
      </c>
    </row>
    <row r="33" spans="2:2" x14ac:dyDescent="0.15">
      <c r="B33" t="s">
        <v>524</v>
      </c>
    </row>
    <row r="34" spans="2:2" x14ac:dyDescent="0.15">
      <c r="B34" t="s">
        <v>525</v>
      </c>
    </row>
    <row r="35" spans="2:2" x14ac:dyDescent="0.15">
      <c r="B35" t="s">
        <v>405</v>
      </c>
    </row>
    <row r="36" spans="2:2" x14ac:dyDescent="0.15">
      <c r="B36" t="s">
        <v>526</v>
      </c>
    </row>
    <row r="37" spans="2:2" x14ac:dyDescent="0.15">
      <c r="B37" t="s">
        <v>527</v>
      </c>
    </row>
    <row r="38" spans="2:2" x14ac:dyDescent="0.15">
      <c r="B38" t="s">
        <v>528</v>
      </c>
    </row>
    <row r="39" spans="2:2" x14ac:dyDescent="0.15">
      <c r="B39" t="s">
        <v>529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386</v>
      </c>
    </row>
    <row r="3" spans="1:2" x14ac:dyDescent="0.15">
      <c r="B3" s="42" t="s">
        <v>530</v>
      </c>
    </row>
    <row r="4" spans="1:2" x14ac:dyDescent="0.15">
      <c r="B4" s="42" t="s">
        <v>531</v>
      </c>
    </row>
    <row r="5" spans="1:2" x14ac:dyDescent="0.15">
      <c r="B5" s="42" t="s">
        <v>532</v>
      </c>
    </row>
    <row r="6" spans="1:2" x14ac:dyDescent="0.15">
      <c r="B6" s="42" t="s">
        <v>533</v>
      </c>
    </row>
    <row r="7" spans="1:2" x14ac:dyDescent="0.15">
      <c r="B7" s="42" t="s">
        <v>534</v>
      </c>
    </row>
    <row r="8" spans="1:2" x14ac:dyDescent="0.15">
      <c r="A8" t="s">
        <v>505</v>
      </c>
      <c r="B8" s="42" t="s">
        <v>535</v>
      </c>
    </row>
    <row r="9" spans="1:2" x14ac:dyDescent="0.15">
      <c r="A9" t="s">
        <v>507</v>
      </c>
      <c r="B9" s="42" t="s">
        <v>536</v>
      </c>
    </row>
    <row r="10" spans="1:2" x14ac:dyDescent="0.15">
      <c r="B10" s="42" t="s">
        <v>537</v>
      </c>
    </row>
    <row r="11" spans="1:2" x14ac:dyDescent="0.15">
      <c r="B11" s="42" t="s">
        <v>538</v>
      </c>
    </row>
    <row r="12" spans="1:2" x14ac:dyDescent="0.15">
      <c r="B12" s="42"/>
    </row>
    <row r="13" spans="1:2" x14ac:dyDescent="0.15">
      <c r="B13" s="42"/>
    </row>
    <row r="14" spans="1:2" x14ac:dyDescent="0.15">
      <c r="B14" s="42" t="s">
        <v>539</v>
      </c>
    </row>
    <row r="15" spans="1:2" x14ac:dyDescent="0.15">
      <c r="B15" s="42"/>
    </row>
    <row r="20" spans="2:2" x14ac:dyDescent="0.15">
      <c r="B20" t="s">
        <v>540</v>
      </c>
    </row>
    <row r="21" spans="2:2" x14ac:dyDescent="0.15">
      <c r="B21" t="s">
        <v>541</v>
      </c>
    </row>
    <row r="22" spans="2:2" x14ac:dyDescent="0.15">
      <c r="B22" t="s">
        <v>542</v>
      </c>
    </row>
    <row r="23" spans="2:2" x14ac:dyDescent="0.15">
      <c r="B23" t="s">
        <v>543</v>
      </c>
    </row>
    <row r="24" spans="2:2" x14ac:dyDescent="0.15">
      <c r="B24" t="s">
        <v>544</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410</v>
      </c>
    </row>
    <row r="38" spans="2:2" x14ac:dyDescent="0.15">
      <c r="B38" t="s">
        <v>557</v>
      </c>
    </row>
    <row r="39" spans="2:2" x14ac:dyDescent="0.15">
      <c r="B39" t="s">
        <v>558</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559</v>
      </c>
    </row>
    <row r="4" spans="2:2" x14ac:dyDescent="0.15">
      <c r="B4" t="s">
        <v>560</v>
      </c>
    </row>
    <row r="5" spans="2:2" x14ac:dyDescent="0.15">
      <c r="B5" t="s">
        <v>561</v>
      </c>
    </row>
    <row r="6" spans="2:2" x14ac:dyDescent="0.15">
      <c r="B6" t="s">
        <v>562</v>
      </c>
    </row>
    <row r="7" spans="2:2" x14ac:dyDescent="0.15">
      <c r="B7" t="s">
        <v>563</v>
      </c>
    </row>
    <row r="8" spans="2:2" ht="16" x14ac:dyDescent="0.2">
      <c r="B8" s="60" t="s">
        <v>564</v>
      </c>
    </row>
    <row r="9" spans="2:2" x14ac:dyDescent="0.15">
      <c r="B9" t="s">
        <v>565</v>
      </c>
    </row>
    <row r="10" spans="2:2" x14ac:dyDescent="0.15">
      <c r="B10" s="42" t="s">
        <v>566</v>
      </c>
    </row>
    <row r="11" spans="2:2" x14ac:dyDescent="0.15">
      <c r="B11" s="42" t="s">
        <v>567</v>
      </c>
    </row>
    <row r="14" spans="2:2" x14ac:dyDescent="0.15">
      <c r="B14" t="s">
        <v>568</v>
      </c>
    </row>
    <row r="20" spans="2:2" x14ac:dyDescent="0.15">
      <c r="B20" t="s">
        <v>569</v>
      </c>
    </row>
    <row r="21" spans="2:2" x14ac:dyDescent="0.15">
      <c r="B21" t="s">
        <v>570</v>
      </c>
    </row>
    <row r="22" spans="2:2" x14ac:dyDescent="0.15">
      <c r="B22" t="s">
        <v>571</v>
      </c>
    </row>
    <row r="23" spans="2:2" x14ac:dyDescent="0.15">
      <c r="B23" t="s">
        <v>572</v>
      </c>
    </row>
    <row r="24" spans="2:2" x14ac:dyDescent="0.15">
      <c r="B24" t="s">
        <v>390</v>
      </c>
    </row>
    <row r="25" spans="2:2" x14ac:dyDescent="0.15">
      <c r="B25" t="s">
        <v>573</v>
      </c>
    </row>
    <row r="26" spans="2:2" x14ac:dyDescent="0.15">
      <c r="B26" t="s">
        <v>574</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583</v>
      </c>
    </row>
    <row r="36" spans="2:2" x14ac:dyDescent="0.15">
      <c r="B36" t="s">
        <v>584</v>
      </c>
    </row>
    <row r="37" spans="2:2" x14ac:dyDescent="0.15">
      <c r="B37" t="s">
        <v>410</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60" t="s">
        <v>587</v>
      </c>
    </row>
    <row r="4" spans="2:2" ht="16" x14ac:dyDescent="0.2">
      <c r="B4" s="60" t="s">
        <v>588</v>
      </c>
    </row>
    <row r="5" spans="2:2" x14ac:dyDescent="0.15">
      <c r="B5" t="s">
        <v>589</v>
      </c>
    </row>
    <row r="6" spans="2:2" ht="16" x14ac:dyDescent="0.2">
      <c r="B6" s="60" t="s">
        <v>590</v>
      </c>
    </row>
    <row r="7" spans="2:2" ht="16" x14ac:dyDescent="0.2">
      <c r="B7" s="60" t="s">
        <v>591</v>
      </c>
    </row>
    <row r="8" spans="2:2" x14ac:dyDescent="0.15">
      <c r="B8" t="s">
        <v>592</v>
      </c>
    </row>
    <row r="9" spans="2:2" x14ac:dyDescent="0.15">
      <c r="B9" t="s">
        <v>593</v>
      </c>
    </row>
    <row r="10" spans="2:2" x14ac:dyDescent="0.15">
      <c r="B10" t="s">
        <v>594</v>
      </c>
    </row>
    <row r="11" spans="2:2" x14ac:dyDescent="0.15">
      <c r="B11" t="s">
        <v>595</v>
      </c>
    </row>
    <row r="14" spans="2:2" ht="16" x14ac:dyDescent="0.2">
      <c r="B14" s="60" t="s">
        <v>596</v>
      </c>
    </row>
    <row r="20" spans="2:2" x14ac:dyDescent="0.15">
      <c r="B20" t="s">
        <v>597</v>
      </c>
    </row>
    <row r="21" spans="2:2" x14ac:dyDescent="0.15">
      <c r="B21" t="s">
        <v>598</v>
      </c>
    </row>
    <row r="22" spans="2:2" x14ac:dyDescent="0.15">
      <c r="B22" t="s">
        <v>542</v>
      </c>
    </row>
    <row r="23" spans="2:2" x14ac:dyDescent="0.15">
      <c r="B23" t="s">
        <v>599</v>
      </c>
    </row>
    <row r="24" spans="2:2" x14ac:dyDescent="0.15">
      <c r="B24" t="s">
        <v>390</v>
      </c>
    </row>
    <row r="25" spans="2:2" x14ac:dyDescent="0.15">
      <c r="B25" t="s">
        <v>600</v>
      </c>
    </row>
    <row r="26" spans="2:2" x14ac:dyDescent="0.15">
      <c r="B26" t="s">
        <v>546</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583</v>
      </c>
    </row>
    <row r="36" spans="2:2" x14ac:dyDescent="0.15">
      <c r="B36" t="s">
        <v>609</v>
      </c>
    </row>
    <row r="37" spans="2:2" x14ac:dyDescent="0.15">
      <c r="B37" t="s">
        <v>527</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447</v>
      </c>
    </row>
    <row r="3" spans="2:2" x14ac:dyDescent="0.15">
      <c r="B3" t="s">
        <v>612</v>
      </c>
    </row>
    <row r="4" spans="2:2" x14ac:dyDescent="0.15">
      <c r="B4" t="s">
        <v>613</v>
      </c>
    </row>
    <row r="5" spans="2:2" x14ac:dyDescent="0.15">
      <c r="B5" t="s">
        <v>614</v>
      </c>
    </row>
    <row r="6" spans="2:2" x14ac:dyDescent="0.15">
      <c r="B6" t="s">
        <v>615</v>
      </c>
    </row>
    <row r="7" spans="2:2" x14ac:dyDescent="0.15">
      <c r="B7" t="s">
        <v>616</v>
      </c>
    </row>
    <row r="8" spans="2:2" x14ac:dyDescent="0.15">
      <c r="B8" t="s">
        <v>617</v>
      </c>
    </row>
    <row r="9" spans="2:2" x14ac:dyDescent="0.15">
      <c r="B9" t="s">
        <v>618</v>
      </c>
    </row>
    <row r="10" spans="2:2" x14ac:dyDescent="0.15">
      <c r="B10" t="s">
        <v>619</v>
      </c>
    </row>
    <row r="11" spans="2:2" x14ac:dyDescent="0.15">
      <c r="B11" t="s">
        <v>620</v>
      </c>
    </row>
    <row r="14" spans="2:2" x14ac:dyDescent="0.15">
      <c r="B14" t="s">
        <v>621</v>
      </c>
    </row>
    <row r="20" spans="2:2" x14ac:dyDescent="0.15">
      <c r="B20" t="s">
        <v>622</v>
      </c>
    </row>
    <row r="21" spans="2:2" x14ac:dyDescent="0.15">
      <c r="B21" t="s">
        <v>623</v>
      </c>
    </row>
    <row r="22" spans="2:2" x14ac:dyDescent="0.15">
      <c r="B22" t="s">
        <v>624</v>
      </c>
    </row>
    <row r="23" spans="2:2" x14ac:dyDescent="0.15">
      <c r="B23" t="s">
        <v>625</v>
      </c>
    </row>
    <row r="24" spans="2:2" x14ac:dyDescent="0.15">
      <c r="B24" t="s">
        <v>390</v>
      </c>
    </row>
    <row r="25" spans="2:2" x14ac:dyDescent="0.15">
      <c r="B25" t="s">
        <v>626</v>
      </c>
    </row>
    <row r="26" spans="2:2" x14ac:dyDescent="0.15">
      <c r="B26" t="s">
        <v>627</v>
      </c>
    </row>
    <row r="27" spans="2:2" x14ac:dyDescent="0.15">
      <c r="B27" t="s">
        <v>628</v>
      </c>
    </row>
    <row r="28" spans="2:2" x14ac:dyDescent="0.15">
      <c r="B28" t="s">
        <v>629</v>
      </c>
    </row>
    <row r="29" spans="2:2" x14ac:dyDescent="0.15">
      <c r="B29" t="s">
        <v>630</v>
      </c>
    </row>
    <row r="30" spans="2:2" x14ac:dyDescent="0.15">
      <c r="B30" t="s">
        <v>631</v>
      </c>
    </row>
    <row r="31" spans="2:2" x14ac:dyDescent="0.15">
      <c r="B31" t="s">
        <v>632</v>
      </c>
    </row>
    <row r="32" spans="2:2" x14ac:dyDescent="0.15">
      <c r="B32" t="s">
        <v>633</v>
      </c>
    </row>
    <row r="33" spans="2:2" x14ac:dyDescent="0.15">
      <c r="B33" t="s">
        <v>634</v>
      </c>
    </row>
    <row r="34" spans="2:2" x14ac:dyDescent="0.15">
      <c r="B34" t="s">
        <v>635</v>
      </c>
    </row>
    <row r="35" spans="2:2" x14ac:dyDescent="0.15">
      <c r="B35" t="s">
        <v>636</v>
      </c>
    </row>
    <row r="36" spans="2:2" x14ac:dyDescent="0.15">
      <c r="B36" t="s">
        <v>526</v>
      </c>
    </row>
    <row r="37" spans="2:2" x14ac:dyDescent="0.15">
      <c r="B37" t="s">
        <v>410</v>
      </c>
    </row>
    <row r="38" spans="2:2" x14ac:dyDescent="0.15">
      <c r="B38" t="s">
        <v>637</v>
      </c>
    </row>
    <row r="39" spans="2:2" x14ac:dyDescent="0.15">
      <c r="B39" t="s">
        <v>638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161</cp:revision>
  <dcterms:created xsi:type="dcterms:W3CDTF">2020-07-27T15:42:24Z</dcterms:created>
  <dcterms:modified xsi:type="dcterms:W3CDTF">2024-07-25T02:47:47Z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