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patrickvibild/Library/Containers/com.microsoft.Excel/Data/after-big-bang-files/"/>
    </mc:Choice>
  </mc:AlternateContent>
  <xr:revisionPtr revIDLastSave="0" documentId="13_ncr:1_{F5D600F9-AF8A-3446-94EC-5352F38038BF}"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GK100" i="1"/>
  <c r="GK99" i="1"/>
  <c r="GK98" i="1"/>
  <c r="GK97" i="1"/>
  <c r="GK96" i="1"/>
  <c r="GK95" i="1"/>
  <c r="GK94" i="1"/>
  <c r="GK93" i="1"/>
  <c r="GK92" i="1"/>
  <c r="GK91" i="1"/>
  <c r="GK90" i="1"/>
  <c r="GK89" i="1"/>
  <c r="GK88" i="1"/>
  <c r="GK87" i="1"/>
  <c r="GK86" i="1"/>
  <c r="GK85" i="1"/>
  <c r="GK84" i="1"/>
  <c r="GK83" i="1"/>
  <c r="GK82" i="1"/>
  <c r="GK81" i="1"/>
  <c r="GK80" i="1"/>
  <c r="GK79" i="1"/>
  <c r="GK78" i="1"/>
  <c r="GK77" i="1"/>
  <c r="GK76" i="1"/>
  <c r="GK75" i="1"/>
  <c r="GK74" i="1"/>
  <c r="GK73" i="1"/>
  <c r="GK72" i="1"/>
  <c r="GK71" i="1"/>
  <c r="GK70" i="1"/>
  <c r="GK69" i="1"/>
  <c r="GK68" i="1"/>
  <c r="GK67" i="1"/>
  <c r="GK66" i="1"/>
  <c r="GK65" i="1"/>
  <c r="GK64" i="1"/>
  <c r="GK63" i="1"/>
  <c r="GK62" i="1"/>
  <c r="GK61" i="1"/>
  <c r="GK60" i="1"/>
  <c r="GK59" i="1"/>
  <c r="GK58" i="1"/>
  <c r="GK57" i="1"/>
  <c r="GK56" i="1"/>
  <c r="GK55" i="1"/>
  <c r="GK54" i="1"/>
  <c r="GK53" i="1"/>
  <c r="GK52" i="1"/>
  <c r="GK51" i="1"/>
  <c r="GK50" i="1"/>
  <c r="B2" i="3"/>
  <c r="B1" i="3"/>
  <c r="V104" i="2"/>
  <c r="H104" i="2" s="1"/>
  <c r="O104" i="2"/>
  <c r="N104" i="2"/>
  <c r="M104" i="2"/>
  <c r="V103" i="2"/>
  <c r="U103" i="2"/>
  <c r="T103" i="2"/>
  <c r="S103" i="2"/>
  <c r="R103" i="2"/>
  <c r="Q103" i="2"/>
  <c r="P103" i="2"/>
  <c r="O103" i="2"/>
  <c r="N103" i="2"/>
  <c r="M103" i="2"/>
  <c r="H103" i="2"/>
  <c r="V102" i="2"/>
  <c r="U102" i="2"/>
  <c r="T102" i="2"/>
  <c r="S102" i="2"/>
  <c r="R102" i="2"/>
  <c r="Q102" i="2"/>
  <c r="P102" i="2"/>
  <c r="O102" i="2"/>
  <c r="N102" i="2"/>
  <c r="M102" i="2"/>
  <c r="H102" i="2"/>
  <c r="V101" i="2"/>
  <c r="U101" i="2"/>
  <c r="T101" i="2"/>
  <c r="S101" i="2"/>
  <c r="R101" i="2"/>
  <c r="Q101" i="2"/>
  <c r="P101" i="2"/>
  <c r="O101" i="2"/>
  <c r="N101" i="2"/>
  <c r="M101" i="2"/>
  <c r="H101" i="2"/>
  <c r="GK100" i="2"/>
  <c r="V100" i="2"/>
  <c r="U100" i="2"/>
  <c r="T100" i="2"/>
  <c r="S100" i="2"/>
  <c r="R100" i="2"/>
  <c r="Q100" i="2"/>
  <c r="P100" i="2"/>
  <c r="O100" i="2"/>
  <c r="N100" i="2"/>
  <c r="M100" i="2"/>
  <c r="H100" i="2"/>
  <c r="GK99" i="2"/>
  <c r="V99" i="2"/>
  <c r="U99" i="2"/>
  <c r="T99" i="2"/>
  <c r="S99" i="2"/>
  <c r="R99" i="2"/>
  <c r="Q99" i="2"/>
  <c r="P99" i="2"/>
  <c r="O99" i="2"/>
  <c r="N99" i="2"/>
  <c r="M99" i="2"/>
  <c r="H99" i="2"/>
  <c r="GK98" i="2"/>
  <c r="V98" i="2"/>
  <c r="U98" i="2"/>
  <c r="T98" i="2"/>
  <c r="S98" i="2"/>
  <c r="R98" i="2"/>
  <c r="Q98" i="2"/>
  <c r="P98" i="2"/>
  <c r="O98" i="2"/>
  <c r="N98" i="2"/>
  <c r="M98" i="2"/>
  <c r="H98" i="2"/>
  <c r="GK97" i="2"/>
  <c r="V97" i="2"/>
  <c r="U97" i="2"/>
  <c r="T97" i="2"/>
  <c r="S97" i="2"/>
  <c r="R97" i="2"/>
  <c r="Q97" i="2"/>
  <c r="P97" i="2"/>
  <c r="O97" i="2"/>
  <c r="N97" i="2"/>
  <c r="M97" i="2"/>
  <c r="H97" i="2"/>
  <c r="GK96" i="2"/>
  <c r="V96" i="2"/>
  <c r="U96" i="2"/>
  <c r="T96" i="2"/>
  <c r="S96" i="2"/>
  <c r="R96" i="2"/>
  <c r="Q96" i="2"/>
  <c r="P96" i="2"/>
  <c r="O96" i="2"/>
  <c r="N96" i="2"/>
  <c r="M96" i="2"/>
  <c r="H96" i="2"/>
  <c r="GK95" i="2"/>
  <c r="V95" i="2"/>
  <c r="U95" i="2"/>
  <c r="T95" i="2"/>
  <c r="S95" i="2"/>
  <c r="R95" i="2"/>
  <c r="Q95" i="2"/>
  <c r="P95" i="2"/>
  <c r="O95" i="2"/>
  <c r="N95" i="2"/>
  <c r="M95" i="2"/>
  <c r="H95" i="2"/>
  <c r="GK94" i="2"/>
  <c r="V94" i="2"/>
  <c r="U94" i="2"/>
  <c r="T94" i="2"/>
  <c r="S94" i="2"/>
  <c r="R94" i="2"/>
  <c r="Q94" i="2"/>
  <c r="P94" i="2"/>
  <c r="O94" i="2"/>
  <c r="N94" i="2"/>
  <c r="M94" i="2"/>
  <c r="H94" i="2"/>
  <c r="GK93" i="2"/>
  <c r="V93" i="2"/>
  <c r="U93" i="2"/>
  <c r="T93" i="2"/>
  <c r="S93" i="2"/>
  <c r="R93" i="2"/>
  <c r="Q93" i="2"/>
  <c r="P93" i="2"/>
  <c r="O93" i="2"/>
  <c r="N93" i="2"/>
  <c r="M93" i="2"/>
  <c r="H93" i="2"/>
  <c r="GK92" i="2"/>
  <c r="V92" i="2"/>
  <c r="U92" i="2"/>
  <c r="T92" i="2"/>
  <c r="S92" i="2"/>
  <c r="R92" i="2"/>
  <c r="Q92" i="2"/>
  <c r="P92" i="2"/>
  <c r="O92" i="2"/>
  <c r="N92" i="2"/>
  <c r="M92" i="2"/>
  <c r="H92" i="2"/>
  <c r="GK91" i="2"/>
  <c r="V91" i="2"/>
  <c r="U91" i="2"/>
  <c r="T91" i="2"/>
  <c r="S91" i="2"/>
  <c r="R91" i="2"/>
  <c r="Q91" i="2"/>
  <c r="P91" i="2"/>
  <c r="O91" i="2"/>
  <c r="N91" i="2"/>
  <c r="M91" i="2"/>
  <c r="H91" i="2"/>
  <c r="GK90" i="2"/>
  <c r="V90" i="2"/>
  <c r="U90" i="2"/>
  <c r="T90" i="2"/>
  <c r="S90" i="2"/>
  <c r="R90" i="2"/>
  <c r="Q90" i="2"/>
  <c r="P90" i="2"/>
  <c r="O90" i="2"/>
  <c r="N90" i="2"/>
  <c r="M90" i="2"/>
  <c r="H90" i="2"/>
  <c r="GK89" i="2"/>
  <c r="V89" i="2"/>
  <c r="U89" i="2"/>
  <c r="T89" i="2"/>
  <c r="S89" i="2"/>
  <c r="R89" i="2"/>
  <c r="Q89" i="2"/>
  <c r="P89" i="2"/>
  <c r="O89" i="2"/>
  <c r="N89" i="2"/>
  <c r="M89" i="2"/>
  <c r="H89" i="2"/>
  <c r="GK88" i="2"/>
  <c r="V88" i="2"/>
  <c r="U88" i="2"/>
  <c r="T88" i="2"/>
  <c r="S88" i="2"/>
  <c r="R88" i="2"/>
  <c r="Q88" i="2"/>
  <c r="P88" i="2"/>
  <c r="O88" i="2"/>
  <c r="N88" i="2"/>
  <c r="M88" i="2"/>
  <c r="H88" i="2"/>
  <c r="GK87" i="2"/>
  <c r="V87" i="2"/>
  <c r="U87" i="2"/>
  <c r="T87" i="2"/>
  <c r="S87" i="2"/>
  <c r="R87" i="2"/>
  <c r="Q87" i="2"/>
  <c r="P87" i="2"/>
  <c r="O87" i="2"/>
  <c r="N87" i="2"/>
  <c r="M87" i="2"/>
  <c r="H87" i="2"/>
  <c r="GK86" i="2"/>
  <c r="V86" i="2"/>
  <c r="U86" i="2"/>
  <c r="T86" i="2"/>
  <c r="S86" i="2"/>
  <c r="R86" i="2"/>
  <c r="Q86" i="2"/>
  <c r="P86" i="2"/>
  <c r="O86" i="2"/>
  <c r="N86" i="2"/>
  <c r="M86" i="2"/>
  <c r="H86" i="2"/>
  <c r="GK85" i="2"/>
  <c r="V85" i="2"/>
  <c r="U85" i="2"/>
  <c r="T85" i="2"/>
  <c r="S85" i="2"/>
  <c r="R85" i="2"/>
  <c r="Q85" i="2"/>
  <c r="P85" i="2"/>
  <c r="O85" i="2"/>
  <c r="N85" i="2"/>
  <c r="M85" i="2"/>
  <c r="H85" i="2"/>
  <c r="GK84" i="2"/>
  <c r="V84" i="2"/>
  <c r="U84" i="2"/>
  <c r="T84" i="2"/>
  <c r="S84" i="2"/>
  <c r="R84" i="2"/>
  <c r="Q84" i="2"/>
  <c r="P84" i="2"/>
  <c r="O84" i="2"/>
  <c r="N84" i="2"/>
  <c r="M84" i="2"/>
  <c r="H84" i="2"/>
  <c r="GK83" i="2"/>
  <c r="V83" i="2"/>
  <c r="U83" i="2"/>
  <c r="T83" i="2"/>
  <c r="S83" i="2"/>
  <c r="R83" i="2"/>
  <c r="Q83" i="2"/>
  <c r="P83" i="2"/>
  <c r="O83" i="2"/>
  <c r="N83" i="2"/>
  <c r="M83" i="2"/>
  <c r="H83" i="2"/>
  <c r="GK82" i="2"/>
  <c r="V82" i="2"/>
  <c r="U82" i="2"/>
  <c r="T82" i="2"/>
  <c r="S82" i="2"/>
  <c r="R82" i="2"/>
  <c r="Q82" i="2"/>
  <c r="P82" i="2"/>
  <c r="O82" i="2"/>
  <c r="N82" i="2"/>
  <c r="M82" i="2"/>
  <c r="H82" i="2"/>
  <c r="GK81" i="2"/>
  <c r="V81" i="2"/>
  <c r="U81" i="2"/>
  <c r="T81" i="2"/>
  <c r="S81" i="2"/>
  <c r="R81" i="2"/>
  <c r="Q81" i="2"/>
  <c r="P81" i="2"/>
  <c r="O81" i="2"/>
  <c r="N81" i="2"/>
  <c r="M81" i="2"/>
  <c r="H81" i="2"/>
  <c r="GK80" i="2"/>
  <c r="V80" i="2"/>
  <c r="U80" i="2"/>
  <c r="T80" i="2"/>
  <c r="S80" i="2"/>
  <c r="R80" i="2"/>
  <c r="Q80" i="2"/>
  <c r="P80" i="2"/>
  <c r="O80" i="2"/>
  <c r="N80" i="2"/>
  <c r="M80" i="2"/>
  <c r="H80" i="2"/>
  <c r="GK79" i="2"/>
  <c r="V79" i="2"/>
  <c r="U79" i="2"/>
  <c r="T79" i="2"/>
  <c r="S79" i="2"/>
  <c r="R79" i="2"/>
  <c r="Q79" i="2"/>
  <c r="P79" i="2"/>
  <c r="O79" i="2"/>
  <c r="N79" i="2"/>
  <c r="M79" i="2"/>
  <c r="H79" i="2"/>
  <c r="GK78" i="2"/>
  <c r="V78" i="2"/>
  <c r="U78" i="2"/>
  <c r="T78" i="2"/>
  <c r="S78" i="2"/>
  <c r="R78" i="2"/>
  <c r="Q78" i="2"/>
  <c r="P78" i="2"/>
  <c r="O78" i="2"/>
  <c r="N78" i="2"/>
  <c r="M78" i="2"/>
  <c r="H78" i="2"/>
  <c r="GK77" i="2"/>
  <c r="V77" i="2"/>
  <c r="U77" i="2"/>
  <c r="T77" i="2"/>
  <c r="S77" i="2"/>
  <c r="R77" i="2"/>
  <c r="Q77" i="2"/>
  <c r="P77" i="2"/>
  <c r="O77" i="2"/>
  <c r="N77" i="2"/>
  <c r="M77" i="2"/>
  <c r="H77" i="2"/>
  <c r="GK76" i="2"/>
  <c r="V76" i="2"/>
  <c r="U76" i="2"/>
  <c r="T76" i="2"/>
  <c r="S76" i="2"/>
  <c r="R76" i="2"/>
  <c r="Q76" i="2"/>
  <c r="P76" i="2"/>
  <c r="O76" i="2"/>
  <c r="N76" i="2"/>
  <c r="M76" i="2"/>
  <c r="H76" i="2"/>
  <c r="GK75" i="2"/>
  <c r="V75" i="2"/>
  <c r="U75" i="2"/>
  <c r="T75" i="2"/>
  <c r="S75" i="2"/>
  <c r="R75" i="2"/>
  <c r="Q75" i="2"/>
  <c r="P75" i="2"/>
  <c r="O75" i="2"/>
  <c r="N75" i="2"/>
  <c r="M75" i="2"/>
  <c r="H75" i="2"/>
  <c r="GK74" i="2"/>
  <c r="V74" i="2"/>
  <c r="U74" i="2"/>
  <c r="T74" i="2"/>
  <c r="S74" i="2"/>
  <c r="R74" i="2"/>
  <c r="Q74" i="2"/>
  <c r="P74" i="2"/>
  <c r="O74" i="2"/>
  <c r="N74" i="2"/>
  <c r="M74" i="2"/>
  <c r="H74" i="2"/>
  <c r="GK73" i="2"/>
  <c r="V73" i="2"/>
  <c r="U73" i="2"/>
  <c r="T73" i="2"/>
  <c r="S73" i="2"/>
  <c r="R73" i="2"/>
  <c r="Q73" i="2"/>
  <c r="P73" i="2"/>
  <c r="O73" i="2"/>
  <c r="N73" i="2"/>
  <c r="M73" i="2"/>
  <c r="H73" i="2"/>
  <c r="GK72" i="2"/>
  <c r="V72" i="2"/>
  <c r="U72" i="2"/>
  <c r="T72" i="2"/>
  <c r="S72" i="2"/>
  <c r="R72" i="2"/>
  <c r="Q72" i="2"/>
  <c r="P72" i="2"/>
  <c r="O72" i="2"/>
  <c r="N72" i="2"/>
  <c r="M72" i="2"/>
  <c r="H72" i="2"/>
  <c r="GK71" i="2"/>
  <c r="V71" i="2"/>
  <c r="U71" i="2"/>
  <c r="T71" i="2"/>
  <c r="S71" i="2"/>
  <c r="R71" i="2"/>
  <c r="Q71" i="2"/>
  <c r="P71" i="2"/>
  <c r="O71" i="2"/>
  <c r="N71" i="2"/>
  <c r="M71" i="2"/>
  <c r="H71" i="2"/>
  <c r="GK70" i="2"/>
  <c r="V70" i="2"/>
  <c r="U70" i="2"/>
  <c r="T70" i="2"/>
  <c r="S70" i="2"/>
  <c r="R70" i="2"/>
  <c r="Q70" i="2"/>
  <c r="P70" i="2"/>
  <c r="O70" i="2"/>
  <c r="N70" i="2"/>
  <c r="M70" i="2"/>
  <c r="H70" i="2"/>
  <c r="GK69" i="2"/>
  <c r="V69" i="2"/>
  <c r="U69" i="2"/>
  <c r="T69" i="2"/>
  <c r="S69" i="2"/>
  <c r="R69" i="2"/>
  <c r="Q69" i="2"/>
  <c r="P69" i="2"/>
  <c r="O69" i="2"/>
  <c r="N69" i="2"/>
  <c r="M69" i="2"/>
  <c r="H69" i="2"/>
  <c r="GK68" i="2"/>
  <c r="V68" i="2"/>
  <c r="U68" i="2"/>
  <c r="T68" i="2"/>
  <c r="S68" i="2"/>
  <c r="R68" i="2"/>
  <c r="Q68" i="2"/>
  <c r="P68" i="2"/>
  <c r="O68" i="2"/>
  <c r="N68" i="2"/>
  <c r="M68" i="2"/>
  <c r="H68" i="2"/>
  <c r="GK67" i="2"/>
  <c r="V67" i="2"/>
  <c r="U67" i="2"/>
  <c r="T67" i="2"/>
  <c r="S67" i="2"/>
  <c r="R67" i="2"/>
  <c r="Q67" i="2"/>
  <c r="P67" i="2"/>
  <c r="O67" i="2"/>
  <c r="N67" i="2"/>
  <c r="M67" i="2"/>
  <c r="H67" i="2"/>
  <c r="GK66" i="2"/>
  <c r="V66" i="2"/>
  <c r="U66" i="2"/>
  <c r="T66" i="2"/>
  <c r="S66" i="2"/>
  <c r="R66" i="2"/>
  <c r="Q66" i="2"/>
  <c r="P66" i="2"/>
  <c r="O66" i="2"/>
  <c r="N66" i="2"/>
  <c r="M66" i="2"/>
  <c r="H66" i="2"/>
  <c r="GK65" i="2"/>
  <c r="V65" i="2"/>
  <c r="U65" i="2"/>
  <c r="T65" i="2"/>
  <c r="S65" i="2"/>
  <c r="R65" i="2"/>
  <c r="Q65" i="2"/>
  <c r="P65" i="2"/>
  <c r="O65" i="2"/>
  <c r="N65" i="2"/>
  <c r="M65" i="2"/>
  <c r="H65" i="2"/>
  <c r="GK64" i="2"/>
  <c r="V64" i="2"/>
  <c r="U64" i="2"/>
  <c r="T64" i="2"/>
  <c r="S64" i="2"/>
  <c r="R64" i="2"/>
  <c r="Q64" i="2"/>
  <c r="P64" i="2"/>
  <c r="O64" i="2"/>
  <c r="N64" i="2"/>
  <c r="M64" i="2"/>
  <c r="H64" i="2"/>
  <c r="GK63" i="2"/>
  <c r="V63" i="2"/>
  <c r="U63" i="2"/>
  <c r="T63" i="2"/>
  <c r="S63" i="2"/>
  <c r="R63" i="2"/>
  <c r="Q63" i="2"/>
  <c r="P63" i="2"/>
  <c r="O63" i="2"/>
  <c r="N63" i="2"/>
  <c r="M63" i="2"/>
  <c r="H63" i="2"/>
  <c r="GK62" i="2"/>
  <c r="V62" i="2"/>
  <c r="U62" i="2"/>
  <c r="T62" i="2"/>
  <c r="S62" i="2"/>
  <c r="R62" i="2"/>
  <c r="Q62" i="2"/>
  <c r="P62" i="2"/>
  <c r="O62" i="2"/>
  <c r="N62" i="2"/>
  <c r="M62" i="2"/>
  <c r="H62" i="2"/>
  <c r="GK61" i="2"/>
  <c r="V61" i="2"/>
  <c r="U61" i="2"/>
  <c r="T61" i="2"/>
  <c r="S61" i="2"/>
  <c r="R61" i="2"/>
  <c r="Q61" i="2"/>
  <c r="P61" i="2"/>
  <c r="O61" i="2"/>
  <c r="N61" i="2"/>
  <c r="M61" i="2"/>
  <c r="H61" i="2"/>
  <c r="GK60" i="2"/>
  <c r="V60" i="2"/>
  <c r="U60" i="2"/>
  <c r="T60" i="2"/>
  <c r="S60" i="2"/>
  <c r="R60" i="2"/>
  <c r="Q60" i="2"/>
  <c r="P60" i="2"/>
  <c r="O60" i="2"/>
  <c r="N60" i="2"/>
  <c r="M60" i="2"/>
  <c r="H60" i="2"/>
  <c r="GK59" i="2"/>
  <c r="V59" i="2"/>
  <c r="U59" i="2"/>
  <c r="T59" i="2"/>
  <c r="S59" i="2"/>
  <c r="R59" i="2"/>
  <c r="Q59" i="2"/>
  <c r="P59" i="2"/>
  <c r="O59" i="2"/>
  <c r="N59" i="2"/>
  <c r="M59" i="2"/>
  <c r="H59" i="2"/>
  <c r="GK58" i="2"/>
  <c r="V58" i="2"/>
  <c r="U58" i="2"/>
  <c r="T58" i="2"/>
  <c r="S58" i="2"/>
  <c r="R58" i="2"/>
  <c r="Q58" i="2"/>
  <c r="P58" i="2"/>
  <c r="O58" i="2"/>
  <c r="N58" i="2"/>
  <c r="M58" i="2"/>
  <c r="H58" i="2"/>
  <c r="GK57" i="2"/>
  <c r="V57" i="2"/>
  <c r="U57" i="2"/>
  <c r="T57" i="2"/>
  <c r="S57" i="2"/>
  <c r="R57" i="2"/>
  <c r="Q57" i="2"/>
  <c r="P57" i="2"/>
  <c r="O57" i="2"/>
  <c r="N57" i="2"/>
  <c r="M57" i="2"/>
  <c r="H57" i="2"/>
  <c r="GK56" i="2"/>
  <c r="V56" i="2"/>
  <c r="U56" i="2"/>
  <c r="T56" i="2"/>
  <c r="S56" i="2"/>
  <c r="R56" i="2"/>
  <c r="Q56" i="2"/>
  <c r="P56" i="2"/>
  <c r="O56" i="2"/>
  <c r="N56" i="2"/>
  <c r="M56" i="2"/>
  <c r="H56" i="2"/>
  <c r="GK55" i="2"/>
  <c r="V55" i="2"/>
  <c r="U55" i="2"/>
  <c r="T55" i="2"/>
  <c r="S55" i="2"/>
  <c r="R55" i="2"/>
  <c r="Q55" i="2"/>
  <c r="P55" i="2"/>
  <c r="O55" i="2"/>
  <c r="N55" i="2"/>
  <c r="M55" i="2"/>
  <c r="H55" i="2"/>
  <c r="GK54" i="2"/>
  <c r="V54" i="2"/>
  <c r="U54" i="2"/>
  <c r="T54" i="2"/>
  <c r="S54" i="2"/>
  <c r="R54" i="2"/>
  <c r="Q54" i="2"/>
  <c r="P54" i="2"/>
  <c r="O54" i="2"/>
  <c r="N54" i="2"/>
  <c r="M54" i="2"/>
  <c r="H54" i="2"/>
  <c r="GK53" i="2"/>
  <c r="V53" i="2"/>
  <c r="U53" i="2"/>
  <c r="T53" i="2"/>
  <c r="S53" i="2"/>
  <c r="R53" i="2"/>
  <c r="Q53" i="2"/>
  <c r="P53" i="2"/>
  <c r="O53" i="2"/>
  <c r="N53" i="2"/>
  <c r="M53" i="2"/>
  <c r="H53" i="2"/>
  <c r="GK52" i="2"/>
  <c r="V52" i="2"/>
  <c r="U52" i="2"/>
  <c r="T52" i="2"/>
  <c r="S52" i="2"/>
  <c r="R52" i="2"/>
  <c r="Q52" i="2"/>
  <c r="P52" i="2"/>
  <c r="O52" i="2"/>
  <c r="N52" i="2"/>
  <c r="M52" i="2"/>
  <c r="H52" i="2"/>
  <c r="GK51" i="2"/>
  <c r="V51" i="2"/>
  <c r="U51" i="2"/>
  <c r="T51" i="2"/>
  <c r="S51" i="2"/>
  <c r="R51" i="2"/>
  <c r="Q51" i="2"/>
  <c r="P51" i="2"/>
  <c r="O51" i="2"/>
  <c r="N51" i="2"/>
  <c r="M51" i="2"/>
  <c r="H51" i="2"/>
  <c r="GK50" i="2"/>
  <c r="V50" i="2"/>
  <c r="U50" i="2"/>
  <c r="T50" i="2"/>
  <c r="S50" i="2"/>
  <c r="R50" i="2"/>
  <c r="Q50" i="2"/>
  <c r="P50" i="2"/>
  <c r="O50" i="2"/>
  <c r="N50" i="2"/>
  <c r="M50" i="2"/>
  <c r="H50" i="2"/>
  <c r="GK49" i="2"/>
  <c r="V49" i="2"/>
  <c r="U49" i="2"/>
  <c r="T49" i="2"/>
  <c r="S49" i="2"/>
  <c r="R49" i="2"/>
  <c r="Q49" i="2"/>
  <c r="P49" i="2"/>
  <c r="O49" i="2"/>
  <c r="N49" i="2"/>
  <c r="M49" i="2"/>
  <c r="H49" i="2"/>
  <c r="GK48" i="2"/>
  <c r="V48" i="2"/>
  <c r="U48" i="2"/>
  <c r="T48" i="2"/>
  <c r="S48" i="2"/>
  <c r="R48" i="2"/>
  <c r="Q48" i="2"/>
  <c r="P48" i="2"/>
  <c r="O48" i="2"/>
  <c r="N48" i="2"/>
  <c r="M48" i="2"/>
  <c r="H48" i="2"/>
  <c r="GK47" i="2"/>
  <c r="V47" i="2"/>
  <c r="U47" i="2"/>
  <c r="T47" i="2"/>
  <c r="S47" i="2"/>
  <c r="R47" i="2"/>
  <c r="Q47" i="2"/>
  <c r="P47" i="2"/>
  <c r="O47" i="2"/>
  <c r="N47" i="2"/>
  <c r="M47" i="2"/>
  <c r="H47" i="2"/>
  <c r="GK46" i="2"/>
  <c r="V46" i="2"/>
  <c r="U46" i="2"/>
  <c r="T46" i="2"/>
  <c r="S46" i="2"/>
  <c r="R46" i="2"/>
  <c r="Q46" i="2"/>
  <c r="P46" i="2"/>
  <c r="O46" i="2"/>
  <c r="N46" i="2"/>
  <c r="M46" i="2"/>
  <c r="H46" i="2"/>
  <c r="GK45" i="2"/>
  <c r="V45" i="2"/>
  <c r="U45" i="2"/>
  <c r="T45" i="2"/>
  <c r="S45" i="2"/>
  <c r="R45" i="2"/>
  <c r="Q45" i="2"/>
  <c r="P45" i="2"/>
  <c r="O45" i="2"/>
  <c r="N45" i="2"/>
  <c r="M45" i="2"/>
  <c r="H45" i="2"/>
  <c r="GK44" i="2"/>
  <c r="V44" i="2"/>
  <c r="U44" i="2"/>
  <c r="T44" i="2"/>
  <c r="S44" i="2"/>
  <c r="R44" i="2"/>
  <c r="Q44" i="2"/>
  <c r="P44" i="2"/>
  <c r="O44" i="2"/>
  <c r="N44" i="2"/>
  <c r="M44" i="2"/>
  <c r="H44" i="2"/>
  <c r="GK43" i="2"/>
  <c r="V43" i="2"/>
  <c r="U43" i="2"/>
  <c r="T43" i="2"/>
  <c r="S43" i="2"/>
  <c r="R43" i="2"/>
  <c r="Q43" i="2"/>
  <c r="P43" i="2"/>
  <c r="O43" i="2"/>
  <c r="N43" i="2"/>
  <c r="M43" i="2"/>
  <c r="H43" i="2"/>
  <c r="GK42" i="2"/>
  <c r="V42" i="2"/>
  <c r="U42" i="2"/>
  <c r="T42" i="2"/>
  <c r="S42" i="2"/>
  <c r="R42" i="2"/>
  <c r="Q42" i="2"/>
  <c r="P42" i="2"/>
  <c r="O42" i="2"/>
  <c r="N42" i="2"/>
  <c r="M42" i="2"/>
  <c r="H42" i="2"/>
  <c r="GK41" i="2"/>
  <c r="V41" i="2"/>
  <c r="U41" i="2"/>
  <c r="T41" i="2"/>
  <c r="S41" i="2"/>
  <c r="R41" i="2"/>
  <c r="Q41" i="2"/>
  <c r="P41" i="2"/>
  <c r="O41" i="2"/>
  <c r="N41" i="2"/>
  <c r="M41" i="2"/>
  <c r="H41" i="2"/>
  <c r="GK40" i="2"/>
  <c r="V40" i="2"/>
  <c r="U40" i="2"/>
  <c r="T40" i="2"/>
  <c r="S40" i="2"/>
  <c r="R40" i="2"/>
  <c r="Q40" i="2"/>
  <c r="P40" i="2"/>
  <c r="O40" i="2"/>
  <c r="N40" i="2"/>
  <c r="M40" i="2"/>
  <c r="H40" i="2"/>
  <c r="GK39" i="2"/>
  <c r="V39" i="2"/>
  <c r="U39" i="2"/>
  <c r="T39" i="2"/>
  <c r="S39" i="2"/>
  <c r="R39" i="2"/>
  <c r="Q39" i="2"/>
  <c r="P39" i="2"/>
  <c r="O39" i="2"/>
  <c r="N39" i="2"/>
  <c r="M39" i="2"/>
  <c r="H39" i="2"/>
  <c r="GK38" i="2"/>
  <c r="V38" i="2"/>
  <c r="U38" i="2"/>
  <c r="T38" i="2"/>
  <c r="S38" i="2"/>
  <c r="R38" i="2"/>
  <c r="Q38" i="2"/>
  <c r="P38" i="2"/>
  <c r="O38" i="2"/>
  <c r="N38" i="2"/>
  <c r="M38" i="2"/>
  <c r="H38" i="2"/>
  <c r="GK37" i="2"/>
  <c r="V37" i="2"/>
  <c r="U37" i="2"/>
  <c r="T37" i="2"/>
  <c r="S37" i="2"/>
  <c r="R37" i="2"/>
  <c r="Q37" i="2"/>
  <c r="P37" i="2"/>
  <c r="O37" i="2"/>
  <c r="N37" i="2"/>
  <c r="M37" i="2"/>
  <c r="H37" i="2"/>
  <c r="GK36" i="2"/>
  <c r="V36" i="2"/>
  <c r="U36" i="2"/>
  <c r="T36" i="2"/>
  <c r="S36" i="2"/>
  <c r="R36" i="2"/>
  <c r="Q36" i="2"/>
  <c r="P36" i="2"/>
  <c r="O36" i="2"/>
  <c r="N36" i="2"/>
  <c r="M36" i="2"/>
  <c r="H36" i="2"/>
  <c r="GK35" i="2"/>
  <c r="V35" i="2"/>
  <c r="U35" i="2"/>
  <c r="T35" i="2"/>
  <c r="S35" i="2"/>
  <c r="R35" i="2"/>
  <c r="Q35" i="2"/>
  <c r="P35" i="2"/>
  <c r="O35" i="2"/>
  <c r="N35" i="2"/>
  <c r="M35" i="2"/>
  <c r="H35" i="2"/>
  <c r="GK34" i="2"/>
  <c r="V34" i="2"/>
  <c r="U34" i="2"/>
  <c r="T34" i="2"/>
  <c r="S34" i="2"/>
  <c r="R34" i="2"/>
  <c r="Q34" i="2"/>
  <c r="P34" i="2"/>
  <c r="O34" i="2"/>
  <c r="N34" i="2"/>
  <c r="M34" i="2"/>
  <c r="H34" i="2"/>
  <c r="GK33" i="2"/>
  <c r="V33" i="2"/>
  <c r="U33" i="2"/>
  <c r="T33" i="2"/>
  <c r="S33" i="2"/>
  <c r="R33" i="2"/>
  <c r="Q33" i="2"/>
  <c r="P33" i="2"/>
  <c r="O33" i="2"/>
  <c r="N33" i="2"/>
  <c r="M33" i="2"/>
  <c r="H33" i="2"/>
  <c r="B33" i="2"/>
  <c r="GK32" i="2"/>
  <c r="V32" i="2"/>
  <c r="U32" i="2"/>
  <c r="T32" i="2"/>
  <c r="S32" i="2"/>
  <c r="R32" i="2"/>
  <c r="Q32" i="2"/>
  <c r="P32" i="2"/>
  <c r="O32" i="2"/>
  <c r="N32" i="2"/>
  <c r="M32" i="2"/>
  <c r="H32" i="2"/>
  <c r="GK31" i="2"/>
  <c r="V31" i="2"/>
  <c r="U31" i="2"/>
  <c r="T31" i="2"/>
  <c r="S31" i="2"/>
  <c r="R31" i="2"/>
  <c r="Q31" i="2"/>
  <c r="P31" i="2"/>
  <c r="O31" i="2"/>
  <c r="N31" i="2"/>
  <c r="M31" i="2"/>
  <c r="H31" i="2"/>
  <c r="B31" i="2"/>
  <c r="GK30" i="2"/>
  <c r="V30" i="2"/>
  <c r="U30" i="2"/>
  <c r="T30" i="2"/>
  <c r="S30" i="2"/>
  <c r="R30" i="2"/>
  <c r="Q30" i="2"/>
  <c r="P30" i="2"/>
  <c r="O30" i="2"/>
  <c r="N30" i="2"/>
  <c r="M30" i="2"/>
  <c r="H30" i="2"/>
  <c r="GK29" i="2"/>
  <c r="V29" i="2"/>
  <c r="U29" i="2"/>
  <c r="T29" i="2"/>
  <c r="S29" i="2"/>
  <c r="R29" i="2"/>
  <c r="Q29" i="2"/>
  <c r="P29" i="2"/>
  <c r="O29" i="2"/>
  <c r="N29" i="2"/>
  <c r="M29" i="2"/>
  <c r="H29" i="2"/>
  <c r="B29" i="2"/>
  <c r="GK28" i="2"/>
  <c r="V28" i="2"/>
  <c r="U28" i="2"/>
  <c r="T28" i="2"/>
  <c r="S28" i="2"/>
  <c r="R28" i="2"/>
  <c r="Q28" i="2"/>
  <c r="P28" i="2"/>
  <c r="O28" i="2"/>
  <c r="N28" i="2"/>
  <c r="M28" i="2"/>
  <c r="H28" i="2"/>
  <c r="GK27" i="2"/>
  <c r="V27" i="2"/>
  <c r="U27" i="2"/>
  <c r="T27" i="2"/>
  <c r="S27" i="2"/>
  <c r="R27" i="2"/>
  <c r="Q27" i="2"/>
  <c r="P27" i="2"/>
  <c r="O27" i="2"/>
  <c r="N27" i="2"/>
  <c r="M27" i="2"/>
  <c r="H27" i="2"/>
  <c r="B27" i="2"/>
  <c r="GK26" i="2"/>
  <c r="V26" i="2"/>
  <c r="U26" i="2"/>
  <c r="T26" i="2"/>
  <c r="S26" i="2"/>
  <c r="R26" i="2"/>
  <c r="Q26" i="2"/>
  <c r="P26" i="2"/>
  <c r="O26" i="2"/>
  <c r="N26" i="2"/>
  <c r="M26" i="2"/>
  <c r="H26" i="2"/>
  <c r="B26" i="2"/>
  <c r="GK25" i="2"/>
  <c r="V25" i="2"/>
  <c r="U25" i="2"/>
  <c r="T25" i="2"/>
  <c r="S25" i="2"/>
  <c r="R25" i="2"/>
  <c r="Q25" i="2"/>
  <c r="P25" i="2"/>
  <c r="O25" i="2"/>
  <c r="N25" i="2"/>
  <c r="M25" i="2"/>
  <c r="H25" i="2"/>
  <c r="B25" i="2"/>
  <c r="GK24" i="2"/>
  <c r="V24" i="2"/>
  <c r="U24" i="2"/>
  <c r="T24" i="2"/>
  <c r="S24" i="2"/>
  <c r="R24" i="2"/>
  <c r="Q24" i="2"/>
  <c r="P24" i="2"/>
  <c r="O24" i="2"/>
  <c r="N24" i="2"/>
  <c r="M24" i="2"/>
  <c r="H24" i="2"/>
  <c r="B24" i="2"/>
  <c r="GK23" i="2"/>
  <c r="V23" i="2"/>
  <c r="H23" i="2" s="1"/>
  <c r="U23" i="2"/>
  <c r="T23" i="2"/>
  <c r="S23" i="2"/>
  <c r="R23" i="2"/>
  <c r="Q23" i="2"/>
  <c r="P23" i="2"/>
  <c r="O23" i="2"/>
  <c r="N23" i="2"/>
  <c r="M23" i="2"/>
  <c r="I23" i="2"/>
  <c r="B23" i="2"/>
  <c r="GK22" i="2"/>
  <c r="V22" i="2"/>
  <c r="H22" i="2" s="1"/>
  <c r="U22" i="2"/>
  <c r="T22" i="2"/>
  <c r="S22" i="2"/>
  <c r="R22" i="2"/>
  <c r="Q22" i="2"/>
  <c r="P22" i="2"/>
  <c r="O22" i="2"/>
  <c r="N22" i="2"/>
  <c r="M22" i="2"/>
  <c r="I22" i="2"/>
  <c r="GK21" i="2"/>
  <c r="V21" i="2"/>
  <c r="H21" i="2" s="1"/>
  <c r="U21" i="2"/>
  <c r="T21" i="2"/>
  <c r="S21" i="2"/>
  <c r="R21" i="2"/>
  <c r="Q21" i="2"/>
  <c r="P21" i="2"/>
  <c r="O21" i="2"/>
  <c r="N21" i="2"/>
  <c r="M21" i="2"/>
  <c r="I21" i="2"/>
  <c r="GK20" i="2"/>
  <c r="V20" i="2"/>
  <c r="H20" i="2" s="1"/>
  <c r="U20" i="2"/>
  <c r="T20" i="2"/>
  <c r="S20" i="2"/>
  <c r="R20" i="2"/>
  <c r="Q20" i="2"/>
  <c r="P20" i="2"/>
  <c r="O20" i="2"/>
  <c r="N20" i="2"/>
  <c r="M20" i="2"/>
  <c r="I20" i="2"/>
  <c r="GK19" i="2"/>
  <c r="V19" i="2"/>
  <c r="H19" i="2" s="1"/>
  <c r="U19" i="2"/>
  <c r="T19" i="2"/>
  <c r="S19" i="2"/>
  <c r="R19" i="2"/>
  <c r="Q19" i="2"/>
  <c r="P19" i="2"/>
  <c r="O19" i="2"/>
  <c r="N19" i="2"/>
  <c r="M19" i="2"/>
  <c r="I19" i="2"/>
  <c r="GK18" i="2"/>
  <c r="V18" i="2"/>
  <c r="H18" i="2" s="1"/>
  <c r="U18" i="2"/>
  <c r="T18" i="2"/>
  <c r="S18" i="2"/>
  <c r="R18" i="2"/>
  <c r="Q18" i="2"/>
  <c r="P18" i="2"/>
  <c r="O18" i="2"/>
  <c r="N18" i="2"/>
  <c r="M18" i="2"/>
  <c r="I18" i="2"/>
  <c r="GK17" i="2"/>
  <c r="V17" i="2"/>
  <c r="U17" i="2"/>
  <c r="T17" i="2"/>
  <c r="S17" i="2"/>
  <c r="R17" i="2"/>
  <c r="Q17" i="2"/>
  <c r="P17" i="2"/>
  <c r="O17" i="2"/>
  <c r="N17" i="2"/>
  <c r="M17" i="2"/>
  <c r="I17" i="2"/>
  <c r="H17" i="2"/>
  <c r="GK16" i="2"/>
  <c r="V16" i="2"/>
  <c r="U16" i="2"/>
  <c r="T16" i="2"/>
  <c r="S16" i="2"/>
  <c r="R16" i="2"/>
  <c r="Q16" i="2"/>
  <c r="P16" i="2"/>
  <c r="O16" i="2"/>
  <c r="N16" i="2"/>
  <c r="M16" i="2"/>
  <c r="I16" i="2"/>
  <c r="H16" i="2"/>
  <c r="GK15" i="2"/>
  <c r="V15" i="2"/>
  <c r="U15" i="2"/>
  <c r="T15" i="2"/>
  <c r="S15" i="2"/>
  <c r="R15" i="2"/>
  <c r="Q15" i="2"/>
  <c r="P15" i="2"/>
  <c r="O15" i="2"/>
  <c r="N15" i="2"/>
  <c r="M15" i="2"/>
  <c r="I15" i="2"/>
  <c r="H15" i="2"/>
  <c r="GK14" i="2"/>
  <c r="V14" i="2"/>
  <c r="U14" i="2"/>
  <c r="T14" i="2"/>
  <c r="S14" i="2"/>
  <c r="R14" i="2"/>
  <c r="Q14" i="2"/>
  <c r="P14" i="2"/>
  <c r="O14" i="2"/>
  <c r="N14" i="2"/>
  <c r="M14" i="2"/>
  <c r="I14" i="2"/>
  <c r="H14" i="2"/>
  <c r="GK13" i="2"/>
  <c r="V13" i="2"/>
  <c r="H13" i="2" s="1"/>
  <c r="U13" i="2"/>
  <c r="T13" i="2"/>
  <c r="S13" i="2"/>
  <c r="R13" i="2"/>
  <c r="Q13" i="2"/>
  <c r="P13" i="2"/>
  <c r="O13" i="2"/>
  <c r="N13" i="2"/>
  <c r="M13" i="2"/>
  <c r="I13" i="2"/>
  <c r="D13" i="2"/>
  <c r="GK12" i="2"/>
  <c r="V12" i="2"/>
  <c r="U12" i="2"/>
  <c r="T12" i="2"/>
  <c r="S12" i="2"/>
  <c r="R12" i="2"/>
  <c r="Q12" i="2"/>
  <c r="P12" i="2"/>
  <c r="O12" i="2"/>
  <c r="N12" i="2"/>
  <c r="M12" i="2"/>
  <c r="I12" i="2"/>
  <c r="H12" i="2"/>
  <c r="D12" i="2"/>
  <c r="C12" i="2"/>
  <c r="GK11" i="2"/>
  <c r="V11" i="2"/>
  <c r="H11" i="2" s="1"/>
  <c r="U11" i="2"/>
  <c r="T11" i="2"/>
  <c r="S11" i="2"/>
  <c r="R11" i="2"/>
  <c r="Q11" i="2"/>
  <c r="P11" i="2"/>
  <c r="O11" i="2"/>
  <c r="N11" i="2"/>
  <c r="M11" i="2"/>
  <c r="I11" i="2"/>
  <c r="GK10" i="2"/>
  <c r="V10" i="2"/>
  <c r="H10" i="2" s="1"/>
  <c r="U10" i="2"/>
  <c r="T10" i="2"/>
  <c r="S10" i="2"/>
  <c r="R10" i="2"/>
  <c r="Q10" i="2"/>
  <c r="P10" i="2"/>
  <c r="O10" i="2"/>
  <c r="N10" i="2"/>
  <c r="M10" i="2"/>
  <c r="I10" i="2"/>
  <c r="GK9" i="2"/>
  <c r="V9" i="2"/>
  <c r="H9" i="2" s="1"/>
  <c r="U9" i="2"/>
  <c r="T9" i="2"/>
  <c r="S9" i="2"/>
  <c r="R9" i="2"/>
  <c r="Q9" i="2"/>
  <c r="P9" i="2"/>
  <c r="O9" i="2"/>
  <c r="N9" i="2"/>
  <c r="M9" i="2"/>
  <c r="I9" i="2"/>
  <c r="D9" i="2"/>
  <c r="C9" i="2"/>
  <c r="B9" i="2"/>
  <c r="GK8" i="2"/>
  <c r="V8" i="2"/>
  <c r="U8" i="2"/>
  <c r="T8" i="2"/>
  <c r="S8" i="2"/>
  <c r="R8" i="2"/>
  <c r="Q8" i="2"/>
  <c r="P8" i="2"/>
  <c r="O8" i="2"/>
  <c r="N8" i="2"/>
  <c r="M8" i="2"/>
  <c r="I8" i="2"/>
  <c r="H8" i="2"/>
  <c r="D8" i="2"/>
  <c r="C8" i="2"/>
  <c r="B8" i="2"/>
  <c r="GK7" i="2"/>
  <c r="V7" i="2"/>
  <c r="U7" i="2"/>
  <c r="T7" i="2"/>
  <c r="S7" i="2"/>
  <c r="R7" i="2"/>
  <c r="Q7" i="2"/>
  <c r="P7" i="2"/>
  <c r="O7" i="2"/>
  <c r="N7" i="2"/>
  <c r="M7" i="2"/>
  <c r="I7" i="2"/>
  <c r="H7" i="2"/>
  <c r="D7" i="2"/>
  <c r="C7" i="2"/>
  <c r="B7" i="2"/>
  <c r="GK6" i="2"/>
  <c r="V6" i="2"/>
  <c r="H6" i="2" s="1"/>
  <c r="U6" i="2"/>
  <c r="T6" i="2"/>
  <c r="S6" i="2"/>
  <c r="R6" i="2"/>
  <c r="Q6" i="2"/>
  <c r="P6" i="2"/>
  <c r="O6" i="2"/>
  <c r="N6" i="2"/>
  <c r="M6" i="2"/>
  <c r="I6" i="2"/>
  <c r="D6" i="2"/>
  <c r="C6" i="2"/>
  <c r="GK5" i="2"/>
  <c r="V5" i="2"/>
  <c r="U5" i="2"/>
  <c r="T5" i="2"/>
  <c r="S5" i="2"/>
  <c r="R5" i="2"/>
  <c r="Q5" i="2"/>
  <c r="P5" i="2"/>
  <c r="O5" i="2"/>
  <c r="N5" i="2"/>
  <c r="M5" i="2"/>
  <c r="I5" i="2"/>
  <c r="H5" i="2"/>
  <c r="D5" i="2"/>
  <c r="C5" i="2"/>
  <c r="GK4" i="2"/>
  <c r="V4" i="2"/>
  <c r="H4" i="2" s="1"/>
  <c r="U4" i="2"/>
  <c r="T4" i="2"/>
  <c r="S4" i="2"/>
  <c r="R4" i="2"/>
  <c r="Q4" i="2"/>
  <c r="P4" i="2"/>
  <c r="O4" i="2"/>
  <c r="N4" i="2"/>
  <c r="M4" i="2"/>
  <c r="I4" i="2"/>
  <c r="D4" i="2"/>
  <c r="C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FE24" i="1"/>
  <c r="EV24" i="1"/>
  <c r="ES24" i="1"/>
  <c r="EI24" i="1"/>
  <c r="DY24" i="1"/>
  <c r="DP24" i="1"/>
  <c r="DO24" i="1"/>
  <c r="DA24" i="1"/>
  <c r="CZ24" i="1"/>
  <c r="CV24" i="1"/>
  <c r="CU24" i="1"/>
  <c r="CT24" i="1"/>
  <c r="CS24" i="1"/>
  <c r="CR24" i="1"/>
  <c r="CQ24" i="1"/>
  <c r="CP24" i="1"/>
  <c r="CO24" i="1"/>
  <c r="CL24" i="1"/>
  <c r="CK24" i="1"/>
  <c r="CJ24" i="1"/>
  <c r="CI24" i="1"/>
  <c r="CH24" i="1"/>
  <c r="CG24" i="1"/>
  <c r="BH24" i="1"/>
  <c r="BG24" i="1"/>
  <c r="BF24" i="1"/>
  <c r="BE24" i="1"/>
  <c r="AV24" i="1"/>
  <c r="AT24" i="1"/>
  <c r="AM24" i="1"/>
  <c r="AL24" i="1"/>
  <c r="AK24" i="1"/>
  <c r="AJ24" i="1"/>
  <c r="AI24" i="1"/>
  <c r="AB24" i="1"/>
  <c r="AA24" i="1"/>
  <c r="Z24" i="1"/>
  <c r="Y24" i="1"/>
  <c r="X24" i="1"/>
  <c r="W24" i="1"/>
  <c r="U24" i="1"/>
  <c r="T24" i="1"/>
  <c r="S24" i="1"/>
  <c r="R24" i="1"/>
  <c r="Q24" i="1"/>
  <c r="P24" i="1"/>
  <c r="O24" i="1"/>
  <c r="N24" i="1"/>
  <c r="M24" i="1"/>
  <c r="L24" i="1"/>
  <c r="K24" i="1"/>
  <c r="J24" i="1"/>
  <c r="I24" i="1"/>
  <c r="H24" i="1"/>
  <c r="G24" i="1"/>
  <c r="F24" i="1"/>
  <c r="E24" i="1"/>
  <c r="D24" i="1"/>
  <c r="C24" i="1"/>
  <c r="B24" i="1"/>
  <c r="A24" i="1"/>
  <c r="FV23" i="1"/>
  <c r="FU23" i="1"/>
  <c r="FT23" i="1"/>
  <c r="FS23" i="1"/>
  <c r="FR23" i="1"/>
  <c r="FQ23" i="1"/>
  <c r="FP23" i="1"/>
  <c r="FO23" i="1"/>
  <c r="FM23" i="1"/>
  <c r="FJ23" i="1"/>
  <c r="FI23" i="1"/>
  <c r="FH23" i="1"/>
  <c r="FE23" i="1"/>
  <c r="EV23" i="1"/>
  <c r="ES23" i="1"/>
  <c r="EI23" i="1"/>
  <c r="DY23" i="1"/>
  <c r="DP23" i="1"/>
  <c r="DO23" i="1"/>
  <c r="DA23" i="1"/>
  <c r="CZ23" i="1"/>
  <c r="CV23" i="1"/>
  <c r="CU23" i="1"/>
  <c r="CT23" i="1"/>
  <c r="CS23" i="1"/>
  <c r="CR23" i="1"/>
  <c r="CQ23" i="1"/>
  <c r="CP23" i="1"/>
  <c r="CO23" i="1"/>
  <c r="CL23" i="1"/>
  <c r="CK23" i="1"/>
  <c r="CJ23" i="1"/>
  <c r="CI23" i="1"/>
  <c r="CH23" i="1"/>
  <c r="CG23" i="1"/>
  <c r="BH23" i="1"/>
  <c r="BG23" i="1"/>
  <c r="BF23" i="1"/>
  <c r="BE23" i="1"/>
  <c r="AV23" i="1"/>
  <c r="AT23" i="1"/>
  <c r="AM23" i="1"/>
  <c r="AL23" i="1"/>
  <c r="AK23" i="1"/>
  <c r="AJ23" i="1"/>
  <c r="AI23" i="1"/>
  <c r="AB23" i="1"/>
  <c r="AA23" i="1"/>
  <c r="Z23" i="1"/>
  <c r="Y23" i="1"/>
  <c r="X23" i="1"/>
  <c r="W23" i="1"/>
  <c r="U23" i="1"/>
  <c r="T23" i="1"/>
  <c r="S23" i="1"/>
  <c r="R23" i="1"/>
  <c r="Q23" i="1"/>
  <c r="P23" i="1"/>
  <c r="O23" i="1"/>
  <c r="N23" i="1"/>
  <c r="M23" i="1"/>
  <c r="L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EI22" i="1"/>
  <c r="DY22" i="1"/>
  <c r="DP22" i="1"/>
  <c r="DO22" i="1"/>
  <c r="DA22" i="1"/>
  <c r="CZ22" i="1"/>
  <c r="CV22" i="1"/>
  <c r="CU22" i="1"/>
  <c r="CT22" i="1"/>
  <c r="CS22" i="1"/>
  <c r="CR22" i="1"/>
  <c r="CQ22" i="1"/>
  <c r="CP22" i="1"/>
  <c r="CO22" i="1"/>
  <c r="CL22" i="1"/>
  <c r="CK22" i="1"/>
  <c r="CJ22" i="1"/>
  <c r="CI22" i="1"/>
  <c r="CH22" i="1"/>
  <c r="CG22" i="1"/>
  <c r="BH22" i="1"/>
  <c r="BG22" i="1"/>
  <c r="BF22" i="1"/>
  <c r="BE22" i="1"/>
  <c r="AV22" i="1"/>
  <c r="AT22" i="1"/>
  <c r="AM22" i="1"/>
  <c r="AL22" i="1"/>
  <c r="AK22" i="1"/>
  <c r="AJ22" i="1"/>
  <c r="AI22" i="1"/>
  <c r="AB22" i="1"/>
  <c r="AA22" i="1"/>
  <c r="Z22" i="1"/>
  <c r="Y22" i="1"/>
  <c r="X22" i="1"/>
  <c r="W22" i="1"/>
  <c r="U22" i="1"/>
  <c r="T22" i="1"/>
  <c r="S22" i="1"/>
  <c r="R22" i="1"/>
  <c r="Q22" i="1"/>
  <c r="P22" i="1"/>
  <c r="O22" i="1"/>
  <c r="N22" i="1"/>
  <c r="M22" i="1"/>
  <c r="L22" i="1"/>
  <c r="K22" i="1"/>
  <c r="J22" i="1"/>
  <c r="I22" i="1"/>
  <c r="H22" i="1"/>
  <c r="G22" i="1"/>
  <c r="F22" i="1"/>
  <c r="E22" i="1"/>
  <c r="D22" i="1"/>
  <c r="C22" i="1"/>
  <c r="B22" i="1"/>
  <c r="A22" i="1"/>
  <c r="FV21" i="1"/>
  <c r="FU21" i="1"/>
  <c r="FT21" i="1"/>
  <c r="FS21" i="1"/>
  <c r="FR21" i="1"/>
  <c r="FQ21" i="1"/>
  <c r="FP21" i="1"/>
  <c r="FO21" i="1"/>
  <c r="FM21" i="1"/>
  <c r="FJ21" i="1"/>
  <c r="FI21" i="1"/>
  <c r="FH21" i="1"/>
  <c r="FE21" i="1"/>
  <c r="EV21" i="1"/>
  <c r="ES21" i="1"/>
  <c r="EI21" i="1"/>
  <c r="DY21" i="1"/>
  <c r="DP21" i="1"/>
  <c r="DO21" i="1"/>
  <c r="DA21" i="1"/>
  <c r="CZ21" i="1"/>
  <c r="CV21" i="1"/>
  <c r="CU21" i="1"/>
  <c r="CT21" i="1"/>
  <c r="CS21" i="1"/>
  <c r="CR21" i="1"/>
  <c r="CQ21" i="1"/>
  <c r="CP21" i="1"/>
  <c r="CO21" i="1"/>
  <c r="CL21" i="1"/>
  <c r="CK21" i="1"/>
  <c r="CJ21" i="1"/>
  <c r="CI21" i="1"/>
  <c r="CH21" i="1"/>
  <c r="CG21" i="1"/>
  <c r="BH21" i="1"/>
  <c r="BG21" i="1"/>
  <c r="BF21" i="1"/>
  <c r="BE21" i="1"/>
  <c r="AV21" i="1"/>
  <c r="AT21" i="1"/>
  <c r="AM21" i="1"/>
  <c r="AL21" i="1"/>
  <c r="AK21" i="1"/>
  <c r="AJ21" i="1"/>
  <c r="AI21" i="1"/>
  <c r="AB21" i="1"/>
  <c r="AA21" i="1"/>
  <c r="Z21" i="1"/>
  <c r="Y21" i="1"/>
  <c r="X21" i="1"/>
  <c r="W21" i="1"/>
  <c r="U21" i="1"/>
  <c r="T21" i="1"/>
  <c r="S21" i="1"/>
  <c r="R21" i="1"/>
  <c r="Q21" i="1"/>
  <c r="P21" i="1"/>
  <c r="O21" i="1"/>
  <c r="N21" i="1"/>
  <c r="M21" i="1"/>
  <c r="L21" i="1"/>
  <c r="K21" i="1"/>
  <c r="J21" i="1"/>
  <c r="I21" i="1"/>
  <c r="H21" i="1"/>
  <c r="G21" i="1"/>
  <c r="F21" i="1"/>
  <c r="E21" i="1"/>
  <c r="D21" i="1"/>
  <c r="C21" i="1"/>
  <c r="B21" i="1"/>
  <c r="A21" i="1"/>
  <c r="FV20" i="1"/>
  <c r="FU20" i="1"/>
  <c r="FT20" i="1"/>
  <c r="FS20" i="1"/>
  <c r="FR20" i="1"/>
  <c r="FQ20" i="1"/>
  <c r="FP20" i="1"/>
  <c r="FO20" i="1"/>
  <c r="FM20" i="1"/>
  <c r="FJ20" i="1"/>
  <c r="FI20" i="1"/>
  <c r="FH20" i="1"/>
  <c r="FE20" i="1"/>
  <c r="EV20" i="1"/>
  <c r="ES20" i="1"/>
  <c r="EI20" i="1"/>
  <c r="DY20" i="1"/>
  <c r="DP20" i="1"/>
  <c r="DO20" i="1"/>
  <c r="DA20" i="1"/>
  <c r="CZ20" i="1"/>
  <c r="CV20" i="1"/>
  <c r="CU20" i="1"/>
  <c r="CT20" i="1"/>
  <c r="CS20" i="1"/>
  <c r="CR20" i="1"/>
  <c r="CQ20" i="1"/>
  <c r="CP20" i="1"/>
  <c r="CO20" i="1"/>
  <c r="CL20" i="1"/>
  <c r="CK20" i="1"/>
  <c r="CJ20" i="1"/>
  <c r="CI20" i="1"/>
  <c r="CH20" i="1"/>
  <c r="CG20" i="1"/>
  <c r="BH20" i="1"/>
  <c r="BG20" i="1"/>
  <c r="BF20" i="1"/>
  <c r="BE20" i="1"/>
  <c r="AV20" i="1"/>
  <c r="AT20" i="1"/>
  <c r="AM20" i="1"/>
  <c r="AL20" i="1"/>
  <c r="AK20" i="1"/>
  <c r="AJ20" i="1"/>
  <c r="AI20" i="1"/>
  <c r="AB20" i="1"/>
  <c r="AA20" i="1"/>
  <c r="Z20" i="1"/>
  <c r="Y20" i="1"/>
  <c r="X20" i="1"/>
  <c r="W20" i="1"/>
  <c r="U20" i="1"/>
  <c r="T20" i="1"/>
  <c r="S20" i="1"/>
  <c r="R20" i="1"/>
  <c r="Q20" i="1"/>
  <c r="P20" i="1"/>
  <c r="O20" i="1"/>
  <c r="N20" i="1"/>
  <c r="M20" i="1"/>
  <c r="L20" i="1"/>
  <c r="K20" i="1"/>
  <c r="J20" i="1"/>
  <c r="I20" i="1"/>
  <c r="H20" i="1"/>
  <c r="G20" i="1"/>
  <c r="F20" i="1"/>
  <c r="E20" i="1"/>
  <c r="D20" i="1"/>
  <c r="C20" i="1"/>
  <c r="B20" i="1"/>
  <c r="A20" i="1"/>
  <c r="FV19" i="1"/>
  <c r="FU19" i="1"/>
  <c r="FT19" i="1"/>
  <c r="FS19" i="1"/>
  <c r="FR19" i="1"/>
  <c r="FQ19" i="1"/>
  <c r="FP19" i="1"/>
  <c r="FO19" i="1"/>
  <c r="FM19" i="1"/>
  <c r="FJ19" i="1"/>
  <c r="FI19" i="1"/>
  <c r="FH19" i="1"/>
  <c r="FE19" i="1"/>
  <c r="EV19" i="1"/>
  <c r="ES19" i="1"/>
  <c r="EI19" i="1"/>
  <c r="DY19" i="1"/>
  <c r="DP19" i="1"/>
  <c r="DO19" i="1"/>
  <c r="DA19" i="1"/>
  <c r="CZ19" i="1"/>
  <c r="CV19" i="1"/>
  <c r="CU19" i="1"/>
  <c r="CT19" i="1"/>
  <c r="CS19" i="1"/>
  <c r="CR19" i="1"/>
  <c r="CQ19" i="1"/>
  <c r="CP19" i="1"/>
  <c r="CO19" i="1"/>
  <c r="CL19" i="1"/>
  <c r="CK19" i="1"/>
  <c r="CJ19" i="1"/>
  <c r="CI19" i="1"/>
  <c r="CH19" i="1"/>
  <c r="CG19" i="1"/>
  <c r="BH19" i="1"/>
  <c r="BG19" i="1"/>
  <c r="BF19" i="1"/>
  <c r="BE19" i="1"/>
  <c r="AV19" i="1"/>
  <c r="AT19" i="1"/>
  <c r="AM19" i="1"/>
  <c r="AL19" i="1"/>
  <c r="AK19" i="1"/>
  <c r="AJ19" i="1"/>
  <c r="AI19" i="1"/>
  <c r="AB19" i="1"/>
  <c r="AA19" i="1"/>
  <c r="Z19" i="1"/>
  <c r="Y19" i="1"/>
  <c r="X19" i="1"/>
  <c r="W19" i="1"/>
  <c r="U19" i="1"/>
  <c r="T19" i="1"/>
  <c r="S19" i="1"/>
  <c r="R19" i="1"/>
  <c r="Q19" i="1"/>
  <c r="P19" i="1"/>
  <c r="O19" i="1"/>
  <c r="N19" i="1"/>
  <c r="M19" i="1"/>
  <c r="L19" i="1"/>
  <c r="K19" i="1"/>
  <c r="J19" i="1"/>
  <c r="I19" i="1"/>
  <c r="H19" i="1"/>
  <c r="G19" i="1"/>
  <c r="F19" i="1"/>
  <c r="E19" i="1"/>
  <c r="D19" i="1"/>
  <c r="C19" i="1"/>
  <c r="B19" i="1"/>
  <c r="A19" i="1"/>
  <c r="FV18" i="1"/>
  <c r="FU18" i="1"/>
  <c r="FT18" i="1"/>
  <c r="FS18" i="1"/>
  <c r="FR18" i="1"/>
  <c r="FQ18" i="1"/>
  <c r="FP18" i="1"/>
  <c r="FO18" i="1"/>
  <c r="FM18" i="1"/>
  <c r="FJ18" i="1"/>
  <c r="FI18" i="1"/>
  <c r="FH18" i="1"/>
  <c r="FE18" i="1"/>
  <c r="EV18" i="1"/>
  <c r="ES18" i="1"/>
  <c r="EI18" i="1"/>
  <c r="DY18" i="1"/>
  <c r="DP18" i="1"/>
  <c r="DO18" i="1"/>
  <c r="DA18" i="1"/>
  <c r="CZ18" i="1"/>
  <c r="CV18" i="1"/>
  <c r="CU18" i="1"/>
  <c r="CT18" i="1"/>
  <c r="CS18" i="1"/>
  <c r="CR18" i="1"/>
  <c r="CQ18" i="1"/>
  <c r="CP18" i="1"/>
  <c r="CO18" i="1"/>
  <c r="CL18" i="1"/>
  <c r="CK18" i="1"/>
  <c r="CJ18" i="1"/>
  <c r="CI18" i="1"/>
  <c r="CH18" i="1"/>
  <c r="CG18" i="1"/>
  <c r="BH18" i="1"/>
  <c r="BG18" i="1"/>
  <c r="BF18" i="1"/>
  <c r="BE18" i="1"/>
  <c r="AV18" i="1"/>
  <c r="AT18" i="1"/>
  <c r="AM18" i="1"/>
  <c r="AL18" i="1"/>
  <c r="AK18" i="1"/>
  <c r="AJ18" i="1"/>
  <c r="AI18" i="1"/>
  <c r="AB18" i="1"/>
  <c r="AA18" i="1"/>
  <c r="Z18" i="1"/>
  <c r="Y18" i="1"/>
  <c r="X18" i="1"/>
  <c r="W18" i="1"/>
  <c r="U18" i="1"/>
  <c r="T18" i="1"/>
  <c r="S18" i="1"/>
  <c r="R18" i="1"/>
  <c r="Q18" i="1"/>
  <c r="P18" i="1"/>
  <c r="O18" i="1"/>
  <c r="N18" i="1"/>
  <c r="M18" i="1"/>
  <c r="L18" i="1"/>
  <c r="K18" i="1"/>
  <c r="J18" i="1"/>
  <c r="I18" i="1"/>
  <c r="H18" i="1"/>
  <c r="G18" i="1"/>
  <c r="F18" i="1"/>
  <c r="E18" i="1"/>
  <c r="D18" i="1"/>
  <c r="C18" i="1"/>
  <c r="B18" i="1"/>
  <c r="A18" i="1"/>
  <c r="FV17" i="1"/>
  <c r="FU17" i="1"/>
  <c r="FT17" i="1"/>
  <c r="FS17" i="1"/>
  <c r="FR17" i="1"/>
  <c r="FQ17" i="1"/>
  <c r="FP17" i="1"/>
  <c r="FO17" i="1"/>
  <c r="FM17" i="1"/>
  <c r="FJ17" i="1"/>
  <c r="FI17" i="1"/>
  <c r="FH17" i="1"/>
  <c r="FE17" i="1"/>
  <c r="EV17" i="1"/>
  <c r="ES17" i="1"/>
  <c r="EI17" i="1"/>
  <c r="DY17" i="1"/>
  <c r="DP17" i="1"/>
  <c r="DO17" i="1"/>
  <c r="DA17" i="1"/>
  <c r="CZ17" i="1"/>
  <c r="CV17" i="1"/>
  <c r="CU17" i="1"/>
  <c r="CT17" i="1"/>
  <c r="CS17" i="1"/>
  <c r="CR17" i="1"/>
  <c r="CQ17" i="1"/>
  <c r="CP17" i="1"/>
  <c r="CO17" i="1"/>
  <c r="CL17" i="1"/>
  <c r="CK17" i="1"/>
  <c r="CJ17" i="1"/>
  <c r="CI17" i="1"/>
  <c r="CH17" i="1"/>
  <c r="CG17" i="1"/>
  <c r="BH17" i="1"/>
  <c r="BG17" i="1"/>
  <c r="BF17" i="1"/>
  <c r="BE17" i="1"/>
  <c r="AV17" i="1"/>
  <c r="AT17" i="1"/>
  <c r="AM17" i="1"/>
  <c r="AL17" i="1"/>
  <c r="AK17" i="1"/>
  <c r="AJ17" i="1"/>
  <c r="AI17" i="1"/>
  <c r="AB17" i="1"/>
  <c r="AA17" i="1"/>
  <c r="Z17" i="1"/>
  <c r="Y17" i="1"/>
  <c r="X17" i="1"/>
  <c r="W17" i="1"/>
  <c r="U17" i="1"/>
  <c r="T17" i="1"/>
  <c r="S17" i="1"/>
  <c r="R17" i="1"/>
  <c r="Q17" i="1"/>
  <c r="P17" i="1"/>
  <c r="O17" i="1"/>
  <c r="N17" i="1"/>
  <c r="M17" i="1"/>
  <c r="L17" i="1"/>
  <c r="K17" i="1"/>
  <c r="J17" i="1"/>
  <c r="I17" i="1"/>
  <c r="H17" i="1"/>
  <c r="G17" i="1"/>
  <c r="F17" i="1"/>
  <c r="E17" i="1"/>
  <c r="D17" i="1"/>
  <c r="C17" i="1"/>
  <c r="B17" i="1"/>
  <c r="A17" i="1"/>
  <c r="FV16" i="1"/>
  <c r="FU16" i="1"/>
  <c r="FT16" i="1"/>
  <c r="FS16" i="1"/>
  <c r="FR16" i="1"/>
  <c r="FQ16" i="1"/>
  <c r="FP16" i="1"/>
  <c r="FO16" i="1"/>
  <c r="FM16" i="1"/>
  <c r="FJ16" i="1"/>
  <c r="FI16" i="1"/>
  <c r="FH16" i="1"/>
  <c r="FE16" i="1"/>
  <c r="EV16" i="1"/>
  <c r="ES16" i="1"/>
  <c r="EI16" i="1"/>
  <c r="DY16" i="1"/>
  <c r="DP16" i="1"/>
  <c r="DO16" i="1"/>
  <c r="DA16" i="1"/>
  <c r="CZ16" i="1"/>
  <c r="CV16" i="1"/>
  <c r="CU16" i="1"/>
  <c r="CT16" i="1"/>
  <c r="CS16" i="1"/>
  <c r="CR16" i="1"/>
  <c r="CQ16" i="1"/>
  <c r="CP16" i="1"/>
  <c r="CO16" i="1"/>
  <c r="CL16" i="1"/>
  <c r="CK16" i="1"/>
  <c r="CJ16" i="1"/>
  <c r="CI16" i="1"/>
  <c r="CH16" i="1"/>
  <c r="CG16" i="1"/>
  <c r="BH16" i="1"/>
  <c r="BG16" i="1"/>
  <c r="BF16" i="1"/>
  <c r="BE16" i="1"/>
  <c r="AV16" i="1"/>
  <c r="AT16" i="1"/>
  <c r="AM16" i="1"/>
  <c r="AL16" i="1"/>
  <c r="AK16" i="1"/>
  <c r="AJ16" i="1"/>
  <c r="AI16" i="1"/>
  <c r="AB16" i="1"/>
  <c r="AA16" i="1"/>
  <c r="Z16" i="1"/>
  <c r="Y16" i="1"/>
  <c r="X16" i="1"/>
  <c r="W16" i="1"/>
  <c r="U16" i="1"/>
  <c r="T16" i="1"/>
  <c r="S16" i="1"/>
  <c r="R16" i="1"/>
  <c r="Q16" i="1"/>
  <c r="P16" i="1"/>
  <c r="O16" i="1"/>
  <c r="N16" i="1"/>
  <c r="M16" i="1"/>
  <c r="L16" i="1"/>
  <c r="K16" i="1"/>
  <c r="J16" i="1"/>
  <c r="I16" i="1"/>
  <c r="H16" i="1"/>
  <c r="G16" i="1"/>
  <c r="F16" i="1"/>
  <c r="E16" i="1"/>
  <c r="D16" i="1"/>
  <c r="C16" i="1"/>
  <c r="B16" i="1"/>
  <c r="A16" i="1"/>
  <c r="FV15" i="1"/>
  <c r="FU15" i="1"/>
  <c r="FT15" i="1"/>
  <c r="FS15" i="1"/>
  <c r="FR15" i="1"/>
  <c r="FQ15" i="1"/>
  <c r="FP15" i="1"/>
  <c r="FO15" i="1"/>
  <c r="FM15" i="1"/>
  <c r="FJ15" i="1"/>
  <c r="FI15" i="1"/>
  <c r="FH15" i="1"/>
  <c r="FE15" i="1"/>
  <c r="EV15" i="1"/>
  <c r="ES15" i="1"/>
  <c r="EI15" i="1"/>
  <c r="DY15" i="1"/>
  <c r="DP15" i="1"/>
  <c r="DO15" i="1"/>
  <c r="DA15" i="1"/>
  <c r="CZ15" i="1"/>
  <c r="CV15" i="1"/>
  <c r="CU15" i="1"/>
  <c r="CT15" i="1"/>
  <c r="CS15" i="1"/>
  <c r="CR15" i="1"/>
  <c r="CQ15" i="1"/>
  <c r="CP15" i="1"/>
  <c r="CO15" i="1"/>
  <c r="CL15" i="1"/>
  <c r="CK15" i="1"/>
  <c r="CJ15" i="1"/>
  <c r="CI15" i="1"/>
  <c r="CH15" i="1"/>
  <c r="CG15" i="1"/>
  <c r="BH15" i="1"/>
  <c r="BG15" i="1"/>
  <c r="BF15" i="1"/>
  <c r="BE15" i="1"/>
  <c r="AV15" i="1"/>
  <c r="AT15" i="1"/>
  <c r="AM15" i="1"/>
  <c r="AL15" i="1"/>
  <c r="AK15" i="1"/>
  <c r="AJ15" i="1"/>
  <c r="AI15" i="1"/>
  <c r="AB15" i="1"/>
  <c r="AA15" i="1"/>
  <c r="Z15" i="1"/>
  <c r="Y15" i="1"/>
  <c r="X15" i="1"/>
  <c r="W15" i="1"/>
  <c r="U15" i="1"/>
  <c r="T15" i="1"/>
  <c r="S15" i="1"/>
  <c r="R15" i="1"/>
  <c r="Q15" i="1"/>
  <c r="P15" i="1"/>
  <c r="O15" i="1"/>
  <c r="N15" i="1"/>
  <c r="M15" i="1"/>
  <c r="L15" i="1"/>
  <c r="K15" i="1"/>
  <c r="J15" i="1"/>
  <c r="I15" i="1"/>
  <c r="H15" i="1"/>
  <c r="G15" i="1"/>
  <c r="F15" i="1"/>
  <c r="E15" i="1"/>
  <c r="D15" i="1"/>
  <c r="C15" i="1"/>
  <c r="B15" i="1"/>
  <c r="A15" i="1"/>
  <c r="FV14" i="1"/>
  <c r="FU14" i="1"/>
  <c r="FT14" i="1"/>
  <c r="FS14" i="1"/>
  <c r="FR14" i="1"/>
  <c r="FQ14" i="1"/>
  <c r="FP14" i="1"/>
  <c r="FO14" i="1"/>
  <c r="FM14" i="1"/>
  <c r="FJ14" i="1"/>
  <c r="FI14" i="1"/>
  <c r="FH14" i="1"/>
  <c r="FE14" i="1"/>
  <c r="EV14" i="1"/>
  <c r="ES14" i="1"/>
  <c r="EI14" i="1"/>
  <c r="DY14" i="1"/>
  <c r="DP14" i="1"/>
  <c r="DO14" i="1"/>
  <c r="DA14" i="1"/>
  <c r="CZ14" i="1"/>
  <c r="CV14" i="1"/>
  <c r="CU14" i="1"/>
  <c r="CT14" i="1"/>
  <c r="CS14" i="1"/>
  <c r="CR14" i="1"/>
  <c r="CQ14" i="1"/>
  <c r="CP14" i="1"/>
  <c r="CO14" i="1"/>
  <c r="CL14" i="1"/>
  <c r="CK14" i="1"/>
  <c r="CJ14" i="1"/>
  <c r="CI14" i="1"/>
  <c r="CH14" i="1"/>
  <c r="CG14" i="1"/>
  <c r="BH14" i="1"/>
  <c r="BG14" i="1"/>
  <c r="BF14" i="1"/>
  <c r="BE14" i="1"/>
  <c r="AV14" i="1"/>
  <c r="AT14" i="1"/>
  <c r="AM14" i="1"/>
  <c r="AL14" i="1"/>
  <c r="AK14" i="1"/>
  <c r="AJ14" i="1"/>
  <c r="AI14" i="1"/>
  <c r="AB14" i="1"/>
  <c r="AA14" i="1"/>
  <c r="Z14" i="1"/>
  <c r="Y14" i="1"/>
  <c r="X14" i="1"/>
  <c r="W14" i="1"/>
  <c r="U14" i="1"/>
  <c r="T14" i="1"/>
  <c r="S14" i="1"/>
  <c r="R14" i="1"/>
  <c r="Q14" i="1"/>
  <c r="P14" i="1"/>
  <c r="O14" i="1"/>
  <c r="N14" i="1"/>
  <c r="M14" i="1"/>
  <c r="L14" i="1"/>
  <c r="K14" i="1"/>
  <c r="J14" i="1"/>
  <c r="I14" i="1"/>
  <c r="H14" i="1"/>
  <c r="G14" i="1"/>
  <c r="F14" i="1"/>
  <c r="E14" i="1"/>
  <c r="D14" i="1"/>
  <c r="C14" i="1"/>
  <c r="B14" i="1"/>
  <c r="A14" i="1"/>
  <c r="FV13" i="1"/>
  <c r="FU13" i="1"/>
  <c r="FT13" i="1"/>
  <c r="FS13" i="1"/>
  <c r="FR13" i="1"/>
  <c r="FQ13" i="1"/>
  <c r="FP13" i="1"/>
  <c r="FO13" i="1"/>
  <c r="FM13" i="1"/>
  <c r="FJ13" i="1"/>
  <c r="FI13" i="1"/>
  <c r="FH13" i="1"/>
  <c r="FE13" i="1"/>
  <c r="EV13" i="1"/>
  <c r="ES13" i="1"/>
  <c r="EI13" i="1"/>
  <c r="DY13" i="1"/>
  <c r="DP13" i="1"/>
  <c r="DO13" i="1"/>
  <c r="DA13" i="1"/>
  <c r="CZ13" i="1"/>
  <c r="CV13" i="1"/>
  <c r="CU13" i="1"/>
  <c r="CT13" i="1"/>
  <c r="CS13" i="1"/>
  <c r="CR13" i="1"/>
  <c r="CQ13" i="1"/>
  <c r="CP13" i="1"/>
  <c r="CO13" i="1"/>
  <c r="CL13" i="1"/>
  <c r="CK13" i="1"/>
  <c r="CJ13" i="1"/>
  <c r="CI13" i="1"/>
  <c r="CH13" i="1"/>
  <c r="CG13" i="1"/>
  <c r="BH13" i="1"/>
  <c r="BG13" i="1"/>
  <c r="BF13" i="1"/>
  <c r="BE13" i="1"/>
  <c r="AV13" i="1"/>
  <c r="AT13" i="1"/>
  <c r="AM13" i="1"/>
  <c r="AL13" i="1"/>
  <c r="AK13" i="1"/>
  <c r="AJ13" i="1"/>
  <c r="AI13" i="1"/>
  <c r="AB13" i="1"/>
  <c r="AA13" i="1"/>
  <c r="Z13" i="1"/>
  <c r="Y13" i="1"/>
  <c r="X13" i="1"/>
  <c r="W13" i="1"/>
  <c r="U13" i="1"/>
  <c r="T13" i="1"/>
  <c r="S13" i="1"/>
  <c r="R13" i="1"/>
  <c r="Q13" i="1"/>
  <c r="P13" i="1"/>
  <c r="O13" i="1"/>
  <c r="N13" i="1"/>
  <c r="M13" i="1"/>
  <c r="L13" i="1"/>
  <c r="K13" i="1"/>
  <c r="J13" i="1"/>
  <c r="I13" i="1"/>
  <c r="H13" i="1"/>
  <c r="G13" i="1"/>
  <c r="F13" i="1"/>
  <c r="E13" i="1"/>
  <c r="D13" i="1"/>
  <c r="C13" i="1"/>
  <c r="B13" i="1"/>
  <c r="A13" i="1"/>
  <c r="FV12" i="1"/>
  <c r="FU12" i="1"/>
  <c r="FT12" i="1"/>
  <c r="FS12" i="1"/>
  <c r="FR12" i="1"/>
  <c r="FQ12" i="1"/>
  <c r="FP12" i="1"/>
  <c r="FO12" i="1"/>
  <c r="FM12" i="1"/>
  <c r="FJ12" i="1"/>
  <c r="FI12" i="1"/>
  <c r="FH12" i="1"/>
  <c r="FE12" i="1"/>
  <c r="EV12" i="1"/>
  <c r="ES12" i="1"/>
  <c r="EI12" i="1"/>
  <c r="DY12" i="1"/>
  <c r="DP12" i="1"/>
  <c r="DO12" i="1"/>
  <c r="DA12" i="1"/>
  <c r="CZ12" i="1"/>
  <c r="CV12" i="1"/>
  <c r="CU12" i="1"/>
  <c r="CT12" i="1"/>
  <c r="CS12" i="1"/>
  <c r="CR12" i="1"/>
  <c r="CQ12" i="1"/>
  <c r="CP12" i="1"/>
  <c r="CO12" i="1"/>
  <c r="CL12" i="1"/>
  <c r="CK12" i="1"/>
  <c r="CJ12" i="1"/>
  <c r="CI12" i="1"/>
  <c r="CH12" i="1"/>
  <c r="CG12" i="1"/>
  <c r="BH12" i="1"/>
  <c r="BG12" i="1"/>
  <c r="BF12" i="1"/>
  <c r="BE12" i="1"/>
  <c r="AV12" i="1"/>
  <c r="AT12" i="1"/>
  <c r="AM12" i="1"/>
  <c r="AL12" i="1"/>
  <c r="AK12" i="1"/>
  <c r="AJ12" i="1"/>
  <c r="AI12" i="1"/>
  <c r="AB12" i="1"/>
  <c r="AA12" i="1"/>
  <c r="Z12" i="1"/>
  <c r="Y12" i="1"/>
  <c r="X12" i="1"/>
  <c r="W12" i="1"/>
  <c r="U12" i="1"/>
  <c r="T12" i="1"/>
  <c r="S12" i="1"/>
  <c r="R12" i="1"/>
  <c r="Q12" i="1"/>
  <c r="P12" i="1"/>
  <c r="O12" i="1"/>
  <c r="N12" i="1"/>
  <c r="M12" i="1"/>
  <c r="L12" i="1"/>
  <c r="K12" i="1"/>
  <c r="J12" i="1"/>
  <c r="I12" i="1"/>
  <c r="H12" i="1"/>
  <c r="G12" i="1"/>
  <c r="F12" i="1"/>
  <c r="E12" i="1"/>
  <c r="D12" i="1"/>
  <c r="C12" i="1"/>
  <c r="B12" i="1"/>
  <c r="A12" i="1"/>
  <c r="FV11" i="1"/>
  <c r="FU11" i="1"/>
  <c r="FT11" i="1"/>
  <c r="FS11" i="1"/>
  <c r="FR11" i="1"/>
  <c r="FQ11" i="1"/>
  <c r="FP11" i="1"/>
  <c r="FO11" i="1"/>
  <c r="FM11" i="1"/>
  <c r="FJ11" i="1"/>
  <c r="FI11" i="1"/>
  <c r="FH11" i="1"/>
  <c r="FE11" i="1"/>
  <c r="EV11" i="1"/>
  <c r="ES11" i="1"/>
  <c r="EI11" i="1"/>
  <c r="DY11" i="1"/>
  <c r="DP11" i="1"/>
  <c r="DO11" i="1"/>
  <c r="DA11" i="1"/>
  <c r="CZ11" i="1"/>
  <c r="CV11" i="1"/>
  <c r="CU11" i="1"/>
  <c r="CT11" i="1"/>
  <c r="CS11" i="1"/>
  <c r="CR11" i="1"/>
  <c r="CQ11" i="1"/>
  <c r="CP11" i="1"/>
  <c r="CO11" i="1"/>
  <c r="CL11" i="1"/>
  <c r="CK11" i="1"/>
  <c r="CJ11" i="1"/>
  <c r="CI11" i="1"/>
  <c r="CH11" i="1"/>
  <c r="CG11" i="1"/>
  <c r="BH11" i="1"/>
  <c r="BG11" i="1"/>
  <c r="BF11" i="1"/>
  <c r="BE11" i="1"/>
  <c r="AV11" i="1"/>
  <c r="AT11" i="1"/>
  <c r="AM11" i="1"/>
  <c r="AL11" i="1"/>
  <c r="AK11" i="1"/>
  <c r="AJ11" i="1"/>
  <c r="AI11" i="1"/>
  <c r="AB11" i="1"/>
  <c r="AA11" i="1"/>
  <c r="Z11" i="1"/>
  <c r="Y11" i="1"/>
  <c r="X11" i="1"/>
  <c r="W11" i="1"/>
  <c r="U11" i="1"/>
  <c r="T11" i="1"/>
  <c r="S11" i="1"/>
  <c r="R11" i="1"/>
  <c r="Q11" i="1"/>
  <c r="P11" i="1"/>
  <c r="O11" i="1"/>
  <c r="N11" i="1"/>
  <c r="M11" i="1"/>
  <c r="L11" i="1"/>
  <c r="K11" i="1"/>
  <c r="J11" i="1"/>
  <c r="I11" i="1"/>
  <c r="H11" i="1"/>
  <c r="G11" i="1"/>
  <c r="F11" i="1"/>
  <c r="E11" i="1"/>
  <c r="D11" i="1"/>
  <c r="C11" i="1"/>
  <c r="B11" i="1"/>
  <c r="A11" i="1"/>
  <c r="FV10" i="1"/>
  <c r="FU10" i="1"/>
  <c r="FT10" i="1"/>
  <c r="FS10" i="1"/>
  <c r="FR10" i="1"/>
  <c r="FQ10" i="1"/>
  <c r="FP10" i="1"/>
  <c r="FO10" i="1"/>
  <c r="FM10" i="1"/>
  <c r="FJ10" i="1"/>
  <c r="FI10" i="1"/>
  <c r="FH10" i="1"/>
  <c r="FE10" i="1"/>
  <c r="EV10" i="1"/>
  <c r="ES10" i="1"/>
  <c r="EI10" i="1"/>
  <c r="DY10" i="1"/>
  <c r="DP10" i="1"/>
  <c r="DO10" i="1"/>
  <c r="DA10" i="1"/>
  <c r="CZ10" i="1"/>
  <c r="CV10" i="1"/>
  <c r="CU10" i="1"/>
  <c r="CT10" i="1"/>
  <c r="CS10" i="1"/>
  <c r="CR10" i="1"/>
  <c r="CQ10" i="1"/>
  <c r="CP10" i="1"/>
  <c r="CO10" i="1"/>
  <c r="CL10" i="1"/>
  <c r="CK10" i="1"/>
  <c r="CJ10" i="1"/>
  <c r="CI10" i="1"/>
  <c r="CH10" i="1"/>
  <c r="CG10" i="1"/>
  <c r="BH10" i="1"/>
  <c r="BG10" i="1"/>
  <c r="BF10" i="1"/>
  <c r="BE10" i="1"/>
  <c r="AV10" i="1"/>
  <c r="AT10" i="1"/>
  <c r="AM10" i="1"/>
  <c r="AL10" i="1"/>
  <c r="AK10" i="1"/>
  <c r="AJ10" i="1"/>
  <c r="AI10" i="1"/>
  <c r="AB10" i="1"/>
  <c r="AA10" i="1"/>
  <c r="Z10" i="1"/>
  <c r="Y10" i="1"/>
  <c r="X10" i="1"/>
  <c r="W10" i="1"/>
  <c r="U10" i="1"/>
  <c r="T10" i="1"/>
  <c r="S10" i="1"/>
  <c r="R10" i="1"/>
  <c r="Q10" i="1"/>
  <c r="P10" i="1"/>
  <c r="O10" i="1"/>
  <c r="N10" i="1"/>
  <c r="M10" i="1"/>
  <c r="L10" i="1"/>
  <c r="K10" i="1"/>
  <c r="J10" i="1"/>
  <c r="I10" i="1"/>
  <c r="H10" i="1"/>
  <c r="G10" i="1"/>
  <c r="F10" i="1"/>
  <c r="E10" i="1"/>
  <c r="D10" i="1"/>
  <c r="C10" i="1"/>
  <c r="B10" i="1"/>
  <c r="A10" i="1"/>
  <c r="FV9" i="1"/>
  <c r="FU9" i="1"/>
  <c r="FT9" i="1"/>
  <c r="FS9" i="1"/>
  <c r="FR9" i="1"/>
  <c r="FQ9" i="1"/>
  <c r="FP9" i="1"/>
  <c r="FO9" i="1"/>
  <c r="FM9" i="1"/>
  <c r="FJ9" i="1"/>
  <c r="FI9" i="1"/>
  <c r="FH9" i="1"/>
  <c r="FE9" i="1"/>
  <c r="EV9" i="1"/>
  <c r="ES9" i="1"/>
  <c r="EI9" i="1"/>
  <c r="DY9" i="1"/>
  <c r="DP9" i="1"/>
  <c r="DO9" i="1"/>
  <c r="DA9" i="1"/>
  <c r="CZ9" i="1"/>
  <c r="CV9" i="1"/>
  <c r="CU9" i="1"/>
  <c r="CT9" i="1"/>
  <c r="CS9" i="1"/>
  <c r="CR9" i="1"/>
  <c r="CQ9" i="1"/>
  <c r="CP9" i="1"/>
  <c r="CO9" i="1"/>
  <c r="CL9" i="1"/>
  <c r="CK9" i="1"/>
  <c r="CJ9" i="1"/>
  <c r="CI9" i="1"/>
  <c r="CH9" i="1"/>
  <c r="CG9" i="1"/>
  <c r="BH9" i="1"/>
  <c r="BG9" i="1"/>
  <c r="BF9" i="1"/>
  <c r="BE9" i="1"/>
  <c r="AV9" i="1"/>
  <c r="AT9" i="1"/>
  <c r="AM9" i="1"/>
  <c r="AL9" i="1"/>
  <c r="AK9" i="1"/>
  <c r="AJ9" i="1"/>
  <c r="AI9" i="1"/>
  <c r="AB9" i="1"/>
  <c r="AA9" i="1"/>
  <c r="Z9" i="1"/>
  <c r="Y9" i="1"/>
  <c r="X9" i="1"/>
  <c r="W9" i="1"/>
  <c r="U9" i="1"/>
  <c r="T9" i="1"/>
  <c r="S9" i="1"/>
  <c r="R9" i="1"/>
  <c r="Q9" i="1"/>
  <c r="P9" i="1"/>
  <c r="O9" i="1"/>
  <c r="N9" i="1"/>
  <c r="M9" i="1"/>
  <c r="L9" i="1"/>
  <c r="K9" i="1"/>
  <c r="J9" i="1"/>
  <c r="I9" i="1"/>
  <c r="H9" i="1"/>
  <c r="G9" i="1"/>
  <c r="F9" i="1"/>
  <c r="E9" i="1"/>
  <c r="D9" i="1"/>
  <c r="C9" i="1"/>
  <c r="B9" i="1"/>
  <c r="A9" i="1"/>
  <c r="FV8" i="1"/>
  <c r="FU8" i="1"/>
  <c r="FT8" i="1"/>
  <c r="FS8" i="1"/>
  <c r="FR8" i="1"/>
  <c r="FQ8" i="1"/>
  <c r="FP8" i="1"/>
  <c r="FO8" i="1"/>
  <c r="FM8" i="1"/>
  <c r="FJ8" i="1"/>
  <c r="FI8" i="1"/>
  <c r="FH8" i="1"/>
  <c r="FE8" i="1"/>
  <c r="EV8" i="1"/>
  <c r="ES8" i="1"/>
  <c r="EI8" i="1"/>
  <c r="DY8" i="1"/>
  <c r="DP8" i="1"/>
  <c r="DO8" i="1"/>
  <c r="DA8" i="1"/>
  <c r="CZ8" i="1"/>
  <c r="CV8" i="1"/>
  <c r="CU8" i="1"/>
  <c r="CT8" i="1"/>
  <c r="CS8" i="1"/>
  <c r="CR8" i="1"/>
  <c r="CQ8" i="1"/>
  <c r="CP8" i="1"/>
  <c r="CO8" i="1"/>
  <c r="CL8" i="1"/>
  <c r="CK8" i="1"/>
  <c r="CJ8" i="1"/>
  <c r="CI8" i="1"/>
  <c r="CH8" i="1"/>
  <c r="CG8" i="1"/>
  <c r="BH8" i="1"/>
  <c r="BG8" i="1"/>
  <c r="BF8" i="1"/>
  <c r="BE8" i="1"/>
  <c r="AV8" i="1"/>
  <c r="AT8" i="1"/>
  <c r="AM8" i="1"/>
  <c r="AL8" i="1"/>
  <c r="AK8" i="1"/>
  <c r="AJ8" i="1"/>
  <c r="AI8" i="1"/>
  <c r="AB8" i="1"/>
  <c r="AA8" i="1"/>
  <c r="Z8" i="1"/>
  <c r="Y8" i="1"/>
  <c r="X8" i="1"/>
  <c r="W8" i="1"/>
  <c r="U8" i="1"/>
  <c r="T8" i="1"/>
  <c r="S8" i="1"/>
  <c r="R8" i="1"/>
  <c r="Q8" i="1"/>
  <c r="P8" i="1"/>
  <c r="O8" i="1"/>
  <c r="N8" i="1"/>
  <c r="M8" i="1"/>
  <c r="L8" i="1"/>
  <c r="K8" i="1"/>
  <c r="J8" i="1"/>
  <c r="I8" i="1"/>
  <c r="H8" i="1"/>
  <c r="G8" i="1"/>
  <c r="F8" i="1"/>
  <c r="E8" i="1"/>
  <c r="D8" i="1"/>
  <c r="C8" i="1"/>
  <c r="B8" i="1"/>
  <c r="A8" i="1"/>
  <c r="FV7" i="1"/>
  <c r="FU7" i="1"/>
  <c r="FT7" i="1"/>
  <c r="FS7" i="1"/>
  <c r="FR7" i="1"/>
  <c r="FQ7" i="1"/>
  <c r="FP7" i="1"/>
  <c r="FO7" i="1"/>
  <c r="FM7" i="1"/>
  <c r="FJ7" i="1"/>
  <c r="FI7" i="1"/>
  <c r="FH7" i="1"/>
  <c r="FE7" i="1"/>
  <c r="EV7" i="1"/>
  <c r="ES7" i="1"/>
  <c r="EI7" i="1"/>
  <c r="DY7" i="1"/>
  <c r="DP7" i="1"/>
  <c r="DO7" i="1"/>
  <c r="DA7" i="1"/>
  <c r="CZ7" i="1"/>
  <c r="CV7" i="1"/>
  <c r="CU7" i="1"/>
  <c r="CT7" i="1"/>
  <c r="CS7" i="1"/>
  <c r="CR7" i="1"/>
  <c r="CQ7" i="1"/>
  <c r="CP7" i="1"/>
  <c r="CO7" i="1"/>
  <c r="CL7" i="1"/>
  <c r="CK7" i="1"/>
  <c r="CJ7" i="1"/>
  <c r="CI7" i="1"/>
  <c r="CH7" i="1"/>
  <c r="CG7" i="1"/>
  <c r="BH7" i="1"/>
  <c r="BG7" i="1"/>
  <c r="BF7" i="1"/>
  <c r="BE7" i="1"/>
  <c r="AV7" i="1"/>
  <c r="AT7" i="1"/>
  <c r="AM7" i="1"/>
  <c r="AL7" i="1"/>
  <c r="AK7" i="1"/>
  <c r="AJ7" i="1"/>
  <c r="AI7" i="1"/>
  <c r="AB7" i="1"/>
  <c r="AA7" i="1"/>
  <c r="Z7" i="1"/>
  <c r="Y7" i="1"/>
  <c r="X7" i="1"/>
  <c r="W7" i="1"/>
  <c r="U7" i="1"/>
  <c r="T7" i="1"/>
  <c r="S7" i="1"/>
  <c r="R7" i="1"/>
  <c r="Q7" i="1"/>
  <c r="P7" i="1"/>
  <c r="O7" i="1"/>
  <c r="N7" i="1"/>
  <c r="M7" i="1"/>
  <c r="L7" i="1"/>
  <c r="K7" i="1"/>
  <c r="J7" i="1"/>
  <c r="I7" i="1"/>
  <c r="H7" i="1"/>
  <c r="G7" i="1"/>
  <c r="F7" i="1"/>
  <c r="E7" i="1"/>
  <c r="D7" i="1"/>
  <c r="C7" i="1"/>
  <c r="B7" i="1"/>
  <c r="A7" i="1"/>
  <c r="FV6" i="1"/>
  <c r="FU6" i="1"/>
  <c r="FT6" i="1"/>
  <c r="FS6" i="1"/>
  <c r="FR6" i="1"/>
  <c r="FQ6" i="1"/>
  <c r="FP6" i="1"/>
  <c r="FO6" i="1"/>
  <c r="FM6" i="1"/>
  <c r="FJ6" i="1"/>
  <c r="FI6" i="1"/>
  <c r="FH6" i="1"/>
  <c r="FE6" i="1"/>
  <c r="EV6" i="1"/>
  <c r="ES6" i="1"/>
  <c r="EI6" i="1"/>
  <c r="DY6" i="1"/>
  <c r="DP6" i="1"/>
  <c r="DO6" i="1"/>
  <c r="DA6" i="1"/>
  <c r="CZ6" i="1"/>
  <c r="CV6" i="1"/>
  <c r="CU6" i="1"/>
  <c r="CT6" i="1"/>
  <c r="CS6" i="1"/>
  <c r="CR6" i="1"/>
  <c r="CQ6" i="1"/>
  <c r="CP6" i="1"/>
  <c r="CO6" i="1"/>
  <c r="CL6" i="1"/>
  <c r="CK6" i="1"/>
  <c r="CJ6" i="1"/>
  <c r="CI6" i="1"/>
  <c r="CH6" i="1"/>
  <c r="CG6" i="1"/>
  <c r="BH6" i="1"/>
  <c r="BG6" i="1"/>
  <c r="BF6" i="1"/>
  <c r="BE6" i="1"/>
  <c r="AV6" i="1"/>
  <c r="AT6" i="1"/>
  <c r="AM6" i="1"/>
  <c r="AL6" i="1"/>
  <c r="AK6" i="1"/>
  <c r="AJ6" i="1"/>
  <c r="AI6" i="1"/>
  <c r="AB6" i="1"/>
  <c r="AA6" i="1"/>
  <c r="Z6" i="1"/>
  <c r="Y6" i="1"/>
  <c r="X6" i="1"/>
  <c r="W6" i="1"/>
  <c r="U6" i="1"/>
  <c r="T6" i="1"/>
  <c r="S6" i="1"/>
  <c r="R6" i="1"/>
  <c r="Q6" i="1"/>
  <c r="P6" i="1"/>
  <c r="O6" i="1"/>
  <c r="N6" i="1"/>
  <c r="M6" i="1"/>
  <c r="L6" i="1"/>
  <c r="K6" i="1"/>
  <c r="J6" i="1"/>
  <c r="I6" i="1"/>
  <c r="H6" i="1"/>
  <c r="G6" i="1"/>
  <c r="F6" i="1"/>
  <c r="E6" i="1"/>
  <c r="D6" i="1"/>
  <c r="C6" i="1"/>
  <c r="B6" i="1"/>
  <c r="A6" i="1"/>
  <c r="FV5" i="1"/>
  <c r="FU5" i="1"/>
  <c r="FT5" i="1"/>
  <c r="FS5" i="1"/>
  <c r="FR5" i="1"/>
  <c r="FQ5" i="1"/>
  <c r="FP5" i="1"/>
  <c r="FO5" i="1"/>
  <c r="FM5" i="1"/>
  <c r="FJ5" i="1"/>
  <c r="FI5" i="1"/>
  <c r="FH5" i="1"/>
  <c r="FE5" i="1"/>
  <c r="EV5" i="1"/>
  <c r="ES5" i="1"/>
  <c r="EI5" i="1"/>
  <c r="DY5" i="1"/>
  <c r="DP5" i="1"/>
  <c r="DO5" i="1"/>
  <c r="DA5" i="1"/>
  <c r="CZ5" i="1"/>
  <c r="CV5" i="1"/>
  <c r="CU5" i="1"/>
  <c r="CT5" i="1"/>
  <c r="CS5" i="1"/>
  <c r="CR5" i="1"/>
  <c r="CQ5" i="1"/>
  <c r="CP5" i="1"/>
  <c r="CO5" i="1"/>
  <c r="CL5" i="1"/>
  <c r="CK5" i="1"/>
  <c r="CJ5" i="1"/>
  <c r="CI5" i="1"/>
  <c r="CH5" i="1"/>
  <c r="CG5" i="1"/>
  <c r="BH5" i="1"/>
  <c r="BG5" i="1"/>
  <c r="BF5" i="1"/>
  <c r="BE5" i="1"/>
  <c r="AV5" i="1"/>
  <c r="AT5" i="1"/>
  <c r="AM5" i="1"/>
  <c r="AL5" i="1"/>
  <c r="AK5" i="1"/>
  <c r="AJ5" i="1"/>
  <c r="AI5" i="1"/>
  <c r="AB5" i="1"/>
  <c r="AA5" i="1"/>
  <c r="Z5" i="1"/>
  <c r="Y5" i="1"/>
  <c r="X5" i="1"/>
  <c r="W5" i="1"/>
  <c r="U5" i="1"/>
  <c r="T5" i="1"/>
  <c r="S5" i="1"/>
  <c r="R5" i="1"/>
  <c r="Q5" i="1"/>
  <c r="P5" i="1"/>
  <c r="O5" i="1"/>
  <c r="N5" i="1"/>
  <c r="M5" i="1"/>
  <c r="L5" i="1"/>
  <c r="K5" i="1"/>
  <c r="J5" i="1"/>
  <c r="I5" i="1"/>
  <c r="H5" i="1"/>
  <c r="G5" i="1"/>
  <c r="F5" i="1"/>
  <c r="E5" i="1"/>
  <c r="D5" i="1"/>
  <c r="C5" i="1"/>
  <c r="B5" i="1"/>
  <c r="A5" i="1"/>
  <c r="AA4" i="1"/>
  <c r="J4" i="1"/>
  <c r="I4" i="1"/>
  <c r="H4" i="1"/>
  <c r="F4" i="1"/>
  <c r="D4" i="1"/>
  <c r="B4" i="1"/>
  <c r="A4" i="1"/>
</calcChain>
</file>

<file path=xl/sharedStrings.xml><?xml version="1.0" encoding="utf-8"?>
<sst xmlns="http://schemas.openxmlformats.org/spreadsheetml/2006/main" count="849" uniqueCount="678">
  <si>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</si>
  <si>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</si>
  <si>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</si>
  <si>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</si>
  <si>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</si>
  <si>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</si>
  <si>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</si>
  <si>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</si>
  <si>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</si>
  <si>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</si>
  <si>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</si>
  <si>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</si>
  <si>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</si>
  <si>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</si>
  <si>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</si>
  <si>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</si>
  <si>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</si>
  <si>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</si>
  <si>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</si>
  <si>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</si>
  <si>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</si>
  <si>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</si>
  <si>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</si>
  <si>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</si>
  <si>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</si>
  <si>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</si>
  <si>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</si>
  <si>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</si>
  <si>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</si>
  <si>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</si>
  <si>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</si>
  <si>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</si>
  <si>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</si>
  <si>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</si>
  <si>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</si>
  <si>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</si>
  <si>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</si>
  <si>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</si>
  <si>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</si>
  <si>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</si>
  <si>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</si>
  <si>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</si>
  <si>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</si>
  <si>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</si>
  <si>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</si>
  <si>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</si>
  <si>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</si>
  <si>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</si>
  <si>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</si>
  <si>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</si>
  <si>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</si>
  <si>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</si>
  <si>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</si>
  <si>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</si>
  <si>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</si>
  <si>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</si>
  <si>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</si>
  <si>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</si>
  <si>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</si>
  <si>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</si>
  <si>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</si>
  <si>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</si>
  <si>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</si>
  <si>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</si>
  <si>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</si>
  <si>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</si>
  <si>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</si>
  <si>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</si>
  <si>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</si>
  <si>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</si>
  <si>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</si>
  <si>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</si>
  <si>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</si>
  <si>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</si>
  <si>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</si>
  <si>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</si>
  <si>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</si>
  <si>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</si>
  <si>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</si>
  <si>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</si>
  <si>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</si>
  <si>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</si>
  <si>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</si>
  <si>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</si>
  <si>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</si>
  <si>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</si>
  <si>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</si>
  <si>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</si>
  <si>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</si>
  <si>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</si>
  <si>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</si>
  <si>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</si>
  <si>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</si>
  <si>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</si>
  <si>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</si>
  <si>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</si>
  <si>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</si>
  <si>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</si>
  <si>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</si>
  <si>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</si>
  <si>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</si>
  <si>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</si>
  <si>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</si>
  <si>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</si>
  <si>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</si>
  <si>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</si>
  <si>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</si>
  <si>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</si>
  <si>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</si>
  <si>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</si>
  <si>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</si>
  <si>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</si>
  <si>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</si>
  <si>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</si>
  <si>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</si>
  <si>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</si>
  <si>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</si>
  <si>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</si>
  <si>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</si>
  <si>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</si>
  <si>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</si>
  <si>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</si>
  <si>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</si>
  <si>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</si>
  <si>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</si>
  <si>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</si>
  <si>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</si>
  <si>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</si>
  <si>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</si>
  <si>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</si>
  <si>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</si>
  <si>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</si>
  <si>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</si>
  <si>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</si>
  <si>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</si>
  <si>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</si>
  <si>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</si>
  <si>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</si>
  <si>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</si>
  <si>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</si>
  <si>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</si>
  <si>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</si>
  <si>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</si>
  <si>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</si>
  <si>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</si>
  <si>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</si>
  <si>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</si>
  <si>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</si>
  <si>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</si>
  <si>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</si>
  <si>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</si>
  <si>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</si>
  <si>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</si>
  <si>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</si>
  <si>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</si>
  <si>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</si>
  <si>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</si>
  <si>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</si>
  <si>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</si>
  <si>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</si>
  <si>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</si>
  <si>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</si>
  <si>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</si>
  <si>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</si>
  <si>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</si>
  <si>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</si>
  <si>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</si>
  <si>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</si>
  <si>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</si>
  <si>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</si>
  <si>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</si>
  <si>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</si>
  <si>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</si>
  <si>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</si>
  <si>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</si>
  <si>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</si>
  <si>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</si>
  <si>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</si>
  <si>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</si>
  <si>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</si>
  <si>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</si>
  <si>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</si>
  <si>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</si>
  <si>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</si>
  <si>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</si>
  <si>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</si>
  <si>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</si>
  <si>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</si>
  <si>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</si>
  <si>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</si>
  <si>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</si>
  <si>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</si>
  <si>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</si>
  <si>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</si>
  <si>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</si>
  <si>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</si>
  <si>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</si>
  <si>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</si>
  <si>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</si>
  <si>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</si>
  <si>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</si>
  <si>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</si>
  <si>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</si>
  <si>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</si>
  <si>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</si>
  <si>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</si>
  <si>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</si>
  <si>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</si>
  <si>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</si>
  <si>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</si>
  <si>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</si>
  <si>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</si>
  <si>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</si>
  <si>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</si>
  <si>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</si>
  <si>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</si>
  <si>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</si>
  <si>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</si>
  <si>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</si>
  <si>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</si>
  <si>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</si>
  <si>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</si>
  <si>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</si>
  <si>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</si>
  <si>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</si>
  <si>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</si>
  <si>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</si>
  <si>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</si>
  <si>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</si>
  <si>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</si>
  <si>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</si>
  <si>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</si>
  <si>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</si>
  <si>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</si>
  <si>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</si>
  <si>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</si>
  <si>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</si>
  <si>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</si>
  <si>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</si>
  <si>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</si>
  <si>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</si>
  <si>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</si>
  <si>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</si>
  <si>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</si>
  <si>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</si>
  <si>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</si>
  <si>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</si>
  <si>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</si>
  <si>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</si>
  <si>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</si>
  <si>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</si>
  <si>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</si>
  <si>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</si>
  <si>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</si>
  <si>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</si>
  <si>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</si>
  <si>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</si>
  <si>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</si>
  <si>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</si>
  <si>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</si>
  <si>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</si>
  <si>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</si>
  <si>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</si>
  <si>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</si>
  <si>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</si>
  <si>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</si>
  <si>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</si>
  <si>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</si>
  <si>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</si>
  <si>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</si>
  <si>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</si>
  <si>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</si>
  <si>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</si>
  <si>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</si>
  <si>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</si>
  <si>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</si>
  <si>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</si>
  <si>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</si>
  <si>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</si>
  <si>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</si>
  <si>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</si>
  <si>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</si>
  <si>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</si>
  <si>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</si>
  <si>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</si>
  <si>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</si>
  <si>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</si>
  <si>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</si>
  <si>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</si>
  <si>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</si>
  <si>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</si>
  <si>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</si>
  <si>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</si>
  <si>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</si>
  <si>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</si>
  <si>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</si>
  <si>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</si>
  <si>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</si>
  <si>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</si>
  <si>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</si>
  <si>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</si>
  <si>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</si>
  <si>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</si>
  <si>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</si>
  <si>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</si>
  <si>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</si>
  <si>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</si>
  <si>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</si>
  <si>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</si>
  <si>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</si>
  <si>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</si>
  <si>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</si>
  <si>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</si>
  <si>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</si>
  <si>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</si>
  <si>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</si>
  <si>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</si>
  <si>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</si>
  <si>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</si>
  <si>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</si>
  <si>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</si>
  <si>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</si>
  <si>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</si>
  <si>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</si>
  <si>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</si>
  <si>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</si>
  <si>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</si>
  <si>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</si>
  <si>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</si>
  <si>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</si>
  <si>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</si>
  <si>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</si>
  <si>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</si>
  <si>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</si>
  <si>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</si>
  <si>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</si>
  <si>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</si>
  <si>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</si>
  <si>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</si>
  <si>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</si>
  <si>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</si>
  <si>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</si>
  <si>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</si>
  <si>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</si>
  <si>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</si>
  <si>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</si>
  <si>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</si>
  <si>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</si>
  <si>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</si>
  <si>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</si>
  <si>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</si>
  <si>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</si>
  <si>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</si>
  <si>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</si>
  <si>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List Price with Tax for Display</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</si>
  <si>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</si>
  <si>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</si>
  <si>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</si>
  <si>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</si>
  <si>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</si>
  <si>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</si>
  <si>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</si>
  <si>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</si>
  <si>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</si>
  <si>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</si>
  <si>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</si>
  <si>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</si>
  <si>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</si>
  <si>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</si>
  <si>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</si>
  <si>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list_price_with_tax</t>
  </si>
  <si>
    <t>Price – Backlit</t>
  </si>
  <si>
    <t>German</t>
  </si>
  <si>
    <t>Price – NON-Backlit</t>
  </si>
  <si>
    <t>French</t>
  </si>
  <si>
    <t>Packing size</t>
  </si>
  <si>
    <t>Small</t>
  </si>
  <si>
    <t>Italian</t>
  </si>
  <si>
    <t>Package height (CM)</t>
  </si>
  <si>
    <t>Spanish</t>
  </si>
  <si>
    <t>Package width (CM)</t>
  </si>
  <si>
    <t>UK</t>
  </si>
  <si>
    <t>Package length (CM)</t>
  </si>
  <si>
    <t>Scandinavian – Nordic</t>
  </si>
  <si>
    <t>Origin of Product</t>
  </si>
  <si>
    <t>Belgian</t>
  </si>
  <si>
    <t>Package weight (GR)</t>
  </si>
  <si>
    <t>Swiss</t>
  </si>
  <si>
    <t>US International</t>
  </si>
  <si>
    <t>Parent sku</t>
  </si>
  <si>
    <t>US</t>
  </si>
  <si>
    <t>Parent EAN</t>
  </si>
  <si>
    <t>Hungarian</t>
  </si>
  <si>
    <t>Dutch</t>
  </si>
  <si>
    <t>Item_type</t>
  </si>
  <si>
    <t>computer-keyboards</t>
  </si>
  <si>
    <t>Norwegian</t>
  </si>
  <si>
    <t>Polish</t>
  </si>
  <si>
    <t>Default quantity</t>
  </si>
  <si>
    <t>Portuguese</t>
  </si>
  <si>
    <t>Swedish – Finnish</t>
  </si>
  <si>
    <t>Format</t>
  </si>
  <si>
    <t>Update</t>
  </si>
  <si>
    <t>Russian</t>
  </si>
  <si>
    <t>Bullet Point 1:</t>
  </si>
  <si>
    <t>Bullet Point 2:</t>
  </si>
  <si>
    <t>Bullet Point 5:</t>
  </si>
  <si>
    <t>Bullet Point 4:</t>
  </si>
  <si>
    <t>Product Description</t>
  </si>
  <si>
    <t>Warranty Message</t>
  </si>
  <si>
    <t>Bulgarian</t>
  </si>
  <si>
    <t>Czech</t>
  </si>
  <si>
    <t>bullet point 4: regular</t>
  </si>
  <si>
    <t>Danish</t>
  </si>
  <si>
    <t>language</t>
  </si>
  <si>
    <t>English</t>
  </si>
  <si>
    <t>Marketplace</t>
  </si>
  <si>
    <t>🇩🇪</t>
  </si>
  <si>
    <t>EU</t>
  </si>
  <si>
    <t>PartialUpdate</t>
  </si>
  <si>
    <t>Big</t>
  </si>
  <si>
    <t>🇫🇷</t>
  </si>
  <si>
    <t>Delete</t>
  </si>
  <si>
    <t>🇮🇹</t>
  </si>
  <si>
    <t>🇪🇸</t>
  </si>
  <si>
    <t>🇬🇧</t>
  </si>
  <si>
    <t>🇸🇪 🇫🇮 🇳🇴 🇩🇰</t>
  </si>
  <si>
    <t>🇧🇪</t>
  </si>
  <si>
    <t>🇧🇬</t>
  </si>
  <si>
    <t>Swedish</t>
  </si>
  <si>
    <t>🇩🇰</t>
  </si>
  <si>
    <t>Turkish</t>
  </si>
  <si>
    <t>🇳🇱</t>
  </si>
  <si>
    <t>🇳🇴</t>
  </si>
  <si>
    <t>🇵🇱</t>
  </si>
  <si>
    <t>🇵🇹</t>
  </si>
  <si>
    <t>🇸🇪 🇫🇮</t>
  </si>
  <si>
    <t>🇨🇭</t>
  </si>
  <si>
    <t>🇺🇸 with € symbol</t>
  </si>
  <si>
    <t>🇷🇺</t>
  </si>
  <si>
    <t>🇺🇸</t>
  </si>
  <si>
    <t>🇭🇺</t>
  </si>
  <si>
    <t>🇨🇿</t>
  </si>
  <si>
    <t>👉 REFURBISHED:  SAVE MONEY -  Replacement HP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</si>
  <si>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</si>
  <si>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</si>
  <si>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</si>
  <si>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</si>
  <si>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HP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</si>
  <si>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</si>
  <si>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</si>
  <si>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</si>
  <si>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HP   </t>
  </si>
  <si>
    <t xml:space="preserve">replacement {language} non-backlit keyboard for HP   </t>
  </si>
  <si>
    <t>👉 LAYOUT -  {flag} {language} NO backlit.</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</si>
  <si>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</si>
  <si>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</si>
  <si>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</si>
  <si>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</si>
  <si>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HP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</si>
  <si>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</si>
  <si>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</si>
  <si>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</si>
  <si>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</si>
  <si>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HP  </t>
  </si>
  <si>
    <t xml:space="preserve">ersatztastatur {language} Nicht Hintergrundbeleuchtung für HP  </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</si>
  <si>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</si>
  <si>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</si>
  <si>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</si>
  <si>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</si>
  <si>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</si>
  <si>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</si>
  <si>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</si>
  <si>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</si>
  <si>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</si>
  <si>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</si>
  <si>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</si>
  <si>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</si>
  <si>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</si>
  <si>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</si>
  <si>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</si>
  <si>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</si>
  <si>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</si>
  <si>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</si>
  <si>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</si>
  <si>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HP,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</si>
  <si>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</si>
  <si>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</si>
  <si>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</si>
  <si>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HP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</si>
  <si>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</si>
  <si>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</si>
  <si>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HP  </t>
  </si>
  <si>
    <t xml:space="preserve">Teclado de respuesto {language} sin retroiluminación  para HP  </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</si>
  <si>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</si>
  <si>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</si>
  <si>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</si>
  <si>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</si>
  <si>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</si>
  <si>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</si>
  <si>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</si>
  <si>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</si>
  <si>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</si>
  <si>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</si>
  <si>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</si>
  <si>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</si>
  <si>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</si>
  <si>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</si>
  <si>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</si>
  <si>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</si>
  <si>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</si>
  <si>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</si>
  <si>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</si>
  <si>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</si>
  <si>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</si>
  <si>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</si>
  <si>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</si>
  <si>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</si>
  <si>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HP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</si>
  <si>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</si>
  <si>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</si>
  <si>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HP  </t>
  </si>
  <si>
    <t xml:space="preserve">clavier de remplacement {language} non rétroéclairé pour HP  </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</si>
  <si>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</si>
  <si>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</si>
  <si>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</si>
  <si>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</si>
  <si>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</si>
  <si>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</si>
  <si>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</si>
  <si>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</si>
  <si>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</si>
  <si>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</si>
  <si>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</si>
  <si>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</si>
  <si>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</si>
  <si>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</si>
  <si>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</si>
  <si>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</si>
  <si>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</si>
  <si>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</si>
  <si>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</si>
  <si>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</si>
  <si>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</si>
  <si>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</si>
  <si>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</si>
  <si>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HP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</si>
  <si>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</si>
  <si>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</si>
  <si>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HP  </t>
  </si>
  <si>
    <t xml:space="preserve">sostituzione della tastiera {language} non retroilluminata per HP  </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</si>
  <si>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</si>
  <si>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</si>
  <si>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</si>
  <si>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</si>
  <si>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</si>
  <si>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</si>
  <si>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</si>
  <si>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</si>
  <si>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</si>
  <si>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</si>
  <si>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</si>
  <si>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</si>
  <si>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</si>
  <si>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</si>
  <si>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</si>
  <si>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</si>
  <si>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</si>
  <si>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</si>
  <si>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</si>
  <si>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</si>
  <si>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HP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</si>
  <si>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</si>
  <si>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</si>
  <si>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HP  </t>
  </si>
  <si>
    <t xml:space="preserve">vervangend {language} toetsenbord zonder achtergrondverlichting voor HP  </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</si>
  <si>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</si>
  <si>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</si>
  <si>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</si>
  <si>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</si>
  <si>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</si>
  <si>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</si>
  <si>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</si>
  <si>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</si>
  <si>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</si>
  <si>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</si>
  <si>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</si>
  <si>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</si>
  <si>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</si>
  <si>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</si>
  <si>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</si>
  <si>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</si>
  <si>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</si>
  <si>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</si>
  <si>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 ODNOWIONY: OSZCZĘDZAJ PIENIĄDZE - Zamienna klawiatura laptopa HP,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</si>
  <si>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</si>
  <si>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</si>
  <si>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</si>
  <si>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HP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</si>
  <si>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</si>
  <si>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</si>
  <si>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xml:space="preserve">wymiana podświetlanej klawiatury {language} dla HP  </t>
  </si>
  <si>
    <t xml:space="preserve">wymiana niepodświetlanej klawiatury {language} dla HP  </t>
  </si>
  <si>
    <t>👉 LAYOUT - {flag} {language} BEZ podświetlenia.</t>
  </si>
  <si>
    <t>Niemiecki</t>
  </si>
  <si>
    <t>Francuski</t>
  </si>
  <si>
    <t>Włoski</t>
  </si>
  <si>
    <t>Hiszpański</t>
  </si>
  <si>
    <t>Wielka Brytania</t>
  </si>
  <si>
    <t>Skandynawski – nordycki</t>
  </si>
  <si>
    <t>Belgijski</t>
  </si>
  <si>
    <t>Bułgarski</t>
  </si>
  <si>
    <t>Duński</t>
  </si>
  <si>
    <t>Holenderski</t>
  </si>
  <si>
    <t>Norweski</t>
  </si>
  <si>
    <t>Polski</t>
  </si>
  <si>
    <t>Portugalski</t>
  </si>
  <si>
    <t>Szwedzki – fiński</t>
  </si>
  <si>
    <t>Szwajcarski</t>
  </si>
  <si>
    <t>Rosyjski</t>
  </si>
  <si>
    <t>Język węgierski</t>
  </si>
  <si>
    <t>👉 RENOVERAT: SPARA PENGAR - Ersättande HP-tangentbord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</si>
  <si>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</si>
  <si>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</si>
  <si>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</si>
  <si>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HP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</si>
  <si>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</si>
  <si>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</si>
  <si>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xml:space="preserve">ersättningsbakgrundsbelyst {language} tangentbord för HP  </t>
  </si>
  <si>
    <t xml:space="preserve">ersätter {language} icke-bakgrundsbelyst tangentbord för HP  </t>
  </si>
  <si>
    <t>👉 LAYOUT - {flag} {language} INGEN bakgrundsbelysning.</t>
  </si>
  <si>
    <t>Tysk</t>
  </si>
  <si>
    <t>Franska</t>
  </si>
  <si>
    <t>Italienska</t>
  </si>
  <si>
    <t>Spanska</t>
  </si>
  <si>
    <t>Storbritannien</t>
  </si>
  <si>
    <t>Skandinavisk – nordisk</t>
  </si>
  <si>
    <t>Belgiska</t>
  </si>
  <si>
    <t>Bulgariska</t>
  </si>
  <si>
    <t>Danska</t>
  </si>
  <si>
    <t>Holländska</t>
  </si>
  <si>
    <t>Norska</t>
  </si>
  <si>
    <t>Putsa</t>
  </si>
  <si>
    <t>Portugisiska</t>
  </si>
  <si>
    <t>Svenska – finska</t>
  </si>
  <si>
    <t>Schweiziska</t>
  </si>
  <si>
    <t>Ryska</t>
  </si>
  <si>
    <t>USA</t>
  </si>
  <si>
    <t>Ungerska</t>
  </si>
  <si>
    <t>Tjeckiska</t>
  </si>
  <si>
    <t>👉 YENİLENDİ: PARA TASARRUFU - Yedek HP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</si>
  <si>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</si>
  <si>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</si>
  <si>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</si>
  <si>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HP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</si>
  <si>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</si>
  <si>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</si>
  <si>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HP  için yedek {language} arkadan aydınlatmalı klavye</t>
  </si>
  <si>
    <t>HP  için yedek {language} arkadan aydınlatmasız klavye</t>
  </si>
  <si>
    <t>👉 DÜZEN - {flag} {language} Arkadan aydınlatma YOK.</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</si>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</sst>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5" fillId="0" borderId="0" xfId="0" applyFont="1" applyAlignment="1">
      <alignment horizontal="center"/>
    </xf>
    <xf numFmtId="0" fontId="0" fillId="0" borderId="0" xfId="0"/>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2000000}"/>
    <cellStyle name="Normal 3" xfId="1" xr:uid="{00000000-0005-0000-0000-000001000000}"/>
  </cellStyles>
  <dxfs count="535">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border>
        <left style="thin">
          <color auto="1"/>
        </left>
        <right style="thin">
          <color auto="1"/>
        </right>
        <top style="thin">
          <color auto="1"/>
        </top>
        <bottom style="thin">
          <color auto="1"/>
        </bottom>
      </border>
    </dxf>
    <dxf>
      <font>
        <sz val="11"/>
        <color rgb="FF000000"/>
        <name val="Calibri"/>
        <family val="2"/>
        <charset val="1"/>
      </font>
      <fill>
        <patternFill>
          <bgColor rgb="FF808080"/>
        </patternFill>
      </fill>
      <border>
        <left/>
        <right/>
        <top/>
        <bottom/>
      </border>
    </dxf>
    <dxf>
      <font>
        <sz val="11"/>
        <color rgb="FF000000"/>
        <name val="Calibri"/>
        <family val="2"/>
        <charset val="1"/>
      </font>
      <border>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CQ115" zoomScaleNormal="100" workbookViewId="0">
      <selection activeCell="CV5" sqref="CV5:CV14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ustomWidth="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ustomWidth="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354</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370</v>
      </c>
    </row>
    <row r="4" spans="1:193" ht="17" customHeight="1" x14ac:dyDescent="0.2">
      <c r="A4" s="1" t="str">
        <f>IF(ISBLANK(Values!E3),"",IF(Values!$B$37="EU","computercomponent","computer"))</f>
        <v>computer</v>
      </c>
      <c r="B4" s="27">
        <f>Values!B13</f>
        <v>0</v>
      </c>
      <c r="C4" s="27" t="s">
        <v>345</v>
      </c>
      <c r="D4" s="28">
        <f>Values!B14</f>
        <v>0</v>
      </c>
      <c r="E4" s="1" t="s">
        <v>346</v>
      </c>
      <c r="F4" s="27" t="str">
        <f>SUBSTITUTE(Values!B1, "{language}", "") &amp; " " &amp; Values!B3</f>
        <v xml:space="preserve">replacement  backlit keyboard for HP    </v>
      </c>
      <c r="G4" s="27" t="s">
        <v>345</v>
      </c>
      <c r="H4" s="1" t="str">
        <f>Values!B16</f>
        <v>computer-keyboards</v>
      </c>
      <c r="I4" s="1" t="str">
        <f>IF(ISBLANK(Values!E3),"","4730574031")</f>
        <v>4730574031</v>
      </c>
      <c r="J4" s="29">
        <f>Values!B13</f>
        <v>0</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48" customHeight="1"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IF(ISBLANK(Values!E4),"","TellusRem")</f>
        <v/>
      </c>
      <c r="H5" s="1" t="str">
        <f>IF(ISBLANK(Values!E4),"",Values!$B$16)</f>
        <v/>
      </c>
      <c r="I5" s="1" t="str">
        <f>IF(ISBLANK(Values!E4),"","4730574031")</f>
        <v/>
      </c>
      <c r="J5" s="31" t="str">
        <f>IF(ISBLANK(Values!E4),"",Values!F4 )</f>
        <v/>
      </c>
      <c r="K5" s="27" t="str">
        <f>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IF(ISBLANK(Values!E4),"",IF(Values!J4, Values!$B$4, Values!$B$5))</f>
        <v/>
      </c>
      <c r="FP5" s="1" t="str">
        <f>IF(ISBLANK(Values!E4),"","Percent")</f>
        <v/>
      </c>
      <c r="FQ5" s="1" t="str">
        <f>IF(ISBLANK(Values!E4),"","2")</f>
        <v/>
      </c>
      <c r="FR5" s="1" t="str">
        <f>IF(ISBLANK(Values!E4),"","3")</f>
        <v/>
      </c>
      <c r="FS5" s="1" t="str">
        <f>IF(ISBLANK(Values!E4),"","5")</f>
        <v/>
      </c>
      <c r="FT5" s="1" t="str">
        <f>IF(ISBLANK(Values!E4),"","6")</f>
        <v/>
      </c>
      <c r="FU5" s="1" t="str">
        <f>IF(ISBLANK(Values!E4),"","10")</f>
        <v/>
      </c>
      <c r="FV5" s="1" t="str">
        <f>IF(ISBLANK(Values!E4),"","10")</f>
        <v/>
      </c>
      <c r="GK5" s="64" t="str">
        <f>K5</f>
        <v/>
      </c>
    </row>
    <row r="6" spans="1:193" ht="48" customHeight="1"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IF(ISBLANK(Values!E5),"","TellusRem")</f>
        <v/>
      </c>
      <c r="H6" s="1" t="str">
        <f>IF(ISBLANK(Values!E5),"",Values!$B$16)</f>
        <v/>
      </c>
      <c r="I6" s="1" t="str">
        <f>IF(ISBLANK(Values!E5),"","4730574031")</f>
        <v/>
      </c>
      <c r="J6" s="31" t="str">
        <f>IF(ISBLANK(Values!E5),"",Values!F5 )</f>
        <v/>
      </c>
      <c r="K6" s="27" t="str">
        <f>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IF(ISBLANK(Values!E5),"",IF(Values!J5, Values!$B$4, Values!$B$5))</f>
        <v/>
      </c>
      <c r="FP6" s="1" t="str">
        <f>IF(ISBLANK(Values!E5),"","Percent")</f>
        <v/>
      </c>
      <c r="FQ6" s="1" t="str">
        <f>IF(ISBLANK(Values!E5),"","2")</f>
        <v/>
      </c>
      <c r="FR6" s="1" t="str">
        <f>IF(ISBLANK(Values!E5),"","3")</f>
        <v/>
      </c>
      <c r="FS6" s="1" t="str">
        <f>IF(ISBLANK(Values!E5),"","5")</f>
        <v/>
      </c>
      <c r="FT6" s="1" t="str">
        <f>IF(ISBLANK(Values!E5),"","6")</f>
        <v/>
      </c>
      <c r="FU6" s="1" t="str">
        <f>IF(ISBLANK(Values!E5),"","10")</f>
        <v/>
      </c>
      <c r="FV6" s="1" t="str">
        <f>IF(ISBLANK(Values!E5),"","10")</f>
        <v/>
      </c>
      <c r="GK6" s="64" t="str">
        <f>K6</f>
        <v/>
      </c>
    </row>
    <row r="7" spans="1:193" ht="48" customHeight="1"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IF(ISBLANK(Values!E6),"","TellusRem")</f>
        <v/>
      </c>
      <c r="H7" s="1" t="str">
        <f>IF(ISBLANK(Values!E6),"",Values!$B$16)</f>
        <v/>
      </c>
      <c r="I7" s="1" t="str">
        <f>IF(ISBLANK(Values!E6),"","4730574031")</f>
        <v/>
      </c>
      <c r="J7" s="31" t="str">
        <f>IF(ISBLANK(Values!E6),"",Values!F6 )</f>
        <v/>
      </c>
      <c r="K7" s="27" t="str">
        <f>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IF(ISBLANK(Values!E6),"",IF(Values!J6, Values!$B$4, Values!$B$5))</f>
        <v/>
      </c>
      <c r="FP7" s="1" t="str">
        <f>IF(ISBLANK(Values!E6),"","Percent")</f>
        <v/>
      </c>
      <c r="FQ7" s="1" t="str">
        <f>IF(ISBLANK(Values!E6),"","2")</f>
        <v/>
      </c>
      <c r="FR7" s="1" t="str">
        <f>IF(ISBLANK(Values!E6),"","3")</f>
        <v/>
      </c>
      <c r="FS7" s="1" t="str">
        <f>IF(ISBLANK(Values!E6),"","5")</f>
        <v/>
      </c>
      <c r="FT7" s="1" t="str">
        <f>IF(ISBLANK(Values!E6),"","6")</f>
        <v/>
      </c>
      <c r="FU7" s="1" t="str">
        <f>IF(ISBLANK(Values!E6),"","10")</f>
        <v/>
      </c>
      <c r="FV7" s="1" t="str">
        <f>IF(ISBLANK(Values!E6),"","10")</f>
        <v/>
      </c>
      <c r="GK7" s="64" t="str">
        <f>K7</f>
        <v/>
      </c>
    </row>
    <row r="8" spans="1:193" ht="48" customHeight="1"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IF(ISBLANK(Values!E7),"","TellusRem")</f>
        <v/>
      </c>
      <c r="H8" s="1" t="str">
        <f>IF(ISBLANK(Values!E7),"",Values!$B$16)</f>
        <v/>
      </c>
      <c r="I8" s="1" t="str">
        <f>IF(ISBLANK(Values!E7),"","4730574031")</f>
        <v/>
      </c>
      <c r="J8" s="31" t="str">
        <f>IF(ISBLANK(Values!E7),"",Values!F7 )</f>
        <v/>
      </c>
      <c r="K8" s="27" t="str">
        <f>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IF(ISBLANK(Values!E7),"",IF(Values!J7, Values!$B$4, Values!$B$5))</f>
        <v/>
      </c>
      <c r="FP8" s="1" t="str">
        <f>IF(ISBLANK(Values!E7),"","Percent")</f>
        <v/>
      </c>
      <c r="FQ8" s="1" t="str">
        <f>IF(ISBLANK(Values!E7),"","2")</f>
        <v/>
      </c>
      <c r="FR8" s="1" t="str">
        <f>IF(ISBLANK(Values!E7),"","3")</f>
        <v/>
      </c>
      <c r="FS8" s="1" t="str">
        <f>IF(ISBLANK(Values!E7),"","5")</f>
        <v/>
      </c>
      <c r="FT8" s="1" t="str">
        <f>IF(ISBLANK(Values!E7),"","6")</f>
        <v/>
      </c>
      <c r="FU8" s="1" t="str">
        <f>IF(ISBLANK(Values!E7),"","10")</f>
        <v/>
      </c>
      <c r="FV8" s="1" t="str">
        <f>IF(ISBLANK(Values!E7),"","10")</f>
        <v/>
      </c>
      <c r="GK8" s="64" t="str">
        <f>K8</f>
        <v/>
      </c>
    </row>
    <row r="9" spans="1:193" ht="48" customHeight="1"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IF(ISBLANK(Values!E8),"","TellusRem")</f>
        <v/>
      </c>
      <c r="H9" s="1" t="str">
        <f>IF(ISBLANK(Values!E8),"",Values!$B$16)</f>
        <v/>
      </c>
      <c r="I9" s="1" t="str">
        <f>IF(ISBLANK(Values!E8),"","4730574031")</f>
        <v/>
      </c>
      <c r="J9" s="31" t="str">
        <f>IF(ISBLANK(Values!E8),"",Values!F8 )</f>
        <v/>
      </c>
      <c r="K9" s="27" t="str">
        <f>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IF(ISBLANK(Values!E8),"",IF(Values!J8, Values!$B$4, Values!$B$5))</f>
        <v/>
      </c>
      <c r="FP9" s="1" t="str">
        <f>IF(ISBLANK(Values!E8),"","Percent")</f>
        <v/>
      </c>
      <c r="FQ9" s="1" t="str">
        <f>IF(ISBLANK(Values!E8),"","2")</f>
        <v/>
      </c>
      <c r="FR9" s="1" t="str">
        <f>IF(ISBLANK(Values!E8),"","3")</f>
        <v/>
      </c>
      <c r="FS9" s="1" t="str">
        <f>IF(ISBLANK(Values!E8),"","5")</f>
        <v/>
      </c>
      <c r="FT9" s="1" t="str">
        <f>IF(ISBLANK(Values!E8),"","6")</f>
        <v/>
      </c>
      <c r="FU9" s="1" t="str">
        <f>IF(ISBLANK(Values!E8),"","10")</f>
        <v/>
      </c>
      <c r="FV9" s="1" t="str">
        <f>IF(ISBLANK(Values!E8),"","10")</f>
        <v/>
      </c>
      <c r="GK9" s="64" t="str">
        <f>K9</f>
        <v/>
      </c>
    </row>
    <row r="10" spans="1:193" ht="48" customHeight="1"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IF(ISBLANK(Values!E9),"","TellusRem")</f>
        <v/>
      </c>
      <c r="H10" s="1" t="str">
        <f>IF(ISBLANK(Values!E9),"",Values!$B$16)</f>
        <v/>
      </c>
      <c r="I10" s="1" t="str">
        <f>IF(ISBLANK(Values!E9),"","4730574031")</f>
        <v/>
      </c>
      <c r="J10" s="31" t="str">
        <f>IF(ISBLANK(Values!E9),"",Values!F9 )</f>
        <v/>
      </c>
      <c r="K10" s="27" t="str">
        <f>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IF(ISBLANK(Values!E9),"",IF(Values!J9, Values!$B$4, Values!$B$5))</f>
        <v/>
      </c>
      <c r="FP10" s="1" t="str">
        <f>IF(ISBLANK(Values!E9),"","Percent")</f>
        <v/>
      </c>
      <c r="FQ10" s="1" t="str">
        <f>IF(ISBLANK(Values!E9),"","2")</f>
        <v/>
      </c>
      <c r="FR10" s="1" t="str">
        <f>IF(ISBLANK(Values!E9),"","3")</f>
        <v/>
      </c>
      <c r="FS10" s="1" t="str">
        <f>IF(ISBLANK(Values!E9),"","5")</f>
        <v/>
      </c>
      <c r="FT10" s="1" t="str">
        <f>IF(ISBLANK(Values!E9),"","6")</f>
        <v/>
      </c>
      <c r="FU10" s="1" t="str">
        <f>IF(ISBLANK(Values!E9),"","10")</f>
        <v/>
      </c>
      <c r="FV10" s="1" t="str">
        <f>IF(ISBLANK(Values!E9),"","10")</f>
        <v/>
      </c>
      <c r="GK10" s="64" t="str">
        <f>K10</f>
        <v/>
      </c>
    </row>
    <row r="11" spans="1:193" ht="17" customHeight="1"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c r="GK11" s="64" t="str">
        <f>K11</f>
        <v/>
      </c>
    </row>
    <row r="12" spans="1:193" ht="17" customHeight="1"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c r="GK12" s="64" t="str">
        <f>K12</f>
        <v/>
      </c>
    </row>
    <row r="13" spans="1:193" ht="48" customHeight="1"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IF(ISBLANK(Values!E12),"","TellusRem")</f>
        <v/>
      </c>
      <c r="H13" s="1" t="str">
        <f>IF(ISBLANK(Values!E12),"",Values!$B$16)</f>
        <v/>
      </c>
      <c r="I13" s="1" t="str">
        <f>IF(ISBLANK(Values!E12),"","4730574031")</f>
        <v/>
      </c>
      <c r="J13" s="31" t="str">
        <f>IF(ISBLANK(Values!E12),"",Values!F12 )</f>
        <v/>
      </c>
      <c r="K13" s="27" t="str">
        <f>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IF(ISBLANK(Values!E12),"",IF(Values!J12, Values!$B$4, Values!$B$5))</f>
        <v/>
      </c>
      <c r="FP13" s="1" t="str">
        <f>IF(ISBLANK(Values!E12),"","Percent")</f>
        <v/>
      </c>
      <c r="FQ13" s="1" t="str">
        <f>IF(ISBLANK(Values!E12),"","2")</f>
        <v/>
      </c>
      <c r="FR13" s="1" t="str">
        <f>IF(ISBLANK(Values!E12),"","3")</f>
        <v/>
      </c>
      <c r="FS13" s="1" t="str">
        <f>IF(ISBLANK(Values!E12),"","5")</f>
        <v/>
      </c>
      <c r="FT13" s="1" t="str">
        <f>IF(ISBLANK(Values!E12),"","6")</f>
        <v/>
      </c>
      <c r="FU13" s="1" t="str">
        <f>IF(ISBLANK(Values!E12),"","10")</f>
        <v/>
      </c>
      <c r="FV13" s="1" t="str">
        <f>IF(ISBLANK(Values!E12),"","10")</f>
        <v/>
      </c>
      <c r="GK13" s="64" t="str">
        <f>K13</f>
        <v/>
      </c>
    </row>
    <row r="14" spans="1:193" ht="48" customHeight="1"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IF(ISBLANK(Values!E13),"","TellusRem")</f>
        <v/>
      </c>
      <c r="H14" s="1" t="str">
        <f>IF(ISBLANK(Values!E13),"",Values!$B$16)</f>
        <v/>
      </c>
      <c r="I14" s="1" t="str">
        <f>IF(ISBLANK(Values!E13),"","4730574031")</f>
        <v/>
      </c>
      <c r="J14" s="31" t="str">
        <f>IF(ISBLANK(Values!E13),"",Values!F13 )</f>
        <v/>
      </c>
      <c r="K14" s="27" t="str">
        <f>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IF(ISBLANK(Values!E13),"",IF(Values!J13, Values!$B$4, Values!$B$5))</f>
        <v/>
      </c>
      <c r="FP14" s="1" t="str">
        <f>IF(ISBLANK(Values!E13),"","Percent")</f>
        <v/>
      </c>
      <c r="FQ14" s="1" t="str">
        <f>IF(ISBLANK(Values!E13),"","2")</f>
        <v/>
      </c>
      <c r="FR14" s="1" t="str">
        <f>IF(ISBLANK(Values!E13),"","3")</f>
        <v/>
      </c>
      <c r="FS14" s="1" t="str">
        <f>IF(ISBLANK(Values!E13),"","5")</f>
        <v/>
      </c>
      <c r="FT14" s="1" t="str">
        <f>IF(ISBLANK(Values!E13),"","6")</f>
        <v/>
      </c>
      <c r="FU14" s="1" t="str">
        <f>IF(ISBLANK(Values!E13),"","10")</f>
        <v/>
      </c>
      <c r="FV14" s="1" t="str">
        <f>IF(ISBLANK(Values!E13),"","10")</f>
        <v/>
      </c>
      <c r="GK14" s="64" t="str">
        <f>K14</f>
        <v/>
      </c>
    </row>
    <row r="15" spans="1:193" ht="17" customHeight="1"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4" t="str">
        <f>K15</f>
        <v/>
      </c>
    </row>
    <row r="16" spans="1:193" ht="17" customHeight="1"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4" t="str">
        <f>K16</f>
        <v/>
      </c>
    </row>
    <row r="17" spans="1:193" ht="17" customHeight="1"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4" t="str">
        <f>K17</f>
        <v/>
      </c>
    </row>
    <row r="18" spans="1:193" ht="17" customHeight="1"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4" t="str">
        <f>K18</f>
        <v/>
      </c>
    </row>
    <row r="19" spans="1:193" ht="17" customHeight="1"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4" t="str">
        <f>K19</f>
        <v/>
      </c>
    </row>
    <row r="20" spans="1:193" ht="17" customHeight="1"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4" t="str">
        <f>K20</f>
        <v/>
      </c>
    </row>
    <row r="21" spans="1:193" ht="17" customHeight="1"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4" t="str">
        <f>K21</f>
        <v/>
      </c>
    </row>
    <row r="22" spans="1:193" ht="17" customHeight="1"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4" t="str">
        <f>K22</f>
        <v/>
      </c>
    </row>
    <row r="23" spans="1:193" s="35" customFormat="1" ht="17" customHeight="1"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5" t="str">
        <f>K23</f>
        <v/>
      </c>
    </row>
    <row r="24" spans="1:193" s="35" customFormat="1" ht="17" customHeight="1"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5" t="str">
        <f>K24</f>
        <v/>
      </c>
    </row>
    <row r="25" spans="1:193" s="35" customFormat="1" ht="17" customHeight="1"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5" t="str">
        <f>K25</f>
        <v/>
      </c>
    </row>
    <row r="26" spans="1:193" s="35" customFormat="1" ht="17" customHeight="1"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5" t="str">
        <f>K26</f>
        <v/>
      </c>
    </row>
    <row r="27" spans="1:193" s="35" customFormat="1" ht="17" customHeight="1"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5" t="str">
        <f>K27</f>
        <v/>
      </c>
    </row>
    <row r="28" spans="1:193" s="35" customFormat="1" ht="17" customHeight="1"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5" t="str">
        <f>K28</f>
        <v/>
      </c>
    </row>
    <row r="29" spans="1:193" s="35" customFormat="1" ht="17" customHeight="1"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5" t="str">
        <f>K29</f>
        <v/>
      </c>
    </row>
    <row r="30" spans="1:193" s="35" customFormat="1" ht="17" customHeight="1"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5" t="str">
        <f>K30</f>
        <v/>
      </c>
    </row>
    <row r="31" spans="1:193" s="35" customFormat="1" ht="17" customHeight="1"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5" t="str">
        <f>K31</f>
        <v/>
      </c>
    </row>
    <row r="32" spans="1:193" s="35" customFormat="1" ht="17" customHeight="1"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5" t="str">
        <f>K32</f>
        <v/>
      </c>
    </row>
    <row r="33" spans="1:193" s="35" customFormat="1" ht="17" customHeight="1"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5" t="str">
        <f>K33</f>
        <v/>
      </c>
    </row>
    <row r="34" spans="1:193" s="35" customFormat="1" ht="17" customHeight="1"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5" t="str">
        <f>K34</f>
        <v/>
      </c>
    </row>
    <row r="35" spans="1:193" s="35" customFormat="1" ht="17" customHeight="1"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5" t="str">
        <f>K35</f>
        <v/>
      </c>
    </row>
    <row r="36" spans="1:193" s="35" customFormat="1" ht="17" customHeight="1"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5" t="str">
        <f>K36</f>
        <v/>
      </c>
    </row>
    <row r="37" spans="1:193" s="35" customFormat="1" ht="17" customHeight="1"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5" t="str">
        <f>K37</f>
        <v/>
      </c>
    </row>
    <row r="38" spans="1:193" s="35" customFormat="1" ht="17" customHeight="1"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5" t="str">
        <f>K38</f>
        <v/>
      </c>
    </row>
    <row r="39" spans="1:193" s="35" customFormat="1" ht="17" customHeight="1"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5" t="str">
        <f>K39</f>
        <v/>
      </c>
    </row>
    <row r="40" spans="1:193" s="35" customFormat="1" ht="17" customHeight="1"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5" t="str">
        <f>K40</f>
        <v/>
      </c>
    </row>
    <row r="41" spans="1:193" s="35" customFormat="1" ht="17" customHeight="1"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5" t="str">
        <f>K41</f>
        <v/>
      </c>
    </row>
    <row r="42" spans="1:193" ht="17" customHeight="1"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4" t="str">
        <f>K42</f>
        <v/>
      </c>
    </row>
    <row r="43" spans="1:193" ht="17" customHeight="1"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4" t="str">
        <f>K43</f>
        <v/>
      </c>
    </row>
    <row r="44" spans="1:193" ht="17" customHeight="1"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4" t="str">
        <f>K44</f>
        <v/>
      </c>
    </row>
    <row r="45" spans="1:193" ht="17" customHeight="1"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4" t="str">
        <f>K45</f>
        <v/>
      </c>
    </row>
    <row r="46" spans="1:193" ht="17" customHeight="1"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4" t="str">
        <f>K46</f>
        <v/>
      </c>
    </row>
    <row r="47" spans="1:193" ht="17" customHeight="1"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4" t="str">
        <f>K47</f>
        <v/>
      </c>
    </row>
    <row r="48" spans="1:193" ht="17" customHeight="1"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4" t="str">
        <f>K48</f>
        <v/>
      </c>
    </row>
    <row r="49" spans="1:193" ht="17" customHeight="1"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4" t="str">
        <f>K49</f>
        <v/>
      </c>
    </row>
    <row r="50" spans="1:193" ht="17" customHeight="1"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c r="GK50" s="1" t="str">
        <f t="shared" ref="GK50:GK67" si="0">K50</f>
        <v/>
      </c>
    </row>
    <row r="51" spans="1:193" ht="17" customHeight="1"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c r="GK51" s="1" t="str">
        <f t="shared" si="0"/>
        <v/>
      </c>
    </row>
    <row r="52" spans="1:193" ht="17" customHeight="1"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c r="GK52" s="1" t="str">
        <f t="shared" si="0"/>
        <v/>
      </c>
    </row>
    <row r="53" spans="1:193" ht="17" customHeight="1"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c r="GK53" s="1" t="str">
        <f t="shared" si="0"/>
        <v/>
      </c>
    </row>
    <row r="54" spans="1:193" ht="17" customHeight="1"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c r="GK54" s="1" t="str">
        <f t="shared" si="0"/>
        <v/>
      </c>
    </row>
    <row r="55" spans="1:193" ht="17" customHeight="1"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c r="GK55" s="1" t="str">
        <f t="shared" si="0"/>
        <v/>
      </c>
    </row>
    <row r="56" spans="1:193" ht="17" customHeight="1"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c r="GK56" s="1" t="str">
        <f t="shared" si="0"/>
        <v/>
      </c>
    </row>
    <row r="57" spans="1:193" ht="17" customHeight="1"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c r="GK57" s="1" t="str">
        <f t="shared" si="0"/>
        <v/>
      </c>
    </row>
    <row r="58" spans="1:193" ht="17" customHeight="1"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c r="GK58" s="1" t="str">
        <f t="shared" si="0"/>
        <v/>
      </c>
    </row>
    <row r="59" spans="1:193" ht="17" customHeight="1"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c r="GK59" s="1" t="str">
        <f t="shared" si="0"/>
        <v/>
      </c>
    </row>
    <row r="60" spans="1:193" ht="17" customHeight="1"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c r="GK60" s="1" t="str">
        <f t="shared" si="0"/>
        <v/>
      </c>
    </row>
    <row r="61" spans="1:193" ht="17" customHeight="1"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c r="GK61" s="1" t="str">
        <f t="shared" si="0"/>
        <v/>
      </c>
    </row>
    <row r="62" spans="1:193" ht="17" customHeight="1"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c r="GK62" s="1" t="str">
        <f t="shared" si="0"/>
        <v/>
      </c>
    </row>
    <row r="63" spans="1:193" ht="17" customHeight="1"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c r="GK63" s="1" t="str">
        <f t="shared" si="0"/>
        <v/>
      </c>
    </row>
    <row r="64" spans="1:193" ht="17" customHeight="1"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c r="GK64" s="1" t="str">
        <f t="shared" si="0"/>
        <v/>
      </c>
    </row>
    <row r="65" spans="1:193" ht="17" customHeight="1"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c r="GK65" s="1" t="str">
        <f t="shared" si="0"/>
        <v/>
      </c>
    </row>
    <row r="66" spans="1:193" ht="17" customHeight="1"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c r="GK66" s="1" t="str">
        <f t="shared" si="0"/>
        <v/>
      </c>
    </row>
    <row r="67" spans="1:193" ht="17" customHeight="1"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c r="GK67" s="1" t="str">
        <f t="shared" si="0"/>
        <v/>
      </c>
    </row>
    <row r="68" spans="1:193" ht="17" customHeight="1"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c r="GK68" s="1" t="str">
        <f t="shared" ref="GK68:GK100" si="1">K68</f>
        <v/>
      </c>
    </row>
    <row r="69" spans="1:193" ht="17" customHeight="1"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c r="GK69" s="1" t="str">
        <f t="shared" si="1"/>
        <v/>
      </c>
    </row>
    <row r="70" spans="1:193" ht="17" customHeight="1"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c r="GK70" s="1" t="str">
        <f t="shared" si="1"/>
        <v/>
      </c>
    </row>
    <row r="71" spans="1:193" ht="17" customHeight="1"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c r="GK71" s="1" t="str">
        <f t="shared" si="1"/>
        <v/>
      </c>
    </row>
    <row r="72" spans="1:193" ht="17" customHeight="1"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c r="GK72" s="1" t="str">
        <f t="shared" si="1"/>
        <v/>
      </c>
    </row>
    <row r="73" spans="1:193" ht="17" customHeight="1"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c r="GK73" s="1" t="str">
        <f t="shared" si="1"/>
        <v/>
      </c>
    </row>
    <row r="74" spans="1:193" ht="17" customHeight="1"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c r="GK74" s="1" t="str">
        <f t="shared" si="1"/>
        <v/>
      </c>
    </row>
    <row r="75" spans="1:193" ht="17" customHeight="1"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c r="GK75" s="1" t="str">
        <f t="shared" si="1"/>
        <v/>
      </c>
    </row>
    <row r="76" spans="1:193" ht="17" customHeight="1"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c r="GK76" s="1" t="str">
        <f t="shared" si="1"/>
        <v/>
      </c>
    </row>
    <row r="77" spans="1:193" ht="17" customHeight="1"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c r="GK77" s="1" t="str">
        <f t="shared" si="1"/>
        <v/>
      </c>
    </row>
    <row r="78" spans="1:193" ht="17" customHeight="1"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c r="GK78" s="1" t="str">
        <f t="shared" si="1"/>
        <v/>
      </c>
    </row>
    <row r="79" spans="1:193" ht="17" customHeight="1"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c r="GK79" s="1" t="str">
        <f t="shared" si="1"/>
        <v/>
      </c>
    </row>
    <row r="80" spans="1:193" ht="17" customHeight="1"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c r="GK80" s="1" t="str">
        <f t="shared" si="1"/>
        <v/>
      </c>
    </row>
    <row r="81" spans="1:193" ht="17" customHeight="1"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c r="GK81" s="1" t="str">
        <f t="shared" si="1"/>
        <v/>
      </c>
    </row>
    <row r="82" spans="1:193" ht="17" customHeight="1"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c r="GK82" s="1" t="str">
        <f t="shared" si="1"/>
        <v/>
      </c>
    </row>
    <row r="83" spans="1:193" ht="17" customHeight="1"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c r="GK83" s="1" t="str">
        <f t="shared" si="1"/>
        <v/>
      </c>
    </row>
    <row r="84" spans="1:193" ht="17" customHeight="1"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c r="GK84" s="1" t="str">
        <f t="shared" si="1"/>
        <v/>
      </c>
    </row>
    <row r="85" spans="1:193" ht="17" customHeight="1"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c r="GK85" s="1" t="str">
        <f t="shared" si="1"/>
        <v/>
      </c>
    </row>
    <row r="86" spans="1:193" ht="17" customHeight="1"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c r="GK86" s="1" t="str">
        <f t="shared" si="1"/>
        <v/>
      </c>
    </row>
    <row r="87" spans="1:193" ht="17" customHeight="1"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c r="GK87" s="1" t="str">
        <f t="shared" si="1"/>
        <v/>
      </c>
    </row>
    <row r="88" spans="1:193" ht="17" customHeight="1"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c r="GK88" s="1" t="str">
        <f t="shared" si="1"/>
        <v/>
      </c>
    </row>
    <row r="89" spans="1:193" ht="17" customHeight="1"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c r="GK89" s="1" t="str">
        <f t="shared" si="1"/>
        <v/>
      </c>
    </row>
    <row r="90" spans="1:193" ht="17" customHeight="1"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c r="GK90" s="1" t="str">
        <f t="shared" si="1"/>
        <v/>
      </c>
    </row>
    <row r="91" spans="1:193" ht="17" customHeight="1"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c r="GK91" s="1" t="str">
        <f t="shared" si="1"/>
        <v/>
      </c>
    </row>
    <row r="92" spans="1:193" ht="17" customHeight="1"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c r="GK92" s="1" t="str">
        <f t="shared" si="1"/>
        <v/>
      </c>
    </row>
    <row r="93" spans="1:193" ht="17" customHeight="1"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c r="GK93" s="1" t="str">
        <f t="shared" si="1"/>
        <v/>
      </c>
    </row>
    <row r="94" spans="1:193" ht="17" customHeight="1"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c r="GK94" s="1" t="str">
        <f t="shared" si="1"/>
        <v/>
      </c>
    </row>
    <row r="95" spans="1:193" ht="17" customHeight="1"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c r="GK95" s="1" t="str">
        <f t="shared" si="1"/>
        <v/>
      </c>
    </row>
    <row r="96" spans="1:193" ht="17" customHeight="1"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c r="GK96" s="1" t="str">
        <f t="shared" si="1"/>
        <v/>
      </c>
    </row>
    <row r="97" spans="1:193" ht="17" customHeight="1"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c r="GK97" s="1" t="str">
        <f t="shared" si="1"/>
        <v/>
      </c>
    </row>
    <row r="98" spans="1:193" ht="17" customHeight="1"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c r="GK98" s="1" t="str">
        <f t="shared" si="1"/>
        <v/>
      </c>
    </row>
    <row r="99" spans="1:193" ht="17" customHeight="1"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c r="GK99" s="1" t="str">
        <f t="shared" si="1"/>
        <v/>
      </c>
    </row>
    <row r="100" spans="1:193" ht="17" customHeight="1"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c r="GK100" s="1" t="str">
        <f t="shared" si="1"/>
        <v/>
      </c>
    </row>
    <row r="101" spans="1:193" ht="17" customHeight="1"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93" ht="17" customHeight="1"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93" ht="17" customHeight="1"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93" ht="17" customHeight="1"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93" ht="17" customHeight="1"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93" ht="17" customHeight="1"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93" ht="17" customHeight="1"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93" ht="17" customHeight="1"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93" ht="17" customHeight="1"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93" ht="17" customHeight="1"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93" ht="17" customHeight="1"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93" ht="17" customHeight="1"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customHeight="1"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customHeight="1"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customHeight="1"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customHeight="1"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customHeight="1"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customHeight="1"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customHeight="1"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customHeight="1"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customHeight="1"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customHeight="1"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customHeight="1"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customHeight="1"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customHeight="1"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customHeight="1"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customHeight="1"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customHeight="1"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customHeight="1"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customHeight="1"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customHeight="1"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customHeight="1"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customHeight="1"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customHeight="1"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customHeight="1"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customHeight="1"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customHeight="1"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customHeight="1"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customHeight="1"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customHeight="1"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customHeight="1"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customHeight="1"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customHeight="1"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customHeight="1"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customHeight="1"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customHeight="1"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customHeight="1"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customHeight="1"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customHeight="1"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customHeight="1"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customHeight="1"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customHeight="1"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customHeight="1"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customHeight="1"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customHeight="1"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customHeight="1"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customHeight="1"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customHeight="1"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customHeight="1"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customHeight="1"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customHeight="1"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customHeight="1"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customHeight="1"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customHeight="1"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customHeight="1"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customHeight="1"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customHeight="1"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customHeight="1"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customHeight="1"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customHeight="1"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customHeight="1"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customHeight="1"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customHeight="1"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customHeight="1"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customHeight="1"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customHeight="1"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customHeight="1"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customHeight="1"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customHeight="1"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customHeight="1"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customHeight="1"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customHeight="1"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customHeight="1"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customHeight="1"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customHeight="1"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customHeight="1"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customHeight="1"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customHeight="1"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customHeight="1"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customHeight="1"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customHeight="1"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customHeight="1"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customHeight="1"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customHeight="1"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customHeight="1"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customHeight="1"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customHeight="1"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customHeight="1"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customHeight="1"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customHeight="1"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customHeight="1"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customHeight="1"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customHeight="1"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customHeight="1"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9">
      <formula>IF(VLOOKUP($A$3,#NAME?,MATCH($A4,#NAME?,0)+1,0)&gt;0,1,0)</formula>
    </cfRule>
    <cfRule type="expression" dxfId="533" priority="12">
      <formula>AND(IF(IFERROR(VLOOKUP($A$3,#NAME?,MATCH($A4,#NAME?,0)+1,0),0)&gt;0,0,1),IF(IFERROR(VLOOKUP($A$3,#NAME?,MATCH($A4,#NAME?,0)+1,0),0)&gt;0,0,1),IF(IFERROR(VLOOKUP($A$3,#NAME?,MATCH($A4,#NAME?,0)+1,0),0)&gt;0,0,1),IF(IFERROR(MATCH($A4,#NAME?,0),0)&gt;0,1,0))</formula>
    </cfRule>
    <cfRule type="expression" dxfId="532" priority="8">
      <formula>IF(LEN(A4)&gt;0,1,0)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3">
      <formula>IF(LEN(B4)&gt;0,1,0)</formula>
    </cfRule>
    <cfRule type="expression" dxfId="527" priority="14">
      <formula>IF(VLOOKUP($B$3,#NAME?,MATCH($A4,#NAME?,0)+1,0)&gt;0,1,0)</formula>
    </cfRule>
    <cfRule type="expression" dxfId="526" priority="17">
      <formula>AND(IF(IFERROR(VLOOKUP($B$3,#NAME?,MATCH($A4,#NAME?,0)+1,0),0)&gt;0,0,1),IF(IFERROR(VLOOKUP($B$3,#NAME?,MATCH($A4,#NAME?,0)+1,0),0)&gt;0,0,1),IF(IFERROR(VLOOKUP($B$3,#NAME?,MATCH($A4,#NAME?,0)+1,0),0)&gt;0,0,1),IF(IFERROR(MATCH($A4,#NAME?,0),0)&gt;0,1,0))</formula>
    </cfRule>
  </conditionalFormatting>
  <conditionalFormatting sqref="C4:C204">
    <cfRule type="expression" dxfId="525" priority="996">
      <formula>IF(VLOOKUP($C$3,#NAME?,MATCH($A4,#NAME?,0)+1,0)&gt;0,1,0)</formula>
    </cfRule>
    <cfRule type="expression" dxfId="524" priority="995">
      <formula>IF(LEN(C4)&gt;0,1,0)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5">
      <formula>IF(LEN(G4)&gt;0,1,0)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4">
      <formula>IF(VLOOKUP($M$3,#NAME?,MATCH($A5,#NAME?,0)+1,0)&gt;0,1,0)</formula>
    </cfRule>
    <cfRule type="expression" dxfId="487" priority="63">
      <formula>IF(LEN(M5)&gt;0,1,0)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7">
      <formula>AND(IF(IFERROR(VLOOKUP($W$3,#NAME?,MATCH($A5,#NAME?,0)+1,0),0)&gt;0,0,1),IF(IFERROR(VLOOKUP($W$3,#NAME?,MATCH($A5,#NAME?,0)+1,0),0)&gt;0,0,1),IF(IFERROR(VLOOKUP($W$3,#NAME?,MATCH($A5,#NAME?,0)+1,0),0)&gt;0,0,1),IF(IFERROR(MATCH($A5,#NAME?,0),0)&gt;0,1,0))</formula>
    </cfRule>
    <cfRule type="expression" dxfId="460" priority="114">
      <formula>IF(VLOOKUP($W$3,#NAME?,MATCH($A5,#NAME?,0)+1,0)&gt;0,1,0)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6">
      <formula>IF(VLOOKUP($B$3,#NAME?,MATCH($A5,#NAME?,0)+1,0)&gt;0,1,0)</formula>
    </cfRule>
    <cfRule type="expression" dxfId="454"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3" priority="122">
      <formula>AND(IF(IFERROR(VLOOKUP($X$3,#NAME?,MATCH($A5,#NAME?,0)+1,0),0)&gt;0,0,1),IF(IFERROR(VLOOKUP($X$3,#NAME?,MATCH($A5,#NAME?,0)+1,0),0)&gt;0,0,1),IF(IFERROR(VLOOKUP($X$3,#NAME?,MATCH($A5,#NAME?,0)+1,0),0)&gt;0,0,1),IF(IFERROR(MATCH($A5,#NAME?,0),0)&gt;0,1,0))</formula>
    </cfRule>
    <cfRule type="expression" dxfId="452" priority="119">
      <formula>IF(VLOOKUP($X$3,#NAME?,MATCH($A5,#NAME?,0)+1,0)&gt;0,1,0)</formula>
    </cfRule>
  </conditionalFormatting>
  <conditionalFormatting sqref="Y5:Y1048576">
    <cfRule type="expression" dxfId="451" priority="127">
      <formula>AND(IF(IFERROR(VLOOKUP($Y$3,#NAME?,MATCH($A5,#NAME?,0)+1,0),0)&gt;0,0,1),IF(IFERROR(VLOOKUP($Y$3,#NAME?,MATCH($A5,#NAME?,0)+1,0),0)&gt;0,0,1),IF(IFERROR(VLOOKUP($Y$3,#NAME?,MATCH($A5,#NAME?,0)+1,0),0)&gt;0,0,1),IF(IFERROR(MATCH($A5,#NAME?,0),0)&gt;0,1,0))</formula>
    </cfRule>
    <cfRule type="expression" dxfId="450" priority="124">
      <formula>IF(VLOOKUP($Y$3,#NAME?,MATCH($A5,#NAME?,0)+1,0)&gt;0,1,0)</formula>
    </cfRule>
  </conditionalFormatting>
  <conditionalFormatting sqref="Z4:Z204">
    <cfRule type="expression" dxfId="449" priority="1064">
      <formula>AND(IF(IFERROR(VLOOKUP($Q$3,#NAME?,MATCH($A4,#NAME?,0)+1,0),0)&gt;0,0,1),IF(IFERROR(VLOOKUP($Q$3,#NAME?,MATCH($A4,#NAME?,0)+1,0),0)&gt;0,0,1),IF(IFERROR(VLOOKUP($Q$3,#NAME?,MATCH($A4,#NAME?,0)+1,0),0)&gt;0,0,1),IF(IFERROR(MATCH($A4,#NAME?,0),0)&gt;0,1,0))</formula>
    </cfRule>
    <cfRule type="expression" dxfId="448" priority="1060">
      <formula>IF(LEN(Z4)&gt;0,1,0)</formula>
    </cfRule>
    <cfRule type="expression" dxfId="447" priority="1061">
      <formula>IF(VLOOKUP($Q$3,#NAME?,MATCH($A4,#NAME?,0)+1,0)&gt;0,1,0)</formula>
    </cfRule>
  </conditionalFormatting>
  <conditionalFormatting sqref="Z5:Z1048576">
    <cfRule type="expression" dxfId="446" priority="132">
      <formula>AND(IF(IFERROR(VLOOKUP($Z$3,#NAME?,MATCH($A5,#NAME?,0)+1,0),0)&gt;0,0,1),IF(IFERROR(VLOOKUP($Z$3,#NAME?,MATCH($A5,#NAME?,0)+1,0),0)&gt;0,0,1),IF(IFERROR(VLOOKUP($Z$3,#NAME?,MATCH($A5,#NAME?,0)+1,0),0)&gt;0,0,1),IF(IFERROR(MATCH($A5,#NAME?,0),0)&gt;0,1,0))</formula>
    </cfRule>
    <cfRule type="expression" dxfId="445" priority="129">
      <formula>IF(VLOOKUP($Z$3,#NAME?,MATCH($A5,#NAME?,0)+1,0)&gt;0,1,0)</formula>
    </cfRule>
  </conditionalFormatting>
  <conditionalFormatting sqref="AA4:AA1048576">
    <cfRule type="expression" dxfId="444" priority="137">
      <formula>AND(IF(IFERROR(VLOOKUP($AA$3,#NAME?,MATCH($A4,#NAME?,0)+1,0),0)&gt;0,0,1),IF(IFERROR(VLOOKUP($AA$3,#NAME?,MATCH($A4,#NAME?,0)+1,0),0)&gt;0,0,1),IF(IFERROR(VLOOKUP($AA$3,#NAME?,MATCH($A4,#NAME?,0)+1,0),0)&gt;0,0,1),IF(IFERROR(MATCH($A4,#NAME?,0),0)&gt;0,1,0))</formula>
    </cfRule>
    <cfRule type="expression" dxfId="443" priority="134">
      <formula>IF(VLOOKUP($AA$3,#NAME?,MATCH($A4,#NAME?,0)+1,0)&gt;0,1,0)</formula>
    </cfRule>
    <cfRule type="expression" dxfId="442" priority="133">
      <formula>IF(LEN(AA4)&gt;0,1,0)</formula>
    </cfRule>
  </conditionalFormatting>
  <conditionalFormatting sqref="AB4 AB7:AB1048576">
    <cfRule type="expression" dxfId="441" priority="142">
      <formula>AND(IF(IFERROR(VLOOKUP($AB$3,#NAME?,MATCH($A4,#NAME?,0)+1,0),0)&gt;0,0,1),IF(IFERROR(VLOOKUP($AB$3,#NAME?,MATCH($A4,#NAME?,0)+1,0),0)&gt;0,0,1),IF(IFERROR(VLOOKUP($AB$3,#NAME?,MATCH($A4,#NAME?,0)+1,0),0)&gt;0,0,1),IF(IFERROR(MATCH($A4,#NAME?,0),0)&gt;0,1,0))</formula>
    </cfRule>
    <cfRule type="expression" dxfId="440" priority="139">
      <formula>IF(VLOOKUP($AB$3,#NAME?,MATCH($A4,#NAME?,0)+1,0)&gt;0,1,0)</formula>
    </cfRule>
    <cfRule type="expression" dxfId="439" priority="138">
      <formula>IF(LEN(AB4)&gt;0,1,0)</formula>
    </cfRule>
  </conditionalFormatting>
  <conditionalFormatting sqref="AB5:AB204 AC4 AC7:AC1048576">
    <cfRule type="expression" dxfId="438" priority="146">
      <formula>IF(VLOOKUP($AC$3,#NAME?,MATCH(#REF!,#NAME?,0)+1,0)&gt;0,1,0)</formula>
    </cfRule>
    <cfRule type="expression" dxfId="437" priority="145">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7">
      <formula>AND(IF(IFERROR(VLOOKUP($AG$3,#NAME?,MATCH($A4,#NAME?,0)+1,0),0)&gt;0,0,1),IF(IFERROR(VLOOKUP($AG$3,#NAME?,MATCH($A4,#NAME?,0)+1,0),0)&gt;0,0,1),IF(IFERROR(VLOOKUP($AG$3,#NAME?,MATCH($A4,#NAME?,0)+1,0),0)&gt;0,0,1),IF(IFERROR(MATCH($A4,#NAME?,0),0)&gt;0,1,0))</formula>
    </cfRule>
    <cfRule type="expression" dxfId="425" priority="164">
      <formula>IF(VLOOKUP($AG$3,#NAME?,MATCH($A4,#NAME?,0)+1,0)&gt;0,1,0)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199">
      <formula>IF(VLOOKUP($AN$3,#NAME?,MATCH($A4,#NAME?,0)+1,0)&gt;0,1,0)</formula>
    </cfRule>
    <cfRule type="expression" dxfId="409"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9">
      <formula>IF(VLOOKUP($AT$3,#NAME?,MATCH($A4,#NAME?,0)+1,0)&gt;0,1,0)</formula>
    </cfRule>
    <cfRule type="expression" dxfId="396" priority="228">
      <formula>IF(LEN(AT4)&gt;0,1,0)</formula>
    </cfRule>
  </conditionalFormatting>
  <conditionalFormatting sqref="AU4:AU1048576">
    <cfRule type="expression" dxfId="395" priority="237">
      <formula>AND(IF(IFERROR(VLOOKUP($AU$3,#NAME?,MATCH($A4,#NAME?,0)+1,0),0)&gt;0,0,1),IF(IFERROR(VLOOKUP($AU$3,#NAME?,MATCH($A4,#NAME?,0)+1,0),0)&gt;0,0,1),IF(IFERROR(VLOOKUP($AU$3,#NAME?,MATCH($A4,#NAME?,0)+1,0),0)&gt;0,0,1),IF(IFERROR(MATCH($A4,#NAME?,0),0)&gt;0,1,0))</formula>
    </cfRule>
    <cfRule type="expression" dxfId="394" priority="233">
      <formula>IF(LEN(AU4)&gt;0,1,0)</formula>
    </cfRule>
    <cfRule type="expression" dxfId="393" priority="234">
      <formula>IF(VLOOKUP($AU$3,#NAME?,MATCH($A4,#NAME?,0)+1,0)&gt;0,1,0)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7">
      <formula>AND(IF(IFERROR(VLOOKUP($BU$3,#NAME?,MATCH($A4,#NAME?,0)+1,0),0)&gt;0,0,1),IF(IFERROR(VLOOKUP($BU$3,#NAME?,MATCH($A4,#NAME?,0)+1,0),0)&gt;0,0,1),IF(IFERROR(VLOOKUP($BU$3,#NAME?,MATCH($A4,#NAME?,0)+1,0),0)&gt;0,0,1),IF(IFERROR(MATCH($A4,#NAME?,0),0)&gt;0,1,0))</formula>
    </cfRule>
    <cfRule type="expression" dxfId="337" priority="364">
      <formula>IF(VLOOKUP($BU$3,#NAME?,MATCH($A4,#NAME?,0)+1,0)&gt;0,1,0)</formula>
    </cfRule>
  </conditionalFormatting>
  <conditionalFormatting sqref="BV4:BV1048576">
    <cfRule type="expression" dxfId="336" priority="372">
      <formula>AND(IF(IFERROR(VLOOKUP($BV$3,#NAME?,MATCH($A4,#NAME?,0)+1,0),0)&gt;0,0,1),IF(IFERROR(VLOOKUP($BV$3,#NAME?,MATCH($A4,#NAME?,0)+1,0),0)&gt;0,0,1),IF(IFERROR(VLOOKUP($BV$3,#NAME?,MATCH($A4,#NAME?,0)+1,0),0)&gt;0,0,1),IF(IFERROR(MATCH($A4,#NAME?,0),0)&gt;0,1,0))</formula>
    </cfRule>
    <cfRule type="expression" dxfId="335" priority="369">
      <formula>IF(VLOOKUP($BV$3,#NAME?,MATCH($A4,#NAME?,0)+1,0)&gt;0,1,0)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4">
      <formula>IF(VLOOKUP($CA$3,#NAME?,MATCH($A4,#NAME?,0)+1,0)&gt;0,1,0)</formula>
    </cfRule>
    <cfRule type="expression" dxfId="325"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09">
      <formula>IF(VLOOKUP($CD$3,#NAME?,MATCH($A4,#NAME?,0)+1,0)&gt;0,1,0)</formula>
    </cfRule>
    <cfRule type="expression" dxfId="319"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4">
      <formula>IF(VLOOKUP($CM$3,#NAME?,MATCH($A4,#NAME?,0)+1,0)&gt;0,1,0)</formula>
    </cfRule>
    <cfRule type="expression" dxfId="301"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09">
      <formula>IF(LEN(CY4)&gt;0,1,0)</formula>
    </cfRule>
    <cfRule type="expression" dxfId="273" priority="510">
      <formula>IF(VLOOKUP($CY$3,#NAME?,MATCH($A4,#NAME?,0)+1,0)&gt;0,1,0)</formula>
    </cfRule>
    <cfRule type="expression" dxfId="272" priority="513">
      <formula>AND(IF(IFERROR(VLOOKUP($CY$3,#NAME?,MATCH($A4,#NAME?,0)+1,0),0)&gt;0,0,1),IF(IFERROR(VLOOKUP($CY$3,#NAME?,MATCH($A4,#NAME?,0)+1,0),0)&gt;0,0,1),IF(IFERROR(VLOOKUP($CY$3,#NAME?,MATCH($A4,#NAME?,0)+1,0),0)&gt;0,0,1),IF(IFERROR(MATCH($A4,#NAME?,0),0)&gt;0,1,0))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6">
      <formula>IF(VLOOKUP($DE$3,#NAME?,MATCH($A4,#NAME?,0)+1,0)&gt;0,1,0)</formula>
    </cfRule>
    <cfRule type="expression" dxfId="249" priority="545">
      <formula>IF(LEN(DE4)&gt;0,1,0)</formula>
    </cfRule>
    <cfRule type="expression" dxfId="24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7"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246" priority="555">
      <formula>AND(IF(IFERROR(VLOOKUP($DF$3,#NAME?,MATCH($A4,#NAME?,0)+1,0),0)&gt;0,0,1),IF(IFERROR(VLOOKUP($DF$3,#NAME?,MATCH($A4,#NAME?,0)+1,0),0)&gt;0,0,1),IF(IFERROR(VLOOKUP($DF$3,#NAME?,MATCH($A4,#NAME?,0)+1,0),0)&gt;0,0,1),IF(IFERROR(MATCH($A4,#NAME?,0),0)&gt;0,1,0))</formula>
    </cfRule>
    <cfRule type="expression" dxfId="245" priority="552">
      <formula>IF(VLOOKUP($DF$3,#NAME?,MATCH($A4,#NAME?,0)+1,0)&gt;0,1,0)</formula>
    </cfRule>
    <cfRule type="expression" dxfId="244" priority="551">
      <formula>IF(LEN(DF4)&gt;0,1,0)</formula>
    </cfRule>
    <cfRule type="expression" dxfId="243"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42" priority="561">
      <formula>AND(IF(IFERROR(VLOOKUP($DG$3,#NAME?,MATCH($A4,#NAME?,0)+1,0),0)&gt;0,0,1),IF(IFERROR(VLOOKUP($DG$3,#NAME?,MATCH($A4,#NAME?,0)+1,0),0)&gt;0,0,1),IF(IFERROR(VLOOKUP($DG$3,#NAME?,MATCH($A4,#NAME?,0)+1,0),0)&gt;0,0,1),IF(IFERROR(MATCH($A4,#NAME?,0),0)&gt;0,1,0))</formula>
    </cfRule>
    <cfRule type="expression" dxfId="241" priority="558">
      <formula>IF(VLOOKUP($DG$3,#NAME?,MATCH($A4,#NAME?,0)+1,0)&gt;0,1,0)</formula>
    </cfRule>
    <cfRule type="expression" dxfId="240" priority="557">
      <formula>IF(LEN(DG4)&gt;0,1,0)</formula>
    </cfRule>
    <cfRule type="expression" dxfId="239"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38" priority="567">
      <formula>AND(IF(IFERROR(VLOOKUP($DH$3,#NAME?,MATCH($A4,#NAME?,0)+1,0),0)&gt;0,0,1),IF(IFERROR(VLOOKUP($DH$3,#NAME?,MATCH($A4,#NAME?,0)+1,0),0)&gt;0,0,1),IF(IFERROR(VLOOKUP($DH$3,#NAME?,MATCH($A4,#NAME?,0)+1,0),0)&gt;0,0,1),IF(IFERROR(MATCH($A4,#NAME?,0),0)&gt;0,1,0))</formula>
    </cfRule>
    <cfRule type="expression" dxfId="237" priority="564">
      <formula>IF(VLOOKUP($DH$3,#NAME?,MATCH($A4,#NAME?,0)+1,0)&gt;0,1,0)</formula>
    </cfRule>
    <cfRule type="expression" dxfId="236" priority="563">
      <formula>IF(LEN(DH4)&gt;0,1,0)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73">
      <formula>AND(IF(IFERROR(VLOOKUP($DI$3,#NAME?,MATCH($A4,#NAME?,0)+1,0),0)&gt;0,0,1),IF(IFERROR(VLOOKUP($DI$3,#NAME?,MATCH($A4,#NAME?,0)+1,0),0)&gt;0,0,1),IF(IFERROR(VLOOKUP($DI$3,#NAME?,MATCH($A4,#NAME?,0)+1,0),0)&gt;0,0,1),IF(IFERROR(MATCH($A4,#NAME?,0),0)&gt;0,1,0))</formula>
    </cfRule>
    <cfRule type="expression" dxfId="233" priority="570">
      <formula>IF(VLOOKUP($DI$3,#NAME?,MATCH($A4,#NAME?,0)+1,0)&gt;0,1,0)</formula>
    </cfRule>
    <cfRule type="expression" dxfId="232" priority="569">
      <formula>IF(LEN(DI4)&gt;0,1,0)</formula>
    </cfRule>
    <cfRule type="expression" dxfId="23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30" priority="579">
      <formula>AND(IF(IFERROR(VLOOKUP($DJ$3,#NAME?,MATCH($A4,#NAME?,0)+1,0),0)&gt;0,0,1),IF(IFERROR(VLOOKUP($DJ$3,#NAME?,MATCH($A4,#NAME?,0)+1,0),0)&gt;0,0,1),IF(IFERROR(VLOOKUP($DJ$3,#NAME?,MATCH($A4,#NAME?,0)+1,0),0)&gt;0,0,1),IF(IFERROR(MATCH($A4,#NAME?,0),0)&gt;0,1,0))</formula>
    </cfRule>
    <cfRule type="expression" dxfId="229" priority="576">
      <formula>IF(VLOOKUP($DJ$3,#NAME?,MATCH($A4,#NAME?,0)+1,0)&gt;0,1,0)</formula>
    </cfRule>
    <cfRule type="expression" dxfId="228" priority="575">
      <formula>IF(LEN(DJ4)&gt;0,1,0)</formula>
    </cfRule>
    <cfRule type="expression" dxfId="227"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26" priority="581">
      <formula>IF(LEN(DK4)&gt;0,1,0)</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3" priority="582">
      <formula>IF(VLOOKUP($DK$3,#NAME?,MATCH($A4,#NAME?,0)+1,0)&gt;0,1,0)</formula>
    </cfRule>
  </conditionalFormatting>
  <conditionalFormatting sqref="DL4:DL1048576">
    <cfRule type="expression" dxfId="222" priority="591">
      <formula>AND(IF(IFERROR(VLOOKUP($DL$3,#NAME?,MATCH($A4,#NAME?,0)+1,0),0)&gt;0,0,1),IF(IFERROR(VLOOKUP($DL$3,#NAME?,MATCH($A4,#NAME?,0)+1,0),0)&gt;0,0,1),IF(IFERROR(VLOOKUP($DL$3,#NAME?,MATCH($A4,#NAME?,0)+1,0),0)&gt;0,0,1),IF(IFERROR(MATCH($A4,#NAME?,0),0)&gt;0,1,0))</formula>
    </cfRule>
    <cfRule type="expression" dxfId="221" priority="588">
      <formula>IF(VLOOKUP($DL$3,#NAME?,MATCH($A4,#NAME?,0)+1,0)&gt;0,1,0)</formula>
    </cfRule>
    <cfRule type="expression" dxfId="220"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N1048576">
    <cfRule type="expression" dxfId="219" priority="587">
      <formula>IF(LEN(DL4)&gt;0,1,0)</formula>
    </cfRule>
  </conditionalFormatting>
  <conditionalFormatting sqref="DM4:DM1048576">
    <cfRule type="expression" dxfId="218" priority="596">
      <formula>AND(IF(IFERROR(VLOOKUP($DM$3,#NAME?,MATCH($A4,#NAME?,0)+1,0),0)&gt;0,0,1),IF(IFERROR(VLOOKUP($DM$3,#NAME?,MATCH($A4,#NAME?,0)+1,0),0)&gt;0,0,1),IF(IFERROR(VLOOKUP($DM$3,#NAME?,MATCH($A4,#NAME?,0)+1,0),0)&gt;0,0,1),IF(IFERROR(MATCH($A4,#NAME?,0),0)&gt;0,1,0))</formula>
    </cfRule>
    <cfRule type="expression" dxfId="217" priority="593">
      <formula>IF(VLOOKUP($DM$3,#NAME?,MATCH($A4,#NAME?,0)+1,0)&gt;0,1,0)</formula>
    </cfRule>
  </conditionalFormatting>
  <conditionalFormatting sqref="DN4:DN1048576">
    <cfRule type="expression" dxfId="216" priority="601">
      <formula>AND(IF(IFERROR(VLOOKUP($DN$3,#NAME?,MATCH($A4,#NAME?,0)+1,0),0)&gt;0,0,1),IF(IFERROR(VLOOKUP($DN$3,#NAME?,MATCH($A4,#NAME?,0)+1,0),0)&gt;0,0,1),IF(IFERROR(VLOOKUP($DN$3,#NAME?,MATCH($A4,#NAME?,0)+1,0),0)&gt;0,0,1),IF(IFERROR(MATCH($A4,#NAME?,0),0)&gt;0,1,0))</formula>
    </cfRule>
    <cfRule type="expression" dxfId="215" priority="598">
      <formula>IF(VLOOKUP($DN$3,#NAME?,MATCH($A4,#NAME?,0)+1,0)&gt;0,1,0)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11">
      <formula>AND(IF(IFERROR(VLOOKUP($DP$3,#NAME?,MATCH($A5,#NAME?,0)+1,0),0)&gt;0,0,1),IF(IFERROR(VLOOKUP($DP$3,#NAME?,MATCH($A5,#NAME?,0)+1,0),0)&gt;0,0,1),IF(IFERROR(VLOOKUP($DP$3,#NAME?,MATCH($A5,#NAME?,0)+1,0),0)&gt;0,0,1),IF(IFERROR(MATCH($A5,#NAME?,0),0)&gt;0,1,0))</formula>
    </cfRule>
    <cfRule type="expression" dxfId="210" priority="608">
      <formula>IF(VLOOKUP($DP$3,#NAME?,MATCH($A5,#NAME?,0)+1,0)&gt;0,1,0)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4">
      <formula>IF(VLOOKUP($DQ$3,#NAME?,MATCH($A4,#NAME?,0)+1,0)&gt;0,1,0)</formula>
    </cfRule>
    <cfRule type="expression" dxfId="207" priority="613">
      <formula>IF(LEN(DQ4)&gt;0,1,0)</formula>
    </cfRule>
    <cfRule type="expression" dxfId="206"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205" priority="619">
      <formula>IF(LEN(DR4)&gt;0,1,0)</formula>
    </cfRule>
    <cfRule type="expression" dxfId="204" priority="618">
      <formula>AND(AND(OR(AND(OR(OR(NOT(DY4&lt;&gt;"Not Applicable"),DY4=""))),AND(OR(OR(NOT(DZ4&lt;&gt;"Not Applicable"),DZ4=""))),AND(OR(OR(NOT(EA4&lt;&gt;"Not Applicable"),EA4=""))),AND(OR(OR(NOT(EB4&lt;&gt;"Not Applicable"),EB4=""))),AND(OR(OR(NOT(EC4&lt;&gt;"Not Applicable"),EC4="")))),A4&lt;&gt;""))</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8">
      <formula>AND(IF(IFERROR(VLOOKUP($DS$3,#NAME?,MATCH($A5,#NAME?,0)+1,0),0)&gt;0,0,1),IF(IFERROR(VLOOKUP($DS$3,#NAME?,MATCH($A5,#NAME?,0)+1,0),0)&gt;0,0,1),IF(IFERROR(VLOOKUP($DS$3,#NAME?,MATCH($A5,#NAME?,0)+1,0),0)&gt;0,0,1),IF(IFERROR(MATCH($A5,#NAME?,0),0)&gt;0,1,0))</formula>
    </cfRule>
    <cfRule type="expression" dxfId="200" priority="625">
      <formula>IF(VLOOKUP($DS$3,#NAME?,MATCH($A5,#NAME?,0)+1,0)&gt;0,1,0)</formula>
    </cfRule>
    <cfRule type="expression" dxfId="199" priority="624">
      <formula>IF(LEN(DS5)&gt;0,1,0)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5">
      <formula>AND(IF(IFERROR(VLOOKUP($DV$3,#NAME?,MATCH($A4,#NAME?,0)+1,0),0)&gt;0,0,1),IF(IFERROR(VLOOKUP($DV$3,#NAME?,MATCH($A4,#NAME?,0)+1,0),0)&gt;0,0,1),IF(IFERROR(VLOOKUP($DV$3,#NAME?,MATCH($A4,#NAME?,0)+1,0),0)&gt;0,0,1),IF(IFERROR(MATCH($A4,#NAME?,0),0)&gt;0,1,0))</formula>
    </cfRule>
    <cfRule type="expression" dxfId="190" priority="641">
      <formula>IF(LEN(DV4)&gt;0,1,0)</formula>
    </cfRule>
    <cfRule type="expression" dxfId="189" priority="642">
      <formula>IF(VLOOKUP($DV$3,#NAME?,MATCH($A4,#NAME?,0)+1,0)&gt;0,1,0)</formula>
    </cfRule>
    <cfRule type="expression" dxfId="188"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W4:DW1048576">
    <cfRule type="expression" dxfId="187" priority="651">
      <formula>AND(IF(IFERROR(VLOOKUP($DW$3,#NAME?,MATCH($A4,#NAME?,0)+1,0),0)&gt;0,0,1),IF(IFERROR(VLOOKUP($DW$3,#NAME?,MATCH($A4,#NAME?,0)+1,0),0)&gt;0,0,1),IF(IFERROR(VLOOKUP($DW$3,#NAME?,MATCH($A4,#NAME?,0)+1,0),0)&gt;0,0,1),IF(IFERROR(MATCH($A4,#NAME?,0),0)&gt;0,1,0))</formula>
    </cfRule>
    <cfRule type="expression" dxfId="186" priority="648">
      <formula>IF(VLOOKUP($DW$3,#NAME?,MATCH($A4,#NAME?,0)+1,0)&gt;0,1,0)</formula>
    </cfRule>
    <cfRule type="expression" dxfId="185" priority="647">
      <formula>IF(LEN(DW4)&gt;0,1,0)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3">
      <formula>AND(IF(IFERROR(VLOOKUP($DY$3,#NAME?,MATCH($A4,#NAME?,0)+1,0),0)&gt;0,0,1),IF(IFERROR(VLOOKUP($DY$3,#NAME?,MATCH($A4,#NAME?,0)+1,0),0)&gt;0,0,1),IF(IFERROR(VLOOKUP($DY$3,#NAME?,MATCH($A4,#NAME?,0)+1,0),0)&gt;0,0,1),IF(IFERROR(MATCH($A4,#NAME?,0),0)&gt;0,1,0))</formula>
    </cfRule>
    <cfRule type="expression" dxfId="178" priority="659">
      <formula>IF(LEN(DY4)&gt;0,1,0)</formula>
    </cfRule>
    <cfRule type="expression" dxfId="177" priority="658">
      <formula>AND(AND(OR(AND(OR(OR(NOT(CO4&lt;&gt;"DEFAULT"),CO4="")))),A4&lt;&gt;""))</formula>
    </cfRule>
    <cfRule type="expression" dxfId="176" priority="660">
      <formula>IF(VLOOKUP($DY$3,#NAME?,MATCH($A4,#NAME?,0)+1,0)&gt;0,1,0)</formula>
    </cfRule>
  </conditionalFormatting>
  <conditionalFormatting sqref="DZ5:DZ1048576">
    <cfRule type="expression" dxfId="175" priority="666">
      <formula>IF(VLOOKUP($DZ$3,#NAME?,MATCH($A4,#NAME?,0)+1,0)&gt;0,1,0)</formula>
    </cfRule>
    <cfRule type="expression" dxfId="174" priority="664">
      <formula>AND(AND(OR(AND(OR(OR(NOT(CO4&lt;&gt;"DEFAULT"),CO4="")))),A4&lt;&gt;""))</formula>
    </cfRule>
    <cfRule type="expression" dxfId="173" priority="665">
      <formula>IF(LEN(DZ4)&gt;0,1,0)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5">
      <formula>AND(IF(IFERROR(VLOOKUP($EA$3,#NAME?,MATCH($A4,#NAME?,0)+1,0),0)&gt;0,0,1),IF(IFERROR(VLOOKUP($EA$3,#NAME?,MATCH($A4,#NAME?,0)+1,0),0)&gt;0,0,1),IF(IFERROR(VLOOKUP($EA$3,#NAME?,MATCH($A4,#NAME?,0)+1,0),0)&gt;0,0,1),IF(IFERROR(MATCH($A4,#NAME?,0),0)&gt;0,1,0))</formula>
    </cfRule>
    <cfRule type="expression" dxfId="170" priority="672">
      <formula>IF(VLOOKUP($EA$3,#NAME?,MATCH($A4,#NAME?,0)+1,0)&gt;0,1,0)</formula>
    </cfRule>
    <cfRule type="expression" dxfId="169" priority="671">
      <formula>IF(LEN(EA4)&gt;0,1,0)</formula>
    </cfRule>
    <cfRule type="expression" dxfId="168" priority="670">
      <formula>AND(AND(OR(AND(OR(OR(NOT(CO4&lt;&gt;"DEFAULT"),CO4="")))),A4&lt;&gt;""))</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8">
      <formula>IF(VLOOKUP($EB$3,#NAME?,MATCH($A4,#NAME?,0)+1,0)&gt;0,1,0)</formula>
    </cfRule>
    <cfRule type="expression" dxfId="165" priority="677">
      <formula>IF(LEN(EB4)&gt;0,1,0)</formula>
    </cfRule>
    <cfRule type="expression" dxfId="164" priority="676">
      <formula>AND(AND(OR(AND(OR(OR(NOT(CO4&lt;&gt;"DEFAULT"),CO4="")))),A4&lt;&gt;""))</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33">
      <formula>AND(IF(IFERROR(VLOOKUP($EK$3,#NAME?,MATCH($A4,#NAME?,0)+1,0),0)&gt;0,0,1),IF(IFERROR(VLOOKUP($EK$3,#NAME?,MATCH($A4,#NAME?,0)+1,0),0)&gt;0,0,1),IF(IFERROR(VLOOKUP($EK$3,#NAME?,MATCH($A4,#NAME?,0)+1,0),0)&gt;0,0,1),IF(IFERROR(MATCH($A4,#NAME?,0),0)&gt;0,1,0))</formula>
    </cfRule>
    <cfRule type="expression" dxfId="134" priority="730">
      <formula>IF(VLOOKUP($EK$3,#NAME?,MATCH($A4,#NAME?,0)+1,0)&gt;0,1,0)</formula>
    </cfRule>
    <cfRule type="expression" dxfId="133" priority="729">
      <formula>IF(LEN(EK4)&gt;0,1,0)</formula>
    </cfRule>
    <cfRule type="expression" dxfId="132" priority="728">
      <formula>AND(AND(OR(AND(AND(OR(NOT(DY4="GHS"),DY4=""))),AND(AND(OR(NOT(DZ4="GHS"),DZ4=""))),AND(AND(OR(NOT(EA4="GHS"),EA4=""))),AND(AND(OR(NOT(EB4="GHS"),EB4=""))),AND(AND(OR(NOT(EC4="GHS"),EC4="")))),A4&lt;&gt;""))</formula>
    </cfRule>
  </conditionalFormatting>
  <conditionalFormatting sqref="EL4:EL1048576">
    <cfRule type="expression" dxfId="131" priority="736">
      <formula>IF(VLOOKUP($EL$3,#NAME?,MATCH($A4,#NAME?,0)+1,0)&gt;0,1,0)</formula>
    </cfRule>
    <cfRule type="expression" dxfId="130" priority="734">
      <formula>AND(AND(OR(AND(AND(OR(NOT(DY4="GHS"),DY4=""))),AND(AND(OR(NOT(DZ4="GHS"),DZ4=""))),AND(AND(OR(NOT(EA4="GHS"),EA4=""))),AND(AND(OR(NOT(EB4="GHS"),EB4=""))),AND(AND(OR(NOT(EC4="GHS"),EC4="")))),A4&lt;&gt;""))</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6">
      <formula>IF(VLOOKUP($EX$3,#NAME?,MATCH($A4,#NAME?,0)+1,0)&gt;0,1,0)</formula>
    </cfRule>
    <cfRule type="expression" dxfId="104"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9">
      <formula>AND(IF(IFERROR(VLOOKUP($EZ$3,#NAME?,MATCH($A4,#NAME?,0)+1,0),0)&gt;0,0,1),IF(IFERROR(VLOOKUP($EZ$3,#NAME?,MATCH($A4,#NAME?,0)+1,0),0)&gt;0,0,1),IF(IFERROR(VLOOKUP($EZ$3,#NAME?,MATCH($A4,#NAME?,0)+1,0),0)&gt;0,0,1),IF(IFERROR(MATCH($A4,#NAME?,0),0)&gt;0,1,0))</formula>
    </cfRule>
    <cfRule type="expression" dxfId="100" priority="806">
      <formula>IF(VLOOKUP($EZ$3,#NAME?,MATCH($A4,#NAME?,0)+1,0)&gt;0,1,0)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4">
      <formula>AND(IF(IFERROR(VLOOKUP($FK$3,#NAME?,MATCH($A4,#NAME?,0)+1,0),0)&gt;0,0,1),IF(IFERROR(VLOOKUP($FK$3,#NAME?,MATCH($A4,#NAME?,0)+1,0),0)&gt;0,0,1),IF(IFERROR(VLOOKUP($FK$3,#NAME?,MATCH($A4,#NAME?,0)+1,0),0)&gt;0,0,1),IF(IFERROR(MATCH($A4,#NAME?,0),0)&gt;0,1,0))</formula>
    </cfRule>
    <cfRule type="expression" dxfId="75" priority="861">
      <formula>IF(VLOOKUP($FK$3,#NAME?,MATCH($A4,#NAME?,0)+1,0)&gt;0,1,0)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7">
      <formula>AND(IF(IFERROR(VLOOKUP($K$3,#NAME?,MATCH($A5,#NAME?,0)+1,0),0)&gt;0,0,1),IF(IFERROR(VLOOKUP($K$3,#NAME?,MATCH($A5,#NAME?,0)+1,0),0)&gt;0,0,1),IF(IFERROR(VLOOKUP($K$3,#NAME?,MATCH($A5,#NAME?,0)+1,0),0)&gt;0,0,1),IF(IFERROR(MATCH($A5,#NAME?,0),0)&gt;0,1,0))</formula>
    </cfRule>
    <cfRule type="expression" dxfId="63" priority="54">
      <formula>IF(VLOOKUP($K$3,#NAME?,MATCH($A5,#NAME?,0)+1,0)&gt;0,1,0)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4">
      <formula>AND(IF(IFERROR(VLOOKUP($FS$3,#NAME?,MATCH($A4,#NAME?,0)+1,0),0)&gt;0,0,1),IF(IFERROR(VLOOKUP($FS$3,#NAME?,MATCH($A4,#NAME?,0)+1,0),0)&gt;0,0,1),IF(IFERROR(VLOOKUP($FS$3,#NAME?,MATCH($A4,#NAME?,0)+1,0),0)&gt;0,0,1),IF(IFERROR(MATCH($A4,#NAME?,0),0)&gt;0,1,0))</formula>
    </cfRule>
    <cfRule type="expression" dxfId="51" priority="901">
      <formula>IF(VLOOKUP($FS$3,#NAME?,MATCH($A4,#NAME?,0)+1,0)&gt;0,1,0)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1">
      <formula>IF(VLOOKUP($GA$3,#NAME?,MATCH($A4,#NAME?,0)+1,0)&gt;0,1,0)</formula>
    </cfRule>
    <cfRule type="expression" dxfId="3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6">
      <formula>IF(VLOOKUP($GF$3,#NAME?,MATCH($A4,#NAME?,0)+1,0)&gt;0,1,0)</formula>
    </cfRule>
    <cfRule type="expression" dxfId="2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4:C4 B205:B1041 C5:C1041 D205:D1041 F4:G1041 J4:V4 J205:V1041 K5:V204 X4:X1041 AB4:AC4 AB5:AB1041 AC205:AC1041 AI4:AT4 AI5:AI1041 AJ222:AS1041 AK5:AS221 AT167:AT1041 AV4:AV166 AV205:AV1041 AX4:AZ1041 BC4:BD1041 BZ3 CF4:CG1041 CI4:CK1041 CN3 CP4:CS1041 CW4:CW1041 DE4:DH1041 DJ4:DN1041 DP5:DP1041 DQ4:DQ1041 DT4:DU1041 ED4:EF1041 EH4:EH1041 EI3:EI1041 ET4:EU1041 EW4:FA1041 FC4:FI1041 FE1042:FE1043 FJ5:FO204 FK4:FO4 FK205:FO1041 FQ4:FZ1041 GB4:GE1041 GG4:GJ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K104"/>
  <sheetViews>
    <sheetView tabSelected="1" zoomScaleNormal="100" workbookViewId="0">
      <selection activeCell="B13" sqref="B13:B14"/>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193" ht="25" customHeight="1"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62" t="s">
        <v>352</v>
      </c>
      <c r="F1" s="63"/>
      <c r="G1" s="63"/>
      <c r="H1" s="39"/>
      <c r="I1" s="39"/>
    </row>
    <row r="2" spans="1:193" ht="14" customHeight="1"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c r="GK2" t="s">
        <v>354</v>
      </c>
    </row>
    <row r="3" spans="1:193" x14ac:dyDescent="0.15">
      <c r="A3" s="37" t="s">
        <v>355</v>
      </c>
      <c r="B3" s="60"/>
      <c r="C3" s="37" t="s">
        <v>356</v>
      </c>
      <c r="D3" s="37" t="s">
        <v>357</v>
      </c>
      <c r="E3" s="37" t="s">
        <v>358</v>
      </c>
      <c r="F3" s="37" t="s">
        <v>359</v>
      </c>
      <c r="G3" s="37" t="s">
        <v>360</v>
      </c>
      <c r="H3" s="37" t="s">
        <v>361</v>
      </c>
      <c r="I3" s="37" t="s">
        <v>362</v>
      </c>
      <c r="J3" s="37" t="s">
        <v>363</v>
      </c>
      <c r="K3" s="37" t="s">
        <v>364</v>
      </c>
      <c r="L3" s="37" t="s">
        <v>365</v>
      </c>
      <c r="M3" s="37" t="s">
        <v>366</v>
      </c>
      <c r="N3" s="37" t="s">
        <v>367</v>
      </c>
      <c r="O3" s="37" t="s">
        <v>368</v>
      </c>
      <c r="V3" t="s">
        <v>369</v>
      </c>
      <c r="GK3" t="s">
        <v>370</v>
      </c>
    </row>
    <row r="4" spans="1:193" ht="14" customHeight="1" x14ac:dyDescent="0.15">
      <c r="A4" s="37" t="s">
        <v>371</v>
      </c>
      <c r="B4" s="41"/>
      <c r="C4" s="42" t="b">
        <f>FALSE()</f>
        <v>0</v>
      </c>
      <c r="D4" s="42" t="b">
        <f>TRUE()</f>
        <v>1</v>
      </c>
      <c r="E4" s="61"/>
      <c r="F4" s="60"/>
      <c r="G4" s="43" t="s">
        <v>372</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44" t="b">
        <f>TRUE()</f>
        <v>1</v>
      </c>
      <c r="J4" s="45" t="b">
        <v>1</v>
      </c>
      <c r="K4" s="36"/>
      <c r="L4" s="46" t="b">
        <v>1</v>
      </c>
      <c r="M4" s="47" t="str">
        <f t="shared" ref="M4:M35" si="0">IF(ISBLANK(K4),"",IF(L4, "https://raw.githubusercontent.com/PatrickVibild/TellusAmazonPictures/master/pictures/"&amp;K4&amp;"/1.jpg","https://download.lenovo.com/Images/Parts/"&amp;K4&amp;"/"&amp;K4&amp;"_A.jpg"))</f>
        <v/>
      </c>
      <c r="N4" s="47" t="str">
        <f t="shared" ref="N4:N35" si="1">IF(ISBLANK(K4),"",IF(L4, "https://raw.githubusercontent.com/PatrickVibild/TellusAmazonPictures/master/pictures/"&amp;K4&amp;"/2.jpg","https://download.lenovo.com/Images/Parts/"&amp;K4&amp;"/"&amp;K4&amp;"_B.jpg"))</f>
        <v/>
      </c>
      <c r="O4" s="48" t="str">
        <f t="shared" ref="O4:O35" si="2">IF(ISBLANK(K4),"",IF(L4, "https://raw.githubusercontent.com/PatrickVibild/TellusAmazonPictures/master/pictures/"&amp;K4&amp;"/3.jpg","https://download.lenovo.com/Images/Parts/"&amp;K4&amp;"/"&amp;K4&amp;"_details.jpg"))</f>
        <v/>
      </c>
      <c r="P4" t="str">
        <f t="shared" ref="P4:P35" si="3">IF(ISBLANK(K4),"",IF(L4, "https://raw.githubusercontent.com/PatrickVibild/TellusAmazonPictures/master/pictures/"&amp;K4&amp;"/4.jpg", ""))</f>
        <v/>
      </c>
      <c r="Q4" t="str">
        <f t="shared" ref="Q4:Q35" si="4">IF(ISBLANK(K4),"",IF(L4, "https://raw.githubusercontent.com/PatrickVibild/TellusAmazonPictures/master/pictures/"&amp;K4&amp;"/5.jpg", ""))</f>
        <v/>
      </c>
      <c r="R4" t="str">
        <f t="shared" ref="R4:R35" si="5">IF(ISBLANK(K4),"",IF(L4, "https://raw.githubusercontent.com/PatrickVibild/TellusAmazonPictures/master/pictures/"&amp;K4&amp;"/6.jpg", ""))</f>
        <v/>
      </c>
      <c r="S4" t="str">
        <f t="shared" ref="S4:S35" si="6">IF(ISBLANK(K4),"",IF(L4, "https://raw.githubusercontent.com/PatrickVibild/TellusAmazonPictures/master/pictures/"&amp;K4&amp;"/7.jpg", ""))</f>
        <v/>
      </c>
      <c r="T4" t="str">
        <f t="shared" ref="T4:T35" si="7">IF(ISBLANK(K4),"",IF(L4, "https://raw.githubusercontent.com/PatrickVibild/TellusAmazonPictures/master/pictures/"&amp;K4&amp;"/8.jpg",""))</f>
        <v/>
      </c>
      <c r="U4" t="str">
        <f t="shared" ref="U4:U35" si="8">IF(ISBLANK(K4),"",IF(L4, "https://raw.githubusercontent.com/PatrickVibild/TellusAmazonPictures/master/pictures/"&amp;K4&amp;"/9.jpg", ""))</f>
        <v/>
      </c>
      <c r="V4" s="43">
        <f>MATCH(G4,options!$D$1:$D$20,0)</f>
        <v>1</v>
      </c>
      <c r="GK4">
        <f t="shared" ref="GK4:GK35" si="9">K4</f>
        <v>0</v>
      </c>
    </row>
    <row r="5" spans="1:193" ht="14" customHeight="1" x14ac:dyDescent="0.15">
      <c r="A5" s="37" t="s">
        <v>373</v>
      </c>
      <c r="B5" s="41"/>
      <c r="C5" s="42" t="b">
        <f>FALSE()</f>
        <v>0</v>
      </c>
      <c r="D5" s="42" t="b">
        <f>TRUE()</f>
        <v>1</v>
      </c>
      <c r="E5" s="61"/>
      <c r="F5" s="60"/>
      <c r="G5" s="43" t="s">
        <v>374</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44" t="b">
        <f>TRUE()</f>
        <v>1</v>
      </c>
      <c r="J5" s="45" t="b">
        <v>1</v>
      </c>
      <c r="K5" s="36"/>
      <c r="L5" s="46" t="b">
        <v>1</v>
      </c>
      <c r="M5" s="47" t="str">
        <f t="shared" si="0"/>
        <v/>
      </c>
      <c r="N5" s="47" t="str">
        <f t="shared" si="1"/>
        <v/>
      </c>
      <c r="O5" s="48" t="str">
        <f t="shared" si="2"/>
        <v/>
      </c>
      <c r="P5" t="str">
        <f t="shared" si="3"/>
        <v/>
      </c>
      <c r="Q5" t="str">
        <f t="shared" si="4"/>
        <v/>
      </c>
      <c r="R5" t="str">
        <f t="shared" si="5"/>
        <v/>
      </c>
      <c r="S5" t="str">
        <f t="shared" si="6"/>
        <v/>
      </c>
      <c r="T5" t="str">
        <f t="shared" si="7"/>
        <v/>
      </c>
      <c r="U5" t="str">
        <f t="shared" si="8"/>
        <v/>
      </c>
      <c r="V5" s="43">
        <f>MATCH(G5,options!$D$1:$D$20,0)</f>
        <v>2</v>
      </c>
      <c r="GK5">
        <f t="shared" si="9"/>
        <v>0</v>
      </c>
    </row>
    <row r="6" spans="1:193" ht="14" customHeight="1" x14ac:dyDescent="0.15">
      <c r="A6" s="37" t="s">
        <v>375</v>
      </c>
      <c r="B6" s="49" t="s">
        <v>376</v>
      </c>
      <c r="C6" s="42" t="b">
        <f>FALSE()</f>
        <v>0</v>
      </c>
      <c r="D6" s="42" t="b">
        <f>TRUE()</f>
        <v>1</v>
      </c>
      <c r="E6" s="61"/>
      <c r="F6" s="60"/>
      <c r="G6" s="43" t="s">
        <v>377</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44" t="b">
        <f>TRUE()</f>
        <v>1</v>
      </c>
      <c r="J6" s="45" t="b">
        <v>1</v>
      </c>
      <c r="K6" s="36"/>
      <c r="L6" s="46" t="b">
        <v>1</v>
      </c>
      <c r="M6" s="47" t="str">
        <f t="shared" si="0"/>
        <v/>
      </c>
      <c r="N6" s="47" t="str">
        <f t="shared" si="1"/>
        <v/>
      </c>
      <c r="O6" s="48" t="str">
        <f t="shared" si="2"/>
        <v/>
      </c>
      <c r="P6" t="str">
        <f t="shared" si="3"/>
        <v/>
      </c>
      <c r="Q6" t="str">
        <f t="shared" si="4"/>
        <v/>
      </c>
      <c r="R6" t="str">
        <f t="shared" si="5"/>
        <v/>
      </c>
      <c r="S6" t="str">
        <f t="shared" si="6"/>
        <v/>
      </c>
      <c r="T6" t="str">
        <f t="shared" si="7"/>
        <v/>
      </c>
      <c r="U6" t="str">
        <f t="shared" si="8"/>
        <v/>
      </c>
      <c r="V6" s="43">
        <f>MATCH(G6,options!$D$1:$D$20,0)</f>
        <v>3</v>
      </c>
      <c r="GK6">
        <f t="shared" si="9"/>
        <v>0</v>
      </c>
    </row>
    <row r="7" spans="1:193" ht="14" customHeight="1" x14ac:dyDescent="0.15">
      <c r="A7" s="37" t="s">
        <v>378</v>
      </c>
      <c r="B7" s="50" t="str">
        <f>IF(B6=options!C1,"32","41")</f>
        <v>32</v>
      </c>
      <c r="C7" s="42" t="b">
        <f>FALSE()</f>
        <v>0</v>
      </c>
      <c r="D7" s="42" t="b">
        <f>TRUE()</f>
        <v>1</v>
      </c>
      <c r="E7" s="61"/>
      <c r="F7" s="60"/>
      <c r="G7" s="43" t="s">
        <v>379</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44" t="b">
        <f>TRUE()</f>
        <v>1</v>
      </c>
      <c r="J7" s="45" t="b">
        <v>1</v>
      </c>
      <c r="K7" s="36"/>
      <c r="L7" s="46" t="b">
        <v>1</v>
      </c>
      <c r="M7" s="47" t="str">
        <f t="shared" si="0"/>
        <v/>
      </c>
      <c r="N7" s="47" t="str">
        <f t="shared" si="1"/>
        <v/>
      </c>
      <c r="O7" s="48" t="str">
        <f t="shared" si="2"/>
        <v/>
      </c>
      <c r="P7" t="str">
        <f t="shared" si="3"/>
        <v/>
      </c>
      <c r="Q7" t="str">
        <f t="shared" si="4"/>
        <v/>
      </c>
      <c r="R7" t="str">
        <f t="shared" si="5"/>
        <v/>
      </c>
      <c r="S7" t="str">
        <f t="shared" si="6"/>
        <v/>
      </c>
      <c r="T7" t="str">
        <f t="shared" si="7"/>
        <v/>
      </c>
      <c r="U7" t="str">
        <f t="shared" si="8"/>
        <v/>
      </c>
      <c r="V7" s="43">
        <f>MATCH(G7,options!$D$1:$D$20,0)</f>
        <v>4</v>
      </c>
      <c r="GK7">
        <f t="shared" si="9"/>
        <v>0</v>
      </c>
    </row>
    <row r="8" spans="1:193" ht="14" customHeight="1" x14ac:dyDescent="0.15">
      <c r="A8" s="37" t="s">
        <v>380</v>
      </c>
      <c r="B8" s="50" t="str">
        <f>IF(B6=options!C1,"18","17")</f>
        <v>18</v>
      </c>
      <c r="C8" s="42" t="b">
        <f>FALSE()</f>
        <v>0</v>
      </c>
      <c r="D8" s="42" t="b">
        <f>TRUE()</f>
        <v>1</v>
      </c>
      <c r="E8" s="61"/>
      <c r="F8" s="60"/>
      <c r="G8" s="43" t="s">
        <v>381</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4" t="b">
        <f>TRUE()</f>
        <v>1</v>
      </c>
      <c r="J8" s="45" t="b">
        <v>1</v>
      </c>
      <c r="K8" s="36"/>
      <c r="L8" s="46" t="b">
        <v>1</v>
      </c>
      <c r="M8" s="47" t="str">
        <f t="shared" si="0"/>
        <v/>
      </c>
      <c r="N8" s="47" t="str">
        <f t="shared" si="1"/>
        <v/>
      </c>
      <c r="O8" s="48" t="str">
        <f t="shared" si="2"/>
        <v/>
      </c>
      <c r="P8" t="str">
        <f t="shared" si="3"/>
        <v/>
      </c>
      <c r="Q8" t="str">
        <f t="shared" si="4"/>
        <v/>
      </c>
      <c r="R8" t="str">
        <f t="shared" si="5"/>
        <v/>
      </c>
      <c r="S8" t="str">
        <f t="shared" si="6"/>
        <v/>
      </c>
      <c r="T8" t="str">
        <f t="shared" si="7"/>
        <v/>
      </c>
      <c r="U8" t="str">
        <f t="shared" si="8"/>
        <v/>
      </c>
      <c r="V8" s="43">
        <f>MATCH(G8,options!$D$1:$D$20,0)</f>
        <v>5</v>
      </c>
      <c r="GK8">
        <f t="shared" si="9"/>
        <v>0</v>
      </c>
    </row>
    <row r="9" spans="1:193" ht="14" customHeight="1" x14ac:dyDescent="0.15">
      <c r="A9" s="37" t="s">
        <v>382</v>
      </c>
      <c r="B9" s="50" t="str">
        <f>IF(B6=options!C1,"2","5")</f>
        <v>2</v>
      </c>
      <c r="C9" s="42" t="b">
        <f>FALSE()</f>
        <v>0</v>
      </c>
      <c r="D9" s="42" t="b">
        <f>TRUE()</f>
        <v>1</v>
      </c>
      <c r="E9" s="61"/>
      <c r="F9" s="60"/>
      <c r="G9" s="43" t="s">
        <v>383</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44" t="b">
        <f>TRUE()</f>
        <v>1</v>
      </c>
      <c r="J9" s="45" t="b">
        <v>1</v>
      </c>
      <c r="K9" s="36"/>
      <c r="L9" s="46" t="b">
        <v>1</v>
      </c>
      <c r="M9" s="47" t="str">
        <f t="shared" si="0"/>
        <v/>
      </c>
      <c r="N9" s="47" t="str">
        <f t="shared" si="1"/>
        <v/>
      </c>
      <c r="O9" s="48" t="str">
        <f t="shared" si="2"/>
        <v/>
      </c>
      <c r="P9" t="str">
        <f t="shared" si="3"/>
        <v/>
      </c>
      <c r="Q9" t="str">
        <f t="shared" si="4"/>
        <v/>
      </c>
      <c r="R9" t="str">
        <f t="shared" si="5"/>
        <v/>
      </c>
      <c r="S9" t="str">
        <f t="shared" si="6"/>
        <v/>
      </c>
      <c r="T9" t="str">
        <f t="shared" si="7"/>
        <v/>
      </c>
      <c r="U9" t="str">
        <f t="shared" si="8"/>
        <v/>
      </c>
      <c r="V9" s="43">
        <f>MATCH(G9,options!$D$1:$D$20,0)</f>
        <v>6</v>
      </c>
      <c r="GK9">
        <f t="shared" si="9"/>
        <v>0</v>
      </c>
    </row>
    <row r="10" spans="1:193" ht="14" customHeight="1" x14ac:dyDescent="0.15">
      <c r="A10" t="s">
        <v>384</v>
      </c>
      <c r="B10" s="51"/>
      <c r="C10" s="42"/>
      <c r="D10" s="42"/>
      <c r="E10" s="61"/>
      <c r="F10" s="60"/>
      <c r="G10" s="43" t="s">
        <v>385</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44" t="b">
        <f>TRUE()</f>
        <v>1</v>
      </c>
      <c r="J10" s="45" t="b">
        <v>1</v>
      </c>
      <c r="K10" s="36"/>
      <c r="L10" s="46" t="b">
        <v>1</v>
      </c>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c r="GK10">
        <f t="shared" si="9"/>
        <v>0</v>
      </c>
    </row>
    <row r="11" spans="1:193" ht="14" customHeight="1" x14ac:dyDescent="0.15">
      <c r="A11" s="37" t="s">
        <v>386</v>
      </c>
      <c r="B11" s="52">
        <v>150</v>
      </c>
      <c r="C11" s="42"/>
      <c r="D11" s="42"/>
      <c r="E11" s="61"/>
      <c r="F11" s="60"/>
      <c r="G11" s="43" t="s">
        <v>387</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Swiss</v>
      </c>
      <c r="I11" s="44" t="b">
        <f>TRUE()</f>
        <v>1</v>
      </c>
      <c r="J11" s="45" t="b">
        <v>1</v>
      </c>
      <c r="K11" s="36"/>
      <c r="L11" s="46" t="b">
        <v>1</v>
      </c>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c r="GK11">
        <f t="shared" si="9"/>
        <v>0</v>
      </c>
    </row>
    <row r="12" spans="1:193" ht="14" customHeight="1" x14ac:dyDescent="0.15">
      <c r="B12" s="51"/>
      <c r="C12" s="42" t="b">
        <f>FALSE()</f>
        <v>0</v>
      </c>
      <c r="D12" s="42" t="b">
        <f>FALSE()</f>
        <v>0</v>
      </c>
      <c r="E12" s="61"/>
      <c r="F12" s="60"/>
      <c r="G12" s="43" t="s">
        <v>388</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44" t="b">
        <f>TRUE()</f>
        <v>1</v>
      </c>
      <c r="J12" s="45" t="b">
        <v>1</v>
      </c>
      <c r="K12" s="36"/>
      <c r="L12" s="46" t="b">
        <v>1</v>
      </c>
      <c r="M12" s="47" t="str">
        <f t="shared" si="0"/>
        <v/>
      </c>
      <c r="N12" s="47" t="str">
        <f t="shared" si="1"/>
        <v/>
      </c>
      <c r="O12" s="48" t="str">
        <f t="shared" si="2"/>
        <v/>
      </c>
      <c r="P12" t="str">
        <f t="shared" si="3"/>
        <v/>
      </c>
      <c r="Q12" t="str">
        <f t="shared" si="4"/>
        <v/>
      </c>
      <c r="R12" t="str">
        <f t="shared" si="5"/>
        <v/>
      </c>
      <c r="S12" t="str">
        <f t="shared" si="6"/>
        <v/>
      </c>
      <c r="T12" t="str">
        <f t="shared" si="7"/>
        <v/>
      </c>
      <c r="U12" t="str">
        <f t="shared" si="8"/>
        <v/>
      </c>
      <c r="V12" s="43">
        <f>MATCH(G12,options!$D$1:$D$20,0)</f>
        <v>16</v>
      </c>
      <c r="GK12">
        <f t="shared" si="9"/>
        <v>0</v>
      </c>
    </row>
    <row r="13" spans="1:193" ht="14" customHeight="1" x14ac:dyDescent="0.15">
      <c r="A13" s="37" t="s">
        <v>389</v>
      </c>
      <c r="B13" s="60"/>
      <c r="C13" s="42" t="b">
        <v>1</v>
      </c>
      <c r="D13" s="42" t="b">
        <f>FALSE()</f>
        <v>0</v>
      </c>
      <c r="E13" s="61"/>
      <c r="F13" s="60"/>
      <c r="G13" s="43" t="s">
        <v>390</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1</v>
      </c>
      <c r="K13" s="36"/>
      <c r="L13" s="46" t="b">
        <v>1</v>
      </c>
      <c r="M13" s="47" t="str">
        <f t="shared" si="0"/>
        <v/>
      </c>
      <c r="N13" s="47" t="str">
        <f t="shared" si="1"/>
        <v/>
      </c>
      <c r="O13" s="48" t="str">
        <f t="shared" si="2"/>
        <v/>
      </c>
      <c r="P13" t="str">
        <f t="shared" si="3"/>
        <v/>
      </c>
      <c r="Q13" t="str">
        <f t="shared" si="4"/>
        <v/>
      </c>
      <c r="R13" t="str">
        <f t="shared" si="5"/>
        <v/>
      </c>
      <c r="S13" t="str">
        <f t="shared" si="6"/>
        <v/>
      </c>
      <c r="T13" t="str">
        <f t="shared" si="7"/>
        <v/>
      </c>
      <c r="U13" t="str">
        <f t="shared" si="8"/>
        <v/>
      </c>
      <c r="V13" s="43">
        <f>MATCH(G13,options!$D$1:$D$20,0)</f>
        <v>18</v>
      </c>
      <c r="GK13">
        <f t="shared" si="9"/>
        <v>0</v>
      </c>
    </row>
    <row r="14" spans="1:193" x14ac:dyDescent="0.15">
      <c r="A14" s="37" t="s">
        <v>391</v>
      </c>
      <c r="B14" s="60"/>
      <c r="C14" s="42"/>
      <c r="D14" s="42"/>
      <c r="E14" s="36"/>
      <c r="F14" s="36"/>
      <c r="G14" s="43" t="s">
        <v>392</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44" t="b">
        <f>TRUE()</f>
        <v>1</v>
      </c>
      <c r="J14" s="45" t="b">
        <v>1</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c r="GK14">
        <f t="shared" si="9"/>
        <v>0</v>
      </c>
    </row>
    <row r="15" spans="1:193" x14ac:dyDescent="0.15">
      <c r="B15" s="51"/>
      <c r="C15" s="42"/>
      <c r="D15" s="42"/>
      <c r="E15" s="36"/>
      <c r="F15" s="36"/>
      <c r="G15" s="43" t="s">
        <v>393</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44" t="b">
        <f>TRUE()</f>
        <v>1</v>
      </c>
      <c r="J15" s="45" t="b">
        <v>1</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c r="GK15">
        <f t="shared" si="9"/>
        <v>0</v>
      </c>
    </row>
    <row r="16" spans="1:193" ht="14" customHeight="1" x14ac:dyDescent="0.15">
      <c r="A16" s="37" t="s">
        <v>394</v>
      </c>
      <c r="B16" s="38" t="s">
        <v>395</v>
      </c>
      <c r="C16" s="42"/>
      <c r="D16" s="42"/>
      <c r="E16" s="36"/>
      <c r="F16" s="36"/>
      <c r="G16" s="43" t="s">
        <v>396</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44" t="b">
        <f>TRUE()</f>
        <v>1</v>
      </c>
      <c r="J16" s="45" t="b">
        <v>1</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c r="GK16">
        <f t="shared" si="9"/>
        <v>0</v>
      </c>
    </row>
    <row r="17" spans="1:193" x14ac:dyDescent="0.15">
      <c r="B17" s="51"/>
      <c r="C17" s="42"/>
      <c r="D17" s="42"/>
      <c r="E17" s="36"/>
      <c r="F17" s="36"/>
      <c r="G17" s="43" t="s">
        <v>397</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44" t="b">
        <f>TRUE()</f>
        <v>1</v>
      </c>
      <c r="J17" s="45" t="b">
        <v>1</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c r="GK17">
        <f t="shared" si="9"/>
        <v>0</v>
      </c>
    </row>
    <row r="18" spans="1:193" x14ac:dyDescent="0.15">
      <c r="A18" s="37" t="s">
        <v>398</v>
      </c>
      <c r="B18" s="52">
        <v>5</v>
      </c>
      <c r="C18" s="42"/>
      <c r="D18" s="42"/>
      <c r="E18" s="36"/>
      <c r="F18" s="36"/>
      <c r="G18" s="43" t="s">
        <v>399</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44" t="b">
        <f>TRUE()</f>
        <v>1</v>
      </c>
      <c r="J18" s="45" t="b">
        <v>1</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c r="GK18">
        <f t="shared" si="9"/>
        <v>0</v>
      </c>
    </row>
    <row r="19" spans="1:193" x14ac:dyDescent="0.15">
      <c r="B19" s="51"/>
      <c r="C19" s="42"/>
      <c r="D19" s="42"/>
      <c r="E19" s="36"/>
      <c r="F19" s="36"/>
      <c r="G19" s="43" t="s">
        <v>400</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44" t="b">
        <f>TRUE()</f>
        <v>1</v>
      </c>
      <c r="J19" s="45" t="b">
        <v>1</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c r="GK19">
        <f t="shared" si="9"/>
        <v>0</v>
      </c>
    </row>
    <row r="20" spans="1:193" ht="14" customHeight="1" x14ac:dyDescent="0.15">
      <c r="A20" s="37" t="s">
        <v>401</v>
      </c>
      <c r="B20" s="53" t="s">
        <v>402</v>
      </c>
      <c r="C20" s="42"/>
      <c r="D20" s="42"/>
      <c r="E20" s="36"/>
      <c r="F20" s="36"/>
      <c r="G20" s="43" t="s">
        <v>387</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44" t="b">
        <f>TRUE()</f>
        <v>1</v>
      </c>
      <c r="J20" s="45" t="b">
        <v>1</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c r="GK20">
        <f t="shared" si="9"/>
        <v>0</v>
      </c>
    </row>
    <row r="21" spans="1:193" x14ac:dyDescent="0.15">
      <c r="B21" s="51"/>
      <c r="C21" s="42"/>
      <c r="D21" s="42"/>
      <c r="E21" s="36"/>
      <c r="F21" s="36"/>
      <c r="G21" s="43" t="s">
        <v>388</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44" t="b">
        <f>TRUE()</f>
        <v>1</v>
      </c>
      <c r="J21" s="45" t="b">
        <v>1</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c r="GK21">
        <f t="shared" si="9"/>
        <v>0</v>
      </c>
    </row>
    <row r="22" spans="1:193" x14ac:dyDescent="0.15">
      <c r="B22" s="51"/>
      <c r="C22" s="42"/>
      <c r="D22" s="42"/>
      <c r="E22" s="36"/>
      <c r="F22" s="36"/>
      <c r="G22" s="43" t="s">
        <v>403</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44" t="b">
        <f>TRUE()</f>
        <v>1</v>
      </c>
      <c r="J22" s="45" t="b">
        <v>1</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c r="GK22">
        <f t="shared" si="9"/>
        <v>0</v>
      </c>
    </row>
    <row r="23" spans="1:193" ht="42" customHeight="1" x14ac:dyDescent="0.15">
      <c r="A23" s="37" t="s">
        <v>404</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42"/>
      <c r="D23" s="42"/>
      <c r="E23" s="36"/>
      <c r="F23" s="36"/>
      <c r="G23" s="43" t="s">
        <v>390</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c r="GK23">
        <f t="shared" si="9"/>
        <v>0</v>
      </c>
    </row>
    <row r="24" spans="1:193" ht="42" customHeight="1"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c r="D24" s="42"/>
      <c r="E24" s="36"/>
      <c r="F24" s="36"/>
      <c r="G24" s="43" t="s">
        <v>372</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c r="GK24">
        <f t="shared" si="9"/>
        <v>0</v>
      </c>
    </row>
    <row r="25" spans="1:193" ht="42" customHeight="1"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c r="D25" s="42"/>
      <c r="E25" s="36"/>
      <c r="F25" s="36"/>
      <c r="G25" s="43" t="s">
        <v>374</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c r="GK25">
        <f t="shared" si="9"/>
        <v>0</v>
      </c>
    </row>
    <row r="26" spans="1:193" ht="14" customHeight="1"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c r="D26" s="42"/>
      <c r="E26" s="36"/>
      <c r="F26" s="36"/>
      <c r="G26" s="43" t="s">
        <v>377</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c r="GK26">
        <f t="shared" si="9"/>
        <v>0</v>
      </c>
    </row>
    <row r="27" spans="1:193" ht="42" customHeight="1"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42"/>
      <c r="D27" s="42"/>
      <c r="E27" s="36"/>
      <c r="F27" s="36"/>
      <c r="G27" s="43" t="s">
        <v>379</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c r="GK27">
        <f t="shared" si="9"/>
        <v>0</v>
      </c>
    </row>
    <row r="28" spans="1:193" x14ac:dyDescent="0.15">
      <c r="B28" s="54"/>
      <c r="C28" s="42"/>
      <c r="D28" s="42"/>
      <c r="E28" s="36"/>
      <c r="F28" s="36"/>
      <c r="G28" s="43" t="s">
        <v>381</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c r="GK28">
        <f t="shared" si="9"/>
        <v>0</v>
      </c>
    </row>
    <row r="29" spans="1:193" ht="42" customHeight="1"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c r="D29" s="42"/>
      <c r="E29" s="36"/>
      <c r="F29" s="36"/>
      <c r="G29" s="43" t="s">
        <v>383</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c r="GK29">
        <f t="shared" si="9"/>
        <v>0</v>
      </c>
    </row>
    <row r="30" spans="1:193" x14ac:dyDescent="0.15">
      <c r="B30" s="54"/>
      <c r="C30" s="42"/>
      <c r="D30" s="42"/>
      <c r="E30" s="36"/>
      <c r="F30" s="36"/>
      <c r="G30" s="43" t="s">
        <v>385</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c r="GK30">
        <f t="shared" si="9"/>
        <v>0</v>
      </c>
    </row>
    <row r="31" spans="1:193" ht="42" customHeight="1"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c r="D31" s="42"/>
      <c r="E31" s="36"/>
      <c r="F31" s="36"/>
      <c r="G31" s="43" t="s">
        <v>410</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c r="GK31">
        <f t="shared" si="9"/>
        <v>0</v>
      </c>
    </row>
    <row r="32" spans="1:193" x14ac:dyDescent="0.15">
      <c r="C32" s="42"/>
      <c r="D32" s="42"/>
      <c r="E32" s="36"/>
      <c r="F32" s="36"/>
      <c r="G32" s="43" t="s">
        <v>411</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c r="GK32">
        <f t="shared" si="9"/>
        <v>0</v>
      </c>
    </row>
    <row r="33" spans="1:193" ht="14" customHeight="1" x14ac:dyDescent="0.15">
      <c r="A33" s="37" t="s">
        <v>412</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c r="D33" s="42"/>
      <c r="E33" s="36"/>
      <c r="F33" s="36"/>
      <c r="G33" s="43" t="s">
        <v>413</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c r="GK33">
        <f t="shared" si="9"/>
        <v>0</v>
      </c>
    </row>
    <row r="34" spans="1:193" x14ac:dyDescent="0.15">
      <c r="C34" s="42"/>
      <c r="D34" s="42"/>
      <c r="E34" s="36"/>
      <c r="F34" s="36"/>
      <c r="G34" s="43" t="s">
        <v>392</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c r="GK34">
        <f t="shared" si="9"/>
        <v>0</v>
      </c>
    </row>
    <row r="35" spans="1:193" x14ac:dyDescent="0.15">
      <c r="C35" s="42"/>
      <c r="D35" s="42"/>
      <c r="E35" s="36"/>
      <c r="F35" s="36"/>
      <c r="G35" s="43" t="s">
        <v>393</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c r="GK35">
        <f t="shared" si="9"/>
        <v>0</v>
      </c>
    </row>
    <row r="36" spans="1:193" ht="14" customHeight="1" x14ac:dyDescent="0.15">
      <c r="A36" s="37" t="s">
        <v>414</v>
      </c>
      <c r="B36" s="53" t="s">
        <v>415</v>
      </c>
      <c r="C36" s="42"/>
      <c r="D36" s="42"/>
      <c r="E36" s="36"/>
      <c r="F36" s="36"/>
      <c r="G36" s="43" t="s">
        <v>396</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44"/>
      <c r="J36" s="45"/>
      <c r="K36" s="36"/>
      <c r="L36" s="46"/>
      <c r="M36" s="47" t="str">
        <f t="shared" ref="M36:M67" si="10">IF(ISBLANK(K36),"",IF(L36, "https://raw.githubusercontent.com/PatrickVibild/TellusAmazonPictures/master/pictures/"&amp;K36&amp;"/1.jpg","https://download.lenovo.com/Images/Parts/"&amp;K36&amp;"/"&amp;K36&amp;"_A.jpg"))</f>
        <v/>
      </c>
      <c r="N36" s="47" t="str">
        <f t="shared" ref="N36:N67" si="11">IF(ISBLANK(K36),"",IF(L36, "https://raw.githubusercontent.com/PatrickVibild/TellusAmazonPictures/master/pictures/"&amp;K36&amp;"/2.jpg","https://download.lenovo.com/Images/Parts/"&amp;K36&amp;"/"&amp;K36&amp;"_B.jpg"))</f>
        <v/>
      </c>
      <c r="O36" s="48" t="str">
        <f t="shared" ref="O36:O67" si="12">IF(ISBLANK(K36),"",IF(L36, "https://raw.githubusercontent.com/PatrickVibild/TellusAmazonPictures/master/pictures/"&amp;K36&amp;"/3.jpg","https://download.lenovo.com/Images/Parts/"&amp;K36&amp;"/"&amp;K36&amp;"_details.jpg"))</f>
        <v/>
      </c>
      <c r="P36" t="str">
        <f t="shared" ref="P36:P67" si="13">IF(ISBLANK(K36),"",IF(L36, "https://raw.githubusercontent.com/PatrickVibild/TellusAmazonPictures/master/pictures/"&amp;K36&amp;"/4.jpg", ""))</f>
        <v/>
      </c>
      <c r="Q36" t="str">
        <f t="shared" ref="Q36:Q67" si="14">IF(ISBLANK(K36),"",IF(L36, "https://raw.githubusercontent.com/PatrickVibild/TellusAmazonPictures/master/pictures/"&amp;K36&amp;"/5.jpg", ""))</f>
        <v/>
      </c>
      <c r="R36" t="str">
        <f t="shared" ref="R36:R67" si="15">IF(ISBLANK(K36),"",IF(L36, "https://raw.githubusercontent.com/PatrickVibild/TellusAmazonPictures/master/pictures/"&amp;K36&amp;"/6.jpg", ""))</f>
        <v/>
      </c>
      <c r="S36" t="str">
        <f t="shared" ref="S36:S67" si="16">IF(ISBLANK(K36),"",IF(L36, "https://raw.githubusercontent.com/PatrickVibild/TellusAmazonPictures/master/pictures/"&amp;K36&amp;"/7.jpg", ""))</f>
        <v/>
      </c>
      <c r="T36" t="str">
        <f t="shared" ref="T36:T67" si="17">IF(ISBLANK(K36),"",IF(L36, "https://raw.githubusercontent.com/PatrickVibild/TellusAmazonPictures/master/pictures/"&amp;K36&amp;"/8.jpg",""))</f>
        <v/>
      </c>
      <c r="U36" t="str">
        <f t="shared" ref="U36:U67" si="18">IF(ISBLANK(K36),"",IF(L36, "https://raw.githubusercontent.com/PatrickVibild/TellusAmazonPictures/master/pictures/"&amp;K36&amp;"/9.jpg", ""))</f>
        <v/>
      </c>
      <c r="V36" s="43">
        <f>MATCH(G36,options!$D$1:$D$20,0)</f>
        <v>11</v>
      </c>
      <c r="GK36">
        <f t="shared" ref="GK36:GK67" si="19">K36</f>
        <v>0</v>
      </c>
    </row>
    <row r="37" spans="1:193" ht="14" customHeight="1" x14ac:dyDescent="0.15">
      <c r="A37" t="s">
        <v>416</v>
      </c>
      <c r="B37" s="53" t="s">
        <v>390</v>
      </c>
      <c r="C37" s="42"/>
      <c r="D37" s="42"/>
      <c r="E37" s="36"/>
      <c r="F37" s="36"/>
      <c r="G37" s="43" t="s">
        <v>397</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44"/>
      <c r="J37" s="45"/>
      <c r="K37" s="36"/>
      <c r="L37" s="46"/>
      <c r="M37" s="47" t="str">
        <f t="shared" si="10"/>
        <v/>
      </c>
      <c r="N37" s="47" t="str">
        <f t="shared" si="11"/>
        <v/>
      </c>
      <c r="O37" s="48" t="str">
        <f t="shared" si="12"/>
        <v/>
      </c>
      <c r="P37" t="str">
        <f t="shared" si="13"/>
        <v/>
      </c>
      <c r="Q37" t="str">
        <f t="shared" si="14"/>
        <v/>
      </c>
      <c r="R37" t="str">
        <f t="shared" si="15"/>
        <v/>
      </c>
      <c r="S37" t="str">
        <f t="shared" si="16"/>
        <v/>
      </c>
      <c r="T37" t="str">
        <f t="shared" si="17"/>
        <v/>
      </c>
      <c r="U37" t="str">
        <f t="shared" si="18"/>
        <v/>
      </c>
      <c r="V37" s="43">
        <f>MATCH(G37,options!$D$1:$D$20,0)</f>
        <v>12</v>
      </c>
      <c r="GK37">
        <f t="shared" si="19"/>
        <v>0</v>
      </c>
    </row>
    <row r="38" spans="1:193" x14ac:dyDescent="0.15">
      <c r="C38" s="42"/>
      <c r="D38" s="42"/>
      <c r="E38" s="36"/>
      <c r="F38" s="36"/>
      <c r="G38" s="43" t="s">
        <v>399</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44"/>
      <c r="J38" s="45"/>
      <c r="K38" s="36"/>
      <c r="L38" s="46"/>
      <c r="M38" s="47" t="str">
        <f t="shared" si="10"/>
        <v/>
      </c>
      <c r="N38" s="47" t="str">
        <f t="shared" si="11"/>
        <v/>
      </c>
      <c r="O38" s="48" t="str">
        <f t="shared" si="12"/>
        <v/>
      </c>
      <c r="P38" t="str">
        <f t="shared" si="13"/>
        <v/>
      </c>
      <c r="Q38" t="str">
        <f t="shared" si="14"/>
        <v/>
      </c>
      <c r="R38" t="str">
        <f t="shared" si="15"/>
        <v/>
      </c>
      <c r="S38" t="str">
        <f t="shared" si="16"/>
        <v/>
      </c>
      <c r="T38" t="str">
        <f t="shared" si="17"/>
        <v/>
      </c>
      <c r="U38" t="str">
        <f t="shared" si="18"/>
        <v/>
      </c>
      <c r="V38" s="43">
        <f>MATCH(G38,options!$D$1:$D$20,0)</f>
        <v>13</v>
      </c>
      <c r="GK38">
        <f t="shared" si="19"/>
        <v>0</v>
      </c>
    </row>
    <row r="39" spans="1:193" x14ac:dyDescent="0.15">
      <c r="C39" s="42"/>
      <c r="D39" s="42"/>
      <c r="E39" s="36"/>
      <c r="F39" s="36"/>
      <c r="G39" s="43" t="s">
        <v>400</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44"/>
      <c r="J39" s="45"/>
      <c r="K39" s="36"/>
      <c r="L39" s="46"/>
      <c r="M39" s="47" t="str">
        <f t="shared" si="10"/>
        <v/>
      </c>
      <c r="N39" s="47" t="str">
        <f t="shared" si="11"/>
        <v/>
      </c>
      <c r="O39" s="48" t="str">
        <f t="shared" si="12"/>
        <v/>
      </c>
      <c r="P39" t="str">
        <f t="shared" si="13"/>
        <v/>
      </c>
      <c r="Q39" t="str">
        <f t="shared" si="14"/>
        <v/>
      </c>
      <c r="R39" t="str">
        <f t="shared" si="15"/>
        <v/>
      </c>
      <c r="S39" t="str">
        <f t="shared" si="16"/>
        <v/>
      </c>
      <c r="T39" t="str">
        <f t="shared" si="17"/>
        <v/>
      </c>
      <c r="U39" t="str">
        <f t="shared" si="18"/>
        <v/>
      </c>
      <c r="V39" s="43">
        <f>MATCH(G39,options!$D$1:$D$20,0)</f>
        <v>14</v>
      </c>
      <c r="GK39">
        <f t="shared" si="19"/>
        <v>0</v>
      </c>
    </row>
    <row r="40" spans="1:193" x14ac:dyDescent="0.15">
      <c r="C40" s="42"/>
      <c r="D40" s="42"/>
      <c r="E40" s="36"/>
      <c r="F40" s="36"/>
      <c r="G40" s="43" t="s">
        <v>387</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44"/>
      <c r="J40" s="45"/>
      <c r="K40" s="36"/>
      <c r="L40" s="46"/>
      <c r="M40" s="47" t="str">
        <f t="shared" si="10"/>
        <v/>
      </c>
      <c r="N40" s="47" t="str">
        <f t="shared" si="11"/>
        <v/>
      </c>
      <c r="O40" s="48" t="str">
        <f t="shared" si="12"/>
        <v/>
      </c>
      <c r="P40" t="str">
        <f t="shared" si="13"/>
        <v/>
      </c>
      <c r="Q40" t="str">
        <f t="shared" si="14"/>
        <v/>
      </c>
      <c r="R40" t="str">
        <f t="shared" si="15"/>
        <v/>
      </c>
      <c r="S40" t="str">
        <f t="shared" si="16"/>
        <v/>
      </c>
      <c r="T40" t="str">
        <f t="shared" si="17"/>
        <v/>
      </c>
      <c r="U40" t="str">
        <f t="shared" si="18"/>
        <v/>
      </c>
      <c r="V40" s="43">
        <f>MATCH(G40,options!$D$1:$D$20,0)</f>
        <v>15</v>
      </c>
      <c r="GK40">
        <f t="shared" si="19"/>
        <v>0</v>
      </c>
    </row>
    <row r="41" spans="1:193" x14ac:dyDescent="0.15">
      <c r="C41" s="42"/>
      <c r="D41" s="42"/>
      <c r="E41" s="36"/>
      <c r="F41" s="36"/>
      <c r="G41" s="43" t="s">
        <v>388</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44"/>
      <c r="J41" s="45"/>
      <c r="K41" s="36"/>
      <c r="L41" s="46"/>
      <c r="M41" s="47" t="str">
        <f t="shared" si="10"/>
        <v/>
      </c>
      <c r="N41" s="47" t="str">
        <f t="shared" si="11"/>
        <v/>
      </c>
      <c r="O41" s="48" t="str">
        <f t="shared" si="12"/>
        <v/>
      </c>
      <c r="P41" t="str">
        <f t="shared" si="13"/>
        <v/>
      </c>
      <c r="Q41" t="str">
        <f t="shared" si="14"/>
        <v/>
      </c>
      <c r="R41" t="str">
        <f t="shared" si="15"/>
        <v/>
      </c>
      <c r="S41" t="str">
        <f t="shared" si="16"/>
        <v/>
      </c>
      <c r="T41" t="str">
        <f t="shared" si="17"/>
        <v/>
      </c>
      <c r="U41" t="str">
        <f t="shared" si="18"/>
        <v/>
      </c>
      <c r="V41" s="43">
        <f>MATCH(G41,options!$D$1:$D$20,0)</f>
        <v>16</v>
      </c>
      <c r="GK41">
        <f t="shared" si="19"/>
        <v>0</v>
      </c>
    </row>
    <row r="42" spans="1:193" x14ac:dyDescent="0.15">
      <c r="C42" s="42"/>
      <c r="D42" s="42"/>
      <c r="E42" s="36"/>
      <c r="F42" s="36"/>
      <c r="G42" s="43" t="s">
        <v>403</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44"/>
      <c r="J42" s="45"/>
      <c r="K42" s="36"/>
      <c r="L42" s="46"/>
      <c r="M42" s="47" t="str">
        <f t="shared" si="10"/>
        <v/>
      </c>
      <c r="N42" s="47" t="str">
        <f t="shared" si="11"/>
        <v/>
      </c>
      <c r="O42" s="48" t="str">
        <f t="shared" si="12"/>
        <v/>
      </c>
      <c r="P42" t="str">
        <f t="shared" si="13"/>
        <v/>
      </c>
      <c r="Q42" t="str">
        <f t="shared" si="14"/>
        <v/>
      </c>
      <c r="R42" t="str">
        <f t="shared" si="15"/>
        <v/>
      </c>
      <c r="S42" t="str">
        <f t="shared" si="16"/>
        <v/>
      </c>
      <c r="T42" t="str">
        <f t="shared" si="17"/>
        <v/>
      </c>
      <c r="U42" t="str">
        <f t="shared" si="18"/>
        <v/>
      </c>
      <c r="V42" s="43">
        <f>MATCH(G42,options!$D$1:$D$20,0)</f>
        <v>17</v>
      </c>
      <c r="GK42">
        <f t="shared" si="19"/>
        <v>0</v>
      </c>
    </row>
    <row r="43" spans="1:193" x14ac:dyDescent="0.15">
      <c r="C43" s="42"/>
      <c r="D43" s="42"/>
      <c r="E43" s="36"/>
      <c r="F43" s="36"/>
      <c r="G43" s="43" t="s">
        <v>390</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10"/>
        <v/>
      </c>
      <c r="N43" s="47" t="str">
        <f t="shared" si="11"/>
        <v/>
      </c>
      <c r="O43" s="48" t="str">
        <f t="shared" si="12"/>
        <v/>
      </c>
      <c r="P43" t="str">
        <f t="shared" si="13"/>
        <v/>
      </c>
      <c r="Q43" t="str">
        <f t="shared" si="14"/>
        <v/>
      </c>
      <c r="R43" t="str">
        <f t="shared" si="15"/>
        <v/>
      </c>
      <c r="S43" t="str">
        <f t="shared" si="16"/>
        <v/>
      </c>
      <c r="T43" t="str">
        <f t="shared" si="17"/>
        <v/>
      </c>
      <c r="U43" t="str">
        <f t="shared" si="18"/>
        <v/>
      </c>
      <c r="V43" s="43">
        <f>MATCH(G43,options!$D$1:$D$20,0)</f>
        <v>18</v>
      </c>
      <c r="GK43">
        <f t="shared" si="19"/>
        <v>0</v>
      </c>
    </row>
    <row r="44" spans="1:193"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10"/>
        <v/>
      </c>
      <c r="N44" s="47" t="str">
        <f t="shared" si="11"/>
        <v/>
      </c>
      <c r="O44" s="48" t="str">
        <f t="shared" si="12"/>
        <v/>
      </c>
      <c r="P44" t="str">
        <f t="shared" si="13"/>
        <v/>
      </c>
      <c r="Q44" t="str">
        <f t="shared" si="14"/>
        <v/>
      </c>
      <c r="R44" t="str">
        <f t="shared" si="15"/>
        <v/>
      </c>
      <c r="S44" t="str">
        <f t="shared" si="16"/>
        <v/>
      </c>
      <c r="T44" t="str">
        <f t="shared" si="17"/>
        <v/>
      </c>
      <c r="U44" t="str">
        <f t="shared" si="18"/>
        <v/>
      </c>
      <c r="V44" s="43" t="e">
        <f>MATCH(G44,options!$D$1:$D$20,0)</f>
        <v>#N/A</v>
      </c>
      <c r="GK44">
        <f t="shared" si="19"/>
        <v>0</v>
      </c>
    </row>
    <row r="45" spans="1:193"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10"/>
        <v/>
      </c>
      <c r="N45" s="47" t="str">
        <f t="shared" si="11"/>
        <v/>
      </c>
      <c r="O45" s="48" t="str">
        <f t="shared" si="12"/>
        <v/>
      </c>
      <c r="P45" t="str">
        <f t="shared" si="13"/>
        <v/>
      </c>
      <c r="Q45" t="str">
        <f t="shared" si="14"/>
        <v/>
      </c>
      <c r="R45" t="str">
        <f t="shared" si="15"/>
        <v/>
      </c>
      <c r="S45" t="str">
        <f t="shared" si="16"/>
        <v/>
      </c>
      <c r="T45" t="str">
        <f t="shared" si="17"/>
        <v/>
      </c>
      <c r="U45" t="str">
        <f t="shared" si="18"/>
        <v/>
      </c>
      <c r="V45" s="43" t="e">
        <f>MATCH(G45,options!$D$1:$D$20,0)</f>
        <v>#N/A</v>
      </c>
      <c r="GK45">
        <f t="shared" si="19"/>
        <v>0</v>
      </c>
    </row>
    <row r="46" spans="1:193"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10"/>
        <v/>
      </c>
      <c r="N46" s="47" t="str">
        <f t="shared" si="11"/>
        <v/>
      </c>
      <c r="O46" s="48" t="str">
        <f t="shared" si="12"/>
        <v/>
      </c>
      <c r="P46" t="str">
        <f t="shared" si="13"/>
        <v/>
      </c>
      <c r="Q46" t="str">
        <f t="shared" si="14"/>
        <v/>
      </c>
      <c r="R46" t="str">
        <f t="shared" si="15"/>
        <v/>
      </c>
      <c r="S46" t="str">
        <f t="shared" si="16"/>
        <v/>
      </c>
      <c r="T46" t="str">
        <f t="shared" si="17"/>
        <v/>
      </c>
      <c r="U46" t="str">
        <f t="shared" si="18"/>
        <v/>
      </c>
      <c r="V46" s="43" t="e">
        <f>MATCH(G46,options!$D$1:$D$20,0)</f>
        <v>#N/A</v>
      </c>
      <c r="GK46">
        <f t="shared" si="19"/>
        <v>0</v>
      </c>
    </row>
    <row r="47" spans="1:193"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10"/>
        <v/>
      </c>
      <c r="N47" s="47" t="str">
        <f t="shared" si="11"/>
        <v/>
      </c>
      <c r="O47" s="48" t="str">
        <f t="shared" si="12"/>
        <v/>
      </c>
      <c r="P47" t="str">
        <f t="shared" si="13"/>
        <v/>
      </c>
      <c r="Q47" t="str">
        <f t="shared" si="14"/>
        <v/>
      </c>
      <c r="R47" t="str">
        <f t="shared" si="15"/>
        <v/>
      </c>
      <c r="S47" t="str">
        <f t="shared" si="16"/>
        <v/>
      </c>
      <c r="T47" t="str">
        <f t="shared" si="17"/>
        <v/>
      </c>
      <c r="U47" t="str">
        <f t="shared" si="18"/>
        <v/>
      </c>
      <c r="V47" s="43" t="e">
        <f>MATCH(G47,options!$D$1:$D$20,0)</f>
        <v>#N/A</v>
      </c>
      <c r="GK47">
        <f t="shared" si="19"/>
        <v>0</v>
      </c>
    </row>
    <row r="48" spans="1:193"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10"/>
        <v/>
      </c>
      <c r="N48" s="47" t="str">
        <f t="shared" si="11"/>
        <v/>
      </c>
      <c r="O48" s="48" t="str">
        <f t="shared" si="12"/>
        <v/>
      </c>
      <c r="P48" t="str">
        <f t="shared" si="13"/>
        <v/>
      </c>
      <c r="Q48" t="str">
        <f t="shared" si="14"/>
        <v/>
      </c>
      <c r="R48" t="str">
        <f t="shared" si="15"/>
        <v/>
      </c>
      <c r="S48" t="str">
        <f t="shared" si="16"/>
        <v/>
      </c>
      <c r="T48" t="str">
        <f t="shared" si="17"/>
        <v/>
      </c>
      <c r="U48" t="str">
        <f t="shared" si="18"/>
        <v/>
      </c>
      <c r="V48" s="43" t="e">
        <f>MATCH(G48,options!$D$1:$D$20,0)</f>
        <v>#N/A</v>
      </c>
      <c r="GK48">
        <f t="shared" si="19"/>
        <v>0</v>
      </c>
    </row>
    <row r="49" spans="5:193"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10"/>
        <v/>
      </c>
      <c r="N49" s="47" t="str">
        <f t="shared" si="11"/>
        <v/>
      </c>
      <c r="O49" s="48" t="str">
        <f t="shared" si="12"/>
        <v/>
      </c>
      <c r="P49" t="str">
        <f t="shared" si="13"/>
        <v/>
      </c>
      <c r="Q49" t="str">
        <f t="shared" si="14"/>
        <v/>
      </c>
      <c r="R49" t="str">
        <f t="shared" si="15"/>
        <v/>
      </c>
      <c r="S49" t="str">
        <f t="shared" si="16"/>
        <v/>
      </c>
      <c r="T49" t="str">
        <f t="shared" si="17"/>
        <v/>
      </c>
      <c r="U49" t="str">
        <f t="shared" si="18"/>
        <v/>
      </c>
      <c r="V49" s="43" t="e">
        <f>MATCH(G49,options!$D$1:$D$20,0)</f>
        <v>#N/A</v>
      </c>
      <c r="GK49">
        <f t="shared" si="19"/>
        <v>0</v>
      </c>
    </row>
    <row r="50" spans="5:193"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10"/>
        <v/>
      </c>
      <c r="N50" s="47" t="str">
        <f t="shared" si="11"/>
        <v/>
      </c>
      <c r="O50" s="48" t="str">
        <f t="shared" si="12"/>
        <v/>
      </c>
      <c r="P50" t="str">
        <f t="shared" si="13"/>
        <v/>
      </c>
      <c r="Q50" t="str">
        <f t="shared" si="14"/>
        <v/>
      </c>
      <c r="R50" t="str">
        <f t="shared" si="15"/>
        <v/>
      </c>
      <c r="S50" t="str">
        <f t="shared" si="16"/>
        <v/>
      </c>
      <c r="T50" t="str">
        <f t="shared" si="17"/>
        <v/>
      </c>
      <c r="U50" t="str">
        <f t="shared" si="18"/>
        <v/>
      </c>
      <c r="V50" s="43" t="e">
        <f>MATCH(G50,options!$D$1:$D$20,0)</f>
        <v>#N/A</v>
      </c>
      <c r="GK50">
        <f t="shared" si="19"/>
        <v>0</v>
      </c>
    </row>
    <row r="51" spans="5:193"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10"/>
        <v/>
      </c>
      <c r="N51" s="47" t="str">
        <f t="shared" si="11"/>
        <v/>
      </c>
      <c r="O51" s="48" t="str">
        <f t="shared" si="12"/>
        <v/>
      </c>
      <c r="P51" t="str">
        <f t="shared" si="13"/>
        <v/>
      </c>
      <c r="Q51" t="str">
        <f t="shared" si="14"/>
        <v/>
      </c>
      <c r="R51" t="str">
        <f t="shared" si="15"/>
        <v/>
      </c>
      <c r="S51" t="str">
        <f t="shared" si="16"/>
        <v/>
      </c>
      <c r="T51" t="str">
        <f t="shared" si="17"/>
        <v/>
      </c>
      <c r="U51" t="str">
        <f t="shared" si="18"/>
        <v/>
      </c>
      <c r="V51" s="43" t="e">
        <f>MATCH(G51,options!$D$1:$D$20,0)</f>
        <v>#N/A</v>
      </c>
      <c r="GK51">
        <f t="shared" si="19"/>
        <v>0</v>
      </c>
    </row>
    <row r="52" spans="5:193"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10"/>
        <v/>
      </c>
      <c r="N52" s="47" t="str">
        <f t="shared" si="11"/>
        <v/>
      </c>
      <c r="O52" s="48" t="str">
        <f t="shared" si="12"/>
        <v/>
      </c>
      <c r="P52" t="str">
        <f t="shared" si="13"/>
        <v/>
      </c>
      <c r="Q52" t="str">
        <f t="shared" si="14"/>
        <v/>
      </c>
      <c r="R52" t="str">
        <f t="shared" si="15"/>
        <v/>
      </c>
      <c r="S52" t="str">
        <f t="shared" si="16"/>
        <v/>
      </c>
      <c r="T52" t="str">
        <f t="shared" si="17"/>
        <v/>
      </c>
      <c r="U52" t="str">
        <f t="shared" si="18"/>
        <v/>
      </c>
      <c r="V52" s="43" t="e">
        <f>MATCH(G52,options!$D$1:$D$20,0)</f>
        <v>#N/A</v>
      </c>
      <c r="GK52">
        <f t="shared" si="19"/>
        <v>0</v>
      </c>
    </row>
    <row r="53" spans="5:193"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10"/>
        <v/>
      </c>
      <c r="N53" s="47" t="str">
        <f t="shared" si="11"/>
        <v/>
      </c>
      <c r="O53" s="48" t="str">
        <f t="shared" si="12"/>
        <v/>
      </c>
      <c r="P53" t="str">
        <f t="shared" si="13"/>
        <v/>
      </c>
      <c r="Q53" t="str">
        <f t="shared" si="14"/>
        <v/>
      </c>
      <c r="R53" t="str">
        <f t="shared" si="15"/>
        <v/>
      </c>
      <c r="S53" t="str">
        <f t="shared" si="16"/>
        <v/>
      </c>
      <c r="T53" t="str">
        <f t="shared" si="17"/>
        <v/>
      </c>
      <c r="U53" t="str">
        <f t="shared" si="18"/>
        <v/>
      </c>
      <c r="V53" s="43" t="e">
        <f>MATCH(G53,options!$D$1:$D$20,0)</f>
        <v>#N/A</v>
      </c>
      <c r="GK53">
        <f t="shared" si="19"/>
        <v>0</v>
      </c>
    </row>
    <row r="54" spans="5:193"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10"/>
        <v/>
      </c>
      <c r="N54" s="47" t="str">
        <f t="shared" si="11"/>
        <v/>
      </c>
      <c r="O54" s="48" t="str">
        <f t="shared" si="12"/>
        <v/>
      </c>
      <c r="P54" t="str">
        <f t="shared" si="13"/>
        <v/>
      </c>
      <c r="Q54" t="str">
        <f t="shared" si="14"/>
        <v/>
      </c>
      <c r="R54" t="str">
        <f t="shared" si="15"/>
        <v/>
      </c>
      <c r="S54" t="str">
        <f t="shared" si="16"/>
        <v/>
      </c>
      <c r="T54" t="str">
        <f t="shared" si="17"/>
        <v/>
      </c>
      <c r="U54" t="str">
        <f t="shared" si="18"/>
        <v/>
      </c>
      <c r="V54" s="43" t="e">
        <f>MATCH(G54,options!$D$1:$D$20,0)</f>
        <v>#N/A</v>
      </c>
      <c r="GK54">
        <f t="shared" si="19"/>
        <v>0</v>
      </c>
    </row>
    <row r="55" spans="5:193"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10"/>
        <v/>
      </c>
      <c r="N55" s="47" t="str">
        <f t="shared" si="11"/>
        <v/>
      </c>
      <c r="O55" s="48" t="str">
        <f t="shared" si="12"/>
        <v/>
      </c>
      <c r="P55" t="str">
        <f t="shared" si="13"/>
        <v/>
      </c>
      <c r="Q55" t="str">
        <f t="shared" si="14"/>
        <v/>
      </c>
      <c r="R55" t="str">
        <f t="shared" si="15"/>
        <v/>
      </c>
      <c r="S55" t="str">
        <f t="shared" si="16"/>
        <v/>
      </c>
      <c r="T55" t="str">
        <f t="shared" si="17"/>
        <v/>
      </c>
      <c r="U55" t="str">
        <f t="shared" si="18"/>
        <v/>
      </c>
      <c r="V55" s="43" t="e">
        <f>MATCH(G55,options!$D$1:$D$20,0)</f>
        <v>#N/A</v>
      </c>
      <c r="GK55">
        <f t="shared" si="19"/>
        <v>0</v>
      </c>
    </row>
    <row r="56" spans="5:193"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10"/>
        <v/>
      </c>
      <c r="N56" s="47" t="str">
        <f t="shared" si="11"/>
        <v/>
      </c>
      <c r="O56" s="48" t="str">
        <f t="shared" si="12"/>
        <v/>
      </c>
      <c r="P56" t="str">
        <f t="shared" si="13"/>
        <v/>
      </c>
      <c r="Q56" t="str">
        <f t="shared" si="14"/>
        <v/>
      </c>
      <c r="R56" t="str">
        <f t="shared" si="15"/>
        <v/>
      </c>
      <c r="S56" t="str">
        <f t="shared" si="16"/>
        <v/>
      </c>
      <c r="T56" t="str">
        <f t="shared" si="17"/>
        <v/>
      </c>
      <c r="U56" t="str">
        <f t="shared" si="18"/>
        <v/>
      </c>
      <c r="V56" s="43" t="e">
        <f>MATCH(G56,options!$D$1:$D$20,0)</f>
        <v>#N/A</v>
      </c>
      <c r="GK56">
        <f t="shared" si="19"/>
        <v>0</v>
      </c>
    </row>
    <row r="57" spans="5:193"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10"/>
        <v/>
      </c>
      <c r="N57" s="47" t="str">
        <f t="shared" si="11"/>
        <v/>
      </c>
      <c r="O57" s="48" t="str">
        <f t="shared" si="12"/>
        <v/>
      </c>
      <c r="P57" t="str">
        <f t="shared" si="13"/>
        <v/>
      </c>
      <c r="Q57" t="str">
        <f t="shared" si="14"/>
        <v/>
      </c>
      <c r="R57" t="str">
        <f t="shared" si="15"/>
        <v/>
      </c>
      <c r="S57" t="str">
        <f t="shared" si="16"/>
        <v/>
      </c>
      <c r="T57" t="str">
        <f t="shared" si="17"/>
        <v/>
      </c>
      <c r="U57" t="str">
        <f t="shared" si="18"/>
        <v/>
      </c>
      <c r="V57" s="43" t="e">
        <f>MATCH(G57,options!$D$1:$D$20,0)</f>
        <v>#N/A</v>
      </c>
      <c r="GK57">
        <f t="shared" si="19"/>
        <v>0</v>
      </c>
    </row>
    <row r="58" spans="5:193"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10"/>
        <v/>
      </c>
      <c r="N58" s="47" t="str">
        <f t="shared" si="11"/>
        <v/>
      </c>
      <c r="O58" s="48" t="str">
        <f t="shared" si="12"/>
        <v/>
      </c>
      <c r="P58" t="str">
        <f t="shared" si="13"/>
        <v/>
      </c>
      <c r="Q58" t="str">
        <f t="shared" si="14"/>
        <v/>
      </c>
      <c r="R58" t="str">
        <f t="shared" si="15"/>
        <v/>
      </c>
      <c r="S58" t="str">
        <f t="shared" si="16"/>
        <v/>
      </c>
      <c r="T58" t="str">
        <f t="shared" si="17"/>
        <v/>
      </c>
      <c r="U58" t="str">
        <f t="shared" si="18"/>
        <v/>
      </c>
      <c r="V58" s="43" t="e">
        <f>MATCH(G58,options!$D$1:$D$20,0)</f>
        <v>#N/A</v>
      </c>
      <c r="GK58">
        <f t="shared" si="19"/>
        <v>0</v>
      </c>
    </row>
    <row r="59" spans="5:193"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10"/>
        <v/>
      </c>
      <c r="N59" s="47" t="str">
        <f t="shared" si="11"/>
        <v/>
      </c>
      <c r="O59" s="48" t="str">
        <f t="shared" si="12"/>
        <v/>
      </c>
      <c r="P59" t="str">
        <f t="shared" si="13"/>
        <v/>
      </c>
      <c r="Q59" t="str">
        <f t="shared" si="14"/>
        <v/>
      </c>
      <c r="R59" t="str">
        <f t="shared" si="15"/>
        <v/>
      </c>
      <c r="S59" t="str">
        <f t="shared" si="16"/>
        <v/>
      </c>
      <c r="T59" t="str">
        <f t="shared" si="17"/>
        <v/>
      </c>
      <c r="U59" t="str">
        <f t="shared" si="18"/>
        <v/>
      </c>
      <c r="V59" s="43" t="e">
        <f>MATCH(G59,options!$D$1:$D$20,0)</f>
        <v>#N/A</v>
      </c>
      <c r="GK59">
        <f t="shared" si="19"/>
        <v>0</v>
      </c>
    </row>
    <row r="60" spans="5:193"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10"/>
        <v/>
      </c>
      <c r="N60" s="47" t="str">
        <f t="shared" si="11"/>
        <v/>
      </c>
      <c r="O60" s="48" t="str">
        <f t="shared" si="12"/>
        <v/>
      </c>
      <c r="P60" t="str">
        <f t="shared" si="13"/>
        <v/>
      </c>
      <c r="Q60" t="str">
        <f t="shared" si="14"/>
        <v/>
      </c>
      <c r="R60" t="str">
        <f t="shared" si="15"/>
        <v/>
      </c>
      <c r="S60" t="str">
        <f t="shared" si="16"/>
        <v/>
      </c>
      <c r="T60" t="str">
        <f t="shared" si="17"/>
        <v/>
      </c>
      <c r="U60" t="str">
        <f t="shared" si="18"/>
        <v/>
      </c>
      <c r="V60" s="43" t="e">
        <f>MATCH(G60,options!$D$1:$D$20,0)</f>
        <v>#N/A</v>
      </c>
      <c r="GK60">
        <f t="shared" si="19"/>
        <v>0</v>
      </c>
    </row>
    <row r="61" spans="5:193"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10"/>
        <v/>
      </c>
      <c r="N61" s="47" t="str">
        <f t="shared" si="11"/>
        <v/>
      </c>
      <c r="O61" s="48" t="str">
        <f t="shared" si="12"/>
        <v/>
      </c>
      <c r="P61" t="str">
        <f t="shared" si="13"/>
        <v/>
      </c>
      <c r="Q61" t="str">
        <f t="shared" si="14"/>
        <v/>
      </c>
      <c r="R61" t="str">
        <f t="shared" si="15"/>
        <v/>
      </c>
      <c r="S61" t="str">
        <f t="shared" si="16"/>
        <v/>
      </c>
      <c r="T61" t="str">
        <f t="shared" si="17"/>
        <v/>
      </c>
      <c r="U61" t="str">
        <f t="shared" si="18"/>
        <v/>
      </c>
      <c r="V61" s="43" t="e">
        <f>MATCH(G61,options!$D$1:$D$20,0)</f>
        <v>#N/A</v>
      </c>
      <c r="GK61">
        <f t="shared" si="19"/>
        <v>0</v>
      </c>
    </row>
    <row r="62" spans="5:193"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10"/>
        <v/>
      </c>
      <c r="N62" s="47" t="str">
        <f t="shared" si="11"/>
        <v/>
      </c>
      <c r="O62" s="48" t="str">
        <f t="shared" si="12"/>
        <v/>
      </c>
      <c r="P62" t="str">
        <f t="shared" si="13"/>
        <v/>
      </c>
      <c r="Q62" t="str">
        <f t="shared" si="14"/>
        <v/>
      </c>
      <c r="R62" t="str">
        <f t="shared" si="15"/>
        <v/>
      </c>
      <c r="S62" t="str">
        <f t="shared" si="16"/>
        <v/>
      </c>
      <c r="T62" t="str">
        <f t="shared" si="17"/>
        <v/>
      </c>
      <c r="U62" t="str">
        <f t="shared" si="18"/>
        <v/>
      </c>
      <c r="V62" s="43" t="e">
        <f>MATCH(G62,options!$D$1:$D$20,0)</f>
        <v>#N/A</v>
      </c>
      <c r="GK62">
        <f t="shared" si="19"/>
        <v>0</v>
      </c>
    </row>
    <row r="63" spans="5:193"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10"/>
        <v/>
      </c>
      <c r="N63" s="47" t="str">
        <f t="shared" si="11"/>
        <v/>
      </c>
      <c r="O63" s="48" t="str">
        <f t="shared" si="12"/>
        <v/>
      </c>
      <c r="P63" t="str">
        <f t="shared" si="13"/>
        <v/>
      </c>
      <c r="Q63" t="str">
        <f t="shared" si="14"/>
        <v/>
      </c>
      <c r="R63" t="str">
        <f t="shared" si="15"/>
        <v/>
      </c>
      <c r="S63" t="str">
        <f t="shared" si="16"/>
        <v/>
      </c>
      <c r="T63" t="str">
        <f t="shared" si="17"/>
        <v/>
      </c>
      <c r="U63" t="str">
        <f t="shared" si="18"/>
        <v/>
      </c>
      <c r="V63" s="43" t="e">
        <f>MATCH(G63,options!$D$1:$D$20,0)</f>
        <v>#N/A</v>
      </c>
      <c r="GK63">
        <f t="shared" si="19"/>
        <v>0</v>
      </c>
    </row>
    <row r="64" spans="5:193"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10"/>
        <v/>
      </c>
      <c r="N64" s="47" t="str">
        <f t="shared" si="11"/>
        <v/>
      </c>
      <c r="O64" s="48" t="str">
        <f t="shared" si="12"/>
        <v/>
      </c>
      <c r="P64" t="str">
        <f t="shared" si="13"/>
        <v/>
      </c>
      <c r="Q64" t="str">
        <f t="shared" si="14"/>
        <v/>
      </c>
      <c r="R64" t="str">
        <f t="shared" si="15"/>
        <v/>
      </c>
      <c r="S64" t="str">
        <f t="shared" si="16"/>
        <v/>
      </c>
      <c r="T64" t="str">
        <f t="shared" si="17"/>
        <v/>
      </c>
      <c r="U64" t="str">
        <f t="shared" si="18"/>
        <v/>
      </c>
      <c r="V64" s="43" t="e">
        <f>MATCH(G64,options!$D$1:$D$20,0)</f>
        <v>#N/A</v>
      </c>
      <c r="GK64">
        <f t="shared" si="19"/>
        <v>0</v>
      </c>
    </row>
    <row r="65" spans="5:193"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10"/>
        <v/>
      </c>
      <c r="N65" s="47" t="str">
        <f t="shared" si="11"/>
        <v/>
      </c>
      <c r="O65" s="48" t="str">
        <f t="shared" si="12"/>
        <v/>
      </c>
      <c r="P65" t="str">
        <f t="shared" si="13"/>
        <v/>
      </c>
      <c r="Q65" t="str">
        <f t="shared" si="14"/>
        <v/>
      </c>
      <c r="R65" t="str">
        <f t="shared" si="15"/>
        <v/>
      </c>
      <c r="S65" t="str">
        <f t="shared" si="16"/>
        <v/>
      </c>
      <c r="T65" t="str">
        <f t="shared" si="17"/>
        <v/>
      </c>
      <c r="U65" t="str">
        <f t="shared" si="18"/>
        <v/>
      </c>
      <c r="V65" s="43" t="e">
        <f>MATCH(G65,options!$D$1:$D$20,0)</f>
        <v>#N/A</v>
      </c>
      <c r="GK65">
        <f t="shared" si="19"/>
        <v>0</v>
      </c>
    </row>
    <row r="66" spans="5:193"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10"/>
        <v/>
      </c>
      <c r="N66" s="47" t="str">
        <f t="shared" si="11"/>
        <v/>
      </c>
      <c r="O66" s="48" t="str">
        <f t="shared" si="12"/>
        <v/>
      </c>
      <c r="P66" t="str">
        <f t="shared" si="13"/>
        <v/>
      </c>
      <c r="Q66" t="str">
        <f t="shared" si="14"/>
        <v/>
      </c>
      <c r="R66" t="str">
        <f t="shared" si="15"/>
        <v/>
      </c>
      <c r="S66" t="str">
        <f t="shared" si="16"/>
        <v/>
      </c>
      <c r="T66" t="str">
        <f t="shared" si="17"/>
        <v/>
      </c>
      <c r="U66" t="str">
        <f t="shared" si="18"/>
        <v/>
      </c>
      <c r="V66" s="43" t="e">
        <f>MATCH(G66,options!$D$1:$D$20,0)</f>
        <v>#N/A</v>
      </c>
      <c r="GK66">
        <f t="shared" si="19"/>
        <v>0</v>
      </c>
    </row>
    <row r="67" spans="5:193"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10"/>
        <v/>
      </c>
      <c r="N67" s="47" t="str">
        <f t="shared" si="11"/>
        <v/>
      </c>
      <c r="O67" s="48" t="str">
        <f t="shared" si="12"/>
        <v/>
      </c>
      <c r="P67" t="str">
        <f t="shared" si="13"/>
        <v/>
      </c>
      <c r="Q67" t="str">
        <f t="shared" si="14"/>
        <v/>
      </c>
      <c r="R67" t="str">
        <f t="shared" si="15"/>
        <v/>
      </c>
      <c r="S67" t="str">
        <f t="shared" si="16"/>
        <v/>
      </c>
      <c r="T67" t="str">
        <f t="shared" si="17"/>
        <v/>
      </c>
      <c r="U67" t="str">
        <f t="shared" si="18"/>
        <v/>
      </c>
      <c r="V67" s="43" t="e">
        <f>MATCH(G67,options!$D$1:$D$20,0)</f>
        <v>#N/A</v>
      </c>
      <c r="GK67">
        <f t="shared" si="19"/>
        <v>0</v>
      </c>
    </row>
    <row r="68" spans="5:193"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20">IF(ISBLANK(K68),"",IF(L68, "https://raw.githubusercontent.com/PatrickVibild/TellusAmazonPictures/master/pictures/"&amp;K68&amp;"/1.jpg","https://download.lenovo.com/Images/Parts/"&amp;K68&amp;"/"&amp;K68&amp;"_A.jpg"))</f>
        <v/>
      </c>
      <c r="N68" s="47" t="str">
        <f t="shared" ref="N68:N103" si="21">IF(ISBLANK(K68),"",IF(L68, "https://raw.githubusercontent.com/PatrickVibild/TellusAmazonPictures/master/pictures/"&amp;K68&amp;"/2.jpg","https://download.lenovo.com/Images/Parts/"&amp;K68&amp;"/"&amp;K68&amp;"_B.jpg"))</f>
        <v/>
      </c>
      <c r="O68" s="48" t="str">
        <f t="shared" ref="O68:O103" si="22">IF(ISBLANK(K68),"",IF(L68, "https://raw.githubusercontent.com/PatrickVibild/TellusAmazonPictures/master/pictures/"&amp;K68&amp;"/3.jpg","https://download.lenovo.com/Images/Parts/"&amp;K68&amp;"/"&amp;K68&amp;"_details.jpg"))</f>
        <v/>
      </c>
      <c r="P68" t="str">
        <f t="shared" ref="P68:P103" si="23">IF(ISBLANK(K68),"",IF(L68, "https://raw.githubusercontent.com/PatrickVibild/TellusAmazonPictures/master/pictures/"&amp;K68&amp;"/4.jpg", ""))</f>
        <v/>
      </c>
      <c r="Q68" t="str">
        <f t="shared" ref="Q68:Q103" si="24">IF(ISBLANK(K68),"",IF(L68, "https://raw.githubusercontent.com/PatrickVibild/TellusAmazonPictures/master/pictures/"&amp;K68&amp;"/5.jpg", ""))</f>
        <v/>
      </c>
      <c r="R68" t="str">
        <f t="shared" ref="R68:R103" si="25">IF(ISBLANK(K68),"",IF(L68, "https://raw.githubusercontent.com/PatrickVibild/TellusAmazonPictures/master/pictures/"&amp;K68&amp;"/6.jpg", ""))</f>
        <v/>
      </c>
      <c r="S68" t="str">
        <f t="shared" ref="S68:S103" si="26">IF(ISBLANK(K68),"",IF(L68, "https://raw.githubusercontent.com/PatrickVibild/TellusAmazonPictures/master/pictures/"&amp;K68&amp;"/7.jpg", ""))</f>
        <v/>
      </c>
      <c r="T68" t="str">
        <f t="shared" ref="T68:T103" si="27">IF(ISBLANK(K68),"",IF(L68, "https://raw.githubusercontent.com/PatrickVibild/TellusAmazonPictures/master/pictures/"&amp;K68&amp;"/8.jpg",""))</f>
        <v/>
      </c>
      <c r="U68" t="str">
        <f t="shared" ref="U68:U103" si="28">IF(ISBLANK(K68),"",IF(L68, "https://raw.githubusercontent.com/PatrickVibild/TellusAmazonPictures/master/pictures/"&amp;K68&amp;"/9.jpg", ""))</f>
        <v/>
      </c>
      <c r="V68" s="43" t="e">
        <f>MATCH(G68,options!$D$1:$D$20,0)</f>
        <v>#N/A</v>
      </c>
      <c r="GK68">
        <f t="shared" ref="GK68:GK100" si="29">K68</f>
        <v>0</v>
      </c>
    </row>
    <row r="69" spans="5:193"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20"/>
        <v/>
      </c>
      <c r="N69" s="47" t="str">
        <f t="shared" si="21"/>
        <v/>
      </c>
      <c r="O69" s="48" t="str">
        <f t="shared" si="22"/>
        <v/>
      </c>
      <c r="P69" t="str">
        <f t="shared" si="23"/>
        <v/>
      </c>
      <c r="Q69" t="str">
        <f t="shared" si="24"/>
        <v/>
      </c>
      <c r="R69" t="str">
        <f t="shared" si="25"/>
        <v/>
      </c>
      <c r="S69" t="str">
        <f t="shared" si="26"/>
        <v/>
      </c>
      <c r="T69" t="str">
        <f t="shared" si="27"/>
        <v/>
      </c>
      <c r="U69" t="str">
        <f t="shared" si="28"/>
        <v/>
      </c>
      <c r="V69" s="43" t="e">
        <f>MATCH(G69,options!$D$1:$D$20,0)</f>
        <v>#N/A</v>
      </c>
      <c r="GK69">
        <f t="shared" si="29"/>
        <v>0</v>
      </c>
    </row>
    <row r="70" spans="5:193"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20"/>
        <v/>
      </c>
      <c r="N70" s="47" t="str">
        <f t="shared" si="21"/>
        <v/>
      </c>
      <c r="O70" s="48" t="str">
        <f t="shared" si="22"/>
        <v/>
      </c>
      <c r="P70" t="str">
        <f t="shared" si="23"/>
        <v/>
      </c>
      <c r="Q70" t="str">
        <f t="shared" si="24"/>
        <v/>
      </c>
      <c r="R70" t="str">
        <f t="shared" si="25"/>
        <v/>
      </c>
      <c r="S70" t="str">
        <f t="shared" si="26"/>
        <v/>
      </c>
      <c r="T70" t="str">
        <f t="shared" si="27"/>
        <v/>
      </c>
      <c r="U70" t="str">
        <f t="shared" si="28"/>
        <v/>
      </c>
      <c r="V70" s="43" t="e">
        <f>MATCH(G70,options!$D$1:$D$20,0)</f>
        <v>#N/A</v>
      </c>
      <c r="GK70">
        <f t="shared" si="29"/>
        <v>0</v>
      </c>
    </row>
    <row r="71" spans="5:193"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20"/>
        <v/>
      </c>
      <c r="N71" s="47" t="str">
        <f t="shared" si="21"/>
        <v/>
      </c>
      <c r="O71" s="48" t="str">
        <f t="shared" si="22"/>
        <v/>
      </c>
      <c r="P71" t="str">
        <f t="shared" si="23"/>
        <v/>
      </c>
      <c r="Q71" t="str">
        <f t="shared" si="24"/>
        <v/>
      </c>
      <c r="R71" t="str">
        <f t="shared" si="25"/>
        <v/>
      </c>
      <c r="S71" t="str">
        <f t="shared" si="26"/>
        <v/>
      </c>
      <c r="T71" t="str">
        <f t="shared" si="27"/>
        <v/>
      </c>
      <c r="U71" t="str">
        <f t="shared" si="28"/>
        <v/>
      </c>
      <c r="V71" s="43" t="e">
        <f>MATCH(G71,options!$D$1:$D$20,0)</f>
        <v>#N/A</v>
      </c>
      <c r="GK71">
        <f t="shared" si="29"/>
        <v>0</v>
      </c>
    </row>
    <row r="72" spans="5:193"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20"/>
        <v/>
      </c>
      <c r="N72" s="47" t="str">
        <f t="shared" si="21"/>
        <v/>
      </c>
      <c r="O72" s="48" t="str">
        <f t="shared" si="22"/>
        <v/>
      </c>
      <c r="P72" t="str">
        <f t="shared" si="23"/>
        <v/>
      </c>
      <c r="Q72" t="str">
        <f t="shared" si="24"/>
        <v/>
      </c>
      <c r="R72" t="str">
        <f t="shared" si="25"/>
        <v/>
      </c>
      <c r="S72" t="str">
        <f t="shared" si="26"/>
        <v/>
      </c>
      <c r="T72" t="str">
        <f t="shared" si="27"/>
        <v/>
      </c>
      <c r="U72" t="str">
        <f t="shared" si="28"/>
        <v/>
      </c>
      <c r="V72" s="43" t="e">
        <f>MATCH(G72,options!$D$1:$D$20,0)</f>
        <v>#N/A</v>
      </c>
      <c r="GK72">
        <f t="shared" si="29"/>
        <v>0</v>
      </c>
    </row>
    <row r="73" spans="5:193"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20"/>
        <v/>
      </c>
      <c r="N73" s="47" t="str">
        <f t="shared" si="21"/>
        <v/>
      </c>
      <c r="O73" s="48" t="str">
        <f t="shared" si="22"/>
        <v/>
      </c>
      <c r="P73" t="str">
        <f t="shared" si="23"/>
        <v/>
      </c>
      <c r="Q73" t="str">
        <f t="shared" si="24"/>
        <v/>
      </c>
      <c r="R73" t="str">
        <f t="shared" si="25"/>
        <v/>
      </c>
      <c r="S73" t="str">
        <f t="shared" si="26"/>
        <v/>
      </c>
      <c r="T73" t="str">
        <f t="shared" si="27"/>
        <v/>
      </c>
      <c r="U73" t="str">
        <f t="shared" si="28"/>
        <v/>
      </c>
      <c r="V73" s="43" t="e">
        <f>MATCH(G73,options!$D$1:$D$20,0)</f>
        <v>#N/A</v>
      </c>
      <c r="GK73">
        <f t="shared" si="29"/>
        <v>0</v>
      </c>
    </row>
    <row r="74" spans="5:193"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20"/>
        <v/>
      </c>
      <c r="N74" s="47" t="str">
        <f t="shared" si="21"/>
        <v/>
      </c>
      <c r="O74" s="48" t="str">
        <f t="shared" si="22"/>
        <v/>
      </c>
      <c r="P74" t="str">
        <f t="shared" si="23"/>
        <v/>
      </c>
      <c r="Q74" t="str">
        <f t="shared" si="24"/>
        <v/>
      </c>
      <c r="R74" t="str">
        <f t="shared" si="25"/>
        <v/>
      </c>
      <c r="S74" t="str">
        <f t="shared" si="26"/>
        <v/>
      </c>
      <c r="T74" t="str">
        <f t="shared" si="27"/>
        <v/>
      </c>
      <c r="U74" t="str">
        <f t="shared" si="28"/>
        <v/>
      </c>
      <c r="V74" s="43" t="e">
        <f>MATCH(G74,options!$D$1:$D$20,0)</f>
        <v>#N/A</v>
      </c>
      <c r="GK74">
        <f t="shared" si="29"/>
        <v>0</v>
      </c>
    </row>
    <row r="75" spans="5:193"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20"/>
        <v/>
      </c>
      <c r="N75" s="47" t="str">
        <f t="shared" si="21"/>
        <v/>
      </c>
      <c r="O75" s="48" t="str">
        <f t="shared" si="22"/>
        <v/>
      </c>
      <c r="P75" t="str">
        <f t="shared" si="23"/>
        <v/>
      </c>
      <c r="Q75" t="str">
        <f t="shared" si="24"/>
        <v/>
      </c>
      <c r="R75" t="str">
        <f t="shared" si="25"/>
        <v/>
      </c>
      <c r="S75" t="str">
        <f t="shared" si="26"/>
        <v/>
      </c>
      <c r="T75" t="str">
        <f t="shared" si="27"/>
        <v/>
      </c>
      <c r="U75" t="str">
        <f t="shared" si="28"/>
        <v/>
      </c>
      <c r="V75" s="43" t="e">
        <f>MATCH(G75,options!$D$1:$D$20,0)</f>
        <v>#N/A</v>
      </c>
      <c r="GK75">
        <f t="shared" si="29"/>
        <v>0</v>
      </c>
    </row>
    <row r="76" spans="5:193"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20"/>
        <v/>
      </c>
      <c r="N76" s="47" t="str">
        <f t="shared" si="21"/>
        <v/>
      </c>
      <c r="O76" s="48" t="str">
        <f t="shared" si="22"/>
        <v/>
      </c>
      <c r="P76" t="str">
        <f t="shared" si="23"/>
        <v/>
      </c>
      <c r="Q76" t="str">
        <f t="shared" si="24"/>
        <v/>
      </c>
      <c r="R76" t="str">
        <f t="shared" si="25"/>
        <v/>
      </c>
      <c r="S76" t="str">
        <f t="shared" si="26"/>
        <v/>
      </c>
      <c r="T76" t="str">
        <f t="shared" si="27"/>
        <v/>
      </c>
      <c r="U76" t="str">
        <f t="shared" si="28"/>
        <v/>
      </c>
      <c r="V76" s="43" t="e">
        <f>MATCH(G76,options!$D$1:$D$20,0)</f>
        <v>#N/A</v>
      </c>
      <c r="GK76">
        <f t="shared" si="29"/>
        <v>0</v>
      </c>
    </row>
    <row r="77" spans="5:193"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20"/>
        <v/>
      </c>
      <c r="N77" s="47" t="str">
        <f t="shared" si="21"/>
        <v/>
      </c>
      <c r="O77" s="48" t="str">
        <f t="shared" si="22"/>
        <v/>
      </c>
      <c r="P77" t="str">
        <f t="shared" si="23"/>
        <v/>
      </c>
      <c r="Q77" t="str">
        <f t="shared" si="24"/>
        <v/>
      </c>
      <c r="R77" t="str">
        <f t="shared" si="25"/>
        <v/>
      </c>
      <c r="S77" t="str">
        <f t="shared" si="26"/>
        <v/>
      </c>
      <c r="T77" t="str">
        <f t="shared" si="27"/>
        <v/>
      </c>
      <c r="U77" t="str">
        <f t="shared" si="28"/>
        <v/>
      </c>
      <c r="V77" s="43" t="e">
        <f>MATCH(G77,options!$D$1:$D$20,0)</f>
        <v>#N/A</v>
      </c>
      <c r="GK77">
        <f t="shared" si="29"/>
        <v>0</v>
      </c>
    </row>
    <row r="78" spans="5:193"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20"/>
        <v/>
      </c>
      <c r="N78" s="47" t="str">
        <f t="shared" si="21"/>
        <v/>
      </c>
      <c r="O78" s="48" t="str">
        <f t="shared" si="22"/>
        <v/>
      </c>
      <c r="P78" t="str">
        <f t="shared" si="23"/>
        <v/>
      </c>
      <c r="Q78" t="str">
        <f t="shared" si="24"/>
        <v/>
      </c>
      <c r="R78" t="str">
        <f t="shared" si="25"/>
        <v/>
      </c>
      <c r="S78" t="str">
        <f t="shared" si="26"/>
        <v/>
      </c>
      <c r="T78" t="str">
        <f t="shared" si="27"/>
        <v/>
      </c>
      <c r="U78" t="str">
        <f t="shared" si="28"/>
        <v/>
      </c>
      <c r="V78" s="43" t="e">
        <f>MATCH(G78,options!$D$1:$D$20,0)</f>
        <v>#N/A</v>
      </c>
      <c r="GK78">
        <f t="shared" si="29"/>
        <v>0</v>
      </c>
    </row>
    <row r="79" spans="5:193"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20"/>
        <v/>
      </c>
      <c r="N79" s="47" t="str">
        <f t="shared" si="21"/>
        <v/>
      </c>
      <c r="O79" s="48" t="str">
        <f t="shared" si="22"/>
        <v/>
      </c>
      <c r="P79" t="str">
        <f t="shared" si="23"/>
        <v/>
      </c>
      <c r="Q79" t="str">
        <f t="shared" si="24"/>
        <v/>
      </c>
      <c r="R79" t="str">
        <f t="shared" si="25"/>
        <v/>
      </c>
      <c r="S79" t="str">
        <f t="shared" si="26"/>
        <v/>
      </c>
      <c r="T79" t="str">
        <f t="shared" si="27"/>
        <v/>
      </c>
      <c r="U79" t="str">
        <f t="shared" si="28"/>
        <v/>
      </c>
      <c r="V79" s="43" t="e">
        <f>MATCH(G79,options!$D$1:$D$20,0)</f>
        <v>#N/A</v>
      </c>
      <c r="GK79">
        <f t="shared" si="29"/>
        <v>0</v>
      </c>
    </row>
    <row r="80" spans="5:193"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20"/>
        <v/>
      </c>
      <c r="N80" s="47" t="str">
        <f t="shared" si="21"/>
        <v/>
      </c>
      <c r="O80" s="48" t="str">
        <f t="shared" si="22"/>
        <v/>
      </c>
      <c r="P80" t="str">
        <f t="shared" si="23"/>
        <v/>
      </c>
      <c r="Q80" t="str">
        <f t="shared" si="24"/>
        <v/>
      </c>
      <c r="R80" t="str">
        <f t="shared" si="25"/>
        <v/>
      </c>
      <c r="S80" t="str">
        <f t="shared" si="26"/>
        <v/>
      </c>
      <c r="T80" t="str">
        <f t="shared" si="27"/>
        <v/>
      </c>
      <c r="U80" t="str">
        <f t="shared" si="28"/>
        <v/>
      </c>
      <c r="V80" s="43" t="e">
        <f>MATCH(G80,options!$D$1:$D$20,0)</f>
        <v>#N/A</v>
      </c>
      <c r="GK80">
        <f t="shared" si="29"/>
        <v>0</v>
      </c>
    </row>
    <row r="81" spans="5:193"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20"/>
        <v/>
      </c>
      <c r="N81" s="47" t="str">
        <f t="shared" si="21"/>
        <v/>
      </c>
      <c r="O81" s="48" t="str">
        <f t="shared" si="22"/>
        <v/>
      </c>
      <c r="P81" t="str">
        <f t="shared" si="23"/>
        <v/>
      </c>
      <c r="Q81" t="str">
        <f t="shared" si="24"/>
        <v/>
      </c>
      <c r="R81" t="str">
        <f t="shared" si="25"/>
        <v/>
      </c>
      <c r="S81" t="str">
        <f t="shared" si="26"/>
        <v/>
      </c>
      <c r="T81" t="str">
        <f t="shared" si="27"/>
        <v/>
      </c>
      <c r="U81" t="str">
        <f t="shared" si="28"/>
        <v/>
      </c>
      <c r="V81" s="43" t="e">
        <f>MATCH(G81,options!$D$1:$D$20,0)</f>
        <v>#N/A</v>
      </c>
      <c r="GK81">
        <f t="shared" si="29"/>
        <v>0</v>
      </c>
    </row>
    <row r="82" spans="5:193"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20"/>
        <v/>
      </c>
      <c r="N82" s="47" t="str">
        <f t="shared" si="21"/>
        <v/>
      </c>
      <c r="O82" s="48" t="str">
        <f t="shared" si="22"/>
        <v/>
      </c>
      <c r="P82" t="str">
        <f t="shared" si="23"/>
        <v/>
      </c>
      <c r="Q82" t="str">
        <f t="shared" si="24"/>
        <v/>
      </c>
      <c r="R82" t="str">
        <f t="shared" si="25"/>
        <v/>
      </c>
      <c r="S82" t="str">
        <f t="shared" si="26"/>
        <v/>
      </c>
      <c r="T82" t="str">
        <f t="shared" si="27"/>
        <v/>
      </c>
      <c r="U82" t="str">
        <f t="shared" si="28"/>
        <v/>
      </c>
      <c r="V82" s="43" t="e">
        <f>MATCH(G82,options!$D$1:$D$20,0)</f>
        <v>#N/A</v>
      </c>
      <c r="GK82">
        <f t="shared" si="29"/>
        <v>0</v>
      </c>
    </row>
    <row r="83" spans="5:193"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20"/>
        <v/>
      </c>
      <c r="N83" s="47" t="str">
        <f t="shared" si="21"/>
        <v/>
      </c>
      <c r="O83" s="48" t="str">
        <f t="shared" si="22"/>
        <v/>
      </c>
      <c r="P83" t="str">
        <f t="shared" si="23"/>
        <v/>
      </c>
      <c r="Q83" t="str">
        <f t="shared" si="24"/>
        <v/>
      </c>
      <c r="R83" t="str">
        <f t="shared" si="25"/>
        <v/>
      </c>
      <c r="S83" t="str">
        <f t="shared" si="26"/>
        <v/>
      </c>
      <c r="T83" t="str">
        <f t="shared" si="27"/>
        <v/>
      </c>
      <c r="U83" t="str">
        <f t="shared" si="28"/>
        <v/>
      </c>
      <c r="V83" s="43" t="e">
        <f>MATCH(G83,options!$D$1:$D$20,0)</f>
        <v>#N/A</v>
      </c>
      <c r="GK83">
        <f t="shared" si="29"/>
        <v>0</v>
      </c>
    </row>
    <row r="84" spans="5:193"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20"/>
        <v/>
      </c>
      <c r="N84" s="47" t="str">
        <f t="shared" si="21"/>
        <v/>
      </c>
      <c r="O84" s="48" t="str">
        <f t="shared" si="22"/>
        <v/>
      </c>
      <c r="P84" t="str">
        <f t="shared" si="23"/>
        <v/>
      </c>
      <c r="Q84" t="str">
        <f t="shared" si="24"/>
        <v/>
      </c>
      <c r="R84" t="str">
        <f t="shared" si="25"/>
        <v/>
      </c>
      <c r="S84" t="str">
        <f t="shared" si="26"/>
        <v/>
      </c>
      <c r="T84" t="str">
        <f t="shared" si="27"/>
        <v/>
      </c>
      <c r="U84" t="str">
        <f t="shared" si="28"/>
        <v/>
      </c>
      <c r="V84" s="43" t="e">
        <f>MATCH(G84,options!$D$1:$D$20,0)</f>
        <v>#N/A</v>
      </c>
      <c r="GK84">
        <f t="shared" si="29"/>
        <v>0</v>
      </c>
    </row>
    <row r="85" spans="5:193"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20"/>
        <v/>
      </c>
      <c r="N85" s="47" t="str">
        <f t="shared" si="21"/>
        <v/>
      </c>
      <c r="O85" s="48" t="str">
        <f t="shared" si="22"/>
        <v/>
      </c>
      <c r="P85" t="str">
        <f t="shared" si="23"/>
        <v/>
      </c>
      <c r="Q85" t="str">
        <f t="shared" si="24"/>
        <v/>
      </c>
      <c r="R85" t="str">
        <f t="shared" si="25"/>
        <v/>
      </c>
      <c r="S85" t="str">
        <f t="shared" si="26"/>
        <v/>
      </c>
      <c r="T85" t="str">
        <f t="shared" si="27"/>
        <v/>
      </c>
      <c r="U85" t="str">
        <f t="shared" si="28"/>
        <v/>
      </c>
      <c r="V85" s="43" t="e">
        <f>MATCH(G85,options!$D$1:$D$20,0)</f>
        <v>#N/A</v>
      </c>
      <c r="GK85">
        <f t="shared" si="29"/>
        <v>0</v>
      </c>
    </row>
    <row r="86" spans="5:193"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20"/>
        <v/>
      </c>
      <c r="N86" s="47" t="str">
        <f t="shared" si="21"/>
        <v/>
      </c>
      <c r="O86" s="48" t="str">
        <f t="shared" si="22"/>
        <v/>
      </c>
      <c r="P86" t="str">
        <f t="shared" si="23"/>
        <v/>
      </c>
      <c r="Q86" t="str">
        <f t="shared" si="24"/>
        <v/>
      </c>
      <c r="R86" t="str">
        <f t="shared" si="25"/>
        <v/>
      </c>
      <c r="S86" t="str">
        <f t="shared" si="26"/>
        <v/>
      </c>
      <c r="T86" t="str">
        <f t="shared" si="27"/>
        <v/>
      </c>
      <c r="U86" t="str">
        <f t="shared" si="28"/>
        <v/>
      </c>
      <c r="V86" s="43" t="e">
        <f>MATCH(G86,options!$D$1:$D$20,0)</f>
        <v>#N/A</v>
      </c>
      <c r="GK86">
        <f t="shared" si="29"/>
        <v>0</v>
      </c>
    </row>
    <row r="87" spans="5:193"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20"/>
        <v/>
      </c>
      <c r="N87" s="47" t="str">
        <f t="shared" si="21"/>
        <v/>
      </c>
      <c r="O87" s="48" t="str">
        <f t="shared" si="22"/>
        <v/>
      </c>
      <c r="P87" t="str">
        <f t="shared" si="23"/>
        <v/>
      </c>
      <c r="Q87" t="str">
        <f t="shared" si="24"/>
        <v/>
      </c>
      <c r="R87" t="str">
        <f t="shared" si="25"/>
        <v/>
      </c>
      <c r="S87" t="str">
        <f t="shared" si="26"/>
        <v/>
      </c>
      <c r="T87" t="str">
        <f t="shared" si="27"/>
        <v/>
      </c>
      <c r="U87" t="str">
        <f t="shared" si="28"/>
        <v/>
      </c>
      <c r="V87" s="43" t="e">
        <f>MATCH(G87,options!$D$1:$D$20,0)</f>
        <v>#N/A</v>
      </c>
      <c r="GK87">
        <f t="shared" si="29"/>
        <v>0</v>
      </c>
    </row>
    <row r="88" spans="5:193"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20"/>
        <v/>
      </c>
      <c r="N88" s="47" t="str">
        <f t="shared" si="21"/>
        <v/>
      </c>
      <c r="O88" s="48" t="str">
        <f t="shared" si="22"/>
        <v/>
      </c>
      <c r="P88" t="str">
        <f t="shared" si="23"/>
        <v/>
      </c>
      <c r="Q88" t="str">
        <f t="shared" si="24"/>
        <v/>
      </c>
      <c r="R88" t="str">
        <f t="shared" si="25"/>
        <v/>
      </c>
      <c r="S88" t="str">
        <f t="shared" si="26"/>
        <v/>
      </c>
      <c r="T88" t="str">
        <f t="shared" si="27"/>
        <v/>
      </c>
      <c r="U88" t="str">
        <f t="shared" si="28"/>
        <v/>
      </c>
      <c r="V88" s="43" t="e">
        <f>MATCH(G88,options!$D$1:$D$20,0)</f>
        <v>#N/A</v>
      </c>
      <c r="GK88">
        <f t="shared" si="29"/>
        <v>0</v>
      </c>
    </row>
    <row r="89" spans="5:193"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20"/>
        <v/>
      </c>
      <c r="N89" s="47" t="str">
        <f t="shared" si="21"/>
        <v/>
      </c>
      <c r="O89" s="48" t="str">
        <f t="shared" si="22"/>
        <v/>
      </c>
      <c r="P89" t="str">
        <f t="shared" si="23"/>
        <v/>
      </c>
      <c r="Q89" t="str">
        <f t="shared" si="24"/>
        <v/>
      </c>
      <c r="R89" t="str">
        <f t="shared" si="25"/>
        <v/>
      </c>
      <c r="S89" t="str">
        <f t="shared" si="26"/>
        <v/>
      </c>
      <c r="T89" t="str">
        <f t="shared" si="27"/>
        <v/>
      </c>
      <c r="U89" t="str">
        <f t="shared" si="28"/>
        <v/>
      </c>
      <c r="V89" s="43" t="e">
        <f>MATCH(G89,options!$D$1:$D$20,0)</f>
        <v>#N/A</v>
      </c>
      <c r="GK89">
        <f t="shared" si="29"/>
        <v>0</v>
      </c>
    </row>
    <row r="90" spans="5:193"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20"/>
        <v/>
      </c>
      <c r="N90" s="47" t="str">
        <f t="shared" si="21"/>
        <v/>
      </c>
      <c r="O90" s="48" t="str">
        <f t="shared" si="22"/>
        <v/>
      </c>
      <c r="P90" t="str">
        <f t="shared" si="23"/>
        <v/>
      </c>
      <c r="Q90" t="str">
        <f t="shared" si="24"/>
        <v/>
      </c>
      <c r="R90" t="str">
        <f t="shared" si="25"/>
        <v/>
      </c>
      <c r="S90" t="str">
        <f t="shared" si="26"/>
        <v/>
      </c>
      <c r="T90" t="str">
        <f t="shared" si="27"/>
        <v/>
      </c>
      <c r="U90" t="str">
        <f t="shared" si="28"/>
        <v/>
      </c>
      <c r="V90" s="43" t="e">
        <f>MATCH(G90,options!$D$1:$D$20,0)</f>
        <v>#N/A</v>
      </c>
      <c r="GK90">
        <f t="shared" si="29"/>
        <v>0</v>
      </c>
    </row>
    <row r="91" spans="5:193"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20"/>
        <v/>
      </c>
      <c r="N91" s="47" t="str">
        <f t="shared" si="21"/>
        <v/>
      </c>
      <c r="O91" s="48" t="str">
        <f t="shared" si="22"/>
        <v/>
      </c>
      <c r="P91" t="str">
        <f t="shared" si="23"/>
        <v/>
      </c>
      <c r="Q91" t="str">
        <f t="shared" si="24"/>
        <v/>
      </c>
      <c r="R91" t="str">
        <f t="shared" si="25"/>
        <v/>
      </c>
      <c r="S91" t="str">
        <f t="shared" si="26"/>
        <v/>
      </c>
      <c r="T91" t="str">
        <f t="shared" si="27"/>
        <v/>
      </c>
      <c r="U91" t="str">
        <f t="shared" si="28"/>
        <v/>
      </c>
      <c r="V91" s="43" t="e">
        <f>MATCH(G91,options!$D$1:$D$20,0)</f>
        <v>#N/A</v>
      </c>
      <c r="GK91">
        <f t="shared" si="29"/>
        <v>0</v>
      </c>
    </row>
    <row r="92" spans="5:193"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20"/>
        <v/>
      </c>
      <c r="N92" s="47" t="str">
        <f t="shared" si="21"/>
        <v/>
      </c>
      <c r="O92" s="48" t="str">
        <f t="shared" si="22"/>
        <v/>
      </c>
      <c r="P92" t="str">
        <f t="shared" si="23"/>
        <v/>
      </c>
      <c r="Q92" t="str">
        <f t="shared" si="24"/>
        <v/>
      </c>
      <c r="R92" t="str">
        <f t="shared" si="25"/>
        <v/>
      </c>
      <c r="S92" t="str">
        <f t="shared" si="26"/>
        <v/>
      </c>
      <c r="T92" t="str">
        <f t="shared" si="27"/>
        <v/>
      </c>
      <c r="U92" t="str">
        <f t="shared" si="28"/>
        <v/>
      </c>
      <c r="V92" s="43" t="e">
        <f>MATCH(G92,options!$D$1:$D$20,0)</f>
        <v>#N/A</v>
      </c>
      <c r="GK92">
        <f t="shared" si="29"/>
        <v>0</v>
      </c>
    </row>
    <row r="93" spans="5:193"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20"/>
        <v/>
      </c>
      <c r="N93" s="47" t="str">
        <f t="shared" si="21"/>
        <v/>
      </c>
      <c r="O93" s="48" t="str">
        <f t="shared" si="22"/>
        <v/>
      </c>
      <c r="P93" t="str">
        <f t="shared" si="23"/>
        <v/>
      </c>
      <c r="Q93" t="str">
        <f t="shared" si="24"/>
        <v/>
      </c>
      <c r="R93" t="str">
        <f t="shared" si="25"/>
        <v/>
      </c>
      <c r="S93" t="str">
        <f t="shared" si="26"/>
        <v/>
      </c>
      <c r="T93" t="str">
        <f t="shared" si="27"/>
        <v/>
      </c>
      <c r="U93" t="str">
        <f t="shared" si="28"/>
        <v/>
      </c>
      <c r="V93" s="43" t="e">
        <f>MATCH(G93,options!$D$1:$D$20,0)</f>
        <v>#N/A</v>
      </c>
      <c r="GK93">
        <f t="shared" si="29"/>
        <v>0</v>
      </c>
    </row>
    <row r="94" spans="5:193"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20"/>
        <v/>
      </c>
      <c r="N94" s="47" t="str">
        <f t="shared" si="21"/>
        <v/>
      </c>
      <c r="O94" s="48" t="str">
        <f t="shared" si="22"/>
        <v/>
      </c>
      <c r="P94" t="str">
        <f t="shared" si="23"/>
        <v/>
      </c>
      <c r="Q94" t="str">
        <f t="shared" si="24"/>
        <v/>
      </c>
      <c r="R94" t="str">
        <f t="shared" si="25"/>
        <v/>
      </c>
      <c r="S94" t="str">
        <f t="shared" si="26"/>
        <v/>
      </c>
      <c r="T94" t="str">
        <f t="shared" si="27"/>
        <v/>
      </c>
      <c r="U94" t="str">
        <f t="shared" si="28"/>
        <v/>
      </c>
      <c r="V94" s="43" t="e">
        <f>MATCH(G94,options!$D$1:$D$20,0)</f>
        <v>#N/A</v>
      </c>
      <c r="GK94">
        <f t="shared" si="29"/>
        <v>0</v>
      </c>
    </row>
    <row r="95" spans="5:193"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20"/>
        <v/>
      </c>
      <c r="N95" s="47" t="str">
        <f t="shared" si="21"/>
        <v/>
      </c>
      <c r="O95" s="48" t="str">
        <f t="shared" si="22"/>
        <v/>
      </c>
      <c r="P95" t="str">
        <f t="shared" si="23"/>
        <v/>
      </c>
      <c r="Q95" t="str">
        <f t="shared" si="24"/>
        <v/>
      </c>
      <c r="R95" t="str">
        <f t="shared" si="25"/>
        <v/>
      </c>
      <c r="S95" t="str">
        <f t="shared" si="26"/>
        <v/>
      </c>
      <c r="T95" t="str">
        <f t="shared" si="27"/>
        <v/>
      </c>
      <c r="U95" t="str">
        <f t="shared" si="28"/>
        <v/>
      </c>
      <c r="V95" s="43" t="e">
        <f>MATCH(G95,options!$D$1:$D$20,0)</f>
        <v>#N/A</v>
      </c>
      <c r="GK95">
        <f t="shared" si="29"/>
        <v>0</v>
      </c>
    </row>
    <row r="96" spans="5:193"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20"/>
        <v/>
      </c>
      <c r="N96" s="47" t="str">
        <f t="shared" si="21"/>
        <v/>
      </c>
      <c r="O96" s="48" t="str">
        <f t="shared" si="22"/>
        <v/>
      </c>
      <c r="P96" t="str">
        <f t="shared" si="23"/>
        <v/>
      </c>
      <c r="Q96" t="str">
        <f t="shared" si="24"/>
        <v/>
      </c>
      <c r="R96" t="str">
        <f t="shared" si="25"/>
        <v/>
      </c>
      <c r="S96" t="str">
        <f t="shared" si="26"/>
        <v/>
      </c>
      <c r="T96" t="str">
        <f t="shared" si="27"/>
        <v/>
      </c>
      <c r="U96" t="str">
        <f t="shared" si="28"/>
        <v/>
      </c>
      <c r="V96" s="43" t="e">
        <f>MATCH(G96,options!$D$1:$D$20,0)</f>
        <v>#N/A</v>
      </c>
      <c r="GK96">
        <f t="shared" si="29"/>
        <v>0</v>
      </c>
    </row>
    <row r="97" spans="5:193"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20"/>
        <v/>
      </c>
      <c r="N97" s="47" t="str">
        <f t="shared" si="21"/>
        <v/>
      </c>
      <c r="O97" s="48" t="str">
        <f t="shared" si="22"/>
        <v/>
      </c>
      <c r="P97" t="str">
        <f t="shared" si="23"/>
        <v/>
      </c>
      <c r="Q97" t="str">
        <f t="shared" si="24"/>
        <v/>
      </c>
      <c r="R97" t="str">
        <f t="shared" si="25"/>
        <v/>
      </c>
      <c r="S97" t="str">
        <f t="shared" si="26"/>
        <v/>
      </c>
      <c r="T97" t="str">
        <f t="shared" si="27"/>
        <v/>
      </c>
      <c r="U97" t="str">
        <f t="shared" si="28"/>
        <v/>
      </c>
      <c r="V97" s="43" t="e">
        <f>MATCH(G97,options!$D$1:$D$20,0)</f>
        <v>#N/A</v>
      </c>
      <c r="GK97">
        <f t="shared" si="29"/>
        <v>0</v>
      </c>
    </row>
    <row r="98" spans="5:193"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20"/>
        <v/>
      </c>
      <c r="N98" s="47" t="str">
        <f t="shared" si="21"/>
        <v/>
      </c>
      <c r="O98" s="48" t="str">
        <f t="shared" si="22"/>
        <v/>
      </c>
      <c r="P98" t="str">
        <f t="shared" si="23"/>
        <v/>
      </c>
      <c r="Q98" t="str">
        <f t="shared" si="24"/>
        <v/>
      </c>
      <c r="R98" t="str">
        <f t="shared" si="25"/>
        <v/>
      </c>
      <c r="S98" t="str">
        <f t="shared" si="26"/>
        <v/>
      </c>
      <c r="T98" t="str">
        <f t="shared" si="27"/>
        <v/>
      </c>
      <c r="U98" t="str">
        <f t="shared" si="28"/>
        <v/>
      </c>
      <c r="V98" s="43" t="e">
        <f>MATCH(G98,options!$D$1:$D$20,0)</f>
        <v>#N/A</v>
      </c>
      <c r="GK98">
        <f t="shared" si="29"/>
        <v>0</v>
      </c>
    </row>
    <row r="99" spans="5:193"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20"/>
        <v/>
      </c>
      <c r="N99" s="47" t="str">
        <f t="shared" si="21"/>
        <v/>
      </c>
      <c r="O99" s="48" t="str">
        <f t="shared" si="22"/>
        <v/>
      </c>
      <c r="P99" t="str">
        <f t="shared" si="23"/>
        <v/>
      </c>
      <c r="Q99" t="str">
        <f t="shared" si="24"/>
        <v/>
      </c>
      <c r="R99" t="str">
        <f t="shared" si="25"/>
        <v/>
      </c>
      <c r="S99" t="str">
        <f t="shared" si="26"/>
        <v/>
      </c>
      <c r="T99" t="str">
        <f t="shared" si="27"/>
        <v/>
      </c>
      <c r="U99" t="str">
        <f t="shared" si="28"/>
        <v/>
      </c>
      <c r="V99" s="43" t="e">
        <f>MATCH(G99,options!$D$1:$D$20,0)</f>
        <v>#N/A</v>
      </c>
      <c r="GK99">
        <f t="shared" si="29"/>
        <v>0</v>
      </c>
    </row>
    <row r="100" spans="5:193"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30">IF(ISBLANK(K100),"",IF(L100, "https://raw.githubusercontent.com/PatrickVibild/TellusAmazonPictures/master/pictures/"&amp;K100&amp;"/1.jpg","https://download.lenovo.com/Images/Parts/"&amp;K100&amp;"/"&amp;K100&amp;"_A.jpg"))</f>
        <v/>
      </c>
      <c r="N100" s="47" t="str">
        <f t="shared" si="21"/>
        <v/>
      </c>
      <c r="O100" s="48" t="str">
        <f t="shared" si="22"/>
        <v/>
      </c>
      <c r="P100" t="str">
        <f t="shared" si="23"/>
        <v/>
      </c>
      <c r="Q100" t="str">
        <f t="shared" si="24"/>
        <v/>
      </c>
      <c r="R100" t="str">
        <f t="shared" si="25"/>
        <v/>
      </c>
      <c r="S100" t="str">
        <f t="shared" si="26"/>
        <v/>
      </c>
      <c r="T100" t="str">
        <f t="shared" si="27"/>
        <v/>
      </c>
      <c r="U100" t="str">
        <f t="shared" si="28"/>
        <v/>
      </c>
      <c r="V100" s="43" t="e">
        <f>MATCH(G100,options!$D$1:$D$20,0)</f>
        <v>#N/A</v>
      </c>
      <c r="GK100">
        <f t="shared" si="29"/>
        <v>0</v>
      </c>
    </row>
    <row r="101" spans="5:193"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30"/>
        <v/>
      </c>
      <c r="N101" s="47" t="str">
        <f t="shared" si="21"/>
        <v/>
      </c>
      <c r="O101" s="48" t="str">
        <f t="shared" si="22"/>
        <v/>
      </c>
      <c r="P101" t="str">
        <f t="shared" si="23"/>
        <v/>
      </c>
      <c r="Q101" t="str">
        <f t="shared" si="24"/>
        <v/>
      </c>
      <c r="R101" t="str">
        <f t="shared" si="25"/>
        <v/>
      </c>
      <c r="S101" t="str">
        <f t="shared" si="26"/>
        <v/>
      </c>
      <c r="T101" t="str">
        <f t="shared" si="27"/>
        <v/>
      </c>
      <c r="U101" t="str">
        <f t="shared" si="28"/>
        <v/>
      </c>
      <c r="V101" s="43" t="e">
        <f>MATCH(G101,options!$D$1:$D$20,0)</f>
        <v>#N/A</v>
      </c>
    </row>
    <row r="102" spans="5:193"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30"/>
        <v/>
      </c>
      <c r="N102" s="47" t="str">
        <f t="shared" si="21"/>
        <v/>
      </c>
      <c r="O102" s="48" t="str">
        <f t="shared" si="22"/>
        <v/>
      </c>
      <c r="P102" t="str">
        <f t="shared" si="23"/>
        <v/>
      </c>
      <c r="Q102" t="str">
        <f t="shared" si="24"/>
        <v/>
      </c>
      <c r="R102" t="str">
        <f t="shared" si="25"/>
        <v/>
      </c>
      <c r="S102" t="str">
        <f t="shared" si="26"/>
        <v/>
      </c>
      <c r="T102" t="str">
        <f t="shared" si="27"/>
        <v/>
      </c>
      <c r="U102" t="str">
        <f t="shared" si="28"/>
        <v/>
      </c>
      <c r="V102" s="43" t="e">
        <f>MATCH(G102,options!$D$1:$D$20,0)</f>
        <v>#N/A</v>
      </c>
    </row>
    <row r="103" spans="5:193"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30"/>
        <v/>
      </c>
      <c r="N103" s="47" t="str">
        <f t="shared" si="21"/>
        <v/>
      </c>
      <c r="O103" s="48" t="str">
        <f t="shared" si="22"/>
        <v/>
      </c>
      <c r="P103" t="str">
        <f t="shared" si="23"/>
        <v/>
      </c>
      <c r="Q103" t="str">
        <f t="shared" si="24"/>
        <v/>
      </c>
      <c r="R103" t="str">
        <f t="shared" si="25"/>
        <v/>
      </c>
      <c r="S103" t="str">
        <f t="shared" si="26"/>
        <v/>
      </c>
      <c r="T103" t="str">
        <f t="shared" si="27"/>
        <v/>
      </c>
      <c r="U103" t="str">
        <f t="shared" si="28"/>
        <v/>
      </c>
      <c r="V103" s="43" t="e">
        <f>MATCH(G103,options!$D$1:$D$20,0)</f>
        <v>#N/A</v>
      </c>
    </row>
    <row r="104" spans="5:193"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402</v>
      </c>
      <c r="B1" s="42" t="b">
        <f>TRUE()</f>
        <v>1</v>
      </c>
      <c r="C1" t="s">
        <v>376</v>
      </c>
      <c r="D1" s="43" t="s">
        <v>372</v>
      </c>
      <c r="E1" t="s">
        <v>417</v>
      </c>
      <c r="F1" t="s">
        <v>415</v>
      </c>
      <c r="G1" t="s">
        <v>418</v>
      </c>
    </row>
    <row r="2" spans="1:7" x14ac:dyDescent="0.15">
      <c r="A2" t="s">
        <v>419</v>
      </c>
      <c r="B2" s="42" t="b">
        <f>FALSE()</f>
        <v>0</v>
      </c>
      <c r="C2" t="s">
        <v>420</v>
      </c>
      <c r="D2" s="43" t="s">
        <v>374</v>
      </c>
      <c r="E2" t="s">
        <v>421</v>
      </c>
      <c r="F2" t="s">
        <v>374</v>
      </c>
      <c r="G2" t="s">
        <v>390</v>
      </c>
    </row>
    <row r="3" spans="1:7" x14ac:dyDescent="0.15">
      <c r="A3" t="s">
        <v>422</v>
      </c>
      <c r="D3" s="43" t="s">
        <v>377</v>
      </c>
      <c r="E3" t="s">
        <v>423</v>
      </c>
      <c r="F3" t="s">
        <v>372</v>
      </c>
    </row>
    <row r="4" spans="1:7" x14ac:dyDescent="0.15">
      <c r="D4" s="43" t="s">
        <v>379</v>
      </c>
      <c r="E4" t="s">
        <v>424</v>
      </c>
      <c r="F4" t="s">
        <v>377</v>
      </c>
    </row>
    <row r="5" spans="1:7" x14ac:dyDescent="0.15">
      <c r="D5" s="43" t="s">
        <v>381</v>
      </c>
      <c r="E5" t="s">
        <v>425</v>
      </c>
      <c r="F5" t="s">
        <v>379</v>
      </c>
    </row>
    <row r="6" spans="1:7" x14ac:dyDescent="0.15">
      <c r="D6" s="43" t="s">
        <v>383</v>
      </c>
      <c r="E6" t="s">
        <v>426</v>
      </c>
      <c r="F6" t="s">
        <v>393</v>
      </c>
    </row>
    <row r="7" spans="1:7" x14ac:dyDescent="0.15">
      <c r="D7" s="43" t="s">
        <v>385</v>
      </c>
      <c r="E7" t="s">
        <v>427</v>
      </c>
      <c r="F7" t="s">
        <v>397</v>
      </c>
    </row>
    <row r="8" spans="1:7" x14ac:dyDescent="0.15">
      <c r="D8" s="43" t="s">
        <v>410</v>
      </c>
      <c r="E8" t="s">
        <v>428</v>
      </c>
      <c r="F8" t="s">
        <v>429</v>
      </c>
    </row>
    <row r="9" spans="1:7" x14ac:dyDescent="0.15">
      <c r="D9" s="43" t="s">
        <v>413</v>
      </c>
      <c r="E9" t="s">
        <v>430</v>
      </c>
      <c r="F9" t="s">
        <v>431</v>
      </c>
    </row>
    <row r="10" spans="1:7" x14ac:dyDescent="0.15">
      <c r="D10" s="43" t="s">
        <v>393</v>
      </c>
      <c r="E10" t="s">
        <v>432</v>
      </c>
    </row>
    <row r="11" spans="1:7" x14ac:dyDescent="0.15">
      <c r="D11" s="43" t="s">
        <v>396</v>
      </c>
      <c r="E11" t="s">
        <v>433</v>
      </c>
    </row>
    <row r="12" spans="1:7" x14ac:dyDescent="0.15">
      <c r="D12" s="43" t="s">
        <v>397</v>
      </c>
      <c r="E12" t="s">
        <v>434</v>
      </c>
    </row>
    <row r="13" spans="1:7" x14ac:dyDescent="0.15">
      <c r="D13" s="43" t="s">
        <v>399</v>
      </c>
      <c r="E13" t="s">
        <v>435</v>
      </c>
    </row>
    <row r="14" spans="1:7" x14ac:dyDescent="0.15">
      <c r="D14" s="43" t="s">
        <v>400</v>
      </c>
      <c r="E14" t="s">
        <v>436</v>
      </c>
    </row>
    <row r="15" spans="1:7" x14ac:dyDescent="0.15">
      <c r="D15" s="43" t="s">
        <v>387</v>
      </c>
      <c r="E15" t="s">
        <v>437</v>
      </c>
    </row>
    <row r="16" spans="1:7" x14ac:dyDescent="0.15">
      <c r="D16" s="43" t="s">
        <v>388</v>
      </c>
      <c r="E16" s="57" t="s">
        <v>438</v>
      </c>
    </row>
    <row r="17" spans="4:5" x14ac:dyDescent="0.15">
      <c r="D17" s="43" t="s">
        <v>403</v>
      </c>
      <c r="E17" t="s">
        <v>439</v>
      </c>
    </row>
    <row r="18" spans="4:5" x14ac:dyDescent="0.15">
      <c r="D18" s="43" t="s">
        <v>390</v>
      </c>
      <c r="E18" t="s">
        <v>440</v>
      </c>
    </row>
    <row r="19" spans="4:5" x14ac:dyDescent="0.15">
      <c r="D19" s="43" t="s">
        <v>392</v>
      </c>
      <c r="E19" t="s">
        <v>441</v>
      </c>
    </row>
    <row r="20" spans="4:5" x14ac:dyDescent="0.15">
      <c r="D20" s="43" t="s">
        <v>411</v>
      </c>
      <c r="E20" t="s">
        <v>442</v>
      </c>
    </row>
    <row r="50" spans="2:2" ht="16" customHeight="1" x14ac:dyDescent="0.2">
      <c r="B50" s="58"/>
    </row>
    <row r="51" spans="2:2" ht="16" customHeight="1"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415</v>
      </c>
    </row>
    <row r="3" spans="1:2" x14ac:dyDescent="0.15">
      <c r="B3" s="40" t="s">
        <v>443</v>
      </c>
    </row>
    <row r="4" spans="1:2" x14ac:dyDescent="0.15">
      <c r="B4" s="40" t="s">
        <v>444</v>
      </c>
    </row>
    <row r="5" spans="1:2" x14ac:dyDescent="0.15">
      <c r="B5" s="40" t="s">
        <v>445</v>
      </c>
    </row>
    <row r="6" spans="1:2" x14ac:dyDescent="0.15">
      <c r="A6" t="s">
        <v>446</v>
      </c>
      <c r="B6" s="40" t="s">
        <v>447</v>
      </c>
    </row>
    <row r="7" spans="1:2" x14ac:dyDescent="0.15">
      <c r="B7" s="40" t="s">
        <v>448</v>
      </c>
    </row>
    <row r="8" spans="1:2" x14ac:dyDescent="0.15">
      <c r="A8" t="s">
        <v>40</v>
      </c>
      <c r="B8" s="40" t="s">
        <v>449</v>
      </c>
    </row>
    <row r="9" spans="1:2" x14ac:dyDescent="0.15">
      <c r="A9" t="s">
        <v>450</v>
      </c>
      <c r="B9" s="40" t="s">
        <v>451</v>
      </c>
    </row>
    <row r="10" spans="1:2" x14ac:dyDescent="0.15">
      <c r="B10" t="s">
        <v>452</v>
      </c>
    </row>
    <row r="11" spans="1:2" x14ac:dyDescent="0.15">
      <c r="B11" t="s">
        <v>453</v>
      </c>
    </row>
    <row r="14" spans="1:2" x14ac:dyDescent="0.15">
      <c r="B14" s="40" t="s">
        <v>454</v>
      </c>
    </row>
    <row r="20" spans="2:2" x14ac:dyDescent="0.15">
      <c r="B20" s="43" t="s">
        <v>372</v>
      </c>
    </row>
    <row r="21" spans="2:2" x14ac:dyDescent="0.15">
      <c r="B21" s="43" t="s">
        <v>374</v>
      </c>
    </row>
    <row r="22" spans="2:2" x14ac:dyDescent="0.15">
      <c r="B22" s="43" t="s">
        <v>377</v>
      </c>
    </row>
    <row r="23" spans="2:2" x14ac:dyDescent="0.15">
      <c r="B23" s="43" t="s">
        <v>379</v>
      </c>
    </row>
    <row r="24" spans="2:2" x14ac:dyDescent="0.15">
      <c r="B24" s="43" t="s">
        <v>381</v>
      </c>
    </row>
    <row r="25" spans="2:2" x14ac:dyDescent="0.15">
      <c r="B25" s="43" t="s">
        <v>383</v>
      </c>
    </row>
    <row r="26" spans="2:2" x14ac:dyDescent="0.15">
      <c r="B26" s="43" t="s">
        <v>385</v>
      </c>
    </row>
    <row r="27" spans="2:2" x14ac:dyDescent="0.15">
      <c r="B27" s="43" t="s">
        <v>410</v>
      </c>
    </row>
    <row r="28" spans="2:2" x14ac:dyDescent="0.15">
      <c r="B28" s="43" t="s">
        <v>413</v>
      </c>
    </row>
    <row r="29" spans="2:2" x14ac:dyDescent="0.15">
      <c r="B29" s="43" t="s">
        <v>393</v>
      </c>
    </row>
    <row r="30" spans="2:2" x14ac:dyDescent="0.15">
      <c r="B30" s="43" t="s">
        <v>396</v>
      </c>
    </row>
    <row r="31" spans="2:2" x14ac:dyDescent="0.15">
      <c r="B31" s="43" t="s">
        <v>397</v>
      </c>
    </row>
    <row r="32" spans="2:2" x14ac:dyDescent="0.15">
      <c r="B32" s="43" t="s">
        <v>399</v>
      </c>
    </row>
    <row r="33" spans="2:4" x14ac:dyDescent="0.15">
      <c r="B33" s="43" t="s">
        <v>400</v>
      </c>
    </row>
    <row r="34" spans="2:4" x14ac:dyDescent="0.15">
      <c r="B34" s="43" t="s">
        <v>387</v>
      </c>
      <c r="D34" s="40"/>
    </row>
    <row r="35" spans="2:4" x14ac:dyDescent="0.15">
      <c r="B35" s="43" t="s">
        <v>388</v>
      </c>
      <c r="D35" s="40"/>
    </row>
    <row r="36" spans="2:4" x14ac:dyDescent="0.15">
      <c r="B36" s="43" t="s">
        <v>403</v>
      </c>
      <c r="D36" s="40"/>
    </row>
    <row r="37" spans="2:4" x14ac:dyDescent="0.15">
      <c r="B37" s="43" t="s">
        <v>390</v>
      </c>
      <c r="D37" s="40"/>
    </row>
    <row r="38" spans="2:4" x14ac:dyDescent="0.15">
      <c r="B38" s="43" t="s">
        <v>392</v>
      </c>
      <c r="D38" s="40"/>
    </row>
    <row r="39" spans="2:4" x14ac:dyDescent="0.15">
      <c r="B39" s="43" t="s">
        <v>411</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372</v>
      </c>
    </row>
    <row r="3" spans="1:2" ht="16" customHeight="1" x14ac:dyDescent="0.2">
      <c r="B3" s="58" t="s">
        <v>455</v>
      </c>
    </row>
    <row r="4" spans="1:2" ht="16" customHeight="1" x14ac:dyDescent="0.2">
      <c r="B4" s="58" t="s">
        <v>456</v>
      </c>
    </row>
    <row r="5" spans="1:2" ht="16" customHeight="1" x14ac:dyDescent="0.2">
      <c r="B5" s="58" t="s">
        <v>457</v>
      </c>
    </row>
    <row r="6" spans="1:2" ht="16" customHeight="1" x14ac:dyDescent="0.2">
      <c r="B6" s="58" t="s">
        <v>458</v>
      </c>
    </row>
    <row r="7" spans="1:2" ht="16" customHeight="1" x14ac:dyDescent="0.2">
      <c r="B7" s="58" t="s">
        <v>459</v>
      </c>
    </row>
    <row r="8" spans="1:2" x14ac:dyDescent="0.15">
      <c r="A8" t="s">
        <v>460</v>
      </c>
      <c r="B8" t="s">
        <v>461</v>
      </c>
    </row>
    <row r="9" spans="1:2" x14ac:dyDescent="0.15">
      <c r="A9" t="s">
        <v>462</v>
      </c>
      <c r="B9" t="s">
        <v>463</v>
      </c>
    </row>
    <row r="10" spans="1:2" x14ac:dyDescent="0.15">
      <c r="B10" t="s">
        <v>464</v>
      </c>
    </row>
    <row r="11" spans="1:2" x14ac:dyDescent="0.15">
      <c r="B11" t="s">
        <v>465</v>
      </c>
    </row>
    <row r="14" spans="1:2" x14ac:dyDescent="0.15">
      <c r="B14" t="s">
        <v>466</v>
      </c>
    </row>
    <row r="20" spans="2:2" x14ac:dyDescent="0.15">
      <c r="B20" t="s">
        <v>467</v>
      </c>
    </row>
    <row r="21" spans="2:2" x14ac:dyDescent="0.15">
      <c r="B21" t="s">
        <v>468</v>
      </c>
    </row>
    <row r="22" spans="2:2" x14ac:dyDescent="0.15">
      <c r="B22" t="s">
        <v>469</v>
      </c>
    </row>
    <row r="23" spans="2:2" x14ac:dyDescent="0.15">
      <c r="B23" t="s">
        <v>470</v>
      </c>
    </row>
    <row r="24" spans="2:2" x14ac:dyDescent="0.15">
      <c r="B24" t="s">
        <v>381</v>
      </c>
    </row>
    <row r="25" spans="2:2" x14ac:dyDescent="0.15">
      <c r="B25" t="s">
        <v>471</v>
      </c>
    </row>
    <row r="26" spans="2:2" x14ac:dyDescent="0.15">
      <c r="B26" t="s">
        <v>472</v>
      </c>
    </row>
    <row r="27" spans="2:2" x14ac:dyDescent="0.15">
      <c r="B27" t="s">
        <v>473</v>
      </c>
    </row>
    <row r="28" spans="2:2" x14ac:dyDescent="0.15">
      <c r="B28" t="s">
        <v>474</v>
      </c>
    </row>
    <row r="29" spans="2:2" x14ac:dyDescent="0.15">
      <c r="B29" t="s">
        <v>475</v>
      </c>
    </row>
    <row r="30" spans="2:2" x14ac:dyDescent="0.15">
      <c r="B30" t="s">
        <v>476</v>
      </c>
    </row>
    <row r="31" spans="2:2" x14ac:dyDescent="0.15">
      <c r="B31" t="s">
        <v>477</v>
      </c>
    </row>
    <row r="32" spans="2:2" x14ac:dyDescent="0.15">
      <c r="B32" t="s">
        <v>478</v>
      </c>
    </row>
    <row r="33" spans="2:2" x14ac:dyDescent="0.15">
      <c r="B33" t="s">
        <v>479</v>
      </c>
    </row>
    <row r="34" spans="2:2" x14ac:dyDescent="0.15">
      <c r="B34" t="s">
        <v>480</v>
      </c>
    </row>
    <row r="35" spans="2:2" x14ac:dyDescent="0.15">
      <c r="B35" t="s">
        <v>388</v>
      </c>
    </row>
    <row r="36" spans="2:2" x14ac:dyDescent="0.15">
      <c r="B36" t="s">
        <v>481</v>
      </c>
    </row>
    <row r="37" spans="2:2" x14ac:dyDescent="0.15">
      <c r="B37" t="s">
        <v>482</v>
      </c>
    </row>
    <row r="38" spans="2:2" x14ac:dyDescent="0.15">
      <c r="B38" t="s">
        <v>483</v>
      </c>
    </row>
    <row r="39" spans="2:2" x14ac:dyDescent="0.15">
      <c r="B39" t="s">
        <v>484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379</v>
      </c>
    </row>
    <row r="3" spans="1:2" x14ac:dyDescent="0.15">
      <c r="B3" s="40" t="s">
        <v>485</v>
      </c>
    </row>
    <row r="4" spans="1:2" x14ac:dyDescent="0.15">
      <c r="B4" s="40" t="s">
        <v>486</v>
      </c>
    </row>
    <row r="5" spans="1:2" x14ac:dyDescent="0.15">
      <c r="B5" s="40" t="s">
        <v>487</v>
      </c>
    </row>
    <row r="6" spans="1:2" x14ac:dyDescent="0.15">
      <c r="B6" s="40" t="s">
        <v>488</v>
      </c>
    </row>
    <row r="7" spans="1:2" x14ac:dyDescent="0.15">
      <c r="B7" s="40" t="s">
        <v>489</v>
      </c>
    </row>
    <row r="8" spans="1:2" x14ac:dyDescent="0.15">
      <c r="A8" t="s">
        <v>460</v>
      </c>
      <c r="B8" s="40" t="s">
        <v>490</v>
      </c>
    </row>
    <row r="9" spans="1:2" x14ac:dyDescent="0.15">
      <c r="A9" t="s">
        <v>462</v>
      </c>
      <c r="B9" s="40" t="s">
        <v>491</v>
      </c>
    </row>
    <row r="10" spans="1:2" x14ac:dyDescent="0.15">
      <c r="B10" s="40" t="s">
        <v>492</v>
      </c>
    </row>
    <row r="11" spans="1:2" x14ac:dyDescent="0.15">
      <c r="B11" s="40" t="s">
        <v>493</v>
      </c>
    </row>
    <row r="12" spans="1:2" x14ac:dyDescent="0.15">
      <c r="B12" s="40"/>
    </row>
    <row r="13" spans="1:2" x14ac:dyDescent="0.15">
      <c r="B13" s="40"/>
    </row>
    <row r="14" spans="1:2" x14ac:dyDescent="0.15">
      <c r="B14" s="40" t="s">
        <v>494</v>
      </c>
    </row>
    <row r="15" spans="1:2" x14ac:dyDescent="0.15">
      <c r="B15" s="40"/>
    </row>
    <row r="20" spans="2:2" x14ac:dyDescent="0.15">
      <c r="B20" t="s">
        <v>495</v>
      </c>
    </row>
    <row r="21" spans="2:2" x14ac:dyDescent="0.15">
      <c r="B21" t="s">
        <v>496</v>
      </c>
    </row>
    <row r="22" spans="2:2" x14ac:dyDescent="0.15">
      <c r="B22" t="s">
        <v>497</v>
      </c>
    </row>
    <row r="23" spans="2:2" x14ac:dyDescent="0.15">
      <c r="B23" t="s">
        <v>498</v>
      </c>
    </row>
    <row r="24" spans="2:2" x14ac:dyDescent="0.15">
      <c r="B24" t="s">
        <v>499</v>
      </c>
    </row>
    <row r="25" spans="2:2" x14ac:dyDescent="0.15">
      <c r="B25" t="s">
        <v>500</v>
      </c>
    </row>
    <row r="26" spans="2:2" x14ac:dyDescent="0.15">
      <c r="B26" t="s">
        <v>501</v>
      </c>
    </row>
    <row r="27" spans="2:2" x14ac:dyDescent="0.15">
      <c r="B27" t="s">
        <v>502</v>
      </c>
    </row>
    <row r="28" spans="2:2" x14ac:dyDescent="0.15">
      <c r="B28" t="s">
        <v>503</v>
      </c>
    </row>
    <row r="29" spans="2:2" x14ac:dyDescent="0.15">
      <c r="B29" t="s">
        <v>504</v>
      </c>
    </row>
    <row r="30" spans="2:2" x14ac:dyDescent="0.15">
      <c r="B30" t="s">
        <v>505</v>
      </c>
    </row>
    <row r="31" spans="2:2" x14ac:dyDescent="0.15">
      <c r="B31" t="s">
        <v>506</v>
      </c>
    </row>
    <row r="32" spans="2:2" x14ac:dyDescent="0.15">
      <c r="B32" t="s">
        <v>507</v>
      </c>
    </row>
    <row r="33" spans="2:2" x14ac:dyDescent="0.15">
      <c r="B33" t="s">
        <v>508</v>
      </c>
    </row>
    <row r="34" spans="2:2" x14ac:dyDescent="0.15">
      <c r="B34" t="s">
        <v>509</v>
      </c>
    </row>
    <row r="35" spans="2:2" x14ac:dyDescent="0.15">
      <c r="B35" t="s">
        <v>510</v>
      </c>
    </row>
    <row r="36" spans="2:2" x14ac:dyDescent="0.15">
      <c r="B36" t="s">
        <v>511</v>
      </c>
    </row>
    <row r="37" spans="2:2" x14ac:dyDescent="0.15">
      <c r="B37" t="s">
        <v>390</v>
      </c>
    </row>
    <row r="38" spans="2:2" x14ac:dyDescent="0.15">
      <c r="B38" t="s">
        <v>512</v>
      </c>
    </row>
    <row r="39" spans="2:2" x14ac:dyDescent="0.15">
      <c r="B39" t="s">
        <v>513</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374</v>
      </c>
    </row>
    <row r="3" spans="2:2" x14ac:dyDescent="0.15">
      <c r="B3" t="s">
        <v>514</v>
      </c>
    </row>
    <row r="4" spans="2:2" x14ac:dyDescent="0.15">
      <c r="B4" t="s">
        <v>515</v>
      </c>
    </row>
    <row r="5" spans="2:2" x14ac:dyDescent="0.15">
      <c r="B5" t="s">
        <v>516</v>
      </c>
    </row>
    <row r="6" spans="2:2" x14ac:dyDescent="0.15">
      <c r="B6" t="s">
        <v>517</v>
      </c>
    </row>
    <row r="7" spans="2:2" x14ac:dyDescent="0.15">
      <c r="B7" t="s">
        <v>518</v>
      </c>
    </row>
    <row r="8" spans="2:2" ht="16" customHeight="1" x14ac:dyDescent="0.2">
      <c r="B8" s="58" t="s">
        <v>519</v>
      </c>
    </row>
    <row r="9" spans="2:2" x14ac:dyDescent="0.15">
      <c r="B9" t="s">
        <v>520</v>
      </c>
    </row>
    <row r="10" spans="2:2" x14ac:dyDescent="0.15">
      <c r="B10" s="40" t="s">
        <v>521</v>
      </c>
    </row>
    <row r="11" spans="2:2" x14ac:dyDescent="0.15">
      <c r="B11" s="40" t="s">
        <v>522</v>
      </c>
    </row>
    <row r="14" spans="2:2" x14ac:dyDescent="0.15">
      <c r="B14" t="s">
        <v>523</v>
      </c>
    </row>
    <row r="20" spans="2:2" x14ac:dyDescent="0.15">
      <c r="B20" t="s">
        <v>524</v>
      </c>
    </row>
    <row r="21" spans="2:2" x14ac:dyDescent="0.15">
      <c r="B21" t="s">
        <v>525</v>
      </c>
    </row>
    <row r="22" spans="2:2" x14ac:dyDescent="0.15">
      <c r="B22" t="s">
        <v>526</v>
      </c>
    </row>
    <row r="23" spans="2:2" x14ac:dyDescent="0.15">
      <c r="B23" t="s">
        <v>527</v>
      </c>
    </row>
    <row r="24" spans="2:2" x14ac:dyDescent="0.15">
      <c r="B24" t="s">
        <v>381</v>
      </c>
    </row>
    <row r="25" spans="2:2" x14ac:dyDescent="0.15">
      <c r="B25" t="s">
        <v>528</v>
      </c>
    </row>
    <row r="26" spans="2:2" x14ac:dyDescent="0.15">
      <c r="B26" t="s">
        <v>529</v>
      </c>
    </row>
    <row r="27" spans="2:2" x14ac:dyDescent="0.15">
      <c r="B27" t="s">
        <v>530</v>
      </c>
    </row>
    <row r="28" spans="2:2" x14ac:dyDescent="0.15">
      <c r="B28" t="s">
        <v>531</v>
      </c>
    </row>
    <row r="29" spans="2:2" x14ac:dyDescent="0.15">
      <c r="B29" t="s">
        <v>532</v>
      </c>
    </row>
    <row r="30" spans="2:2" x14ac:dyDescent="0.15">
      <c r="B30" t="s">
        <v>533</v>
      </c>
    </row>
    <row r="31" spans="2:2" x14ac:dyDescent="0.15">
      <c r="B31" t="s">
        <v>534</v>
      </c>
    </row>
    <row r="32" spans="2:2" x14ac:dyDescent="0.15">
      <c r="B32" t="s">
        <v>535</v>
      </c>
    </row>
    <row r="33" spans="2:2" x14ac:dyDescent="0.15">
      <c r="B33" t="s">
        <v>536</v>
      </c>
    </row>
    <row r="34" spans="2:2" x14ac:dyDescent="0.15">
      <c r="B34" t="s">
        <v>537</v>
      </c>
    </row>
    <row r="35" spans="2:2" x14ac:dyDescent="0.15">
      <c r="B35" t="s">
        <v>538</v>
      </c>
    </row>
    <row r="36" spans="2:2" x14ac:dyDescent="0.15">
      <c r="B36" t="s">
        <v>539</v>
      </c>
    </row>
    <row r="37" spans="2:2" x14ac:dyDescent="0.15">
      <c r="B37" t="s">
        <v>390</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377</v>
      </c>
    </row>
    <row r="3" spans="2:2" ht="16" customHeight="1" x14ac:dyDescent="0.2">
      <c r="B3" s="58" t="s">
        <v>542</v>
      </c>
    </row>
    <row r="4" spans="2:2" ht="16" customHeight="1" x14ac:dyDescent="0.2">
      <c r="B4" s="58" t="s">
        <v>543</v>
      </c>
    </row>
    <row r="5" spans="2:2" x14ac:dyDescent="0.15">
      <c r="B5" t="s">
        <v>544</v>
      </c>
    </row>
    <row r="6" spans="2:2" ht="16" customHeight="1" x14ac:dyDescent="0.2">
      <c r="B6" s="58" t="s">
        <v>545</v>
      </c>
    </row>
    <row r="7" spans="2:2" ht="16" customHeight="1" x14ac:dyDescent="0.2">
      <c r="B7" s="58" t="s">
        <v>546</v>
      </c>
    </row>
    <row r="8" spans="2:2" x14ac:dyDescent="0.15">
      <c r="B8" t="s">
        <v>547</v>
      </c>
    </row>
    <row r="9" spans="2:2" x14ac:dyDescent="0.15">
      <c r="B9" t="s">
        <v>548</v>
      </c>
    </row>
    <row r="10" spans="2:2" x14ac:dyDescent="0.15">
      <c r="B10" t="s">
        <v>549</v>
      </c>
    </row>
    <row r="11" spans="2:2" x14ac:dyDescent="0.15">
      <c r="B11" t="s">
        <v>550</v>
      </c>
    </row>
    <row r="14" spans="2:2" ht="16" customHeight="1" x14ac:dyDescent="0.2">
      <c r="B14" s="58" t="s">
        <v>551</v>
      </c>
    </row>
    <row r="20" spans="2:2" x14ac:dyDescent="0.15">
      <c r="B20" t="s">
        <v>552</v>
      </c>
    </row>
    <row r="21" spans="2:2" x14ac:dyDescent="0.15">
      <c r="B21" t="s">
        <v>553</v>
      </c>
    </row>
    <row r="22" spans="2:2" x14ac:dyDescent="0.15">
      <c r="B22" t="s">
        <v>497</v>
      </c>
    </row>
    <row r="23" spans="2:2" x14ac:dyDescent="0.15">
      <c r="B23" t="s">
        <v>554</v>
      </c>
    </row>
    <row r="24" spans="2:2" x14ac:dyDescent="0.15">
      <c r="B24" t="s">
        <v>381</v>
      </c>
    </row>
    <row r="25" spans="2:2" x14ac:dyDescent="0.15">
      <c r="B25" t="s">
        <v>555</v>
      </c>
    </row>
    <row r="26" spans="2:2" x14ac:dyDescent="0.15">
      <c r="B26" t="s">
        <v>501</v>
      </c>
    </row>
    <row r="27" spans="2:2" x14ac:dyDescent="0.15">
      <c r="B27" t="s">
        <v>556</v>
      </c>
    </row>
    <row r="28" spans="2:2" x14ac:dyDescent="0.15">
      <c r="B28" t="s">
        <v>557</v>
      </c>
    </row>
    <row r="29" spans="2:2" x14ac:dyDescent="0.15">
      <c r="B29" t="s">
        <v>558</v>
      </c>
    </row>
    <row r="30" spans="2:2" x14ac:dyDescent="0.15">
      <c r="B30" t="s">
        <v>559</v>
      </c>
    </row>
    <row r="31" spans="2:2" x14ac:dyDescent="0.15">
      <c r="B31" t="s">
        <v>560</v>
      </c>
    </row>
    <row r="32" spans="2:2" x14ac:dyDescent="0.15">
      <c r="B32" t="s">
        <v>561</v>
      </c>
    </row>
    <row r="33" spans="2:2" x14ac:dyDescent="0.15">
      <c r="B33" t="s">
        <v>562</v>
      </c>
    </row>
    <row r="34" spans="2:2" x14ac:dyDescent="0.15">
      <c r="B34" t="s">
        <v>563</v>
      </c>
    </row>
    <row r="35" spans="2:2" x14ac:dyDescent="0.15">
      <c r="B35" t="s">
        <v>538</v>
      </c>
    </row>
    <row r="36" spans="2:2" x14ac:dyDescent="0.15">
      <c r="B36" t="s">
        <v>564</v>
      </c>
    </row>
    <row r="37" spans="2:2" x14ac:dyDescent="0.15">
      <c r="B37" t="s">
        <v>482</v>
      </c>
    </row>
    <row r="38" spans="2:2" x14ac:dyDescent="0.15">
      <c r="B38" t="s">
        <v>565</v>
      </c>
    </row>
    <row r="39" spans="2:2" x14ac:dyDescent="0.15">
      <c r="B39" t="s">
        <v>566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393</v>
      </c>
    </row>
    <row r="3" spans="2:2" x14ac:dyDescent="0.15">
      <c r="B3" t="s">
        <v>567</v>
      </c>
    </row>
    <row r="4" spans="2:2" x14ac:dyDescent="0.15">
      <c r="B4" t="s">
        <v>568</v>
      </c>
    </row>
    <row r="5" spans="2:2" x14ac:dyDescent="0.15">
      <c r="B5" t="s">
        <v>569</v>
      </c>
    </row>
    <row r="6" spans="2:2" x14ac:dyDescent="0.15">
      <c r="B6" t="s">
        <v>570</v>
      </c>
    </row>
    <row r="7" spans="2:2" x14ac:dyDescent="0.15">
      <c r="B7" t="s">
        <v>571</v>
      </c>
    </row>
    <row r="8" spans="2:2" x14ac:dyDescent="0.15">
      <c r="B8" t="s">
        <v>572</v>
      </c>
    </row>
    <row r="9" spans="2:2" x14ac:dyDescent="0.15">
      <c r="B9" t="s">
        <v>573</v>
      </c>
    </row>
    <row r="10" spans="2:2" x14ac:dyDescent="0.15">
      <c r="B10" t="s">
        <v>574</v>
      </c>
    </row>
    <row r="11" spans="2:2" x14ac:dyDescent="0.15">
      <c r="B11" t="s">
        <v>575</v>
      </c>
    </row>
    <row r="14" spans="2:2" x14ac:dyDescent="0.15">
      <c r="B14" t="s">
        <v>576</v>
      </c>
    </row>
    <row r="20" spans="2:2" x14ac:dyDescent="0.15">
      <c r="B20" t="s">
        <v>577</v>
      </c>
    </row>
    <row r="21" spans="2:2" x14ac:dyDescent="0.15">
      <c r="B21" t="s">
        <v>578</v>
      </c>
    </row>
    <row r="22" spans="2:2" x14ac:dyDescent="0.15">
      <c r="B22" t="s">
        <v>579</v>
      </c>
    </row>
    <row r="23" spans="2:2" x14ac:dyDescent="0.15">
      <c r="B23" t="s">
        <v>580</v>
      </c>
    </row>
    <row r="24" spans="2:2" x14ac:dyDescent="0.15">
      <c r="B24" t="s">
        <v>381</v>
      </c>
    </row>
    <row r="25" spans="2:2" x14ac:dyDescent="0.15">
      <c r="B25" t="s">
        <v>581</v>
      </c>
    </row>
    <row r="26" spans="2:2" x14ac:dyDescent="0.15">
      <c r="B26" t="s">
        <v>582</v>
      </c>
    </row>
    <row r="27" spans="2:2" x14ac:dyDescent="0.15">
      <c r="B27" t="s">
        <v>583</v>
      </c>
    </row>
    <row r="28" spans="2:2" x14ac:dyDescent="0.15">
      <c r="B28" t="s">
        <v>584</v>
      </c>
    </row>
    <row r="29" spans="2:2" x14ac:dyDescent="0.15">
      <c r="B29" t="s">
        <v>585</v>
      </c>
    </row>
    <row r="30" spans="2:2" x14ac:dyDescent="0.15">
      <c r="B30" t="s">
        <v>586</v>
      </c>
    </row>
    <row r="31" spans="2:2" x14ac:dyDescent="0.15">
      <c r="B31" t="s">
        <v>587</v>
      </c>
    </row>
    <row r="32" spans="2:2" x14ac:dyDescent="0.15">
      <c r="B32" t="s">
        <v>588</v>
      </c>
    </row>
    <row r="33" spans="2:2" x14ac:dyDescent="0.15">
      <c r="B33" t="s">
        <v>589</v>
      </c>
    </row>
    <row r="34" spans="2:2" x14ac:dyDescent="0.15">
      <c r="B34" t="s">
        <v>590</v>
      </c>
    </row>
    <row r="35" spans="2:2" x14ac:dyDescent="0.15">
      <c r="B35" t="s">
        <v>591</v>
      </c>
    </row>
    <row r="36" spans="2:2" x14ac:dyDescent="0.15">
      <c r="B36" t="s">
        <v>481</v>
      </c>
    </row>
    <row r="37" spans="2:2" x14ac:dyDescent="0.15">
      <c r="B37" t="s">
        <v>390</v>
      </c>
    </row>
    <row r="38" spans="2:2" x14ac:dyDescent="0.15">
      <c r="B38" t="s">
        <v>592</v>
      </c>
    </row>
    <row r="39" spans="2:2" x14ac:dyDescent="0.15">
      <c r="B39" t="s">
        <v>593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397</v>
      </c>
    </row>
    <row r="3" spans="1:2" x14ac:dyDescent="0.15">
      <c r="B3" s="40" t="s">
        <v>594</v>
      </c>
    </row>
    <row r="4" spans="1:2" x14ac:dyDescent="0.15">
      <c r="B4" s="40" t="s">
        <v>595</v>
      </c>
    </row>
    <row r="5" spans="1:2" x14ac:dyDescent="0.15">
      <c r="B5" s="40" t="s">
        <v>596</v>
      </c>
    </row>
    <row r="6" spans="1:2" x14ac:dyDescent="0.15">
      <c r="A6" t="s">
        <v>446</v>
      </c>
      <c r="B6" s="40" t="s">
        <v>597</v>
      </c>
    </row>
    <row r="7" spans="1:2" x14ac:dyDescent="0.15">
      <c r="B7" s="40" t="s">
        <v>598</v>
      </c>
    </row>
    <row r="8" spans="1:2" x14ac:dyDescent="0.15">
      <c r="A8" t="s">
        <v>40</v>
      </c>
      <c r="B8" s="40" t="s">
        <v>599</v>
      </c>
    </row>
    <row r="9" spans="1:2" x14ac:dyDescent="0.15">
      <c r="A9" t="s">
        <v>450</v>
      </c>
      <c r="B9" s="40" t="s">
        <v>600</v>
      </c>
    </row>
    <row r="10" spans="1:2" x14ac:dyDescent="0.15">
      <c r="B10" t="s">
        <v>601</v>
      </c>
    </row>
    <row r="11" spans="1:2" x14ac:dyDescent="0.15">
      <c r="B11" t="s">
        <v>602</v>
      </c>
    </row>
    <row r="14" spans="1:2" x14ac:dyDescent="0.15">
      <c r="B14" s="40" t="s">
        <v>603</v>
      </c>
    </row>
    <row r="20" spans="2:2" x14ac:dyDescent="0.15">
      <c r="B20" s="43" t="s">
        <v>604</v>
      </c>
    </row>
    <row r="21" spans="2:2" x14ac:dyDescent="0.15">
      <c r="B21" s="43" t="s">
        <v>605</v>
      </c>
    </row>
    <row r="22" spans="2:2" x14ac:dyDescent="0.15">
      <c r="B22" s="43" t="s">
        <v>606</v>
      </c>
    </row>
    <row r="23" spans="2:2" x14ac:dyDescent="0.15">
      <c r="B23" s="43" t="s">
        <v>607</v>
      </c>
    </row>
    <row r="24" spans="2:2" x14ac:dyDescent="0.15">
      <c r="B24" s="43" t="s">
        <v>608</v>
      </c>
    </row>
    <row r="25" spans="2:2" x14ac:dyDescent="0.15">
      <c r="B25" s="43" t="s">
        <v>609</v>
      </c>
    </row>
    <row r="26" spans="2:2" x14ac:dyDescent="0.15">
      <c r="B26" s="43" t="s">
        <v>610</v>
      </c>
    </row>
    <row r="27" spans="2:2" x14ac:dyDescent="0.15">
      <c r="B27" s="43" t="s">
        <v>611</v>
      </c>
    </row>
    <row r="28" spans="2:2" x14ac:dyDescent="0.15">
      <c r="B28" s="43" t="s">
        <v>612</v>
      </c>
    </row>
    <row r="29" spans="2:2" x14ac:dyDescent="0.15">
      <c r="B29" s="43" t="s">
        <v>613</v>
      </c>
    </row>
    <row r="30" spans="2:2" x14ac:dyDescent="0.15">
      <c r="B30" s="43" t="s">
        <v>614</v>
      </c>
    </row>
    <row r="31" spans="2:2" x14ac:dyDescent="0.15">
      <c r="B31" s="43" t="s">
        <v>615</v>
      </c>
    </row>
    <row r="32" spans="2:2" x14ac:dyDescent="0.15">
      <c r="B32" s="43" t="s">
        <v>616</v>
      </c>
    </row>
    <row r="33" spans="2:4" x14ac:dyDescent="0.15">
      <c r="B33" s="43" t="s">
        <v>617</v>
      </c>
    </row>
    <row r="34" spans="2:4" x14ac:dyDescent="0.15">
      <c r="B34" s="43" t="s">
        <v>618</v>
      </c>
      <c r="D34" s="40"/>
    </row>
    <row r="35" spans="2:4" x14ac:dyDescent="0.15">
      <c r="B35" s="43" t="s">
        <v>538</v>
      </c>
      <c r="D35" s="40"/>
    </row>
    <row r="36" spans="2:4" x14ac:dyDescent="0.15">
      <c r="B36" s="43" t="s">
        <v>619</v>
      </c>
      <c r="D36" s="40"/>
    </row>
    <row r="37" spans="2:4" x14ac:dyDescent="0.15">
      <c r="B37" s="43" t="s">
        <v>390</v>
      </c>
      <c r="D37" s="40"/>
    </row>
    <row r="38" spans="2:4" x14ac:dyDescent="0.15">
      <c r="B38" s="43" t="s">
        <v>620</v>
      </c>
      <c r="D38" s="40"/>
    </row>
    <row r="39" spans="2:4" x14ac:dyDescent="0.15">
      <c r="B39" s="43" t="s">
        <v>411</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429</v>
      </c>
    </row>
    <row r="3" spans="1:2" x14ac:dyDescent="0.15">
      <c r="B3" s="40" t="s">
        <v>621</v>
      </c>
    </row>
    <row r="4" spans="1:2" x14ac:dyDescent="0.15">
      <c r="B4" s="40" t="s">
        <v>622</v>
      </c>
    </row>
    <row r="5" spans="1:2" x14ac:dyDescent="0.15">
      <c r="B5" s="40" t="s">
        <v>623</v>
      </c>
    </row>
    <row r="6" spans="1:2" x14ac:dyDescent="0.15">
      <c r="A6" t="s">
        <v>446</v>
      </c>
      <c r="B6" s="40" t="s">
        <v>624</v>
      </c>
    </row>
    <row r="7" spans="1:2" x14ac:dyDescent="0.15">
      <c r="B7" s="40" t="s">
        <v>625</v>
      </c>
    </row>
    <row r="8" spans="1:2" x14ac:dyDescent="0.15">
      <c r="A8" t="s">
        <v>40</v>
      </c>
      <c r="B8" s="40" t="s">
        <v>626</v>
      </c>
    </row>
    <row r="9" spans="1:2" x14ac:dyDescent="0.15">
      <c r="A9" t="s">
        <v>450</v>
      </c>
      <c r="B9" s="40" t="s">
        <v>627</v>
      </c>
    </row>
    <row r="10" spans="1:2" x14ac:dyDescent="0.15">
      <c r="B10" t="s">
        <v>628</v>
      </c>
    </row>
    <row r="11" spans="1:2" x14ac:dyDescent="0.15">
      <c r="B11" t="s">
        <v>629</v>
      </c>
    </row>
    <row r="14" spans="1:2" x14ac:dyDescent="0.15">
      <c r="B14" s="40" t="s">
        <v>630</v>
      </c>
    </row>
    <row r="20" spans="2:2" x14ac:dyDescent="0.15">
      <c r="B20" s="59" t="s">
        <v>631</v>
      </c>
    </row>
    <row r="21" spans="2:2" x14ac:dyDescent="0.15">
      <c r="B21" s="59" t="s">
        <v>632</v>
      </c>
    </row>
    <row r="22" spans="2:2" x14ac:dyDescent="0.15">
      <c r="B22" s="59" t="s">
        <v>633</v>
      </c>
    </row>
    <row r="23" spans="2:2" x14ac:dyDescent="0.15">
      <c r="B23" s="59" t="s">
        <v>634</v>
      </c>
    </row>
    <row r="24" spans="2:2" x14ac:dyDescent="0.15">
      <c r="B24" s="59" t="s">
        <v>635</v>
      </c>
    </row>
    <row r="25" spans="2:2" x14ac:dyDescent="0.15">
      <c r="B25" s="59" t="s">
        <v>636</v>
      </c>
    </row>
    <row r="26" spans="2:2" x14ac:dyDescent="0.15">
      <c r="B26" s="59" t="s">
        <v>637</v>
      </c>
    </row>
    <row r="27" spans="2:2" x14ac:dyDescent="0.15">
      <c r="B27" s="59" t="s">
        <v>638</v>
      </c>
    </row>
    <row r="28" spans="2:2" x14ac:dyDescent="0.15">
      <c r="B28" s="59" t="s">
        <v>639</v>
      </c>
    </row>
    <row r="29" spans="2:2" x14ac:dyDescent="0.15">
      <c r="B29" s="59" t="s">
        <v>640</v>
      </c>
    </row>
    <row r="30" spans="2:2" x14ac:dyDescent="0.15">
      <c r="B30" s="59" t="s">
        <v>641</v>
      </c>
    </row>
    <row r="31" spans="2:2" x14ac:dyDescent="0.15">
      <c r="B31" s="59" t="s">
        <v>642</v>
      </c>
    </row>
    <row r="32" spans="2:2" x14ac:dyDescent="0.15">
      <c r="B32" s="59" t="s">
        <v>643</v>
      </c>
    </row>
    <row r="33" spans="2:4" x14ac:dyDescent="0.15">
      <c r="B33" s="59" t="s">
        <v>644</v>
      </c>
    </row>
    <row r="34" spans="2:4" x14ac:dyDescent="0.15">
      <c r="B34" s="59" t="s">
        <v>645</v>
      </c>
      <c r="D34" s="40"/>
    </row>
    <row r="35" spans="2:4" x14ac:dyDescent="0.15">
      <c r="B35" s="59" t="s">
        <v>388</v>
      </c>
      <c r="D35" s="40"/>
    </row>
    <row r="36" spans="2:4" x14ac:dyDescent="0.15">
      <c r="B36" s="59" t="s">
        <v>646</v>
      </c>
      <c r="D36" s="40"/>
    </row>
    <row r="37" spans="2:4" x14ac:dyDescent="0.15">
      <c r="B37" s="59" t="s">
        <v>647</v>
      </c>
      <c r="D37" s="40"/>
    </row>
    <row r="38" spans="2:4" x14ac:dyDescent="0.15">
      <c r="B38" s="59" t="s">
        <v>648</v>
      </c>
      <c r="D38" s="40"/>
    </row>
    <row r="39" spans="2:4" x14ac:dyDescent="0.15">
      <c r="B39" s="59" t="s">
        <v>649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431</v>
      </c>
    </row>
    <row r="3" spans="1:2" x14ac:dyDescent="0.15">
      <c r="B3" s="40" t="s">
        <v>650</v>
      </c>
    </row>
    <row r="4" spans="1:2" x14ac:dyDescent="0.15">
      <c r="B4" s="40" t="s">
        <v>651</v>
      </c>
    </row>
    <row r="5" spans="1:2" x14ac:dyDescent="0.15">
      <c r="B5" s="40" t="s">
        <v>652</v>
      </c>
    </row>
    <row r="6" spans="1:2" x14ac:dyDescent="0.15">
      <c r="A6" t="s">
        <v>446</v>
      </c>
      <c r="B6" s="40" t="s">
        <v>653</v>
      </c>
    </row>
    <row r="7" spans="1:2" x14ac:dyDescent="0.15">
      <c r="B7" s="40" t="s">
        <v>654</v>
      </c>
    </row>
    <row r="8" spans="1:2" x14ac:dyDescent="0.15">
      <c r="A8" t="s">
        <v>40</v>
      </c>
      <c r="B8" s="40" t="s">
        <v>655</v>
      </c>
    </row>
    <row r="9" spans="1:2" x14ac:dyDescent="0.15">
      <c r="A9" t="s">
        <v>450</v>
      </c>
      <c r="B9" s="40" t="s">
        <v>656</v>
      </c>
    </row>
    <row r="10" spans="1:2" x14ac:dyDescent="0.15">
      <c r="B10" t="s">
        <v>657</v>
      </c>
    </row>
    <row r="11" spans="1:2" x14ac:dyDescent="0.15">
      <c r="B11" t="s">
        <v>658</v>
      </c>
    </row>
    <row r="14" spans="1:2" x14ac:dyDescent="0.15">
      <c r="B14" s="40" t="s">
        <v>659</v>
      </c>
    </row>
    <row r="20" spans="2:2" x14ac:dyDescent="0.15">
      <c r="B20" s="43" t="s">
        <v>660</v>
      </c>
    </row>
    <row r="21" spans="2:2" x14ac:dyDescent="0.15">
      <c r="B21" s="43" t="s">
        <v>661</v>
      </c>
    </row>
    <row r="22" spans="2:2" x14ac:dyDescent="0.15">
      <c r="B22" s="43" t="s">
        <v>662</v>
      </c>
    </row>
    <row r="23" spans="2:2" x14ac:dyDescent="0.15">
      <c r="B23" s="43" t="s">
        <v>663</v>
      </c>
    </row>
    <row r="24" spans="2:2" x14ac:dyDescent="0.15">
      <c r="B24" s="43" t="s">
        <v>664</v>
      </c>
    </row>
    <row r="25" spans="2:2" x14ac:dyDescent="0.15">
      <c r="B25" s="43" t="s">
        <v>665</v>
      </c>
    </row>
    <row r="26" spans="2:2" x14ac:dyDescent="0.15">
      <c r="B26" s="43" t="s">
        <v>666</v>
      </c>
    </row>
    <row r="27" spans="2:2" x14ac:dyDescent="0.15">
      <c r="B27" s="43" t="s">
        <v>667</v>
      </c>
    </row>
    <row r="28" spans="2:2" x14ac:dyDescent="0.15">
      <c r="B28" s="43" t="s">
        <v>668</v>
      </c>
    </row>
    <row r="29" spans="2:2" x14ac:dyDescent="0.15">
      <c r="B29" s="43" t="s">
        <v>669</v>
      </c>
    </row>
    <row r="30" spans="2:2" x14ac:dyDescent="0.15">
      <c r="B30" s="43" t="s">
        <v>670</v>
      </c>
    </row>
    <row r="31" spans="2:2" x14ac:dyDescent="0.15">
      <c r="B31" s="43" t="s">
        <v>671</v>
      </c>
    </row>
    <row r="32" spans="2:2" x14ac:dyDescent="0.15">
      <c r="B32" s="43" t="s">
        <v>672</v>
      </c>
    </row>
    <row r="33" spans="2:4" x14ac:dyDescent="0.15">
      <c r="B33" s="43" t="s">
        <v>673</v>
      </c>
    </row>
    <row r="34" spans="2:4" x14ac:dyDescent="0.15">
      <c r="B34" s="43" t="s">
        <v>674</v>
      </c>
      <c r="D34" s="40"/>
    </row>
    <row r="35" spans="2:4" x14ac:dyDescent="0.15">
      <c r="B35" s="43" t="s">
        <v>538</v>
      </c>
      <c r="D35" s="40"/>
    </row>
    <row r="36" spans="2:4" x14ac:dyDescent="0.15">
      <c r="B36" s="43" t="s">
        <v>675</v>
      </c>
      <c r="D36" s="40"/>
    </row>
    <row r="37" spans="2:4" x14ac:dyDescent="0.15">
      <c r="B37" s="43" t="s">
        <v>390</v>
      </c>
      <c r="D37" s="40"/>
    </row>
    <row r="38" spans="2:4" x14ac:dyDescent="0.15">
      <c r="B38" s="43" t="s">
        <v>676</v>
      </c>
      <c r="D38" s="40"/>
    </row>
    <row r="39" spans="2:4" x14ac:dyDescent="0.15">
      <c r="B39" s="43" t="s">
        <v>677</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Dominique Vibild</cp:lastModifiedBy>
  <cp:revision>196</cp:revision>
  <dcterms:created xsi:type="dcterms:W3CDTF">2020-07-27T15:42:24Z</dcterms:created>
  <dcterms:modified xsi:type="dcterms:W3CDTF">2024-07-24T17:18:09Z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