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Library/Containers/com.microsoft.Excel/Data/after-big-bang-files/HP/WO/640 G1/"/>
    </mc:Choice>
  </mc:AlternateContent>
  <xr:revisionPtr revIDLastSave="0" documentId="13_ncr:1_{E2884FCF-77D4-3E44-9A30-F59EF5DD2D2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H101" i="2" s="1"/>
  <c r="U101" i="2"/>
  <c r="T101" i="2"/>
  <c r="S101" i="2"/>
  <c r="R101" i="2"/>
  <c r="Q101" i="2"/>
  <c r="P101" i="2"/>
  <c r="O101" i="2"/>
  <c r="N101" i="2"/>
  <c r="M101" i="2"/>
  <c r="GK100" i="2"/>
  <c r="V100" i="2"/>
  <c r="U100" i="2"/>
  <c r="T100" i="2"/>
  <c r="S100" i="2"/>
  <c r="R100" i="2"/>
  <c r="Q100" i="2"/>
  <c r="P100" i="2"/>
  <c r="O100" i="2"/>
  <c r="N100" i="2"/>
  <c r="M100" i="2"/>
  <c r="H100" i="2"/>
  <c r="GK99" i="2"/>
  <c r="V99" i="2"/>
  <c r="H99" i="2" s="1"/>
  <c r="U99" i="2"/>
  <c r="T99" i="2"/>
  <c r="S99" i="2"/>
  <c r="R99" i="2"/>
  <c r="Q99" i="2"/>
  <c r="P99" i="2"/>
  <c r="O99" i="2"/>
  <c r="N99" i="2"/>
  <c r="M99" i="2"/>
  <c r="GK98" i="2"/>
  <c r="V98" i="2"/>
  <c r="U98" i="2"/>
  <c r="T98" i="2"/>
  <c r="S98" i="2"/>
  <c r="R98" i="2"/>
  <c r="Q98" i="2"/>
  <c r="P98" i="2"/>
  <c r="O98" i="2"/>
  <c r="N98" i="2"/>
  <c r="M98" i="2"/>
  <c r="H98" i="2"/>
  <c r="GK97" i="2"/>
  <c r="V97" i="2"/>
  <c r="U97" i="2"/>
  <c r="T97" i="2"/>
  <c r="S97" i="2"/>
  <c r="R97" i="2"/>
  <c r="Q97" i="2"/>
  <c r="P97" i="2"/>
  <c r="O97" i="2"/>
  <c r="N97" i="2"/>
  <c r="M97" i="2"/>
  <c r="H97" i="2"/>
  <c r="GK96" i="2"/>
  <c r="V96" i="2"/>
  <c r="H96" i="2" s="1"/>
  <c r="U96" i="2"/>
  <c r="T96" i="2"/>
  <c r="S96" i="2"/>
  <c r="R96" i="2"/>
  <c r="Q96" i="2"/>
  <c r="P96" i="2"/>
  <c r="O96" i="2"/>
  <c r="N96" i="2"/>
  <c r="M96" i="2"/>
  <c r="GK95" i="2"/>
  <c r="V95" i="2"/>
  <c r="U95" i="2"/>
  <c r="T95" i="2"/>
  <c r="S95" i="2"/>
  <c r="R95" i="2"/>
  <c r="Q95" i="2"/>
  <c r="P95" i="2"/>
  <c r="O95" i="2"/>
  <c r="N95" i="2"/>
  <c r="M95" i="2"/>
  <c r="H95" i="2"/>
  <c r="GK94" i="2"/>
  <c r="V94" i="2"/>
  <c r="U94" i="2"/>
  <c r="T94" i="2"/>
  <c r="S94" i="2"/>
  <c r="R94" i="2"/>
  <c r="Q94" i="2"/>
  <c r="P94" i="2"/>
  <c r="O94" i="2"/>
  <c r="N94" i="2"/>
  <c r="M94" i="2"/>
  <c r="H94" i="2"/>
  <c r="GK93" i="2"/>
  <c r="V93" i="2"/>
  <c r="U93" i="2"/>
  <c r="T93" i="2"/>
  <c r="S93" i="2"/>
  <c r="R93" i="2"/>
  <c r="Q93" i="2"/>
  <c r="P93" i="2"/>
  <c r="O93" i="2"/>
  <c r="N93" i="2"/>
  <c r="M93" i="2"/>
  <c r="H93" i="2"/>
  <c r="GK92" i="2"/>
  <c r="V92" i="2"/>
  <c r="U92" i="2"/>
  <c r="T92" i="2"/>
  <c r="S92" i="2"/>
  <c r="R92" i="2"/>
  <c r="Q92" i="2"/>
  <c r="P92" i="2"/>
  <c r="O92" i="2"/>
  <c r="N92" i="2"/>
  <c r="M92" i="2"/>
  <c r="H92" i="2"/>
  <c r="GK91" i="2"/>
  <c r="V91" i="2"/>
  <c r="U91" i="2"/>
  <c r="T91" i="2"/>
  <c r="S91" i="2"/>
  <c r="R91" i="2"/>
  <c r="Q91" i="2"/>
  <c r="P91" i="2"/>
  <c r="O91" i="2"/>
  <c r="N91" i="2"/>
  <c r="M91" i="2"/>
  <c r="H91" i="2"/>
  <c r="GK90" i="2"/>
  <c r="V90" i="2"/>
  <c r="U90" i="2"/>
  <c r="T90" i="2"/>
  <c r="S90" i="2"/>
  <c r="R90" i="2"/>
  <c r="Q90" i="2"/>
  <c r="P90" i="2"/>
  <c r="O90" i="2"/>
  <c r="N90" i="2"/>
  <c r="M90" i="2"/>
  <c r="H90" i="2"/>
  <c r="GK89" i="2"/>
  <c r="V89" i="2"/>
  <c r="U89" i="2"/>
  <c r="T89" i="2"/>
  <c r="S89" i="2"/>
  <c r="R89" i="2"/>
  <c r="Q89" i="2"/>
  <c r="P89" i="2"/>
  <c r="O89" i="2"/>
  <c r="N89" i="2"/>
  <c r="M89" i="2"/>
  <c r="H89" i="2"/>
  <c r="GK88" i="2"/>
  <c r="V88" i="2"/>
  <c r="U88" i="2"/>
  <c r="T88" i="2"/>
  <c r="S88" i="2"/>
  <c r="R88" i="2"/>
  <c r="Q88" i="2"/>
  <c r="P88" i="2"/>
  <c r="O88" i="2"/>
  <c r="N88" i="2"/>
  <c r="M88" i="2"/>
  <c r="H88" i="2"/>
  <c r="GK87" i="2"/>
  <c r="V87" i="2"/>
  <c r="U87" i="2"/>
  <c r="T87" i="2"/>
  <c r="S87" i="2"/>
  <c r="R87" i="2"/>
  <c r="Q87" i="2"/>
  <c r="P87" i="2"/>
  <c r="O87" i="2"/>
  <c r="N87" i="2"/>
  <c r="M87" i="2"/>
  <c r="H87" i="2"/>
  <c r="GK86" i="2"/>
  <c r="V86" i="2"/>
  <c r="H86" i="2" s="1"/>
  <c r="U86" i="2"/>
  <c r="T86" i="2"/>
  <c r="S86" i="2"/>
  <c r="R86" i="2"/>
  <c r="Q86" i="2"/>
  <c r="P86" i="2"/>
  <c r="O86" i="2"/>
  <c r="N86" i="2"/>
  <c r="M86" i="2"/>
  <c r="GK85" i="2"/>
  <c r="V85" i="2"/>
  <c r="U85" i="2"/>
  <c r="T85" i="2"/>
  <c r="S85" i="2"/>
  <c r="R85" i="2"/>
  <c r="Q85" i="2"/>
  <c r="P85" i="2"/>
  <c r="O85" i="2"/>
  <c r="N85" i="2"/>
  <c r="M85" i="2"/>
  <c r="H85" i="2"/>
  <c r="GK84" i="2"/>
  <c r="V84" i="2"/>
  <c r="H84" i="2" s="1"/>
  <c r="U84" i="2"/>
  <c r="T84" i="2"/>
  <c r="S84" i="2"/>
  <c r="R84" i="2"/>
  <c r="Q84" i="2"/>
  <c r="P84" i="2"/>
  <c r="O84" i="2"/>
  <c r="N84" i="2"/>
  <c r="M84" i="2"/>
  <c r="GK83" i="2"/>
  <c r="V83" i="2"/>
  <c r="U83" i="2"/>
  <c r="T83" i="2"/>
  <c r="S83" i="2"/>
  <c r="R83" i="2"/>
  <c r="Q83" i="2"/>
  <c r="P83" i="2"/>
  <c r="O83" i="2"/>
  <c r="N83" i="2"/>
  <c r="M83" i="2"/>
  <c r="H83" i="2"/>
  <c r="GK82" i="2"/>
  <c r="V82" i="2"/>
  <c r="U82" i="2"/>
  <c r="T82" i="2"/>
  <c r="S82" i="2"/>
  <c r="R82" i="2"/>
  <c r="Q82" i="2"/>
  <c r="P82" i="2"/>
  <c r="O82" i="2"/>
  <c r="N82" i="2"/>
  <c r="M82" i="2"/>
  <c r="H82" i="2"/>
  <c r="GK81" i="2"/>
  <c r="V81" i="2"/>
  <c r="H81" i="2" s="1"/>
  <c r="U81" i="2"/>
  <c r="T81" i="2"/>
  <c r="S81" i="2"/>
  <c r="R81" i="2"/>
  <c r="Q81" i="2"/>
  <c r="P81" i="2"/>
  <c r="O81" i="2"/>
  <c r="N81" i="2"/>
  <c r="M81" i="2"/>
  <c r="GK80" i="2"/>
  <c r="V80" i="2"/>
  <c r="U80" i="2"/>
  <c r="T80" i="2"/>
  <c r="S80" i="2"/>
  <c r="R80" i="2"/>
  <c r="Q80" i="2"/>
  <c r="P80" i="2"/>
  <c r="O80" i="2"/>
  <c r="N80" i="2"/>
  <c r="M80" i="2"/>
  <c r="H80" i="2"/>
  <c r="GK79" i="2"/>
  <c r="V79" i="2"/>
  <c r="U79" i="2"/>
  <c r="T79" i="2"/>
  <c r="S79" i="2"/>
  <c r="R79" i="2"/>
  <c r="Q79" i="2"/>
  <c r="P79" i="2"/>
  <c r="O79" i="2"/>
  <c r="N79" i="2"/>
  <c r="M79" i="2"/>
  <c r="H79" i="2"/>
  <c r="GK78" i="2"/>
  <c r="V78" i="2"/>
  <c r="U78" i="2"/>
  <c r="T78" i="2"/>
  <c r="S78" i="2"/>
  <c r="R78" i="2"/>
  <c r="Q78" i="2"/>
  <c r="P78" i="2"/>
  <c r="O78" i="2"/>
  <c r="N78" i="2"/>
  <c r="M78" i="2"/>
  <c r="H78" i="2"/>
  <c r="GK77" i="2"/>
  <c r="V77" i="2"/>
  <c r="U77" i="2"/>
  <c r="T77" i="2"/>
  <c r="S77" i="2"/>
  <c r="R77" i="2"/>
  <c r="Q77" i="2"/>
  <c r="P77" i="2"/>
  <c r="O77" i="2"/>
  <c r="N77" i="2"/>
  <c r="M77" i="2"/>
  <c r="H77" i="2"/>
  <c r="GK76" i="2"/>
  <c r="V76" i="2"/>
  <c r="U76" i="2"/>
  <c r="T76" i="2"/>
  <c r="S76" i="2"/>
  <c r="R76" i="2"/>
  <c r="Q76" i="2"/>
  <c r="P76" i="2"/>
  <c r="O76" i="2"/>
  <c r="N76" i="2"/>
  <c r="M76" i="2"/>
  <c r="H76" i="2"/>
  <c r="GK75" i="2"/>
  <c r="V75" i="2"/>
  <c r="U75" i="2"/>
  <c r="T75" i="2"/>
  <c r="S75" i="2"/>
  <c r="R75" i="2"/>
  <c r="Q75" i="2"/>
  <c r="P75" i="2"/>
  <c r="O75" i="2"/>
  <c r="N75" i="2"/>
  <c r="M75" i="2"/>
  <c r="H75" i="2"/>
  <c r="GK74" i="2"/>
  <c r="V74" i="2"/>
  <c r="H74" i="2" s="1"/>
  <c r="U74" i="2"/>
  <c r="T74" i="2"/>
  <c r="S74" i="2"/>
  <c r="R74" i="2"/>
  <c r="Q74" i="2"/>
  <c r="P74" i="2"/>
  <c r="O74" i="2"/>
  <c r="N74" i="2"/>
  <c r="M74" i="2"/>
  <c r="GK73" i="2"/>
  <c r="V73" i="2"/>
  <c r="U73" i="2"/>
  <c r="T73" i="2"/>
  <c r="S73" i="2"/>
  <c r="R73" i="2"/>
  <c r="Q73" i="2"/>
  <c r="P73" i="2"/>
  <c r="O73" i="2"/>
  <c r="N73" i="2"/>
  <c r="M73" i="2"/>
  <c r="H73" i="2"/>
  <c r="GK72" i="2"/>
  <c r="V72" i="2"/>
  <c r="U72" i="2"/>
  <c r="T72" i="2"/>
  <c r="S72" i="2"/>
  <c r="R72" i="2"/>
  <c r="Q72" i="2"/>
  <c r="P72" i="2"/>
  <c r="O72" i="2"/>
  <c r="N72" i="2"/>
  <c r="M72" i="2"/>
  <c r="H72" i="2"/>
  <c r="GK71" i="2"/>
  <c r="V71" i="2"/>
  <c r="U71" i="2"/>
  <c r="T71" i="2"/>
  <c r="S71" i="2"/>
  <c r="R71" i="2"/>
  <c r="Q71" i="2"/>
  <c r="P71" i="2"/>
  <c r="O71" i="2"/>
  <c r="N71" i="2"/>
  <c r="M71" i="2"/>
  <c r="H71" i="2"/>
  <c r="GK70" i="2"/>
  <c r="V70" i="2"/>
  <c r="U70" i="2"/>
  <c r="T70" i="2"/>
  <c r="S70" i="2"/>
  <c r="R70" i="2"/>
  <c r="Q70" i="2"/>
  <c r="P70" i="2"/>
  <c r="O70" i="2"/>
  <c r="N70" i="2"/>
  <c r="M70" i="2"/>
  <c r="H70" i="2"/>
  <c r="GK69" i="2"/>
  <c r="V69" i="2"/>
  <c r="U69" i="2"/>
  <c r="T69" i="2"/>
  <c r="S69" i="2"/>
  <c r="R69" i="2"/>
  <c r="Q69" i="2"/>
  <c r="P69" i="2"/>
  <c r="O69" i="2"/>
  <c r="N69" i="2"/>
  <c r="M69" i="2"/>
  <c r="H69" i="2"/>
  <c r="GK68" i="2"/>
  <c r="V68" i="2"/>
  <c r="U68" i="2"/>
  <c r="T68" i="2"/>
  <c r="S68" i="2"/>
  <c r="R68" i="2"/>
  <c r="Q68" i="2"/>
  <c r="P68" i="2"/>
  <c r="O68" i="2"/>
  <c r="N68" i="2"/>
  <c r="M68" i="2"/>
  <c r="H68" i="2"/>
  <c r="GK67" i="2"/>
  <c r="V67" i="2"/>
  <c r="U67" i="2"/>
  <c r="T67" i="2"/>
  <c r="S67" i="2"/>
  <c r="R67" i="2"/>
  <c r="Q67" i="2"/>
  <c r="P67" i="2"/>
  <c r="O67" i="2"/>
  <c r="N67" i="2"/>
  <c r="M67" i="2"/>
  <c r="H67" i="2"/>
  <c r="GK66" i="2"/>
  <c r="V66" i="2"/>
  <c r="H66" i="2" s="1"/>
  <c r="U66" i="2"/>
  <c r="T66" i="2"/>
  <c r="S66" i="2"/>
  <c r="R66" i="2"/>
  <c r="Q66" i="2"/>
  <c r="P66" i="2"/>
  <c r="O66" i="2"/>
  <c r="N66" i="2"/>
  <c r="M66" i="2"/>
  <c r="GK65" i="2"/>
  <c r="V65" i="2"/>
  <c r="U65" i="2"/>
  <c r="T65" i="2"/>
  <c r="S65" i="2"/>
  <c r="R65" i="2"/>
  <c r="Q65" i="2"/>
  <c r="P65" i="2"/>
  <c r="O65" i="2"/>
  <c r="N65" i="2"/>
  <c r="M65" i="2"/>
  <c r="H65" i="2"/>
  <c r="GK64" i="2"/>
  <c r="V64" i="2"/>
  <c r="U64" i="2"/>
  <c r="T64" i="2"/>
  <c r="S64" i="2"/>
  <c r="R64" i="2"/>
  <c r="Q64" i="2"/>
  <c r="P64" i="2"/>
  <c r="O64" i="2"/>
  <c r="N64" i="2"/>
  <c r="M64" i="2"/>
  <c r="H64" i="2"/>
  <c r="GK63" i="2"/>
  <c r="V63" i="2"/>
  <c r="U63" i="2"/>
  <c r="T63" i="2"/>
  <c r="S63" i="2"/>
  <c r="R63" i="2"/>
  <c r="Q63" i="2"/>
  <c r="P63" i="2"/>
  <c r="O63" i="2"/>
  <c r="N63" i="2"/>
  <c r="M63" i="2"/>
  <c r="H63" i="2"/>
  <c r="GK62" i="2"/>
  <c r="V62" i="2"/>
  <c r="U62" i="2"/>
  <c r="T62" i="2"/>
  <c r="S62" i="2"/>
  <c r="R62" i="2"/>
  <c r="Q62" i="2"/>
  <c r="P62" i="2"/>
  <c r="O62" i="2"/>
  <c r="N62" i="2"/>
  <c r="M62" i="2"/>
  <c r="H62" i="2"/>
  <c r="GK61" i="2"/>
  <c r="V61" i="2"/>
  <c r="H61" i="2" s="1"/>
  <c r="U61" i="2"/>
  <c r="T61" i="2"/>
  <c r="S61" i="2"/>
  <c r="R61" i="2"/>
  <c r="Q61" i="2"/>
  <c r="P61" i="2"/>
  <c r="O61" i="2"/>
  <c r="N61" i="2"/>
  <c r="M61" i="2"/>
  <c r="GK60" i="2"/>
  <c r="V60" i="2"/>
  <c r="U60" i="2"/>
  <c r="T60" i="2"/>
  <c r="S60" i="2"/>
  <c r="R60" i="2"/>
  <c r="Q60" i="2"/>
  <c r="P60" i="2"/>
  <c r="O60" i="2"/>
  <c r="N60" i="2"/>
  <c r="M60" i="2"/>
  <c r="H60" i="2"/>
  <c r="GK59" i="2"/>
  <c r="V59" i="2"/>
  <c r="H59" i="2" s="1"/>
  <c r="U59" i="2"/>
  <c r="T59" i="2"/>
  <c r="S59" i="2"/>
  <c r="R59" i="2"/>
  <c r="Q59" i="2"/>
  <c r="P59" i="2"/>
  <c r="O59" i="2"/>
  <c r="N59" i="2"/>
  <c r="M59" i="2"/>
  <c r="GK58" i="2"/>
  <c r="V58" i="2"/>
  <c r="U58" i="2"/>
  <c r="T58" i="2"/>
  <c r="S58" i="2"/>
  <c r="R58" i="2"/>
  <c r="Q58" i="2"/>
  <c r="P58" i="2"/>
  <c r="O58" i="2"/>
  <c r="N58" i="2"/>
  <c r="M58" i="2"/>
  <c r="H58" i="2"/>
  <c r="GK57" i="2"/>
  <c r="V57" i="2"/>
  <c r="U57" i="2"/>
  <c r="T57" i="2"/>
  <c r="S57" i="2"/>
  <c r="R57" i="2"/>
  <c r="Q57" i="2"/>
  <c r="P57" i="2"/>
  <c r="O57" i="2"/>
  <c r="N57" i="2"/>
  <c r="M57" i="2"/>
  <c r="H57" i="2"/>
  <c r="GK56" i="2"/>
  <c r="V56" i="2"/>
  <c r="H56" i="2" s="1"/>
  <c r="U56" i="2"/>
  <c r="T56" i="2"/>
  <c r="S56" i="2"/>
  <c r="R56" i="2"/>
  <c r="Q56" i="2"/>
  <c r="P56" i="2"/>
  <c r="O56" i="2"/>
  <c r="N56" i="2"/>
  <c r="M56" i="2"/>
  <c r="GK55" i="2"/>
  <c r="V55" i="2"/>
  <c r="U55" i="2"/>
  <c r="T55" i="2"/>
  <c r="S55" i="2"/>
  <c r="R55" i="2"/>
  <c r="Q55" i="2"/>
  <c r="P55" i="2"/>
  <c r="O55" i="2"/>
  <c r="N55" i="2"/>
  <c r="M55" i="2"/>
  <c r="H55" i="2"/>
  <c r="GK54" i="2"/>
  <c r="V54" i="2"/>
  <c r="H54" i="2" s="1"/>
  <c r="U54" i="2"/>
  <c r="T54" i="2"/>
  <c r="S54" i="2"/>
  <c r="R54" i="2"/>
  <c r="Q54" i="2"/>
  <c r="P54" i="2"/>
  <c r="O54" i="2"/>
  <c r="N54" i="2"/>
  <c r="M54" i="2"/>
  <c r="GK53" i="2"/>
  <c r="V53" i="2"/>
  <c r="U53" i="2"/>
  <c r="T53" i="2"/>
  <c r="S53" i="2"/>
  <c r="R53" i="2"/>
  <c r="Q53" i="2"/>
  <c r="P53" i="2"/>
  <c r="O53" i="2"/>
  <c r="N53" i="2"/>
  <c r="M53" i="2"/>
  <c r="H53" i="2"/>
  <c r="GK52" i="2"/>
  <c r="V52" i="2"/>
  <c r="U52" i="2"/>
  <c r="T52" i="2"/>
  <c r="S52" i="2"/>
  <c r="R52" i="2"/>
  <c r="Q52" i="2"/>
  <c r="P52" i="2"/>
  <c r="O52" i="2"/>
  <c r="N52" i="2"/>
  <c r="M52" i="2"/>
  <c r="H52" i="2"/>
  <c r="GK51" i="2"/>
  <c r="V51" i="2"/>
  <c r="U51" i="2"/>
  <c r="T51" i="2"/>
  <c r="S51" i="2"/>
  <c r="R51" i="2"/>
  <c r="Q51" i="2"/>
  <c r="P51" i="2"/>
  <c r="O51" i="2"/>
  <c r="N51" i="2"/>
  <c r="M51" i="2"/>
  <c r="H51" i="2"/>
  <c r="GK50" i="2"/>
  <c r="V50" i="2"/>
  <c r="U50" i="2"/>
  <c r="T50" i="2"/>
  <c r="S50" i="2"/>
  <c r="R50" i="2"/>
  <c r="Q50" i="2"/>
  <c r="P50" i="2"/>
  <c r="O50" i="2"/>
  <c r="N50" i="2"/>
  <c r="M50" i="2"/>
  <c r="H50" i="2"/>
  <c r="GK49" i="2"/>
  <c r="V49" i="2"/>
  <c r="H49" i="2" s="1"/>
  <c r="U49" i="2"/>
  <c r="T49" i="2"/>
  <c r="S49" i="2"/>
  <c r="R49" i="2"/>
  <c r="Q49" i="2"/>
  <c r="P49" i="2"/>
  <c r="O49" i="2"/>
  <c r="N49" i="2"/>
  <c r="M49" i="2"/>
  <c r="GK48" i="2"/>
  <c r="V48" i="2"/>
  <c r="U48" i="2"/>
  <c r="T48" i="2"/>
  <c r="S48" i="2"/>
  <c r="R48" i="2"/>
  <c r="Q48" i="2"/>
  <c r="P48" i="2"/>
  <c r="O48" i="2"/>
  <c r="N48" i="2"/>
  <c r="M48" i="2"/>
  <c r="H48" i="2"/>
  <c r="GK47" i="2"/>
  <c r="V47" i="2"/>
  <c r="U47" i="2"/>
  <c r="T47" i="2"/>
  <c r="S47" i="2"/>
  <c r="R47" i="2"/>
  <c r="Q47" i="2"/>
  <c r="P47" i="2"/>
  <c r="O47" i="2"/>
  <c r="N47" i="2"/>
  <c r="M47" i="2"/>
  <c r="H47" i="2"/>
  <c r="GK46" i="2"/>
  <c r="V46" i="2"/>
  <c r="U46" i="2"/>
  <c r="T46" i="2"/>
  <c r="S46" i="2"/>
  <c r="R46" i="2"/>
  <c r="Q46" i="2"/>
  <c r="P46" i="2"/>
  <c r="O46" i="2"/>
  <c r="N46" i="2"/>
  <c r="M46" i="2"/>
  <c r="H46" i="2"/>
  <c r="GK45" i="2"/>
  <c r="V45" i="2"/>
  <c r="U45" i="2"/>
  <c r="T45" i="2"/>
  <c r="S45" i="2"/>
  <c r="R45" i="2"/>
  <c r="Q45" i="2"/>
  <c r="P45" i="2"/>
  <c r="O45" i="2"/>
  <c r="N45" i="2"/>
  <c r="M45" i="2"/>
  <c r="H45" i="2"/>
  <c r="GK44" i="2"/>
  <c r="V44" i="2"/>
  <c r="U44" i="2"/>
  <c r="T44" i="2"/>
  <c r="S44" i="2"/>
  <c r="R44" i="2"/>
  <c r="Q44" i="2"/>
  <c r="P44" i="2"/>
  <c r="O44" i="2"/>
  <c r="N44" i="2"/>
  <c r="M44" i="2"/>
  <c r="H44" i="2"/>
  <c r="GK43" i="2"/>
  <c r="V43" i="2"/>
  <c r="U43" i="2"/>
  <c r="T43" i="2"/>
  <c r="S43" i="2"/>
  <c r="R43" i="2"/>
  <c r="Q43" i="2"/>
  <c r="P43" i="2"/>
  <c r="O43" i="2"/>
  <c r="N43" i="2"/>
  <c r="M43" i="2"/>
  <c r="H43" i="2"/>
  <c r="GK42" i="2"/>
  <c r="V42" i="2"/>
  <c r="U42" i="2"/>
  <c r="T42" i="2"/>
  <c r="S42" i="2"/>
  <c r="R42" i="2"/>
  <c r="Q42" i="2"/>
  <c r="P42" i="2"/>
  <c r="O42" i="2"/>
  <c r="N42" i="2"/>
  <c r="M42" i="2"/>
  <c r="H42" i="2"/>
  <c r="GK41" i="2"/>
  <c r="V41" i="2"/>
  <c r="H41" i="2" s="1"/>
  <c r="U41" i="2"/>
  <c r="T41" i="2"/>
  <c r="S41" i="2"/>
  <c r="R41" i="2"/>
  <c r="Q41" i="2"/>
  <c r="P41" i="2"/>
  <c r="O41" i="2"/>
  <c r="N41" i="2"/>
  <c r="M41" i="2"/>
  <c r="GK40" i="2"/>
  <c r="V40" i="2"/>
  <c r="H40" i="2" s="1"/>
  <c r="U40" i="2"/>
  <c r="T40" i="2"/>
  <c r="S40" i="2"/>
  <c r="R40" i="2"/>
  <c r="Q40" i="2"/>
  <c r="P40" i="2"/>
  <c r="O40" i="2"/>
  <c r="N40" i="2"/>
  <c r="M40" i="2"/>
  <c r="GK39" i="2"/>
  <c r="V39" i="2"/>
  <c r="H39" i="2" s="1"/>
  <c r="U39" i="2"/>
  <c r="T39" i="2"/>
  <c r="S39" i="2"/>
  <c r="R39" i="2"/>
  <c r="Q39" i="2"/>
  <c r="P39" i="2"/>
  <c r="O39" i="2"/>
  <c r="N39" i="2"/>
  <c r="M39" i="2"/>
  <c r="GK38" i="2"/>
  <c r="V38" i="2"/>
  <c r="U38" i="2"/>
  <c r="T38" i="2"/>
  <c r="S38" i="2"/>
  <c r="R38" i="2"/>
  <c r="Q38" i="2"/>
  <c r="P38" i="2"/>
  <c r="O38" i="2"/>
  <c r="N38" i="2"/>
  <c r="M38" i="2"/>
  <c r="H38" i="2"/>
  <c r="GK37" i="2"/>
  <c r="V37" i="2"/>
  <c r="U37" i="2"/>
  <c r="T37" i="2"/>
  <c r="S37" i="2"/>
  <c r="R37" i="2"/>
  <c r="Q37" i="2"/>
  <c r="P37" i="2"/>
  <c r="O37" i="2"/>
  <c r="N37" i="2"/>
  <c r="M37" i="2"/>
  <c r="H37" i="2"/>
  <c r="GK36" i="2"/>
  <c r="V36" i="2"/>
  <c r="H36" i="2" s="1"/>
  <c r="U36" i="2"/>
  <c r="T36" i="2"/>
  <c r="S36" i="2"/>
  <c r="R36" i="2"/>
  <c r="Q36" i="2"/>
  <c r="P36" i="2"/>
  <c r="O36" i="2"/>
  <c r="N36" i="2"/>
  <c r="M36" i="2"/>
  <c r="GK35" i="2"/>
  <c r="V35" i="2"/>
  <c r="H35" i="2" s="1"/>
  <c r="U35" i="2"/>
  <c r="T35" i="2"/>
  <c r="S35" i="2"/>
  <c r="R35" i="2"/>
  <c r="Q35" i="2"/>
  <c r="P35" i="2"/>
  <c r="O35" i="2"/>
  <c r="N35" i="2"/>
  <c r="M35" i="2"/>
  <c r="GK34" i="2"/>
  <c r="V34" i="2"/>
  <c r="H34" i="2" s="1"/>
  <c r="U34" i="2"/>
  <c r="T34" i="2"/>
  <c r="S34" i="2"/>
  <c r="R34" i="2"/>
  <c r="Q34" i="2"/>
  <c r="P34" i="2"/>
  <c r="O34" i="2"/>
  <c r="N34" i="2"/>
  <c r="M34" i="2"/>
  <c r="GK33" i="2"/>
  <c r="V33" i="2"/>
  <c r="H33" i="2" s="1"/>
  <c r="U33" i="2"/>
  <c r="T33" i="2"/>
  <c r="S33" i="2"/>
  <c r="R33" i="2"/>
  <c r="Q33" i="2"/>
  <c r="P33" i="2"/>
  <c r="O33" i="2"/>
  <c r="N33" i="2"/>
  <c r="M33" i="2"/>
  <c r="B33" i="2"/>
  <c r="GK32" i="2"/>
  <c r="V32" i="2"/>
  <c r="U32" i="2"/>
  <c r="T32" i="2"/>
  <c r="S32" i="2"/>
  <c r="R32" i="2"/>
  <c r="Q32" i="2"/>
  <c r="P32" i="2"/>
  <c r="O32" i="2"/>
  <c r="N32" i="2"/>
  <c r="M32" i="2"/>
  <c r="H32" i="2"/>
  <c r="GK31" i="2"/>
  <c r="V31" i="2"/>
  <c r="U31" i="2"/>
  <c r="T31" i="2"/>
  <c r="S31" i="2"/>
  <c r="R31" i="2"/>
  <c r="Q31" i="2"/>
  <c r="P31" i="2"/>
  <c r="O31" i="2"/>
  <c r="N31" i="2"/>
  <c r="M31" i="2"/>
  <c r="H31" i="2"/>
  <c r="B31" i="2"/>
  <c r="GK30" i="2"/>
  <c r="V30" i="2"/>
  <c r="H30" i="2" s="1"/>
  <c r="U30" i="2"/>
  <c r="T30" i="2"/>
  <c r="S30" i="2"/>
  <c r="R30" i="2"/>
  <c r="Q30" i="2"/>
  <c r="P30" i="2"/>
  <c r="O30" i="2"/>
  <c r="N30" i="2"/>
  <c r="M30" i="2"/>
  <c r="GK29" i="2"/>
  <c r="V29" i="2"/>
  <c r="H29" i="2" s="1"/>
  <c r="U29" i="2"/>
  <c r="T29" i="2"/>
  <c r="S29" i="2"/>
  <c r="R29" i="2"/>
  <c r="Q29" i="2"/>
  <c r="P29" i="2"/>
  <c r="O29" i="2"/>
  <c r="N29" i="2"/>
  <c r="M29" i="2"/>
  <c r="B29" i="2"/>
  <c r="GK28" i="2"/>
  <c r="V28" i="2"/>
  <c r="U28" i="2"/>
  <c r="T28" i="2"/>
  <c r="S28" i="2"/>
  <c r="R28" i="2"/>
  <c r="Q28" i="2"/>
  <c r="P28" i="2"/>
  <c r="O28" i="2"/>
  <c r="N28" i="2"/>
  <c r="M28" i="2"/>
  <c r="H28" i="2"/>
  <c r="GK27" i="2"/>
  <c r="V27" i="2"/>
  <c r="U27" i="2"/>
  <c r="T27" i="2"/>
  <c r="S27" i="2"/>
  <c r="R27" i="2"/>
  <c r="Q27" i="2"/>
  <c r="P27" i="2"/>
  <c r="O27" i="2"/>
  <c r="N27" i="2"/>
  <c r="M27" i="2"/>
  <c r="H27" i="2"/>
  <c r="B27" i="2"/>
  <c r="GK26" i="2"/>
  <c r="V26" i="2"/>
  <c r="U26" i="2"/>
  <c r="T26" i="2"/>
  <c r="S26" i="2"/>
  <c r="R26" i="2"/>
  <c r="Q26" i="2"/>
  <c r="P26" i="2"/>
  <c r="O26" i="2"/>
  <c r="N26" i="2"/>
  <c r="M26" i="2"/>
  <c r="H26" i="2"/>
  <c r="B26" i="2"/>
  <c r="GK25" i="2"/>
  <c r="V25" i="2"/>
  <c r="U25" i="2"/>
  <c r="T25" i="2"/>
  <c r="S25" i="2"/>
  <c r="R25" i="2"/>
  <c r="Q25" i="2"/>
  <c r="P25" i="2"/>
  <c r="O25" i="2"/>
  <c r="N25" i="2"/>
  <c r="M25" i="2"/>
  <c r="H25" i="2"/>
  <c r="B25" i="2"/>
  <c r="GK24" i="2"/>
  <c r="V24" i="2"/>
  <c r="U24" i="2"/>
  <c r="T24" i="2"/>
  <c r="S24" i="2"/>
  <c r="R24" i="2"/>
  <c r="Q24" i="2"/>
  <c r="P24" i="2"/>
  <c r="O24" i="2"/>
  <c r="N24" i="2"/>
  <c r="M24" i="2"/>
  <c r="H24" i="2"/>
  <c r="B24" i="2"/>
  <c r="GK23" i="2"/>
  <c r="V23" i="2"/>
  <c r="U23" i="2"/>
  <c r="T23" i="2"/>
  <c r="S23" i="2"/>
  <c r="R23" i="2"/>
  <c r="Q23" i="2"/>
  <c r="P23" i="2"/>
  <c r="O23" i="2"/>
  <c r="N23" i="2"/>
  <c r="M23" i="2"/>
  <c r="I23" i="2"/>
  <c r="H23" i="2"/>
  <c r="B23" i="2"/>
  <c r="GK22" i="2"/>
  <c r="V22" i="2"/>
  <c r="H22" i="2" s="1"/>
  <c r="U22" i="2"/>
  <c r="T22" i="2"/>
  <c r="S22" i="2"/>
  <c r="R22" i="2"/>
  <c r="Q22" i="2"/>
  <c r="P22" i="2"/>
  <c r="O22" i="2"/>
  <c r="N22" i="2"/>
  <c r="M22" i="2"/>
  <c r="I22" i="2"/>
  <c r="GK21" i="2"/>
  <c r="V21" i="2"/>
  <c r="H21" i="2" s="1"/>
  <c r="U21" i="2"/>
  <c r="T21" i="2"/>
  <c r="S21" i="2"/>
  <c r="R21" i="2"/>
  <c r="Q21" i="2"/>
  <c r="P21" i="2"/>
  <c r="O21" i="2"/>
  <c r="N21" i="2"/>
  <c r="M21" i="2"/>
  <c r="I21" i="2"/>
  <c r="GK20" i="2"/>
  <c r="V20" i="2"/>
  <c r="U20" i="2"/>
  <c r="T20" i="2"/>
  <c r="S20" i="2"/>
  <c r="R20" i="2"/>
  <c r="Q20" i="2"/>
  <c r="P20" i="2"/>
  <c r="O20" i="2"/>
  <c r="N20" i="2"/>
  <c r="M20" i="2"/>
  <c r="I20" i="2"/>
  <c r="H20" i="2"/>
  <c r="GK19" i="2"/>
  <c r="V19" i="2"/>
  <c r="H19" i="2" s="1"/>
  <c r="U19" i="2"/>
  <c r="T19" i="2"/>
  <c r="S19" i="2"/>
  <c r="R19" i="2"/>
  <c r="Q19" i="2"/>
  <c r="P19" i="2"/>
  <c r="O19" i="2"/>
  <c r="N19" i="2"/>
  <c r="M19" i="2"/>
  <c r="I19" i="2"/>
  <c r="GK18" i="2"/>
  <c r="V18" i="2"/>
  <c r="U18" i="2"/>
  <c r="T18" i="2"/>
  <c r="S18" i="2"/>
  <c r="R18" i="2"/>
  <c r="Q18" i="2"/>
  <c r="P18" i="2"/>
  <c r="O18" i="2"/>
  <c r="N18" i="2"/>
  <c r="M18" i="2"/>
  <c r="I18" i="2"/>
  <c r="H18" i="2"/>
  <c r="GK17" i="2"/>
  <c r="V17" i="2"/>
  <c r="H17" i="2" s="1"/>
  <c r="U17" i="2"/>
  <c r="T17" i="2"/>
  <c r="S17" i="2"/>
  <c r="R17" i="2"/>
  <c r="Q17" i="2"/>
  <c r="P17" i="2"/>
  <c r="O17" i="2"/>
  <c r="N17" i="2"/>
  <c r="M17" i="2"/>
  <c r="I17" i="2"/>
  <c r="GK16" i="2"/>
  <c r="V16" i="2"/>
  <c r="U16" i="2"/>
  <c r="T16" i="2"/>
  <c r="S16" i="2"/>
  <c r="R16" i="2"/>
  <c r="Q16" i="2"/>
  <c r="P16" i="2"/>
  <c r="O16" i="2"/>
  <c r="N16" i="2"/>
  <c r="M16" i="2"/>
  <c r="I16" i="2"/>
  <c r="H16" i="2"/>
  <c r="GK15" i="2"/>
  <c r="V15" i="2"/>
  <c r="U15" i="2"/>
  <c r="T15" i="2"/>
  <c r="S15" i="2"/>
  <c r="R15" i="2"/>
  <c r="Q15" i="2"/>
  <c r="P15" i="2"/>
  <c r="O15" i="2"/>
  <c r="N15" i="2"/>
  <c r="M15" i="2"/>
  <c r="I15" i="2"/>
  <c r="H15" i="2"/>
  <c r="GK14" i="2"/>
  <c r="V14" i="2"/>
  <c r="U14" i="2"/>
  <c r="T14" i="2"/>
  <c r="S14" i="2"/>
  <c r="R14" i="2"/>
  <c r="Q14" i="2"/>
  <c r="P14" i="2"/>
  <c r="O14" i="2"/>
  <c r="N14" i="2"/>
  <c r="M14" i="2"/>
  <c r="I14" i="2"/>
  <c r="H14" i="2"/>
  <c r="GK13" i="2"/>
  <c r="V13" i="2"/>
  <c r="U13" i="2"/>
  <c r="T13" i="2"/>
  <c r="S13" i="2"/>
  <c r="R13" i="2"/>
  <c r="Q13" i="2"/>
  <c r="P13" i="2"/>
  <c r="O13" i="2"/>
  <c r="N13" i="2"/>
  <c r="M13" i="2"/>
  <c r="I13" i="2"/>
  <c r="H13" i="2"/>
  <c r="D13" i="2"/>
  <c r="GK12" i="2"/>
  <c r="V12" i="2"/>
  <c r="U12" i="2"/>
  <c r="T12" i="2"/>
  <c r="S12" i="2"/>
  <c r="R12" i="2"/>
  <c r="Q12" i="2"/>
  <c r="P12" i="2"/>
  <c r="O12" i="2"/>
  <c r="N12" i="2"/>
  <c r="M12" i="2"/>
  <c r="I12" i="2"/>
  <c r="H12" i="2"/>
  <c r="C12" i="2"/>
  <c r="GK11" i="2"/>
  <c r="V11" i="2"/>
  <c r="H11" i="2" s="1"/>
  <c r="U11" i="2"/>
  <c r="T11" i="2"/>
  <c r="S11" i="2"/>
  <c r="R11" i="2"/>
  <c r="Q11" i="2"/>
  <c r="P11" i="2"/>
  <c r="O11" i="2"/>
  <c r="N11" i="2"/>
  <c r="M11" i="2"/>
  <c r="I11" i="2"/>
  <c r="GK10" i="2"/>
  <c r="V10" i="2"/>
  <c r="U10" i="2"/>
  <c r="T10" i="2"/>
  <c r="S10" i="2"/>
  <c r="R10" i="2"/>
  <c r="Q10" i="2"/>
  <c r="P10" i="2"/>
  <c r="O10" i="2"/>
  <c r="N10" i="2"/>
  <c r="M10" i="2"/>
  <c r="I10" i="2"/>
  <c r="H10" i="2"/>
  <c r="GK9" i="2"/>
  <c r="V9" i="2"/>
  <c r="U9" i="2"/>
  <c r="T9" i="2"/>
  <c r="S9" i="2"/>
  <c r="R9" i="2"/>
  <c r="Q9" i="2"/>
  <c r="P9" i="2"/>
  <c r="O9" i="2"/>
  <c r="N9" i="2"/>
  <c r="M9" i="2"/>
  <c r="I9" i="2"/>
  <c r="H9" i="2"/>
  <c r="D9" i="2"/>
  <c r="C9" i="2"/>
  <c r="B9" i="2"/>
  <c r="GK8" i="2"/>
  <c r="V8" i="2"/>
  <c r="U8" i="2"/>
  <c r="T8" i="2"/>
  <c r="S8" i="2"/>
  <c r="R8" i="2"/>
  <c r="Q8" i="2"/>
  <c r="P8" i="2"/>
  <c r="O8" i="2"/>
  <c r="N8" i="2"/>
  <c r="M8" i="2"/>
  <c r="I8" i="2"/>
  <c r="H8" i="2"/>
  <c r="D8" i="2"/>
  <c r="C8" i="2"/>
  <c r="B8" i="2"/>
  <c r="GK7" i="2"/>
  <c r="V7" i="2"/>
  <c r="H7" i="2" s="1"/>
  <c r="U7" i="2"/>
  <c r="T7" i="2"/>
  <c r="S7" i="2"/>
  <c r="R7" i="2"/>
  <c r="Q7" i="2"/>
  <c r="P7" i="2"/>
  <c r="O7" i="2"/>
  <c r="N7" i="2"/>
  <c r="M7" i="2"/>
  <c r="I7" i="2"/>
  <c r="D7" i="2"/>
  <c r="C7" i="2"/>
  <c r="B7" i="2"/>
  <c r="GK6" i="2"/>
  <c r="V6" i="2"/>
  <c r="U6" i="2"/>
  <c r="T6" i="2"/>
  <c r="S6" i="2"/>
  <c r="R6" i="2"/>
  <c r="Q6" i="2"/>
  <c r="P6" i="2"/>
  <c r="O6" i="2"/>
  <c r="N6" i="2"/>
  <c r="M6" i="2"/>
  <c r="I6" i="2"/>
  <c r="H6" i="2"/>
  <c r="D6" i="2"/>
  <c r="C6" i="2"/>
  <c r="GK5" i="2"/>
  <c r="V5" i="2"/>
  <c r="U5" i="2"/>
  <c r="T5" i="2"/>
  <c r="S5" i="2"/>
  <c r="R5" i="2"/>
  <c r="Q5" i="2"/>
  <c r="P5" i="2"/>
  <c r="O5" i="2"/>
  <c r="N5" i="2"/>
  <c r="M5" i="2"/>
  <c r="I5" i="2"/>
  <c r="H5" i="2"/>
  <c r="D5" i="2"/>
  <c r="C5" i="2"/>
  <c r="GK4" i="2"/>
  <c r="V4" i="2"/>
  <c r="H4" i="2" s="1"/>
  <c r="U4" i="2"/>
  <c r="T4" i="2"/>
  <c r="S4" i="2"/>
  <c r="R4" i="2"/>
  <c r="Q4" i="2"/>
  <c r="P4" i="2"/>
  <c r="O4" i="2"/>
  <c r="N4" i="2"/>
  <c r="M4" i="2"/>
  <c r="I4" i="2"/>
  <c r="D4" i="2"/>
  <c r="C4" i="2"/>
  <c r="B2" i="2"/>
  <c r="B1" i="2"/>
</calcChain>
</file>

<file path=xl/sharedStrings.xml><?xml version="1.0" encoding="utf-8"?>
<sst xmlns="http://schemas.openxmlformats.org/spreadsheetml/2006/main" count="461" uniqueCount="347">
  <si>
    <t>Pruduct Title Backlit</t>
  </si>
  <si>
    <t>MODELS</t>
  </si>
  <si>
    <t>Product Title</t>
  </si>
  <si>
    <t>List Price with Tax for Display</t>
  </si>
  <si>
    <t>Product Model</t>
  </si>
  <si>
    <t>640 G1, 645 G1</t>
  </si>
  <si>
    <t>FBA – US</t>
  </si>
  <si>
    <t>FBA – EU</t>
  </si>
  <si>
    <t>EAN-13</t>
  </si>
  <si>
    <t>SKU</t>
  </si>
  <si>
    <t>Language</t>
  </si>
  <si>
    <t>Translated Language</t>
  </si>
  <si>
    <t>Reprinted</t>
  </si>
  <si>
    <t>Backlit</t>
  </si>
  <si>
    <t>Part Nr</t>
  </si>
  <si>
    <t>TellusPicture</t>
  </si>
  <si>
    <t>Picture 1 url</t>
  </si>
  <si>
    <t>Picture 2 url</t>
  </si>
  <si>
    <t>Picture 3 url</t>
  </si>
  <si>
    <t>language index</t>
  </si>
  <si>
    <t>list_price_with_tax</t>
  </si>
  <si>
    <t>Price – Backlit</t>
  </si>
  <si>
    <t>HP 640 G1 w.o.ps RG - DE</t>
  </si>
  <si>
    <t>German</t>
  </si>
  <si>
    <t>HP/W.O. PS./640 G1/RG/DE</t>
  </si>
  <si>
    <t>Price – NON-Backlit</t>
  </si>
  <si>
    <t>HP 640 G1 w.o.ps RG - FR</t>
  </si>
  <si>
    <t>French</t>
  </si>
  <si>
    <t>HP/W.O. PS./640 G1/RG/FR</t>
  </si>
  <si>
    <t>Packing size</t>
  </si>
  <si>
    <t>Small</t>
  </si>
  <si>
    <t>HP 640 G1 w.o.ps RG - IT</t>
  </si>
  <si>
    <t>Italian</t>
  </si>
  <si>
    <t>HP/W.O. PS./640 G1/RG/IT</t>
  </si>
  <si>
    <t>Package height (CM)</t>
  </si>
  <si>
    <t>HP 640 G1 w.o.ps RG - ES</t>
  </si>
  <si>
    <t>Spanish</t>
  </si>
  <si>
    <t>HP/W.O. PS./640 G1/RG/ES</t>
  </si>
  <si>
    <t>Package width (CM)</t>
  </si>
  <si>
    <t>HP 640 G1 w.o.ps RG - UK</t>
  </si>
  <si>
    <t>UK</t>
  </si>
  <si>
    <t>HP/W.O. PS./640 G1/RG/UK</t>
  </si>
  <si>
    <t>Package length (CM)</t>
  </si>
  <si>
    <t>HP 640 G1 w.o.ps RG - NORDIC</t>
  </si>
  <si>
    <t>Scandinavian – Nordic</t>
  </si>
  <si>
    <t>Origin of Product</t>
  </si>
  <si>
    <t>HP 640 G1 w.o.ps RG - BE</t>
  </si>
  <si>
    <t>Belgian</t>
  </si>
  <si>
    <t>Package weight (GR)</t>
  </si>
  <si>
    <t>HP 640 G1 w.o.ps RG - Swiss</t>
  </si>
  <si>
    <t>Swiss</t>
  </si>
  <si>
    <t>HP 640 G1 w.o.ps RG - US int</t>
  </si>
  <si>
    <t>US International</t>
  </si>
  <si>
    <t>HP/W.O. PS./640 G1/RG/USI</t>
  </si>
  <si>
    <t>Parent sku</t>
  </si>
  <si>
    <t>HP 640 black wo parent</t>
  </si>
  <si>
    <t>HP 640 G1 w.o.ps RG - US</t>
  </si>
  <si>
    <t>US</t>
  </si>
  <si>
    <t>HP/W.O. PS./640 G1/RG/US</t>
  </si>
  <si>
    <t>Parent EAN</t>
  </si>
  <si>
    <t>Hungarian</t>
  </si>
  <si>
    <t>Dutch</t>
  </si>
  <si>
    <t>Item_type</t>
  </si>
  <si>
    <t>computer-keyboards</t>
  </si>
  <si>
    <t>Norwegian</t>
  </si>
  <si>
    <t>Polish</t>
  </si>
  <si>
    <t>Default quantity</t>
  </si>
  <si>
    <t>Portuguese</t>
  </si>
  <si>
    <t>Swedish – Finnish</t>
  </si>
  <si>
    <t>Format</t>
  </si>
  <si>
    <t>Update</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</si>
  <si>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</si>
  <si>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</si>
  <si>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</si>
  <si>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</si>
  <si>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</si>
  <si>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</si>
  <si>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</si>
  <si>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</si>
  <si>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</si>
  <si>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</si>
  <si>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</si>
  <si>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</si>
  <si>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</si>
  <si>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</si>
  <si>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t>
  </si>
  <si>
    <t>English</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</si>
  <si>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</si>
  <si>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</si>
  <si>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</si>
  <si>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</si>
  <si>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</si>
  <si>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</si>
  <si>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</si>
  <si>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</si>
  <si>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</si>
  <si>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</si>
  <si>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</si>
  <si>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</si>
  <si>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</si>
  <si>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</si>
  <si>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</si>
  <si>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</si>
  <si>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</si>
  <si>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</si>
  <si>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</si>
  <si>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</si>
  <si>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</si>
  <si>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</si>
  <si>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</si>
  <si>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</si>
  <si>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</si>
  <si>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</si>
  <si>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</si>
  <si>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</si>
  <si>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</si>
  <si>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</si>
  <si>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Description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</si>
  <si>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</si>
  <si>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</si>
  <si>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</si>
  <si>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</si>
  <si>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</si>
  <si>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</si>
  <si>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</si>
  <si>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</si>
  <si>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</si>
  <si>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</si>
  <si>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</si>
  <si>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</si>
  <si>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</si>
  <si>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</si>
  <si>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</si>
  <si>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</si>
  <si>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</si>
  <si>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</si>
  <si>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</si>
  <si>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</si>
  <si>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</si>
  <si>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</si>
  <si>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</si>
  <si>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</si>
  <si>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</si>
  <si>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</si>
  <si>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</si>
  <si>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</si>
  <si>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</si>
  <si>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</si>
  <si>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</si>
  <si>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</si>
  <si>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</si>
  <si>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</si>
  <si>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</si>
  <si>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</si>
  <si>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</si>
  <si>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</si>
  <si>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</si>
  <si>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</si>
  <si>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</si>
  <si>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</si>
  <si>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</si>
  <si>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</si>
  <si>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</si>
  <si>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</si>
  <si>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</si>
  <si>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</si>
  <si>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</si>
  <si>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</si>
  <si>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</si>
  <si>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</si>
  <si>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</si>
  <si>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</si>
  <si>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</si>
  <si>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</si>
  <si>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</si>
  <si>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</si>
  <si>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</si>
  <si>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</si>
  <si>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</si>
  <si>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</si>
  <si>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</si>
  <si>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</si>
  <si>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</si>
  <si>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</si>
  <si>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</si>
  <si>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</si>
  <si>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</si>
  <si>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</si>
  <si>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</si>
  <si>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</si>
  <si>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</si>
  <si>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</si>
  <si>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</si>
  <si>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</si>
  <si>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</si>
  <si>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</si>
  <si>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</si>
  <si>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</si>
  <si>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</si>
  <si>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</si>
  <si>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</si>
  <si>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</si>
  <si>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</si>
  <si>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</si>
  <si>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</si>
  <si>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</si>
  <si>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</si>
  <si>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</si>
  <si>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</si>
  <si>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</si>
  <si>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</si>
  <si>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</si>
  <si>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</si>
  <si>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</si>
  <si>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</si>
  <si>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</si>
  <si>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</si>
  <si>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</si>
  <si>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</si>
  <si>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</si>
  <si>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</si>
  <si>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</si>
  <si>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</si>
  <si>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</si>
  <si>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</si>
  <si>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</si>
  <si>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</si>
  <si>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</si>
  <si>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</si>
  <si>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</si>
  <si>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</si>
  <si>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</si>
  <si>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</si>
  <si>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</si>
  <si>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</si>
  <si>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</si>
  <si>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</si>
  <si>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</si>
  <si>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</si>
  <si>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</si>
  <si>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</si>
  <si>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</si>
  <si>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</si>
  <si>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</si>
  <si>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</si>
  <si>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</si>
  <si>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</si>
  <si>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</si>
  <si>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</si>
  <si>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</si>
  <si>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</si>
  <si>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</si>
  <si>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</si>
  <si>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</si>
  <si>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</si>
  <si>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</si>
  <si>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</si>
  <si>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</si>
  <si>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</si>
  <si>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</si>
  <si>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</si>
  <si>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</si>
  <si>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</si>
  <si>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HP,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</si>
  <si>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</si>
  <si>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</si>
  <si>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</si>
  <si>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HP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</si>
  <si>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</si>
  <si>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</si>
  <si>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HP  </t>
  </si>
  <si>
    <t xml:space="preserve">wymiana niepodświetlanej klawiatury {language} dla HP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</si>
  <si>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</si>
  <si>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</si>
  <si>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</si>
  <si>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</si>
  <si>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</si>
  <si>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</si>
  <si>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</si>
  <si>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</si>
  <si>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</si>
  <si>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</si>
  <si>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</si>
  <si>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</si>
  <si>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</si>
  <si>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</si>
  <si>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</si>
  <si>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</si>
  <si>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</si>
  <si>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</si>
  <si>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HP-tangentbord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</si>
  <si>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</si>
  <si>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</si>
  <si>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</si>
  <si>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HP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</si>
  <si>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</si>
  <si>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</si>
  <si>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HP  </t>
  </si>
  <si>
    <t xml:space="preserve">ersätter {language} icke-bakgrundsbelyst tangentbord för HP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</si>
  <si>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</si>
  <si>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</si>
  <si>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</si>
  <si>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</si>
  <si>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</si>
  <si>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</si>
  <si>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</si>
  <si>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</si>
  <si>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</si>
  <si>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</si>
  <si>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</si>
  <si>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</si>
  <si>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</si>
  <si>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</si>
  <si>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</si>
  <si>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</si>
  <si>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</si>
  <si>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</si>
  <si>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</si>
  <si>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</si>
  <si>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HP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</si>
  <si>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</si>
  <si>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</si>
  <si>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</si>
  <si>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HP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</si>
  <si>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</si>
  <si>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</si>
  <si>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HP  için yedek {language} arkadan aydınlatmalı klavye</t>
  </si>
  <si>
    <t>HP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</si>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</sst>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5">
    <fill>
      <patternFill patternType="none"/>
    </fill>
    <fill>
      <patternFill patternType="gray125"/>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4">
    <border>
      <left/>
      <right/>
      <top/>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30">
    <xf numFmtId="0" fontId="0" fillId="0" borderId="0" xfId="0"/>
    <xf numFmtId="0" fontId="0" fillId="0" borderId="0" xfId="0" applyAlignment="1">
      <alignment wrapText="1"/>
    </xf>
    <xf numFmtId="0" fontId="2" fillId="2" borderId="0" xfId="0" applyFont="1" applyFill="1"/>
    <xf numFmtId="0" fontId="0" fillId="3" borderId="0" xfId="0" applyFill="1" applyAlignment="1">
      <alignment horizontal="left" wrapText="1"/>
    </xf>
    <xf numFmtId="0" fontId="3" fillId="0" borderId="0" xfId="0" applyFont="1" applyAlignment="1">
      <alignment horizontal="center"/>
    </xf>
    <xf numFmtId="0" fontId="0" fillId="3" borderId="0" xfId="0" applyFill="1" applyAlignment="1">
      <alignment horizontal="left"/>
    </xf>
    <xf numFmtId="0" fontId="0" fillId="3" borderId="0" xfId="0" applyFill="1" applyAlignment="1">
      <alignment horizontal="right"/>
    </xf>
    <xf numFmtId="164" fontId="0" fillId="0" borderId="0" xfId="0" applyNumberFormat="1"/>
    <xf numFmtId="0" fontId="0" fillId="3" borderId="1" xfId="0" applyFill="1" applyBorder="1" applyAlignment="1">
      <alignment horizontal="left"/>
    </xf>
    <xf numFmtId="164" fontId="0" fillId="3" borderId="1" xfId="0" applyNumberFormat="1" applyFill="1" applyBorder="1" applyAlignment="1">
      <alignment horizontal="left"/>
    </xf>
    <xf numFmtId="164" fontId="0" fillId="3" borderId="1" xfId="0" applyNumberFormat="1" applyFill="1" applyBorder="1"/>
    <xf numFmtId="164" fontId="0" fillId="0" borderId="1" xfId="0" applyNumberFormat="1" applyBorder="1"/>
    <xf numFmtId="0" fontId="0" fillId="0" borderId="1" xfId="0" applyBorder="1"/>
    <xf numFmtId="0" fontId="0" fillId="0" borderId="2" xfId="0" applyBorder="1"/>
    <xf numFmtId="0" fontId="0" fillId="4" borderId="0" xfId="0" applyFill="1" applyAlignment="1">
      <alignment horizontal="right" wrapText="1"/>
    </xf>
    <xf numFmtId="0" fontId="2" fillId="2" borderId="0" xfId="0" applyFont="1" applyFill="1" applyAlignment="1">
      <alignment horizontal="right" wrapText="1"/>
    </xf>
    <xf numFmtId="0" fontId="0" fillId="0" borderId="0" xfId="0" applyAlignment="1">
      <alignment horizontal="right" wrapText="1"/>
    </xf>
    <xf numFmtId="0" fontId="0" fillId="3" borderId="0" xfId="0" applyFill="1" applyAlignment="1">
      <alignment horizontal="right" wrapText="1"/>
    </xf>
    <xf numFmtId="0" fontId="0" fillId="4" borderId="0" xfId="0" applyFill="1" applyAlignment="1">
      <alignment horizontal="left" wrapText="1"/>
    </xf>
    <xf numFmtId="0" fontId="0" fillId="0" borderId="0" xfId="0" applyAlignment="1">
      <alignment horizontal="left" wrapText="1"/>
    </xf>
    <xf numFmtId="1" fontId="0" fillId="3" borderId="3" xfId="0" applyNumberFormat="1" applyFill="1" applyBorder="1"/>
    <xf numFmtId="0" fontId="0" fillId="3" borderId="1" xfId="0" applyFill="1" applyBorder="1"/>
    <xf numFmtId="0" fontId="0" fillId="0" borderId="0" xfId="0" applyAlignment="1">
      <alignment horizontal="center"/>
    </xf>
    <xf numFmtId="0" fontId="4" fillId="0" borderId="0" xfId="0" applyFont="1"/>
    <xf numFmtId="49" fontId="0" fillId="3" borderId="1" xfId="0" applyNumberFormat="1" applyFill="1" applyBorder="1" applyAlignment="1">
      <alignment horizontal="left"/>
    </xf>
    <xf numFmtId="0" fontId="5" fillId="0" borderId="0" xfId="0" applyFont="1"/>
    <xf numFmtId="0" fontId="6" fillId="0" borderId="0" xfId="0" applyFont="1"/>
    <xf numFmtId="0" fontId="3" fillId="0" borderId="0" xfId="0" applyFont="1" applyAlignment="1">
      <alignment horizontal="center"/>
    </xf>
    <xf numFmtId="0" fontId="0" fillId="0" borderId="0" xfId="0"/>
    <xf numFmtId="0" fontId="0" fillId="0" borderId="0" xfId="0" applyNumberFormat="1"/>
  </cellXfs>
  <cellStyles count="3">
    <cellStyle name="Normal" xfId="0" builtinId="0"/>
    <cellStyle name="Normal 2" xfId="2" xr:uid="{00000000-0005-0000-0000-000002000000}"/>
    <cellStyle name="Normal 3" xfId="1" xr:uid="{00000000-0005-0000-0000-000001000000}"/>
  </cellStyles>
  <dxfs count="17">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K2:GK49"/>
  <sheetViews>
    <sheetView workbookViewId="0"/>
  </sheetViews>
  <sheetFormatPr baseColWidth="10" defaultRowHeight="13" x14ac:dyDescent="0.15"/>
  <sheetData>
    <row r="2" spans="193:193" x14ac:dyDescent="0.15">
      <c r="GK2" t="s">
        <v>3</v>
      </c>
    </row>
    <row r="3" spans="193:193" x14ac:dyDescent="0.15">
      <c r="GK3" t="s">
        <v>20</v>
      </c>
    </row>
    <row r="4" spans="193:193" x14ac:dyDescent="0.15">
      <c r="GK4" s="29">
        <f>K4</f>
        <v>0</v>
      </c>
    </row>
    <row r="5" spans="193:193" x14ac:dyDescent="0.15">
      <c r="GK5" s="29">
        <f>K5</f>
        <v>0</v>
      </c>
    </row>
    <row r="6" spans="193:193" x14ac:dyDescent="0.15">
      <c r="GK6" s="29">
        <f>K6</f>
        <v>0</v>
      </c>
    </row>
    <row r="7" spans="193:193" x14ac:dyDescent="0.15">
      <c r="GK7" s="29">
        <f>K7</f>
        <v>0</v>
      </c>
    </row>
    <row r="8" spans="193:193" x14ac:dyDescent="0.15">
      <c r="GK8" s="29">
        <f>K8</f>
        <v>0</v>
      </c>
    </row>
    <row r="9" spans="193:193" x14ac:dyDescent="0.15">
      <c r="GK9" s="29">
        <f>K9</f>
        <v>0</v>
      </c>
    </row>
    <row r="10" spans="193:193" x14ac:dyDescent="0.15">
      <c r="GK10" s="29">
        <f>K10</f>
        <v>0</v>
      </c>
    </row>
    <row r="11" spans="193:193" x14ac:dyDescent="0.15">
      <c r="GK11" s="29">
        <f>K11</f>
        <v>0</v>
      </c>
    </row>
    <row r="12" spans="193:193" x14ac:dyDescent="0.15">
      <c r="GK12" s="29">
        <f>K12</f>
        <v>0</v>
      </c>
    </row>
    <row r="13" spans="193:193" x14ac:dyDescent="0.15">
      <c r="GK13" s="29">
        <f>K13</f>
        <v>0</v>
      </c>
    </row>
    <row r="14" spans="193:193" x14ac:dyDescent="0.15">
      <c r="GK14" s="29">
        <f>K14</f>
        <v>0</v>
      </c>
    </row>
    <row r="15" spans="193:193" x14ac:dyDescent="0.15">
      <c r="GK15" s="29">
        <f>K15</f>
        <v>0</v>
      </c>
    </row>
    <row r="16" spans="193:193" x14ac:dyDescent="0.15">
      <c r="GK16" s="29">
        <f>K16</f>
        <v>0</v>
      </c>
    </row>
    <row r="17" spans="193:193" x14ac:dyDescent="0.15">
      <c r="GK17" s="29">
        <f>K17</f>
        <v>0</v>
      </c>
    </row>
    <row r="18" spans="193:193" x14ac:dyDescent="0.15">
      <c r="GK18" s="29">
        <f>K18</f>
        <v>0</v>
      </c>
    </row>
    <row r="19" spans="193:193" x14ac:dyDescent="0.15">
      <c r="GK19" s="29">
        <f>K19</f>
        <v>0</v>
      </c>
    </row>
    <row r="20" spans="193:193" x14ac:dyDescent="0.15">
      <c r="GK20" s="29">
        <f>K20</f>
        <v>0</v>
      </c>
    </row>
    <row r="21" spans="193:193" x14ac:dyDescent="0.15">
      <c r="GK21" s="29">
        <f>K21</f>
        <v>0</v>
      </c>
    </row>
    <row r="22" spans="193:193" x14ac:dyDescent="0.15">
      <c r="GK22" s="29">
        <f>K22</f>
        <v>0</v>
      </c>
    </row>
    <row r="23" spans="193:193" x14ac:dyDescent="0.15">
      <c r="GK23" s="29">
        <f>K23</f>
        <v>0</v>
      </c>
    </row>
    <row r="24" spans="193:193" x14ac:dyDescent="0.15">
      <c r="GK24" s="29">
        <f>K24</f>
        <v>0</v>
      </c>
    </row>
    <row r="25" spans="193:193" x14ac:dyDescent="0.15">
      <c r="GK25" s="29">
        <f>K25</f>
        <v>0</v>
      </c>
    </row>
    <row r="26" spans="193:193" x14ac:dyDescent="0.15">
      <c r="GK26" s="29">
        <f>K26</f>
        <v>0</v>
      </c>
    </row>
    <row r="27" spans="193:193" x14ac:dyDescent="0.15">
      <c r="GK27" s="29">
        <f>K27</f>
        <v>0</v>
      </c>
    </row>
    <row r="28" spans="193:193" x14ac:dyDescent="0.15">
      <c r="GK28" s="29">
        <f>K28</f>
        <v>0</v>
      </c>
    </row>
    <row r="29" spans="193:193" x14ac:dyDescent="0.15">
      <c r="GK29" s="29">
        <f>K29</f>
        <v>0</v>
      </c>
    </row>
    <row r="30" spans="193:193" x14ac:dyDescent="0.15">
      <c r="GK30" s="29">
        <f>K30</f>
        <v>0</v>
      </c>
    </row>
    <row r="31" spans="193:193" x14ac:dyDescent="0.15">
      <c r="GK31" s="29">
        <f>K31</f>
        <v>0</v>
      </c>
    </row>
    <row r="32" spans="193:193" x14ac:dyDescent="0.15">
      <c r="GK32" s="29">
        <f>K32</f>
        <v>0</v>
      </c>
    </row>
    <row r="33" spans="193:193" x14ac:dyDescent="0.15">
      <c r="GK33" s="29">
        <f>K33</f>
        <v>0</v>
      </c>
    </row>
    <row r="34" spans="193:193" x14ac:dyDescent="0.15">
      <c r="GK34" s="29">
        <f>K34</f>
        <v>0</v>
      </c>
    </row>
    <row r="35" spans="193:193" x14ac:dyDescent="0.15">
      <c r="GK35" s="29">
        <f>K35</f>
        <v>0</v>
      </c>
    </row>
    <row r="36" spans="193:193" x14ac:dyDescent="0.15">
      <c r="GK36" s="29">
        <f>K36</f>
        <v>0</v>
      </c>
    </row>
    <row r="37" spans="193:193" x14ac:dyDescent="0.15">
      <c r="GK37" s="29">
        <f>K37</f>
        <v>0</v>
      </c>
    </row>
    <row r="38" spans="193:193" x14ac:dyDescent="0.15">
      <c r="GK38" s="29">
        <f>K38</f>
        <v>0</v>
      </c>
    </row>
    <row r="39" spans="193:193" x14ac:dyDescent="0.15">
      <c r="GK39" s="29">
        <f>K39</f>
        <v>0</v>
      </c>
    </row>
    <row r="40" spans="193:193" x14ac:dyDescent="0.15">
      <c r="GK40" s="29">
        <f>K40</f>
        <v>0</v>
      </c>
    </row>
    <row r="41" spans="193:193" x14ac:dyDescent="0.15">
      <c r="GK41" s="29">
        <f>K41</f>
        <v>0</v>
      </c>
    </row>
    <row r="42" spans="193:193" x14ac:dyDescent="0.15">
      <c r="GK42" s="29">
        <f>K42</f>
        <v>0</v>
      </c>
    </row>
    <row r="43" spans="193:193" x14ac:dyDescent="0.15">
      <c r="GK43" s="29">
        <f>K43</f>
        <v>0</v>
      </c>
    </row>
    <row r="44" spans="193:193" x14ac:dyDescent="0.15">
      <c r="GK44" s="29">
        <f>K44</f>
        <v>0</v>
      </c>
    </row>
    <row r="45" spans="193:193" x14ac:dyDescent="0.15">
      <c r="GK45" s="29">
        <f>K45</f>
        <v>0</v>
      </c>
    </row>
    <row r="46" spans="193:193" x14ac:dyDescent="0.15">
      <c r="GK46" s="29">
        <f>K46</f>
        <v>0</v>
      </c>
    </row>
    <row r="47" spans="193:193" x14ac:dyDescent="0.15">
      <c r="GK47" s="29">
        <f>K47</f>
        <v>0</v>
      </c>
    </row>
    <row r="48" spans="193:193" x14ac:dyDescent="0.15">
      <c r="GK48" s="29">
        <f>K48</f>
        <v>0</v>
      </c>
    </row>
    <row r="49" spans="193:193" x14ac:dyDescent="0.15">
      <c r="GK49" s="29">
        <f>K49</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65</v>
      </c>
    </row>
    <row r="3" spans="1:2" x14ac:dyDescent="0.15">
      <c r="B3" s="5" t="s">
        <v>263</v>
      </c>
    </row>
    <row r="4" spans="1:2" x14ac:dyDescent="0.15">
      <c r="B4" s="5" t="s">
        <v>264</v>
      </c>
    </row>
    <row r="5" spans="1:2" x14ac:dyDescent="0.15">
      <c r="B5" s="5" t="s">
        <v>265</v>
      </c>
    </row>
    <row r="6" spans="1:2" x14ac:dyDescent="0.15">
      <c r="A6" t="s">
        <v>114</v>
      </c>
      <c r="B6" s="5" t="s">
        <v>266</v>
      </c>
    </row>
    <row r="7" spans="1:2" x14ac:dyDescent="0.15">
      <c r="B7" s="5" t="s">
        <v>267</v>
      </c>
    </row>
    <row r="8" spans="1:2" x14ac:dyDescent="0.15">
      <c r="A8" t="s">
        <v>117</v>
      </c>
      <c r="B8" s="5" t="s">
        <v>268</v>
      </c>
    </row>
    <row r="9" spans="1:2" x14ac:dyDescent="0.15">
      <c r="A9" t="s">
        <v>119</v>
      </c>
      <c r="B9" s="5" t="s">
        <v>269</v>
      </c>
    </row>
    <row r="10" spans="1:2" x14ac:dyDescent="0.15">
      <c r="B10" t="s">
        <v>270</v>
      </c>
    </row>
    <row r="11" spans="1:2" x14ac:dyDescent="0.15">
      <c r="B11" t="s">
        <v>271</v>
      </c>
    </row>
    <row r="14" spans="1:2" x14ac:dyDescent="0.15">
      <c r="B14" s="5" t="s">
        <v>272</v>
      </c>
    </row>
    <row r="20" spans="2:2" x14ac:dyDescent="0.15">
      <c r="B20" s="8" t="s">
        <v>273</v>
      </c>
    </row>
    <row r="21" spans="2:2" x14ac:dyDescent="0.15">
      <c r="B21" s="8" t="s">
        <v>274</v>
      </c>
    </row>
    <row r="22" spans="2:2" x14ac:dyDescent="0.15">
      <c r="B22" s="8" t="s">
        <v>275</v>
      </c>
    </row>
    <row r="23" spans="2:2" x14ac:dyDescent="0.15">
      <c r="B23" s="8" t="s">
        <v>276</v>
      </c>
    </row>
    <row r="24" spans="2:2" x14ac:dyDescent="0.15">
      <c r="B24" s="8" t="s">
        <v>277</v>
      </c>
    </row>
    <row r="25" spans="2:2" x14ac:dyDescent="0.15">
      <c r="B25" s="8" t="s">
        <v>278</v>
      </c>
    </row>
    <row r="26" spans="2:2" x14ac:dyDescent="0.15">
      <c r="B26" s="8" t="s">
        <v>279</v>
      </c>
    </row>
    <row r="27" spans="2:2" x14ac:dyDescent="0.15">
      <c r="B27" s="8" t="s">
        <v>280</v>
      </c>
    </row>
    <row r="28" spans="2:2" x14ac:dyDescent="0.15">
      <c r="B28" s="8" t="s">
        <v>281</v>
      </c>
    </row>
    <row r="29" spans="2:2" x14ac:dyDescent="0.15">
      <c r="B29" s="8" t="s">
        <v>282</v>
      </c>
    </row>
    <row r="30" spans="2:2" x14ac:dyDescent="0.15">
      <c r="B30" s="8" t="s">
        <v>283</v>
      </c>
    </row>
    <row r="31" spans="2:2" x14ac:dyDescent="0.15">
      <c r="B31" s="8" t="s">
        <v>284</v>
      </c>
    </row>
    <row r="32" spans="2:2" x14ac:dyDescent="0.15">
      <c r="B32" s="8" t="s">
        <v>285</v>
      </c>
    </row>
    <row r="33" spans="2:4" x14ac:dyDescent="0.15">
      <c r="B33" s="8" t="s">
        <v>286</v>
      </c>
    </row>
    <row r="34" spans="2:4" x14ac:dyDescent="0.15">
      <c r="B34" s="8" t="s">
        <v>287</v>
      </c>
      <c r="D34" s="5"/>
    </row>
    <row r="35" spans="2:4" x14ac:dyDescent="0.15">
      <c r="B35" s="8" t="s">
        <v>207</v>
      </c>
      <c r="D35" s="5"/>
    </row>
    <row r="36" spans="2:4" x14ac:dyDescent="0.15">
      <c r="B36" s="8" t="s">
        <v>288</v>
      </c>
      <c r="D36" s="5"/>
    </row>
    <row r="37" spans="2:4" x14ac:dyDescent="0.15">
      <c r="B37" s="8" t="s">
        <v>57</v>
      </c>
      <c r="D37" s="5"/>
    </row>
    <row r="38" spans="2:4" x14ac:dyDescent="0.15">
      <c r="B38" s="8" t="s">
        <v>289</v>
      </c>
      <c r="D38" s="5"/>
    </row>
    <row r="39" spans="2:4" x14ac:dyDescent="0.15">
      <c r="B39" s="8" t="s">
        <v>79</v>
      </c>
      <c r="D39" s="5"/>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97</v>
      </c>
    </row>
    <row r="3" spans="1:2" x14ac:dyDescent="0.15">
      <c r="B3" s="5" t="s">
        <v>290</v>
      </c>
    </row>
    <row r="4" spans="1:2" x14ac:dyDescent="0.15">
      <c r="B4" s="5" t="s">
        <v>291</v>
      </c>
    </row>
    <row r="5" spans="1:2" x14ac:dyDescent="0.15">
      <c r="B5" s="5" t="s">
        <v>292</v>
      </c>
    </row>
    <row r="6" spans="1:2" x14ac:dyDescent="0.15">
      <c r="A6" t="s">
        <v>114</v>
      </c>
      <c r="B6" s="5" t="s">
        <v>293</v>
      </c>
    </row>
    <row r="7" spans="1:2" x14ac:dyDescent="0.15">
      <c r="B7" s="5" t="s">
        <v>294</v>
      </c>
    </row>
    <row r="8" spans="1:2" x14ac:dyDescent="0.15">
      <c r="A8" t="s">
        <v>117</v>
      </c>
      <c r="B8" s="5" t="s">
        <v>295</v>
      </c>
    </row>
    <row r="9" spans="1:2" x14ac:dyDescent="0.15">
      <c r="A9" t="s">
        <v>119</v>
      </c>
      <c r="B9" s="5" t="s">
        <v>296</v>
      </c>
    </row>
    <row r="10" spans="1:2" x14ac:dyDescent="0.15">
      <c r="B10" t="s">
        <v>297</v>
      </c>
    </row>
    <row r="11" spans="1:2" x14ac:dyDescent="0.15">
      <c r="B11" t="s">
        <v>298</v>
      </c>
    </row>
    <row r="14" spans="1:2" x14ac:dyDescent="0.15">
      <c r="B14" s="5" t="s">
        <v>299</v>
      </c>
    </row>
    <row r="20" spans="2:2" x14ac:dyDescent="0.15">
      <c r="B20" s="24" t="s">
        <v>300</v>
      </c>
    </row>
    <row r="21" spans="2:2" x14ac:dyDescent="0.15">
      <c r="B21" s="24" t="s">
        <v>301</v>
      </c>
    </row>
    <row r="22" spans="2:2" x14ac:dyDescent="0.15">
      <c r="B22" s="24" t="s">
        <v>302</v>
      </c>
    </row>
    <row r="23" spans="2:2" x14ac:dyDescent="0.15">
      <c r="B23" s="24" t="s">
        <v>303</v>
      </c>
    </row>
    <row r="24" spans="2:2" x14ac:dyDescent="0.15">
      <c r="B24" s="24" t="s">
        <v>304</v>
      </c>
    </row>
    <row r="25" spans="2:2" x14ac:dyDescent="0.15">
      <c r="B25" s="24" t="s">
        <v>305</v>
      </c>
    </row>
    <row r="26" spans="2:2" x14ac:dyDescent="0.15">
      <c r="B26" s="24" t="s">
        <v>306</v>
      </c>
    </row>
    <row r="27" spans="2:2" x14ac:dyDescent="0.15">
      <c r="B27" s="24" t="s">
        <v>307</v>
      </c>
    </row>
    <row r="28" spans="2:2" x14ac:dyDescent="0.15">
      <c r="B28" s="24" t="s">
        <v>308</v>
      </c>
    </row>
    <row r="29" spans="2:2" x14ac:dyDescent="0.15">
      <c r="B29" s="24" t="s">
        <v>309</v>
      </c>
    </row>
    <row r="30" spans="2:2" x14ac:dyDescent="0.15">
      <c r="B30" s="24" t="s">
        <v>310</v>
      </c>
    </row>
    <row r="31" spans="2:2" x14ac:dyDescent="0.15">
      <c r="B31" s="24" t="s">
        <v>311</v>
      </c>
    </row>
    <row r="32" spans="2:2" x14ac:dyDescent="0.15">
      <c r="B32" s="24" t="s">
        <v>312</v>
      </c>
    </row>
    <row r="33" spans="2:4" x14ac:dyDescent="0.15">
      <c r="B33" s="24" t="s">
        <v>313</v>
      </c>
    </row>
    <row r="34" spans="2:4" x14ac:dyDescent="0.15">
      <c r="B34" s="24" t="s">
        <v>314</v>
      </c>
      <c r="D34" s="5"/>
    </row>
    <row r="35" spans="2:4" x14ac:dyDescent="0.15">
      <c r="B35" s="24" t="s">
        <v>52</v>
      </c>
      <c r="D35" s="5"/>
    </row>
    <row r="36" spans="2:4" x14ac:dyDescent="0.15">
      <c r="B36" s="24" t="s">
        <v>315</v>
      </c>
      <c r="D36" s="5"/>
    </row>
    <row r="37" spans="2:4" x14ac:dyDescent="0.15">
      <c r="B37" s="24" t="s">
        <v>316</v>
      </c>
      <c r="D37" s="5"/>
    </row>
    <row r="38" spans="2:4" x14ac:dyDescent="0.15">
      <c r="B38" s="24" t="s">
        <v>317</v>
      </c>
      <c r="D38" s="5"/>
    </row>
    <row r="39" spans="2:4" x14ac:dyDescent="0.15">
      <c r="B39" s="24" t="s">
        <v>318</v>
      </c>
      <c r="D39" s="5"/>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99</v>
      </c>
    </row>
    <row r="3" spans="1:2" x14ac:dyDescent="0.15">
      <c r="B3" s="5" t="s">
        <v>319</v>
      </c>
    </row>
    <row r="4" spans="1:2" x14ac:dyDescent="0.15">
      <c r="B4" s="5" t="s">
        <v>320</v>
      </c>
    </row>
    <row r="5" spans="1:2" x14ac:dyDescent="0.15">
      <c r="B5" s="5" t="s">
        <v>321</v>
      </c>
    </row>
    <row r="6" spans="1:2" x14ac:dyDescent="0.15">
      <c r="A6" t="s">
        <v>114</v>
      </c>
      <c r="B6" s="5" t="s">
        <v>322</v>
      </c>
    </row>
    <row r="7" spans="1:2" x14ac:dyDescent="0.15">
      <c r="B7" s="5" t="s">
        <v>323</v>
      </c>
    </row>
    <row r="8" spans="1:2" x14ac:dyDescent="0.15">
      <c r="A8" t="s">
        <v>117</v>
      </c>
      <c r="B8" s="5" t="s">
        <v>324</v>
      </c>
    </row>
    <row r="9" spans="1:2" x14ac:dyDescent="0.15">
      <c r="A9" t="s">
        <v>119</v>
      </c>
      <c r="B9" s="5" t="s">
        <v>325</v>
      </c>
    </row>
    <row r="10" spans="1:2" x14ac:dyDescent="0.15">
      <c r="B10" t="s">
        <v>326</v>
      </c>
    </row>
    <row r="11" spans="1:2" x14ac:dyDescent="0.15">
      <c r="B11" t="s">
        <v>327</v>
      </c>
    </row>
    <row r="14" spans="1:2" x14ac:dyDescent="0.15">
      <c r="B14" s="5" t="s">
        <v>328</v>
      </c>
    </row>
    <row r="20" spans="2:2" x14ac:dyDescent="0.15">
      <c r="B20" s="8" t="s">
        <v>329</v>
      </c>
    </row>
    <row r="21" spans="2:2" x14ac:dyDescent="0.15">
      <c r="B21" s="8" t="s">
        <v>330</v>
      </c>
    </row>
    <row r="22" spans="2:2" x14ac:dyDescent="0.15">
      <c r="B22" s="8" t="s">
        <v>331</v>
      </c>
    </row>
    <row r="23" spans="2:2" x14ac:dyDescent="0.15">
      <c r="B23" s="8" t="s">
        <v>332</v>
      </c>
    </row>
    <row r="24" spans="2:2" x14ac:dyDescent="0.15">
      <c r="B24" s="8" t="s">
        <v>333</v>
      </c>
    </row>
    <row r="25" spans="2:2" x14ac:dyDescent="0.15">
      <c r="B25" s="8" t="s">
        <v>334</v>
      </c>
    </row>
    <row r="26" spans="2:2" x14ac:dyDescent="0.15">
      <c r="B26" s="8" t="s">
        <v>335</v>
      </c>
    </row>
    <row r="27" spans="2:2" x14ac:dyDescent="0.15">
      <c r="B27" s="8" t="s">
        <v>336</v>
      </c>
    </row>
    <row r="28" spans="2:2" x14ac:dyDescent="0.15">
      <c r="B28" s="8" t="s">
        <v>337</v>
      </c>
    </row>
    <row r="29" spans="2:2" x14ac:dyDescent="0.15">
      <c r="B29" s="8" t="s">
        <v>338</v>
      </c>
    </row>
    <row r="30" spans="2:2" x14ac:dyDescent="0.15">
      <c r="B30" s="8" t="s">
        <v>339</v>
      </c>
    </row>
    <row r="31" spans="2:2" x14ac:dyDescent="0.15">
      <c r="B31" s="8" t="s">
        <v>340</v>
      </c>
    </row>
    <row r="32" spans="2:2" x14ac:dyDescent="0.15">
      <c r="B32" s="8" t="s">
        <v>341</v>
      </c>
    </row>
    <row r="33" spans="2:4" x14ac:dyDescent="0.15">
      <c r="B33" s="8" t="s">
        <v>342</v>
      </c>
    </row>
    <row r="34" spans="2:4" x14ac:dyDescent="0.15">
      <c r="B34" s="8" t="s">
        <v>343</v>
      </c>
      <c r="D34" s="5"/>
    </row>
    <row r="35" spans="2:4" x14ac:dyDescent="0.15">
      <c r="B35" s="8" t="s">
        <v>207</v>
      </c>
      <c r="D35" s="5"/>
    </row>
    <row r="36" spans="2:4" x14ac:dyDescent="0.15">
      <c r="B36" s="8" t="s">
        <v>344</v>
      </c>
      <c r="D36" s="5"/>
    </row>
    <row r="37" spans="2:4" x14ac:dyDescent="0.15">
      <c r="B37" s="8" t="s">
        <v>57</v>
      </c>
      <c r="D37" s="5"/>
    </row>
    <row r="38" spans="2:4" x14ac:dyDescent="0.15">
      <c r="B38" s="8" t="s">
        <v>345</v>
      </c>
      <c r="D38" s="5"/>
    </row>
    <row r="39" spans="2:4" x14ac:dyDescent="0.15">
      <c r="B39" s="8" t="s">
        <v>346</v>
      </c>
      <c r="D39" s="5"/>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K104"/>
  <sheetViews>
    <sheetView tabSelected="1" topLeftCell="A11" zoomScale="110" zoomScaleNormal="110" workbookViewId="0">
      <selection activeCell="D26" sqref="D26"/>
    </sheetView>
  </sheetViews>
  <sheetFormatPr baseColWidth="10" defaultColWidth="12.1640625" defaultRowHeight="13" x14ac:dyDescent="0.15"/>
  <cols>
    <col min="1" max="1" width="18.83203125" customWidth="1"/>
    <col min="2" max="2" width="78.1640625" style="1"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193" ht="25" customHeight="1" x14ac:dyDescent="0.25">
      <c r="A1" s="2" t="s">
        <v>0</v>
      </c>
      <c r="B1" s="3"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27" t="s">
        <v>1</v>
      </c>
      <c r="F1" s="28"/>
      <c r="G1" s="28"/>
      <c r="H1" s="4"/>
      <c r="I1" s="4"/>
    </row>
    <row r="2" spans="1:193" ht="14" customHeight="1" x14ac:dyDescent="0.15">
      <c r="A2" s="2" t="s">
        <v>2</v>
      </c>
      <c r="B2" s="3"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c r="GK2" t="s">
        <v>3</v>
      </c>
    </row>
    <row r="3" spans="1:193" x14ac:dyDescent="0.15">
      <c r="A3" s="2" t="s">
        <v>4</v>
      </c>
      <c r="B3" s="25" t="s">
        <v>5</v>
      </c>
      <c r="C3" s="2" t="s">
        <v>6</v>
      </c>
      <c r="D3" s="2" t="s">
        <v>7</v>
      </c>
      <c r="E3" s="2" t="s">
        <v>8</v>
      </c>
      <c r="F3" s="2" t="s">
        <v>9</v>
      </c>
      <c r="G3" s="2" t="s">
        <v>10</v>
      </c>
      <c r="H3" s="2" t="s">
        <v>11</v>
      </c>
      <c r="I3" s="2" t="s">
        <v>12</v>
      </c>
      <c r="J3" s="2" t="s">
        <v>13</v>
      </c>
      <c r="K3" s="2" t="s">
        <v>14</v>
      </c>
      <c r="L3" s="2" t="s">
        <v>15</v>
      </c>
      <c r="M3" s="2" t="s">
        <v>16</v>
      </c>
      <c r="N3" s="2" t="s">
        <v>17</v>
      </c>
      <c r="O3" s="2" t="s">
        <v>18</v>
      </c>
      <c r="V3" t="s">
        <v>19</v>
      </c>
      <c r="GK3" t="s">
        <v>20</v>
      </c>
    </row>
    <row r="4" spans="1:193" ht="42" customHeight="1" x14ac:dyDescent="0.15">
      <c r="A4" s="2" t="s">
        <v>21</v>
      </c>
      <c r="B4" s="6">
        <v>42.99</v>
      </c>
      <c r="C4" s="7" t="b">
        <f>FALSE()</f>
        <v>0</v>
      </c>
      <c r="D4" s="7" t="b">
        <f>TRUE()</f>
        <v>1</v>
      </c>
      <c r="E4" s="26">
        <v>5714401676003</v>
      </c>
      <c r="F4" s="25" t="s">
        <v>22</v>
      </c>
      <c r="G4" s="8" t="s">
        <v>23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9" t="b">
        <f>TRUE()</f>
        <v>1</v>
      </c>
      <c r="J4" s="10" t="b">
        <v>0</v>
      </c>
      <c r="K4" s="1" t="s">
        <v>24</v>
      </c>
      <c r="L4" s="11" t="b">
        <v>1</v>
      </c>
      <c r="M4" s="12"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12"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13"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8">
        <f>MATCH(G4,options!$D$1:$D$20,0)</f>
        <v>1</v>
      </c>
      <c r="GK4" t="str">
        <f t="shared" ref="GK4:GK35" si="9">K4</f>
        <v>HP/W.O. PS./640 G1/RG/DE</v>
      </c>
    </row>
    <row r="5" spans="1:193" ht="42" customHeight="1" x14ac:dyDescent="0.15">
      <c r="A5" s="2" t="s">
        <v>25</v>
      </c>
      <c r="B5" s="6">
        <v>37.99</v>
      </c>
      <c r="C5" s="7" t="b">
        <f>FALSE()</f>
        <v>0</v>
      </c>
      <c r="D5" s="7" t="b">
        <f>TRUE()</f>
        <v>1</v>
      </c>
      <c r="E5" s="26">
        <v>5714401676010</v>
      </c>
      <c r="F5" s="25" t="s">
        <v>26</v>
      </c>
      <c r="G5" s="8" t="s">
        <v>27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9" t="b">
        <f>TRUE()</f>
        <v>1</v>
      </c>
      <c r="J5" s="10" t="b">
        <v>0</v>
      </c>
      <c r="K5" s="1" t="s">
        <v>28</v>
      </c>
      <c r="L5" s="11" t="b">
        <v>1</v>
      </c>
      <c r="M5" s="12" t="str">
        <f t="shared" si="0"/>
        <v>https://raw.githubusercontent.com/PatrickVibild/TellusAmazonPictures/master/pictures/HP/W.O. PS./640 G1/RG/FR/1.jpg</v>
      </c>
      <c r="N5" s="12" t="str">
        <f t="shared" si="1"/>
        <v>https://raw.githubusercontent.com/PatrickVibild/TellusAmazonPictures/master/pictures/HP/W.O. PS./640 G1/RG/FR/2.jpg</v>
      </c>
      <c r="O5" s="13"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8">
        <f>MATCH(G5,options!$D$1:$D$20,0)</f>
        <v>2</v>
      </c>
      <c r="GK5" t="str">
        <f t="shared" si="9"/>
        <v>HP/W.O. PS./640 G1/RG/FR</v>
      </c>
    </row>
    <row r="6" spans="1:193" ht="42" customHeight="1" x14ac:dyDescent="0.15">
      <c r="A6" s="2" t="s">
        <v>29</v>
      </c>
      <c r="B6" s="14" t="s">
        <v>30</v>
      </c>
      <c r="C6" s="7" t="b">
        <f>FALSE()</f>
        <v>0</v>
      </c>
      <c r="D6" s="7" t="b">
        <f>TRUE()</f>
        <v>1</v>
      </c>
      <c r="E6" s="26">
        <v>5714401676027</v>
      </c>
      <c r="F6" s="25" t="s">
        <v>31</v>
      </c>
      <c r="G6" s="8" t="s">
        <v>32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9" t="b">
        <f>TRUE()</f>
        <v>1</v>
      </c>
      <c r="J6" s="10" t="b">
        <v>0</v>
      </c>
      <c r="K6" s="1" t="s">
        <v>33</v>
      </c>
      <c r="L6" s="11" t="b">
        <v>1</v>
      </c>
      <c r="M6" s="12" t="str">
        <f t="shared" si="0"/>
        <v>https://raw.githubusercontent.com/PatrickVibild/TellusAmazonPictures/master/pictures/HP/W.O. PS./640 G1/RG/IT/1.jpg</v>
      </c>
      <c r="N6" s="12" t="str">
        <f t="shared" si="1"/>
        <v>https://raw.githubusercontent.com/PatrickVibild/TellusAmazonPictures/master/pictures/HP/W.O. PS./640 G1/RG/IT/2.jpg</v>
      </c>
      <c r="O6" s="13"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8">
        <f>MATCH(G6,options!$D$1:$D$20,0)</f>
        <v>3</v>
      </c>
      <c r="GK6" t="str">
        <f t="shared" si="9"/>
        <v>HP/W.O. PS./640 G1/RG/IT</v>
      </c>
    </row>
    <row r="7" spans="1:193" ht="42" customHeight="1" x14ac:dyDescent="0.15">
      <c r="A7" s="2" t="s">
        <v>34</v>
      </c>
      <c r="B7" s="15" t="str">
        <f>IF(B6=options!C1,"32","41")</f>
        <v>32</v>
      </c>
      <c r="C7" s="7" t="b">
        <f>FALSE()</f>
        <v>0</v>
      </c>
      <c r="D7" s="7" t="b">
        <f>TRUE()</f>
        <v>1</v>
      </c>
      <c r="E7" s="26">
        <v>5714401676034</v>
      </c>
      <c r="F7" s="25" t="s">
        <v>35</v>
      </c>
      <c r="G7" s="8" t="s">
        <v>36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9" t="b">
        <f>TRUE()</f>
        <v>1</v>
      </c>
      <c r="J7" s="10" t="b">
        <v>0</v>
      </c>
      <c r="K7" s="1" t="s">
        <v>37</v>
      </c>
      <c r="L7" s="11" t="b">
        <v>1</v>
      </c>
      <c r="M7" s="12" t="str">
        <f t="shared" si="0"/>
        <v>https://raw.githubusercontent.com/PatrickVibild/TellusAmazonPictures/master/pictures/HP/W.O. PS./640 G1/RG/ES/1.jpg</v>
      </c>
      <c r="N7" s="12" t="str">
        <f t="shared" si="1"/>
        <v>https://raw.githubusercontent.com/PatrickVibild/TellusAmazonPictures/master/pictures/HP/W.O. PS./640 G1/RG/ES/2.jpg</v>
      </c>
      <c r="O7" s="13"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8">
        <f>MATCH(G7,options!$D$1:$D$20,0)</f>
        <v>4</v>
      </c>
      <c r="GK7" t="str">
        <f t="shared" si="9"/>
        <v>HP/W.O. PS./640 G1/RG/ES</v>
      </c>
    </row>
    <row r="8" spans="1:193" ht="42" customHeight="1" x14ac:dyDescent="0.15">
      <c r="A8" s="2" t="s">
        <v>38</v>
      </c>
      <c r="B8" s="15" t="str">
        <f>IF(B6=options!C1,"18","17")</f>
        <v>18</v>
      </c>
      <c r="C8" s="7" t="b">
        <f>FALSE()</f>
        <v>0</v>
      </c>
      <c r="D8" s="7" t="b">
        <f>TRUE()</f>
        <v>1</v>
      </c>
      <c r="E8" s="26">
        <v>5714401676041</v>
      </c>
      <c r="F8" s="25" t="s">
        <v>39</v>
      </c>
      <c r="G8" s="8" t="s">
        <v>40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9" t="b">
        <f>TRUE()</f>
        <v>1</v>
      </c>
      <c r="J8" s="10" t="b">
        <v>0</v>
      </c>
      <c r="K8" s="1" t="s">
        <v>41</v>
      </c>
      <c r="L8" s="11" t="b">
        <v>1</v>
      </c>
      <c r="M8" s="12" t="str">
        <f t="shared" si="0"/>
        <v>https://raw.githubusercontent.com/PatrickVibild/TellusAmazonPictures/master/pictures/HP/W.O. PS./640 G1/RG/UK/1.jpg</v>
      </c>
      <c r="N8" s="12" t="str">
        <f t="shared" si="1"/>
        <v>https://raw.githubusercontent.com/PatrickVibild/TellusAmazonPictures/master/pictures/HP/W.O. PS./640 G1/RG/UK/2.jpg</v>
      </c>
      <c r="O8" s="13"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8">
        <f>MATCH(G8,options!$D$1:$D$20,0)</f>
        <v>5</v>
      </c>
      <c r="GK8" t="str">
        <f t="shared" si="9"/>
        <v>HP/W.O. PS./640 G1/RG/UK</v>
      </c>
    </row>
    <row r="9" spans="1:193" ht="42" customHeight="1" x14ac:dyDescent="0.15">
      <c r="A9" s="2" t="s">
        <v>42</v>
      </c>
      <c r="B9" s="15" t="str">
        <f>IF(B6=options!C1,"2","5")</f>
        <v>2</v>
      </c>
      <c r="C9" s="7" t="b">
        <f>FALSE()</f>
        <v>0</v>
      </c>
      <c r="D9" s="7" t="b">
        <f>TRUE()</f>
        <v>1</v>
      </c>
      <c r="E9" s="26">
        <v>5714401676058</v>
      </c>
      <c r="F9" s="25" t="s">
        <v>43</v>
      </c>
      <c r="G9" s="8" t="s">
        <v>44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9" t="b">
        <f>TRUE()</f>
        <v>1</v>
      </c>
      <c r="J9" s="10" t="b">
        <v>0</v>
      </c>
      <c r="K9" s="1" t="s">
        <v>24</v>
      </c>
      <c r="L9" s="11" t="b">
        <v>1</v>
      </c>
      <c r="M9" s="12" t="str">
        <f t="shared" si="0"/>
        <v>https://raw.githubusercontent.com/PatrickVibild/TellusAmazonPictures/master/pictures/HP/W.O. PS./640 G1/RG/DE/1.jpg</v>
      </c>
      <c r="N9" s="12" t="str">
        <f t="shared" si="1"/>
        <v>https://raw.githubusercontent.com/PatrickVibild/TellusAmazonPictures/master/pictures/HP/W.O. PS./640 G1/RG/DE/2.jpg</v>
      </c>
      <c r="O9" s="13"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8">
        <f>MATCH(G9,options!$D$1:$D$20,0)</f>
        <v>6</v>
      </c>
      <c r="GK9" t="str">
        <f t="shared" si="9"/>
        <v>HP/W.O. PS./640 G1/RG/DE</v>
      </c>
    </row>
    <row r="10" spans="1:193" ht="14" customHeight="1" x14ac:dyDescent="0.15">
      <c r="A10" t="s">
        <v>45</v>
      </c>
      <c r="B10" s="16"/>
      <c r="C10" s="7"/>
      <c r="D10" s="7"/>
      <c r="E10" s="26">
        <v>5714401676065</v>
      </c>
      <c r="F10" s="25" t="s">
        <v>46</v>
      </c>
      <c r="G10" s="8" t="s">
        <v>47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9" t="b">
        <f>TRUE()</f>
        <v>1</v>
      </c>
      <c r="J10" s="10" t="b">
        <v>0</v>
      </c>
      <c r="K10" s="1"/>
      <c r="L10" s="11"/>
      <c r="M10" s="12" t="str">
        <f t="shared" si="0"/>
        <v/>
      </c>
      <c r="N10" s="12" t="str">
        <f t="shared" si="1"/>
        <v/>
      </c>
      <c r="O10" s="13" t="str">
        <f t="shared" si="2"/>
        <v/>
      </c>
      <c r="P10" t="str">
        <f t="shared" si="3"/>
        <v/>
      </c>
      <c r="Q10" t="str">
        <f t="shared" si="4"/>
        <v/>
      </c>
      <c r="R10" t="str">
        <f t="shared" si="5"/>
        <v/>
      </c>
      <c r="S10" t="str">
        <f t="shared" si="6"/>
        <v/>
      </c>
      <c r="T10" t="str">
        <f t="shared" si="7"/>
        <v/>
      </c>
      <c r="U10" t="str">
        <f t="shared" si="8"/>
        <v/>
      </c>
      <c r="V10" s="8">
        <f>MATCH(G10,options!$D$1:$D$20,0)</f>
        <v>7</v>
      </c>
      <c r="GK10">
        <f t="shared" si="9"/>
        <v>0</v>
      </c>
    </row>
    <row r="11" spans="1:193" ht="14" customHeight="1" x14ac:dyDescent="0.15">
      <c r="A11" s="2" t="s">
        <v>48</v>
      </c>
      <c r="B11" s="17">
        <v>150</v>
      </c>
      <c r="C11" s="7"/>
      <c r="D11" s="7"/>
      <c r="E11" s="26">
        <v>5714401676072</v>
      </c>
      <c r="F11" s="25" t="s">
        <v>49</v>
      </c>
      <c r="G11" s="8" t="s">
        <v>50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9" t="b">
        <f>TRUE()</f>
        <v>1</v>
      </c>
      <c r="J11" s="10" t="b">
        <v>0</v>
      </c>
      <c r="K11" s="1"/>
      <c r="L11" s="11"/>
      <c r="M11" s="12" t="str">
        <f t="shared" si="0"/>
        <v/>
      </c>
      <c r="N11" s="12" t="str">
        <f t="shared" si="1"/>
        <v/>
      </c>
      <c r="O11" s="13" t="str">
        <f t="shared" si="2"/>
        <v/>
      </c>
      <c r="P11" t="str">
        <f t="shared" si="3"/>
        <v/>
      </c>
      <c r="Q11" t="str">
        <f t="shared" si="4"/>
        <v/>
      </c>
      <c r="R11" t="str">
        <f t="shared" si="5"/>
        <v/>
      </c>
      <c r="S11" t="str">
        <f t="shared" si="6"/>
        <v/>
      </c>
      <c r="T11" t="str">
        <f t="shared" si="7"/>
        <v/>
      </c>
      <c r="U11" t="str">
        <f t="shared" si="8"/>
        <v/>
      </c>
      <c r="V11" s="8">
        <f>MATCH(G11,options!$D$1:$D$20,0)</f>
        <v>15</v>
      </c>
      <c r="GK11">
        <f t="shared" si="9"/>
        <v>0</v>
      </c>
    </row>
    <row r="12" spans="1:193" ht="42" customHeight="1" x14ac:dyDescent="0.15">
      <c r="B12" s="16"/>
      <c r="C12" s="7" t="b">
        <f>FALSE()</f>
        <v>0</v>
      </c>
      <c r="D12" s="7" t="b">
        <v>1</v>
      </c>
      <c r="E12" s="26">
        <v>5714401676089</v>
      </c>
      <c r="F12" s="25" t="s">
        <v>51</v>
      </c>
      <c r="G12" s="8" t="s">
        <v>52</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9" t="b">
        <f>TRUE()</f>
        <v>1</v>
      </c>
      <c r="J12" s="10" t="b">
        <v>0</v>
      </c>
      <c r="K12" s="1" t="s">
        <v>53</v>
      </c>
      <c r="L12" s="11" t="b">
        <v>1</v>
      </c>
      <c r="M12" s="12" t="str">
        <f t="shared" si="0"/>
        <v>https://raw.githubusercontent.com/PatrickVibild/TellusAmazonPictures/master/pictures/HP/W.O. PS./640 G1/RG/USI/1.jpg</v>
      </c>
      <c r="N12" s="12" t="str">
        <f t="shared" si="1"/>
        <v>https://raw.githubusercontent.com/PatrickVibild/TellusAmazonPictures/master/pictures/HP/W.O. PS./640 G1/RG/USI/2.jpg</v>
      </c>
      <c r="O12" s="13"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8">
        <f>MATCH(G12,options!$D$1:$D$20,0)</f>
        <v>16</v>
      </c>
      <c r="GK12" t="str">
        <f t="shared" si="9"/>
        <v>HP/W.O. PS./640 G1/RG/USI</v>
      </c>
    </row>
    <row r="13" spans="1:193" ht="42" customHeight="1" x14ac:dyDescent="0.15">
      <c r="A13" s="2" t="s">
        <v>54</v>
      </c>
      <c r="B13" s="25" t="s">
        <v>55</v>
      </c>
      <c r="C13" s="7" t="b">
        <v>1</v>
      </c>
      <c r="D13" s="7" t="b">
        <f>FALSE()</f>
        <v>0</v>
      </c>
      <c r="E13" s="26">
        <v>5714401676096</v>
      </c>
      <c r="F13" s="25" t="s">
        <v>56</v>
      </c>
      <c r="G13" s="8" t="s">
        <v>57</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9" t="b">
        <f>TRUE()</f>
        <v>1</v>
      </c>
      <c r="J13" s="10" t="b">
        <v>0</v>
      </c>
      <c r="K13" s="1" t="s">
        <v>58</v>
      </c>
      <c r="L13" s="11" t="b">
        <v>1</v>
      </c>
      <c r="M13" s="12" t="str">
        <f t="shared" si="0"/>
        <v>https://raw.githubusercontent.com/PatrickVibild/TellusAmazonPictures/master/pictures/HP/W.O. PS./640 G1/RG/US/1.jpg</v>
      </c>
      <c r="N13" s="12" t="str">
        <f t="shared" si="1"/>
        <v>https://raw.githubusercontent.com/PatrickVibild/TellusAmazonPictures/master/pictures/HP/W.O. PS./640 G1/RG/US/2.jpg</v>
      </c>
      <c r="O13" s="13"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8">
        <f>MATCH(G13,options!$D$1:$D$20,0)</f>
        <v>18</v>
      </c>
      <c r="GK13" t="str">
        <f t="shared" si="9"/>
        <v>HP/W.O. PS./640 G1/RG/US</v>
      </c>
    </row>
    <row r="14" spans="1:193" x14ac:dyDescent="0.15">
      <c r="A14" s="2" t="s">
        <v>59</v>
      </c>
      <c r="B14" s="25">
        <v>5714401676997</v>
      </c>
      <c r="C14" s="7"/>
      <c r="D14" s="7"/>
      <c r="E14" s="1"/>
      <c r="F14" s="1"/>
      <c r="G14" s="8" t="s">
        <v>60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9" t="b">
        <f>TRUE()</f>
        <v>1</v>
      </c>
      <c r="J14" s="10" t="b">
        <v>0</v>
      </c>
      <c r="K14" s="1"/>
      <c r="L14" s="11"/>
      <c r="M14" s="12" t="str">
        <f t="shared" si="0"/>
        <v/>
      </c>
      <c r="N14" s="12" t="str">
        <f t="shared" si="1"/>
        <v/>
      </c>
      <c r="O14" s="13" t="str">
        <f t="shared" si="2"/>
        <v/>
      </c>
      <c r="P14" t="str">
        <f t="shared" si="3"/>
        <v/>
      </c>
      <c r="Q14" t="str">
        <f t="shared" si="4"/>
        <v/>
      </c>
      <c r="R14" t="str">
        <f t="shared" si="5"/>
        <v/>
      </c>
      <c r="S14" t="str">
        <f t="shared" si="6"/>
        <v/>
      </c>
      <c r="T14" t="str">
        <f t="shared" si="7"/>
        <v/>
      </c>
      <c r="U14" t="str">
        <f t="shared" si="8"/>
        <v/>
      </c>
      <c r="V14" s="8">
        <f>MATCH(G14,options!$D$1:$D$20,0)</f>
        <v>19</v>
      </c>
      <c r="GK14">
        <f t="shared" si="9"/>
        <v>0</v>
      </c>
    </row>
    <row r="15" spans="1:193" x14ac:dyDescent="0.15">
      <c r="B15" s="16"/>
      <c r="C15" s="7"/>
      <c r="D15" s="7"/>
      <c r="E15" s="1"/>
      <c r="F15" s="1"/>
      <c r="G15" s="8" t="s">
        <v>61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9" t="b">
        <f>TRUE()</f>
        <v>1</v>
      </c>
      <c r="J15" s="10" t="b">
        <v>0</v>
      </c>
      <c r="K15" s="1"/>
      <c r="L15" s="11"/>
      <c r="M15" s="12" t="str">
        <f t="shared" si="0"/>
        <v/>
      </c>
      <c r="N15" s="12" t="str">
        <f t="shared" si="1"/>
        <v/>
      </c>
      <c r="O15" s="13" t="str">
        <f t="shared" si="2"/>
        <v/>
      </c>
      <c r="P15" t="str">
        <f t="shared" si="3"/>
        <v/>
      </c>
      <c r="Q15" t="str">
        <f t="shared" si="4"/>
        <v/>
      </c>
      <c r="R15" t="str">
        <f t="shared" si="5"/>
        <v/>
      </c>
      <c r="S15" t="str">
        <f t="shared" si="6"/>
        <v/>
      </c>
      <c r="T15" t="str">
        <f t="shared" si="7"/>
        <v/>
      </c>
      <c r="U15" t="str">
        <f t="shared" si="8"/>
        <v/>
      </c>
      <c r="V15" s="8">
        <f>MATCH(G15,options!$D$1:$D$20,0)</f>
        <v>10</v>
      </c>
      <c r="GK15">
        <f t="shared" si="9"/>
        <v>0</v>
      </c>
    </row>
    <row r="16" spans="1:193" ht="14" customHeight="1" x14ac:dyDescent="0.15">
      <c r="A16" s="2" t="s">
        <v>62</v>
      </c>
      <c r="B16" s="3" t="s">
        <v>63</v>
      </c>
      <c r="C16" s="7"/>
      <c r="D16" s="7"/>
      <c r="E16" s="1"/>
      <c r="F16" s="1"/>
      <c r="G16" s="8" t="s">
        <v>64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9" t="b">
        <f>TRUE()</f>
        <v>1</v>
      </c>
      <c r="J16" s="10" t="b">
        <v>0</v>
      </c>
      <c r="K16" s="1"/>
      <c r="L16" s="11"/>
      <c r="M16" s="12" t="str">
        <f t="shared" si="0"/>
        <v/>
      </c>
      <c r="N16" s="12" t="str">
        <f t="shared" si="1"/>
        <v/>
      </c>
      <c r="O16" s="13" t="str">
        <f t="shared" si="2"/>
        <v/>
      </c>
      <c r="P16" t="str">
        <f t="shared" si="3"/>
        <v/>
      </c>
      <c r="Q16" t="str">
        <f t="shared" si="4"/>
        <v/>
      </c>
      <c r="R16" t="str">
        <f t="shared" si="5"/>
        <v/>
      </c>
      <c r="S16" t="str">
        <f t="shared" si="6"/>
        <v/>
      </c>
      <c r="T16" t="str">
        <f t="shared" si="7"/>
        <v/>
      </c>
      <c r="U16" t="str">
        <f t="shared" si="8"/>
        <v/>
      </c>
      <c r="V16" s="8">
        <f>MATCH(G16,options!$D$1:$D$20,0)</f>
        <v>11</v>
      </c>
      <c r="GK16">
        <f t="shared" si="9"/>
        <v>0</v>
      </c>
    </row>
    <row r="17" spans="1:193" x14ac:dyDescent="0.15">
      <c r="B17" s="16"/>
      <c r="C17" s="7"/>
      <c r="D17" s="7"/>
      <c r="E17" s="1"/>
      <c r="F17" s="1"/>
      <c r="G17" s="8" t="s">
        <v>65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9" t="b">
        <f>TRUE()</f>
        <v>1</v>
      </c>
      <c r="J17" s="10" t="b">
        <v>0</v>
      </c>
      <c r="K17" s="1"/>
      <c r="L17" s="11"/>
      <c r="M17" s="12" t="str">
        <f t="shared" si="0"/>
        <v/>
      </c>
      <c r="N17" s="12" t="str">
        <f t="shared" si="1"/>
        <v/>
      </c>
      <c r="O17" s="13" t="str">
        <f t="shared" si="2"/>
        <v/>
      </c>
      <c r="P17" t="str">
        <f t="shared" si="3"/>
        <v/>
      </c>
      <c r="Q17" t="str">
        <f t="shared" si="4"/>
        <v/>
      </c>
      <c r="R17" t="str">
        <f t="shared" si="5"/>
        <v/>
      </c>
      <c r="S17" t="str">
        <f t="shared" si="6"/>
        <v/>
      </c>
      <c r="T17" t="str">
        <f t="shared" si="7"/>
        <v/>
      </c>
      <c r="U17" t="str">
        <f t="shared" si="8"/>
        <v/>
      </c>
      <c r="V17" s="8">
        <f>MATCH(G17,options!$D$1:$D$20,0)</f>
        <v>12</v>
      </c>
      <c r="GK17">
        <f t="shared" si="9"/>
        <v>0</v>
      </c>
    </row>
    <row r="18" spans="1:193" x14ac:dyDescent="0.15">
      <c r="A18" s="2" t="s">
        <v>66</v>
      </c>
      <c r="B18" s="17">
        <v>5</v>
      </c>
      <c r="C18" s="7"/>
      <c r="D18" s="7"/>
      <c r="E18" s="1"/>
      <c r="F18" s="1"/>
      <c r="G18" s="8" t="s">
        <v>67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9" t="b">
        <f>TRUE()</f>
        <v>1</v>
      </c>
      <c r="J18" s="10" t="b">
        <v>0</v>
      </c>
      <c r="K18" s="1"/>
      <c r="L18" s="11"/>
      <c r="M18" s="12" t="str">
        <f t="shared" si="0"/>
        <v/>
      </c>
      <c r="N18" s="12" t="str">
        <f t="shared" si="1"/>
        <v/>
      </c>
      <c r="O18" s="13" t="str">
        <f t="shared" si="2"/>
        <v/>
      </c>
      <c r="P18" t="str">
        <f t="shared" si="3"/>
        <v/>
      </c>
      <c r="Q18" t="str">
        <f t="shared" si="4"/>
        <v/>
      </c>
      <c r="R18" t="str">
        <f t="shared" si="5"/>
        <v/>
      </c>
      <c r="S18" t="str">
        <f t="shared" si="6"/>
        <v/>
      </c>
      <c r="T18" t="str">
        <f t="shared" si="7"/>
        <v/>
      </c>
      <c r="U18" t="str">
        <f t="shared" si="8"/>
        <v/>
      </c>
      <c r="V18" s="8">
        <f>MATCH(G18,options!$D$1:$D$20,0)</f>
        <v>13</v>
      </c>
      <c r="GK18">
        <f t="shared" si="9"/>
        <v>0</v>
      </c>
    </row>
    <row r="19" spans="1:193" x14ac:dyDescent="0.15">
      <c r="B19" s="16"/>
      <c r="C19" s="7"/>
      <c r="D19" s="7"/>
      <c r="E19" s="1"/>
      <c r="F19" s="1"/>
      <c r="G19" s="8" t="s">
        <v>68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9" t="b">
        <f>TRUE()</f>
        <v>1</v>
      </c>
      <c r="J19" s="10" t="b">
        <v>0</v>
      </c>
      <c r="K19" s="1"/>
      <c r="L19" s="11"/>
      <c r="M19" s="12" t="str">
        <f t="shared" si="0"/>
        <v/>
      </c>
      <c r="N19" s="12" t="str">
        <f t="shared" si="1"/>
        <v/>
      </c>
      <c r="O19" s="13" t="str">
        <f t="shared" si="2"/>
        <v/>
      </c>
      <c r="P19" t="str">
        <f t="shared" si="3"/>
        <v/>
      </c>
      <c r="Q19" t="str">
        <f t="shared" si="4"/>
        <v/>
      </c>
      <c r="R19" t="str">
        <f t="shared" si="5"/>
        <v/>
      </c>
      <c r="S19" t="str">
        <f t="shared" si="6"/>
        <v/>
      </c>
      <c r="T19" t="str">
        <f t="shared" si="7"/>
        <v/>
      </c>
      <c r="U19" t="str">
        <f t="shared" si="8"/>
        <v/>
      </c>
      <c r="V19" s="8">
        <f>MATCH(G19,options!$D$1:$D$20,0)</f>
        <v>14</v>
      </c>
      <c r="GK19">
        <f t="shared" si="9"/>
        <v>0</v>
      </c>
    </row>
    <row r="20" spans="1:193" ht="14" customHeight="1" x14ac:dyDescent="0.15">
      <c r="A20" s="2" t="s">
        <v>69</v>
      </c>
      <c r="B20" s="18" t="s">
        <v>70</v>
      </c>
      <c r="C20" s="7"/>
      <c r="D20" s="7"/>
      <c r="E20" s="1"/>
      <c r="F20" s="1"/>
      <c r="G20" s="8" t="s">
        <v>50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9" t="b">
        <f>TRUE()</f>
        <v>1</v>
      </c>
      <c r="J20" s="10" t="b">
        <v>0</v>
      </c>
      <c r="K20" s="1"/>
      <c r="L20" s="11"/>
      <c r="M20" s="12" t="str">
        <f t="shared" si="0"/>
        <v/>
      </c>
      <c r="N20" s="12" t="str">
        <f t="shared" si="1"/>
        <v/>
      </c>
      <c r="O20" s="13" t="str">
        <f t="shared" si="2"/>
        <v/>
      </c>
      <c r="P20" t="str">
        <f t="shared" si="3"/>
        <v/>
      </c>
      <c r="Q20" t="str">
        <f t="shared" si="4"/>
        <v/>
      </c>
      <c r="R20" t="str">
        <f t="shared" si="5"/>
        <v/>
      </c>
      <c r="S20" t="str">
        <f t="shared" si="6"/>
        <v/>
      </c>
      <c r="T20" t="str">
        <f t="shared" si="7"/>
        <v/>
      </c>
      <c r="U20" t="str">
        <f t="shared" si="8"/>
        <v/>
      </c>
      <c r="V20" s="8">
        <f>MATCH(G20,options!$D$1:$D$20,0)</f>
        <v>15</v>
      </c>
      <c r="GK20">
        <f t="shared" si="9"/>
        <v>0</v>
      </c>
    </row>
    <row r="21" spans="1:193" x14ac:dyDescent="0.15">
      <c r="B21" s="16"/>
      <c r="C21" s="7"/>
      <c r="D21" s="7"/>
      <c r="E21" s="1"/>
      <c r="F21" s="1"/>
      <c r="G21" s="8" t="s">
        <v>52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9" t="b">
        <f>TRUE()</f>
        <v>1</v>
      </c>
      <c r="J21" s="10" t="b">
        <v>0</v>
      </c>
      <c r="K21" s="1"/>
      <c r="L21" s="11"/>
      <c r="M21" s="12" t="str">
        <f t="shared" si="0"/>
        <v/>
      </c>
      <c r="N21" s="12" t="str">
        <f t="shared" si="1"/>
        <v/>
      </c>
      <c r="O21" s="13" t="str">
        <f t="shared" si="2"/>
        <v/>
      </c>
      <c r="P21" t="str">
        <f t="shared" si="3"/>
        <v/>
      </c>
      <c r="Q21" t="str">
        <f t="shared" si="4"/>
        <v/>
      </c>
      <c r="R21" t="str">
        <f t="shared" si="5"/>
        <v/>
      </c>
      <c r="S21" t="str">
        <f t="shared" si="6"/>
        <v/>
      </c>
      <c r="T21" t="str">
        <f t="shared" si="7"/>
        <v/>
      </c>
      <c r="U21" t="str">
        <f t="shared" si="8"/>
        <v/>
      </c>
      <c r="V21" s="8">
        <f>MATCH(G21,options!$D$1:$D$20,0)</f>
        <v>16</v>
      </c>
      <c r="GK21">
        <f t="shared" si="9"/>
        <v>0</v>
      </c>
    </row>
    <row r="22" spans="1:193" x14ac:dyDescent="0.15">
      <c r="B22" s="16"/>
      <c r="C22" s="7"/>
      <c r="D22" s="7"/>
      <c r="E22" s="1"/>
      <c r="F22" s="1"/>
      <c r="G22" s="8" t="s">
        <v>71</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9" t="b">
        <f>TRUE()</f>
        <v>1</v>
      </c>
      <c r="J22" s="10" t="b">
        <v>0</v>
      </c>
      <c r="K22" s="1"/>
      <c r="L22" s="11"/>
      <c r="M22" s="12" t="str">
        <f t="shared" si="0"/>
        <v/>
      </c>
      <c r="N22" s="12" t="str">
        <f t="shared" si="1"/>
        <v/>
      </c>
      <c r="O22" s="13" t="str">
        <f t="shared" si="2"/>
        <v/>
      </c>
      <c r="P22" t="str">
        <f t="shared" si="3"/>
        <v/>
      </c>
      <c r="Q22" t="str">
        <f t="shared" si="4"/>
        <v/>
      </c>
      <c r="R22" t="str">
        <f t="shared" si="5"/>
        <v/>
      </c>
      <c r="S22" t="str">
        <f t="shared" si="6"/>
        <v/>
      </c>
      <c r="T22" t="str">
        <f t="shared" si="7"/>
        <v/>
      </c>
      <c r="U22" t="str">
        <f t="shared" si="8"/>
        <v/>
      </c>
      <c r="V22" s="8">
        <f>MATCH(G22,options!$D$1:$D$20,0)</f>
        <v>17</v>
      </c>
      <c r="GK22">
        <f t="shared" si="9"/>
        <v>0</v>
      </c>
    </row>
    <row r="23" spans="1:193" ht="42" customHeight="1" x14ac:dyDescent="0.15">
      <c r="A23" s="2" t="s">
        <v>72</v>
      </c>
      <c r="B23" s="3"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7"/>
      <c r="D23" s="7"/>
      <c r="E23" s="1"/>
      <c r="F23" s="1"/>
      <c r="G23" s="8" t="s">
        <v>57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9" t="b">
        <f>TRUE()</f>
        <v>1</v>
      </c>
      <c r="J23" s="10" t="b">
        <v>1</v>
      </c>
      <c r="K23" s="1"/>
      <c r="L23" s="11"/>
      <c r="M23" s="12" t="str">
        <f t="shared" si="0"/>
        <v/>
      </c>
      <c r="N23" s="12" t="str">
        <f t="shared" si="1"/>
        <v/>
      </c>
      <c r="O23" s="13" t="str">
        <f t="shared" si="2"/>
        <v/>
      </c>
      <c r="P23" t="str">
        <f t="shared" si="3"/>
        <v/>
      </c>
      <c r="Q23" t="str">
        <f t="shared" si="4"/>
        <v/>
      </c>
      <c r="R23" t="str">
        <f t="shared" si="5"/>
        <v/>
      </c>
      <c r="S23" t="str">
        <f t="shared" si="6"/>
        <v/>
      </c>
      <c r="T23" t="str">
        <f t="shared" si="7"/>
        <v/>
      </c>
      <c r="U23" t="str">
        <f t="shared" si="8"/>
        <v/>
      </c>
      <c r="V23" s="8">
        <f>MATCH(G23,options!$D$1:$D$20,0)</f>
        <v>18</v>
      </c>
      <c r="GK23">
        <f t="shared" si="9"/>
        <v>0</v>
      </c>
    </row>
    <row r="24" spans="1:193" ht="56" customHeight="1" x14ac:dyDescent="0.15">
      <c r="A24" s="2" t="s">
        <v>73</v>
      </c>
      <c r="B24" s="3"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7"/>
      <c r="D24" s="7"/>
      <c r="E24" s="1"/>
      <c r="F24" s="1"/>
      <c r="G24" s="8" t="s">
        <v>23</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9"/>
      <c r="J24" s="10"/>
      <c r="K24" s="1"/>
      <c r="L24" s="11"/>
      <c r="M24" s="12" t="str">
        <f t="shared" si="0"/>
        <v/>
      </c>
      <c r="N24" s="12" t="str">
        <f t="shared" si="1"/>
        <v/>
      </c>
      <c r="O24" s="13" t="str">
        <f t="shared" si="2"/>
        <v/>
      </c>
      <c r="P24" t="str">
        <f t="shared" si="3"/>
        <v/>
      </c>
      <c r="Q24" t="str">
        <f t="shared" si="4"/>
        <v/>
      </c>
      <c r="R24" t="str">
        <f t="shared" si="5"/>
        <v/>
      </c>
      <c r="S24" t="str">
        <f t="shared" si="6"/>
        <v/>
      </c>
      <c r="T24" t="str">
        <f t="shared" si="7"/>
        <v/>
      </c>
      <c r="U24" t="str">
        <f t="shared" si="8"/>
        <v/>
      </c>
      <c r="V24" s="8">
        <f>MATCH(G24,options!$D$1:$D$20,0)</f>
        <v>1</v>
      </c>
      <c r="GK24">
        <f t="shared" si="9"/>
        <v>0</v>
      </c>
    </row>
    <row r="25" spans="1:193" ht="42" customHeight="1" x14ac:dyDescent="0.15">
      <c r="A25" s="2" t="s">
        <v>74</v>
      </c>
      <c r="B25" s="3"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7"/>
      <c r="D25" s="7"/>
      <c r="E25" s="1"/>
      <c r="F25" s="1"/>
      <c r="G25" s="8" t="s">
        <v>27</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9"/>
      <c r="J25" s="10"/>
      <c r="K25" s="1"/>
      <c r="L25" s="11"/>
      <c r="M25" s="12" t="str">
        <f t="shared" si="0"/>
        <v/>
      </c>
      <c r="N25" s="12" t="str">
        <f t="shared" si="1"/>
        <v/>
      </c>
      <c r="O25" s="13" t="str">
        <f t="shared" si="2"/>
        <v/>
      </c>
      <c r="P25" t="str">
        <f t="shared" si="3"/>
        <v/>
      </c>
      <c r="Q25" t="str">
        <f t="shared" si="4"/>
        <v/>
      </c>
      <c r="R25" t="str">
        <f t="shared" si="5"/>
        <v/>
      </c>
      <c r="S25" t="str">
        <f t="shared" si="6"/>
        <v/>
      </c>
      <c r="T25" t="str">
        <f t="shared" si="7"/>
        <v/>
      </c>
      <c r="U25" t="str">
        <f t="shared" si="8"/>
        <v/>
      </c>
      <c r="V25" s="8">
        <f>MATCH(G25,options!$D$1:$D$20,0)</f>
        <v>2</v>
      </c>
      <c r="GK25">
        <f t="shared" si="9"/>
        <v>0</v>
      </c>
    </row>
    <row r="26" spans="1:193" ht="14" customHeight="1" x14ac:dyDescent="0.15">
      <c r="A26" s="2" t="s">
        <v>75</v>
      </c>
      <c r="B26" s="3"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7"/>
      <c r="D26" s="7"/>
      <c r="E26" s="1"/>
      <c r="F26" s="1"/>
      <c r="G26" s="8" t="s">
        <v>32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9"/>
      <c r="J26" s="10"/>
      <c r="K26" s="1"/>
      <c r="L26" s="11"/>
      <c r="M26" s="12" t="str">
        <f t="shared" si="0"/>
        <v/>
      </c>
      <c r="N26" s="12" t="str">
        <f t="shared" si="1"/>
        <v/>
      </c>
      <c r="O26" s="13" t="str">
        <f t="shared" si="2"/>
        <v/>
      </c>
      <c r="P26" t="str">
        <f t="shared" si="3"/>
        <v/>
      </c>
      <c r="Q26" t="str">
        <f t="shared" si="4"/>
        <v/>
      </c>
      <c r="R26" t="str">
        <f t="shared" si="5"/>
        <v/>
      </c>
      <c r="S26" t="str">
        <f t="shared" si="6"/>
        <v/>
      </c>
      <c r="T26" t="str">
        <f t="shared" si="7"/>
        <v/>
      </c>
      <c r="U26" t="str">
        <f t="shared" si="8"/>
        <v/>
      </c>
      <c r="V26" s="8">
        <f>MATCH(G26,options!$D$1:$D$20,0)</f>
        <v>3</v>
      </c>
      <c r="GK26">
        <f t="shared" si="9"/>
        <v>0</v>
      </c>
    </row>
    <row r="27" spans="1:193" ht="42" customHeight="1" x14ac:dyDescent="0.15">
      <c r="A27" s="2" t="s">
        <v>74</v>
      </c>
      <c r="B27" s="3"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7"/>
      <c r="D27" s="7"/>
      <c r="E27" s="1"/>
      <c r="F27" s="1"/>
      <c r="G27" s="8" t="s">
        <v>36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9"/>
      <c r="J27" s="10"/>
      <c r="K27" s="1"/>
      <c r="L27" s="11"/>
      <c r="M27" s="12" t="str">
        <f t="shared" si="0"/>
        <v/>
      </c>
      <c r="N27" s="12" t="str">
        <f t="shared" si="1"/>
        <v/>
      </c>
      <c r="O27" s="13" t="str">
        <f t="shared" si="2"/>
        <v/>
      </c>
      <c r="P27" t="str">
        <f t="shared" si="3"/>
        <v/>
      </c>
      <c r="Q27" t="str">
        <f t="shared" si="4"/>
        <v/>
      </c>
      <c r="R27" t="str">
        <f t="shared" si="5"/>
        <v/>
      </c>
      <c r="S27" t="str">
        <f t="shared" si="6"/>
        <v/>
      </c>
      <c r="T27" t="str">
        <f t="shared" si="7"/>
        <v/>
      </c>
      <c r="U27" t="str">
        <f t="shared" si="8"/>
        <v/>
      </c>
      <c r="V27" s="8">
        <f>MATCH(G27,options!$D$1:$D$20,0)</f>
        <v>4</v>
      </c>
      <c r="GK27">
        <f t="shared" si="9"/>
        <v>0</v>
      </c>
    </row>
    <row r="28" spans="1:193" x14ac:dyDescent="0.15">
      <c r="B28" s="19"/>
      <c r="C28" s="7"/>
      <c r="D28" s="7"/>
      <c r="E28" s="1"/>
      <c r="F28" s="1"/>
      <c r="G28" s="8" t="s">
        <v>40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9"/>
      <c r="J28" s="10"/>
      <c r="K28" s="1"/>
      <c r="L28" s="11"/>
      <c r="M28" s="12" t="str">
        <f t="shared" si="0"/>
        <v/>
      </c>
      <c r="N28" s="12" t="str">
        <f t="shared" si="1"/>
        <v/>
      </c>
      <c r="O28" s="13" t="str">
        <f t="shared" si="2"/>
        <v/>
      </c>
      <c r="P28" t="str">
        <f t="shared" si="3"/>
        <v/>
      </c>
      <c r="Q28" t="str">
        <f t="shared" si="4"/>
        <v/>
      </c>
      <c r="R28" t="str">
        <f t="shared" si="5"/>
        <v/>
      </c>
      <c r="S28" t="str">
        <f t="shared" si="6"/>
        <v/>
      </c>
      <c r="T28" t="str">
        <f t="shared" si="7"/>
        <v/>
      </c>
      <c r="U28" t="str">
        <f t="shared" si="8"/>
        <v/>
      </c>
      <c r="V28" s="8">
        <f>MATCH(G28,options!$D$1:$D$20,0)</f>
        <v>5</v>
      </c>
      <c r="GK28">
        <f t="shared" si="9"/>
        <v>0</v>
      </c>
    </row>
    <row r="29" spans="1:193" ht="42" customHeight="1" x14ac:dyDescent="0.15">
      <c r="A29" s="2" t="s">
        <v>76</v>
      </c>
      <c r="B29" s="3"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7"/>
      <c r="D29" s="7"/>
      <c r="E29" s="1"/>
      <c r="F29" s="1"/>
      <c r="G29" s="8" t="s">
        <v>44</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9"/>
      <c r="J29" s="10"/>
      <c r="K29" s="1"/>
      <c r="L29" s="11"/>
      <c r="M29" s="12" t="str">
        <f t="shared" si="0"/>
        <v/>
      </c>
      <c r="N29" s="12" t="str">
        <f t="shared" si="1"/>
        <v/>
      </c>
      <c r="O29" s="13" t="str">
        <f t="shared" si="2"/>
        <v/>
      </c>
      <c r="P29" t="str">
        <f t="shared" si="3"/>
        <v/>
      </c>
      <c r="Q29" t="str">
        <f t="shared" si="4"/>
        <v/>
      </c>
      <c r="R29" t="str">
        <f t="shared" si="5"/>
        <v/>
      </c>
      <c r="S29" t="str">
        <f t="shared" si="6"/>
        <v/>
      </c>
      <c r="T29" t="str">
        <f t="shared" si="7"/>
        <v/>
      </c>
      <c r="U29" t="str">
        <f t="shared" si="8"/>
        <v/>
      </c>
      <c r="V29" s="8">
        <f>MATCH(G29,options!$D$1:$D$20,0)</f>
        <v>6</v>
      </c>
      <c r="GK29">
        <f t="shared" si="9"/>
        <v>0</v>
      </c>
    </row>
    <row r="30" spans="1:193" x14ac:dyDescent="0.15">
      <c r="B30" s="19"/>
      <c r="C30" s="7"/>
      <c r="D30" s="7"/>
      <c r="E30" s="1"/>
      <c r="F30" s="1"/>
      <c r="G30" s="8" t="s">
        <v>47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9"/>
      <c r="J30" s="10"/>
      <c r="K30" s="1"/>
      <c r="L30" s="11"/>
      <c r="M30" s="12" t="str">
        <f t="shared" si="0"/>
        <v/>
      </c>
      <c r="N30" s="12" t="str">
        <f t="shared" si="1"/>
        <v/>
      </c>
      <c r="O30" s="13" t="str">
        <f t="shared" si="2"/>
        <v/>
      </c>
      <c r="P30" t="str">
        <f t="shared" si="3"/>
        <v/>
      </c>
      <c r="Q30" t="str">
        <f t="shared" si="4"/>
        <v/>
      </c>
      <c r="R30" t="str">
        <f t="shared" si="5"/>
        <v/>
      </c>
      <c r="S30" t="str">
        <f t="shared" si="6"/>
        <v/>
      </c>
      <c r="T30" t="str">
        <f t="shared" si="7"/>
        <v/>
      </c>
      <c r="U30" t="str">
        <f t="shared" si="8"/>
        <v/>
      </c>
      <c r="V30" s="8">
        <f>MATCH(G30,options!$D$1:$D$20,0)</f>
        <v>7</v>
      </c>
      <c r="GK30">
        <f t="shared" si="9"/>
        <v>0</v>
      </c>
    </row>
    <row r="31" spans="1:193" ht="42" customHeight="1" x14ac:dyDescent="0.15">
      <c r="A31" s="2" t="s">
        <v>77</v>
      </c>
      <c r="B31" s="3"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7"/>
      <c r="D31" s="7"/>
      <c r="E31" s="1"/>
      <c r="F31" s="1"/>
      <c r="G31" s="8" t="s">
        <v>78</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9"/>
      <c r="J31" s="10"/>
      <c r="K31" s="1"/>
      <c r="L31" s="11"/>
      <c r="M31" s="12" t="str">
        <f t="shared" si="0"/>
        <v/>
      </c>
      <c r="N31" s="12" t="str">
        <f t="shared" si="1"/>
        <v/>
      </c>
      <c r="O31" s="13" t="str">
        <f t="shared" si="2"/>
        <v/>
      </c>
      <c r="P31" t="str">
        <f t="shared" si="3"/>
        <v/>
      </c>
      <c r="Q31" t="str">
        <f t="shared" si="4"/>
        <v/>
      </c>
      <c r="R31" t="str">
        <f t="shared" si="5"/>
        <v/>
      </c>
      <c r="S31" t="str">
        <f t="shared" si="6"/>
        <v/>
      </c>
      <c r="T31" t="str">
        <f t="shared" si="7"/>
        <v/>
      </c>
      <c r="U31" t="str">
        <f t="shared" si="8"/>
        <v/>
      </c>
      <c r="V31" s="8">
        <f>MATCH(G31,options!$D$1:$D$20,0)</f>
        <v>8</v>
      </c>
      <c r="GK31">
        <f t="shared" si="9"/>
        <v>0</v>
      </c>
    </row>
    <row r="32" spans="1:193" x14ac:dyDescent="0.15">
      <c r="C32" s="7"/>
      <c r="D32" s="7"/>
      <c r="E32" s="1"/>
      <c r="F32" s="1"/>
      <c r="G32" s="8" t="s">
        <v>79</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9"/>
      <c r="J32" s="10"/>
      <c r="K32" s="1"/>
      <c r="L32" s="11"/>
      <c r="M32" s="12" t="str">
        <f t="shared" si="0"/>
        <v/>
      </c>
      <c r="N32" s="12" t="str">
        <f t="shared" si="1"/>
        <v/>
      </c>
      <c r="O32" s="13" t="str">
        <f t="shared" si="2"/>
        <v/>
      </c>
      <c r="P32" t="str">
        <f t="shared" si="3"/>
        <v/>
      </c>
      <c r="Q32" t="str">
        <f t="shared" si="4"/>
        <v/>
      </c>
      <c r="R32" t="str">
        <f t="shared" si="5"/>
        <v/>
      </c>
      <c r="S32" t="str">
        <f t="shared" si="6"/>
        <v/>
      </c>
      <c r="T32" t="str">
        <f t="shared" si="7"/>
        <v/>
      </c>
      <c r="U32" t="str">
        <f t="shared" si="8"/>
        <v/>
      </c>
      <c r="V32" s="8">
        <f>MATCH(G32,options!$D$1:$D$20,0)</f>
        <v>20</v>
      </c>
      <c r="GK32">
        <f t="shared" si="9"/>
        <v>0</v>
      </c>
    </row>
    <row r="33" spans="1:193" ht="14" customHeight="1" x14ac:dyDescent="0.15">
      <c r="A33" s="2" t="s">
        <v>80</v>
      </c>
      <c r="B33" s="3"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7"/>
      <c r="D33" s="7"/>
      <c r="E33" s="1"/>
      <c r="F33" s="1"/>
      <c r="G33" s="8" t="s">
        <v>81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9"/>
      <c r="J33" s="10"/>
      <c r="K33" s="1"/>
      <c r="L33" s="11"/>
      <c r="M33" s="12" t="str">
        <f t="shared" si="0"/>
        <v/>
      </c>
      <c r="N33" s="12" t="str">
        <f t="shared" si="1"/>
        <v/>
      </c>
      <c r="O33" s="13" t="str">
        <f t="shared" si="2"/>
        <v/>
      </c>
      <c r="P33" t="str">
        <f t="shared" si="3"/>
        <v/>
      </c>
      <c r="Q33" t="str">
        <f t="shared" si="4"/>
        <v/>
      </c>
      <c r="R33" t="str">
        <f t="shared" si="5"/>
        <v/>
      </c>
      <c r="S33" t="str">
        <f t="shared" si="6"/>
        <v/>
      </c>
      <c r="T33" t="str">
        <f t="shared" si="7"/>
        <v/>
      </c>
      <c r="U33" t="str">
        <f t="shared" si="8"/>
        <v/>
      </c>
      <c r="V33" s="8">
        <f>MATCH(G33,options!$D$1:$D$20,0)</f>
        <v>9</v>
      </c>
      <c r="GK33">
        <f t="shared" si="9"/>
        <v>0</v>
      </c>
    </row>
    <row r="34" spans="1:193" x14ac:dyDescent="0.15">
      <c r="C34" s="7"/>
      <c r="D34" s="7"/>
      <c r="E34" s="1"/>
      <c r="F34" s="1"/>
      <c r="G34" s="8" t="s">
        <v>60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9"/>
      <c r="J34" s="10"/>
      <c r="K34" s="1"/>
      <c r="L34" s="11"/>
      <c r="M34" s="12" t="str">
        <f t="shared" si="0"/>
        <v/>
      </c>
      <c r="N34" s="12" t="str">
        <f t="shared" si="1"/>
        <v/>
      </c>
      <c r="O34" s="13" t="str">
        <f t="shared" si="2"/>
        <v/>
      </c>
      <c r="P34" t="str">
        <f t="shared" si="3"/>
        <v/>
      </c>
      <c r="Q34" t="str">
        <f t="shared" si="4"/>
        <v/>
      </c>
      <c r="R34" t="str">
        <f t="shared" si="5"/>
        <v/>
      </c>
      <c r="S34" t="str">
        <f t="shared" si="6"/>
        <v/>
      </c>
      <c r="T34" t="str">
        <f t="shared" si="7"/>
        <v/>
      </c>
      <c r="U34" t="str">
        <f t="shared" si="8"/>
        <v/>
      </c>
      <c r="V34" s="8">
        <f>MATCH(G34,options!$D$1:$D$20,0)</f>
        <v>19</v>
      </c>
      <c r="GK34">
        <f t="shared" si="9"/>
        <v>0</v>
      </c>
    </row>
    <row r="35" spans="1:193" x14ac:dyDescent="0.15">
      <c r="C35" s="7"/>
      <c r="D35" s="7"/>
      <c r="E35" s="1"/>
      <c r="F35" s="1"/>
      <c r="G35" s="8" t="s">
        <v>61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9"/>
      <c r="J35" s="10"/>
      <c r="L35" s="11"/>
      <c r="M35" s="12" t="str">
        <f t="shared" si="0"/>
        <v/>
      </c>
      <c r="N35" s="12" t="str">
        <f t="shared" si="1"/>
        <v/>
      </c>
      <c r="O35" s="13" t="str">
        <f t="shared" si="2"/>
        <v/>
      </c>
      <c r="P35" t="str">
        <f t="shared" si="3"/>
        <v/>
      </c>
      <c r="Q35" t="str">
        <f t="shared" si="4"/>
        <v/>
      </c>
      <c r="R35" t="str">
        <f t="shared" si="5"/>
        <v/>
      </c>
      <c r="S35" t="str">
        <f t="shared" si="6"/>
        <v/>
      </c>
      <c r="T35" t="str">
        <f t="shared" si="7"/>
        <v/>
      </c>
      <c r="U35" t="str">
        <f t="shared" si="8"/>
        <v/>
      </c>
      <c r="V35" s="8">
        <f>MATCH(G35,options!$D$1:$D$20,0)</f>
        <v>10</v>
      </c>
      <c r="GK35">
        <f t="shared" si="9"/>
        <v>0</v>
      </c>
    </row>
    <row r="36" spans="1:193" ht="14" customHeight="1" x14ac:dyDescent="0.15">
      <c r="A36" s="2" t="s">
        <v>82</v>
      </c>
      <c r="B36" s="18" t="s">
        <v>27</v>
      </c>
      <c r="C36" s="7"/>
      <c r="D36" s="7"/>
      <c r="E36" s="1"/>
      <c r="F36" s="1"/>
      <c r="G36" s="8" t="s">
        <v>64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9"/>
      <c r="J36" s="10"/>
      <c r="K36" s="1"/>
      <c r="L36" s="11"/>
      <c r="M36" s="12" t="str">
        <f t="shared" ref="M36:M67" si="10">IF(ISBLANK(K36),"",IF(L36, "https://raw.githubusercontent.com/PatrickVibild/TellusAmazonPictures/master/pictures/"&amp;K36&amp;"/1.jpg","https://download.lenovo.com/Images/Parts/"&amp;K36&amp;"/"&amp;K36&amp;"_A.jpg"))</f>
        <v/>
      </c>
      <c r="N36" s="12" t="str">
        <f t="shared" ref="N36:N67" si="11">IF(ISBLANK(K36),"",IF(L36, "https://raw.githubusercontent.com/PatrickVibild/TellusAmazonPictures/master/pictures/"&amp;K36&amp;"/2.jpg","https://download.lenovo.com/Images/Parts/"&amp;K36&amp;"/"&amp;K36&amp;"_B.jpg"))</f>
        <v/>
      </c>
      <c r="O36" s="13" t="str">
        <f t="shared" ref="O36:O67" si="12">IF(ISBLANK(K36),"",IF(L36, "https://raw.githubusercontent.com/PatrickVibild/TellusAmazonPictures/master/pictures/"&amp;K36&amp;"/3.jpg","https://download.lenovo.com/Images/Parts/"&amp;K36&amp;"/"&amp;K36&amp;"_details.jpg"))</f>
        <v/>
      </c>
      <c r="P36" t="str">
        <f t="shared" ref="P36:P67" si="13">IF(ISBLANK(K36),"",IF(L36, "https://raw.githubusercontent.com/PatrickVibild/TellusAmazonPictures/master/pictures/"&amp;K36&amp;"/4.jpg", ""))</f>
        <v/>
      </c>
      <c r="Q36" t="str">
        <f t="shared" ref="Q36:Q67" si="14">IF(ISBLANK(K36),"",IF(L36, "https://raw.githubusercontent.com/PatrickVibild/TellusAmazonPictures/master/pictures/"&amp;K36&amp;"/5.jpg", ""))</f>
        <v/>
      </c>
      <c r="R36" t="str">
        <f t="shared" ref="R36:R67" si="15">IF(ISBLANK(K36),"",IF(L36, "https://raw.githubusercontent.com/PatrickVibild/TellusAmazonPictures/master/pictures/"&amp;K36&amp;"/6.jpg", ""))</f>
        <v/>
      </c>
      <c r="S36" t="str">
        <f t="shared" ref="S36:S67" si="16">IF(ISBLANK(K36),"",IF(L36, "https://raw.githubusercontent.com/PatrickVibild/TellusAmazonPictures/master/pictures/"&amp;K36&amp;"/7.jpg", ""))</f>
        <v/>
      </c>
      <c r="T36" t="str">
        <f t="shared" ref="T36:T67" si="17">IF(ISBLANK(K36),"",IF(L36, "https://raw.githubusercontent.com/PatrickVibild/TellusAmazonPictures/master/pictures/"&amp;K36&amp;"/8.jpg",""))</f>
        <v/>
      </c>
      <c r="U36" t="str">
        <f t="shared" ref="U36:U67" si="18">IF(ISBLANK(K36),"",IF(L36, "https://raw.githubusercontent.com/PatrickVibild/TellusAmazonPictures/master/pictures/"&amp;K36&amp;"/9.jpg", ""))</f>
        <v/>
      </c>
      <c r="V36" s="8">
        <f>MATCH(G36,options!$D$1:$D$20,0)</f>
        <v>11</v>
      </c>
      <c r="GK36">
        <f t="shared" ref="GK36:GK67" si="19">K36</f>
        <v>0</v>
      </c>
    </row>
    <row r="37" spans="1:193" ht="14" customHeight="1" x14ac:dyDescent="0.15">
      <c r="A37" t="s">
        <v>83</v>
      </c>
      <c r="B37" s="18" t="s">
        <v>84</v>
      </c>
      <c r="C37" s="7"/>
      <c r="D37" s="7"/>
      <c r="E37" s="1"/>
      <c r="F37" s="1"/>
      <c r="G37" s="8" t="s">
        <v>65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9"/>
      <c r="J37" s="10"/>
      <c r="K37" s="1"/>
      <c r="L37" s="11"/>
      <c r="M37" s="12" t="str">
        <f t="shared" si="10"/>
        <v/>
      </c>
      <c r="N37" s="12" t="str">
        <f t="shared" si="11"/>
        <v/>
      </c>
      <c r="O37" s="13" t="str">
        <f t="shared" si="12"/>
        <v/>
      </c>
      <c r="P37" t="str">
        <f t="shared" si="13"/>
        <v/>
      </c>
      <c r="Q37" t="str">
        <f t="shared" si="14"/>
        <v/>
      </c>
      <c r="R37" t="str">
        <f t="shared" si="15"/>
        <v/>
      </c>
      <c r="S37" t="str">
        <f t="shared" si="16"/>
        <v/>
      </c>
      <c r="T37" t="str">
        <f t="shared" si="17"/>
        <v/>
      </c>
      <c r="U37" t="str">
        <f t="shared" si="18"/>
        <v/>
      </c>
      <c r="V37" s="8">
        <f>MATCH(G37,options!$D$1:$D$20,0)</f>
        <v>12</v>
      </c>
      <c r="GK37">
        <f t="shared" si="19"/>
        <v>0</v>
      </c>
    </row>
    <row r="38" spans="1:193" x14ac:dyDescent="0.15">
      <c r="C38" s="7"/>
      <c r="D38" s="7"/>
      <c r="E38" s="1"/>
      <c r="F38" s="1"/>
      <c r="G38" s="8" t="s">
        <v>67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9"/>
      <c r="J38" s="10"/>
      <c r="K38" s="1"/>
      <c r="L38" s="11"/>
      <c r="M38" s="12" t="str">
        <f t="shared" si="10"/>
        <v/>
      </c>
      <c r="N38" s="12" t="str">
        <f t="shared" si="11"/>
        <v/>
      </c>
      <c r="O38" s="13" t="str">
        <f t="shared" si="12"/>
        <v/>
      </c>
      <c r="P38" t="str">
        <f t="shared" si="13"/>
        <v/>
      </c>
      <c r="Q38" t="str">
        <f t="shared" si="14"/>
        <v/>
      </c>
      <c r="R38" t="str">
        <f t="shared" si="15"/>
        <v/>
      </c>
      <c r="S38" t="str">
        <f t="shared" si="16"/>
        <v/>
      </c>
      <c r="T38" t="str">
        <f t="shared" si="17"/>
        <v/>
      </c>
      <c r="U38" t="str">
        <f t="shared" si="18"/>
        <v/>
      </c>
      <c r="V38" s="8">
        <f>MATCH(G38,options!$D$1:$D$20,0)</f>
        <v>13</v>
      </c>
      <c r="GK38">
        <f t="shared" si="19"/>
        <v>0</v>
      </c>
    </row>
    <row r="39" spans="1:193" x14ac:dyDescent="0.15">
      <c r="C39" s="7"/>
      <c r="D39" s="7"/>
      <c r="E39" s="1"/>
      <c r="F39" s="1"/>
      <c r="G39" s="8" t="s">
        <v>68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9"/>
      <c r="J39" s="10"/>
      <c r="K39" s="1"/>
      <c r="L39" s="11"/>
      <c r="M39" s="12" t="str">
        <f t="shared" si="10"/>
        <v/>
      </c>
      <c r="N39" s="12" t="str">
        <f t="shared" si="11"/>
        <v/>
      </c>
      <c r="O39" s="13" t="str">
        <f t="shared" si="12"/>
        <v/>
      </c>
      <c r="P39" t="str">
        <f t="shared" si="13"/>
        <v/>
      </c>
      <c r="Q39" t="str">
        <f t="shared" si="14"/>
        <v/>
      </c>
      <c r="R39" t="str">
        <f t="shared" si="15"/>
        <v/>
      </c>
      <c r="S39" t="str">
        <f t="shared" si="16"/>
        <v/>
      </c>
      <c r="T39" t="str">
        <f t="shared" si="17"/>
        <v/>
      </c>
      <c r="U39" t="str">
        <f t="shared" si="18"/>
        <v/>
      </c>
      <c r="V39" s="8">
        <f>MATCH(G39,options!$D$1:$D$20,0)</f>
        <v>14</v>
      </c>
      <c r="GK39">
        <f t="shared" si="19"/>
        <v>0</v>
      </c>
    </row>
    <row r="40" spans="1:193" x14ac:dyDescent="0.15">
      <c r="C40" s="7"/>
      <c r="D40" s="7"/>
      <c r="E40" s="1"/>
      <c r="F40" s="1"/>
      <c r="G40" s="8" t="s">
        <v>50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9"/>
      <c r="J40" s="10"/>
      <c r="K40" s="1"/>
      <c r="L40" s="11"/>
      <c r="M40" s="12" t="str">
        <f t="shared" si="10"/>
        <v/>
      </c>
      <c r="N40" s="12" t="str">
        <f t="shared" si="11"/>
        <v/>
      </c>
      <c r="O40" s="13" t="str">
        <f t="shared" si="12"/>
        <v/>
      </c>
      <c r="P40" t="str">
        <f t="shared" si="13"/>
        <v/>
      </c>
      <c r="Q40" t="str">
        <f t="shared" si="14"/>
        <v/>
      </c>
      <c r="R40" t="str">
        <f t="shared" si="15"/>
        <v/>
      </c>
      <c r="S40" t="str">
        <f t="shared" si="16"/>
        <v/>
      </c>
      <c r="T40" t="str">
        <f t="shared" si="17"/>
        <v/>
      </c>
      <c r="U40" t="str">
        <f t="shared" si="18"/>
        <v/>
      </c>
      <c r="V40" s="8">
        <f>MATCH(G40,options!$D$1:$D$20,0)</f>
        <v>15</v>
      </c>
      <c r="GK40">
        <f t="shared" si="19"/>
        <v>0</v>
      </c>
    </row>
    <row r="41" spans="1:193" x14ac:dyDescent="0.15">
      <c r="C41" s="7"/>
      <c r="D41" s="7"/>
      <c r="E41" s="1"/>
      <c r="F41" s="1"/>
      <c r="G41" s="8" t="s">
        <v>52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9"/>
      <c r="J41" s="10"/>
      <c r="K41" s="1"/>
      <c r="L41" s="11"/>
      <c r="M41" s="12" t="str">
        <f t="shared" si="10"/>
        <v/>
      </c>
      <c r="N41" s="12" t="str">
        <f t="shared" si="11"/>
        <v/>
      </c>
      <c r="O41" s="13" t="str">
        <f t="shared" si="12"/>
        <v/>
      </c>
      <c r="P41" t="str">
        <f t="shared" si="13"/>
        <v/>
      </c>
      <c r="Q41" t="str">
        <f t="shared" si="14"/>
        <v/>
      </c>
      <c r="R41" t="str">
        <f t="shared" si="15"/>
        <v/>
      </c>
      <c r="S41" t="str">
        <f t="shared" si="16"/>
        <v/>
      </c>
      <c r="T41" t="str">
        <f t="shared" si="17"/>
        <v/>
      </c>
      <c r="U41" t="str">
        <f t="shared" si="18"/>
        <v/>
      </c>
      <c r="V41" s="8">
        <f>MATCH(G41,options!$D$1:$D$20,0)</f>
        <v>16</v>
      </c>
      <c r="GK41">
        <f t="shared" si="19"/>
        <v>0</v>
      </c>
    </row>
    <row r="42" spans="1:193" x14ac:dyDescent="0.15">
      <c r="C42" s="7"/>
      <c r="D42" s="7"/>
      <c r="E42" s="1"/>
      <c r="F42" s="1"/>
      <c r="G42" s="8" t="s">
        <v>71</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9"/>
      <c r="J42" s="10"/>
      <c r="K42" s="1"/>
      <c r="L42" s="11"/>
      <c r="M42" s="12" t="str">
        <f t="shared" si="10"/>
        <v/>
      </c>
      <c r="N42" s="12" t="str">
        <f t="shared" si="11"/>
        <v/>
      </c>
      <c r="O42" s="13" t="str">
        <f t="shared" si="12"/>
        <v/>
      </c>
      <c r="P42" t="str">
        <f t="shared" si="13"/>
        <v/>
      </c>
      <c r="Q42" t="str">
        <f t="shared" si="14"/>
        <v/>
      </c>
      <c r="R42" t="str">
        <f t="shared" si="15"/>
        <v/>
      </c>
      <c r="S42" t="str">
        <f t="shared" si="16"/>
        <v/>
      </c>
      <c r="T42" t="str">
        <f t="shared" si="17"/>
        <v/>
      </c>
      <c r="U42" t="str">
        <f t="shared" si="18"/>
        <v/>
      </c>
      <c r="V42" s="8">
        <f>MATCH(G42,options!$D$1:$D$20,0)</f>
        <v>17</v>
      </c>
      <c r="GK42">
        <f t="shared" si="19"/>
        <v>0</v>
      </c>
    </row>
    <row r="43" spans="1:193" x14ac:dyDescent="0.15">
      <c r="C43" s="7"/>
      <c r="D43" s="7"/>
      <c r="E43" s="1"/>
      <c r="F43" s="1"/>
      <c r="G43" s="8" t="s">
        <v>57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9"/>
      <c r="J43" s="10"/>
      <c r="K43" s="1"/>
      <c r="L43" s="11"/>
      <c r="M43" s="12" t="str">
        <f t="shared" si="10"/>
        <v/>
      </c>
      <c r="N43" s="12" t="str">
        <f t="shared" si="11"/>
        <v/>
      </c>
      <c r="O43" s="13" t="str">
        <f t="shared" si="12"/>
        <v/>
      </c>
      <c r="P43" t="str">
        <f t="shared" si="13"/>
        <v/>
      </c>
      <c r="Q43" t="str">
        <f t="shared" si="14"/>
        <v/>
      </c>
      <c r="R43" t="str">
        <f t="shared" si="15"/>
        <v/>
      </c>
      <c r="S43" t="str">
        <f t="shared" si="16"/>
        <v/>
      </c>
      <c r="T43" t="str">
        <f t="shared" si="17"/>
        <v/>
      </c>
      <c r="U43" t="str">
        <f t="shared" si="18"/>
        <v/>
      </c>
      <c r="V43" s="8">
        <f>MATCH(G43,options!$D$1:$D$20,0)</f>
        <v>18</v>
      </c>
      <c r="GK43">
        <f t="shared" si="19"/>
        <v>0</v>
      </c>
    </row>
    <row r="44" spans="1:193" x14ac:dyDescent="0.15">
      <c r="E44" s="20"/>
      <c r="F44" s="21"/>
      <c r="G44" s="21"/>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21"/>
      <c r="J44" s="21"/>
      <c r="K44" s="12"/>
      <c r="L44" s="12"/>
      <c r="M44" s="12" t="str">
        <f t="shared" si="10"/>
        <v/>
      </c>
      <c r="N44" s="12" t="str">
        <f t="shared" si="11"/>
        <v/>
      </c>
      <c r="O44" s="13" t="str">
        <f t="shared" si="12"/>
        <v/>
      </c>
      <c r="P44" t="str">
        <f t="shared" si="13"/>
        <v/>
      </c>
      <c r="Q44" t="str">
        <f t="shared" si="14"/>
        <v/>
      </c>
      <c r="R44" t="str">
        <f t="shared" si="15"/>
        <v/>
      </c>
      <c r="S44" t="str">
        <f t="shared" si="16"/>
        <v/>
      </c>
      <c r="T44" t="str">
        <f t="shared" si="17"/>
        <v/>
      </c>
      <c r="U44" t="str">
        <f t="shared" si="18"/>
        <v/>
      </c>
      <c r="V44" s="8" t="e">
        <f>MATCH(G44,options!$D$1:$D$20,0)</f>
        <v>#N/A</v>
      </c>
      <c r="GK44">
        <f t="shared" si="19"/>
        <v>0</v>
      </c>
    </row>
    <row r="45" spans="1:193" x14ac:dyDescent="0.15">
      <c r="E45" s="20"/>
      <c r="F45" s="21"/>
      <c r="G45" s="21"/>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21"/>
      <c r="J45" s="21"/>
      <c r="K45" s="12"/>
      <c r="L45" s="12"/>
      <c r="M45" s="12" t="str">
        <f t="shared" si="10"/>
        <v/>
      </c>
      <c r="N45" s="12" t="str">
        <f t="shared" si="11"/>
        <v/>
      </c>
      <c r="O45" s="13" t="str">
        <f t="shared" si="12"/>
        <v/>
      </c>
      <c r="P45" t="str">
        <f t="shared" si="13"/>
        <v/>
      </c>
      <c r="Q45" t="str">
        <f t="shared" si="14"/>
        <v/>
      </c>
      <c r="R45" t="str">
        <f t="shared" si="15"/>
        <v/>
      </c>
      <c r="S45" t="str">
        <f t="shared" si="16"/>
        <v/>
      </c>
      <c r="T45" t="str">
        <f t="shared" si="17"/>
        <v/>
      </c>
      <c r="U45" t="str">
        <f t="shared" si="18"/>
        <v/>
      </c>
      <c r="V45" s="8" t="e">
        <f>MATCH(G45,options!$D$1:$D$20,0)</f>
        <v>#N/A</v>
      </c>
      <c r="GK45">
        <f t="shared" si="19"/>
        <v>0</v>
      </c>
    </row>
    <row r="46" spans="1:193" x14ac:dyDescent="0.15">
      <c r="E46" s="20"/>
      <c r="F46" s="21"/>
      <c r="G46" s="21"/>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21"/>
      <c r="J46" s="21"/>
      <c r="K46" s="12"/>
      <c r="L46" s="12"/>
      <c r="M46" s="12" t="str">
        <f t="shared" si="10"/>
        <v/>
      </c>
      <c r="N46" s="12" t="str">
        <f t="shared" si="11"/>
        <v/>
      </c>
      <c r="O46" s="13" t="str">
        <f t="shared" si="12"/>
        <v/>
      </c>
      <c r="P46" t="str">
        <f t="shared" si="13"/>
        <v/>
      </c>
      <c r="Q46" t="str">
        <f t="shared" si="14"/>
        <v/>
      </c>
      <c r="R46" t="str">
        <f t="shared" si="15"/>
        <v/>
      </c>
      <c r="S46" t="str">
        <f t="shared" si="16"/>
        <v/>
      </c>
      <c r="T46" t="str">
        <f t="shared" si="17"/>
        <v/>
      </c>
      <c r="U46" t="str">
        <f t="shared" si="18"/>
        <v/>
      </c>
      <c r="V46" s="8" t="e">
        <f>MATCH(G46,options!$D$1:$D$20,0)</f>
        <v>#N/A</v>
      </c>
      <c r="GK46">
        <f t="shared" si="19"/>
        <v>0</v>
      </c>
    </row>
    <row r="47" spans="1:193" x14ac:dyDescent="0.15">
      <c r="E47" s="20"/>
      <c r="F47" s="21"/>
      <c r="G47" s="21"/>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21"/>
      <c r="J47" s="21"/>
      <c r="K47" s="12"/>
      <c r="L47" s="12"/>
      <c r="M47" s="12" t="str">
        <f t="shared" si="10"/>
        <v/>
      </c>
      <c r="N47" s="12" t="str">
        <f t="shared" si="11"/>
        <v/>
      </c>
      <c r="O47" s="13" t="str">
        <f t="shared" si="12"/>
        <v/>
      </c>
      <c r="P47" t="str">
        <f t="shared" si="13"/>
        <v/>
      </c>
      <c r="Q47" t="str">
        <f t="shared" si="14"/>
        <v/>
      </c>
      <c r="R47" t="str">
        <f t="shared" si="15"/>
        <v/>
      </c>
      <c r="S47" t="str">
        <f t="shared" si="16"/>
        <v/>
      </c>
      <c r="T47" t="str">
        <f t="shared" si="17"/>
        <v/>
      </c>
      <c r="U47" t="str">
        <f t="shared" si="18"/>
        <v/>
      </c>
      <c r="V47" s="8" t="e">
        <f>MATCH(G47,options!$D$1:$D$20,0)</f>
        <v>#N/A</v>
      </c>
      <c r="GK47">
        <f t="shared" si="19"/>
        <v>0</v>
      </c>
    </row>
    <row r="48" spans="1:193" x14ac:dyDescent="0.15">
      <c r="E48" s="20"/>
      <c r="F48" s="21"/>
      <c r="G48" s="21"/>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21"/>
      <c r="J48" s="21"/>
      <c r="K48" s="12"/>
      <c r="L48" s="12"/>
      <c r="M48" s="12" t="str">
        <f t="shared" si="10"/>
        <v/>
      </c>
      <c r="N48" s="12" t="str">
        <f t="shared" si="11"/>
        <v/>
      </c>
      <c r="O48" s="13" t="str">
        <f t="shared" si="12"/>
        <v/>
      </c>
      <c r="P48" t="str">
        <f t="shared" si="13"/>
        <v/>
      </c>
      <c r="Q48" t="str">
        <f t="shared" si="14"/>
        <v/>
      </c>
      <c r="R48" t="str">
        <f t="shared" si="15"/>
        <v/>
      </c>
      <c r="S48" t="str">
        <f t="shared" si="16"/>
        <v/>
      </c>
      <c r="T48" t="str">
        <f t="shared" si="17"/>
        <v/>
      </c>
      <c r="U48" t="str">
        <f t="shared" si="18"/>
        <v/>
      </c>
      <c r="V48" s="8" t="e">
        <f>MATCH(G48,options!$D$1:$D$20,0)</f>
        <v>#N/A</v>
      </c>
      <c r="GK48">
        <f t="shared" si="19"/>
        <v>0</v>
      </c>
    </row>
    <row r="49" spans="5:193" x14ac:dyDescent="0.15">
      <c r="E49" s="20"/>
      <c r="F49" s="21"/>
      <c r="G49" s="21"/>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21"/>
      <c r="J49" s="21"/>
      <c r="K49" s="12"/>
      <c r="L49" s="12"/>
      <c r="M49" s="12" t="str">
        <f t="shared" si="10"/>
        <v/>
      </c>
      <c r="N49" s="12" t="str">
        <f t="shared" si="11"/>
        <v/>
      </c>
      <c r="O49" s="13" t="str">
        <f t="shared" si="12"/>
        <v/>
      </c>
      <c r="P49" t="str">
        <f t="shared" si="13"/>
        <v/>
      </c>
      <c r="Q49" t="str">
        <f t="shared" si="14"/>
        <v/>
      </c>
      <c r="R49" t="str">
        <f t="shared" si="15"/>
        <v/>
      </c>
      <c r="S49" t="str">
        <f t="shared" si="16"/>
        <v/>
      </c>
      <c r="T49" t="str">
        <f t="shared" si="17"/>
        <v/>
      </c>
      <c r="U49" t="str">
        <f t="shared" si="18"/>
        <v/>
      </c>
      <c r="V49" s="8" t="e">
        <f>MATCH(G49,options!$D$1:$D$20,0)</f>
        <v>#N/A</v>
      </c>
      <c r="GK49">
        <f t="shared" si="19"/>
        <v>0</v>
      </c>
    </row>
    <row r="50" spans="5:193" x14ac:dyDescent="0.15">
      <c r="E50" s="20"/>
      <c r="F50" s="21"/>
      <c r="G50" s="21"/>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21"/>
      <c r="J50" s="21"/>
      <c r="K50" s="12"/>
      <c r="L50" s="12"/>
      <c r="M50" s="12" t="str">
        <f t="shared" si="10"/>
        <v/>
      </c>
      <c r="N50" s="12" t="str">
        <f t="shared" si="11"/>
        <v/>
      </c>
      <c r="O50" s="13" t="str">
        <f t="shared" si="12"/>
        <v/>
      </c>
      <c r="P50" t="str">
        <f t="shared" si="13"/>
        <v/>
      </c>
      <c r="Q50" t="str">
        <f t="shared" si="14"/>
        <v/>
      </c>
      <c r="R50" t="str">
        <f t="shared" si="15"/>
        <v/>
      </c>
      <c r="S50" t="str">
        <f t="shared" si="16"/>
        <v/>
      </c>
      <c r="T50" t="str">
        <f t="shared" si="17"/>
        <v/>
      </c>
      <c r="U50" t="str">
        <f t="shared" si="18"/>
        <v/>
      </c>
      <c r="V50" s="8" t="e">
        <f>MATCH(G50,options!$D$1:$D$20,0)</f>
        <v>#N/A</v>
      </c>
      <c r="GK50">
        <f t="shared" si="19"/>
        <v>0</v>
      </c>
    </row>
    <row r="51" spans="5:193" x14ac:dyDescent="0.15">
      <c r="E51" s="20"/>
      <c r="F51" s="21"/>
      <c r="G51" s="21"/>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21"/>
      <c r="J51" s="21"/>
      <c r="K51" s="12"/>
      <c r="L51" s="12"/>
      <c r="M51" s="12" t="str">
        <f t="shared" si="10"/>
        <v/>
      </c>
      <c r="N51" s="12" t="str">
        <f t="shared" si="11"/>
        <v/>
      </c>
      <c r="O51" s="13" t="str">
        <f t="shared" si="12"/>
        <v/>
      </c>
      <c r="P51" t="str">
        <f t="shared" si="13"/>
        <v/>
      </c>
      <c r="Q51" t="str">
        <f t="shared" si="14"/>
        <v/>
      </c>
      <c r="R51" t="str">
        <f t="shared" si="15"/>
        <v/>
      </c>
      <c r="S51" t="str">
        <f t="shared" si="16"/>
        <v/>
      </c>
      <c r="T51" t="str">
        <f t="shared" si="17"/>
        <v/>
      </c>
      <c r="U51" t="str">
        <f t="shared" si="18"/>
        <v/>
      </c>
      <c r="V51" s="8" t="e">
        <f>MATCH(G51,options!$D$1:$D$20,0)</f>
        <v>#N/A</v>
      </c>
      <c r="GK51">
        <f t="shared" si="19"/>
        <v>0</v>
      </c>
    </row>
    <row r="52" spans="5:193" x14ac:dyDescent="0.15">
      <c r="E52" s="20"/>
      <c r="F52" s="21"/>
      <c r="G52" s="21"/>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21"/>
      <c r="J52" s="21"/>
      <c r="K52" s="12"/>
      <c r="L52" s="12"/>
      <c r="M52" s="12" t="str">
        <f t="shared" si="10"/>
        <v/>
      </c>
      <c r="N52" s="12" t="str">
        <f t="shared" si="11"/>
        <v/>
      </c>
      <c r="O52" s="13" t="str">
        <f t="shared" si="12"/>
        <v/>
      </c>
      <c r="P52" t="str">
        <f t="shared" si="13"/>
        <v/>
      </c>
      <c r="Q52" t="str">
        <f t="shared" si="14"/>
        <v/>
      </c>
      <c r="R52" t="str">
        <f t="shared" si="15"/>
        <v/>
      </c>
      <c r="S52" t="str">
        <f t="shared" si="16"/>
        <v/>
      </c>
      <c r="T52" t="str">
        <f t="shared" si="17"/>
        <v/>
      </c>
      <c r="U52" t="str">
        <f t="shared" si="18"/>
        <v/>
      </c>
      <c r="V52" s="8" t="e">
        <f>MATCH(G52,options!$D$1:$D$20,0)</f>
        <v>#N/A</v>
      </c>
      <c r="GK52">
        <f t="shared" si="19"/>
        <v>0</v>
      </c>
    </row>
    <row r="53" spans="5:193" x14ac:dyDescent="0.15">
      <c r="E53" s="20"/>
      <c r="F53" s="21"/>
      <c r="G53" s="21"/>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21"/>
      <c r="J53" s="21"/>
      <c r="K53" s="12"/>
      <c r="L53" s="12"/>
      <c r="M53" s="12" t="str">
        <f t="shared" si="10"/>
        <v/>
      </c>
      <c r="N53" s="12" t="str">
        <f t="shared" si="11"/>
        <v/>
      </c>
      <c r="O53" s="13" t="str">
        <f t="shared" si="12"/>
        <v/>
      </c>
      <c r="P53" t="str">
        <f t="shared" si="13"/>
        <v/>
      </c>
      <c r="Q53" t="str">
        <f t="shared" si="14"/>
        <v/>
      </c>
      <c r="R53" t="str">
        <f t="shared" si="15"/>
        <v/>
      </c>
      <c r="S53" t="str">
        <f t="shared" si="16"/>
        <v/>
      </c>
      <c r="T53" t="str">
        <f t="shared" si="17"/>
        <v/>
      </c>
      <c r="U53" t="str">
        <f t="shared" si="18"/>
        <v/>
      </c>
      <c r="V53" s="8" t="e">
        <f>MATCH(G53,options!$D$1:$D$20,0)</f>
        <v>#N/A</v>
      </c>
      <c r="GK53">
        <f t="shared" si="19"/>
        <v>0</v>
      </c>
    </row>
    <row r="54" spans="5:193" x14ac:dyDescent="0.15">
      <c r="E54" s="20"/>
      <c r="F54" s="21"/>
      <c r="G54" s="21"/>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21"/>
      <c r="J54" s="21"/>
      <c r="K54" s="12"/>
      <c r="L54" s="12"/>
      <c r="M54" s="12" t="str">
        <f t="shared" si="10"/>
        <v/>
      </c>
      <c r="N54" s="12" t="str">
        <f t="shared" si="11"/>
        <v/>
      </c>
      <c r="O54" s="13" t="str">
        <f t="shared" si="12"/>
        <v/>
      </c>
      <c r="P54" t="str">
        <f t="shared" si="13"/>
        <v/>
      </c>
      <c r="Q54" t="str">
        <f t="shared" si="14"/>
        <v/>
      </c>
      <c r="R54" t="str">
        <f t="shared" si="15"/>
        <v/>
      </c>
      <c r="S54" t="str">
        <f t="shared" si="16"/>
        <v/>
      </c>
      <c r="T54" t="str">
        <f t="shared" si="17"/>
        <v/>
      </c>
      <c r="U54" t="str">
        <f t="shared" si="18"/>
        <v/>
      </c>
      <c r="V54" s="8" t="e">
        <f>MATCH(G54,options!$D$1:$D$20,0)</f>
        <v>#N/A</v>
      </c>
      <c r="GK54">
        <f t="shared" si="19"/>
        <v>0</v>
      </c>
    </row>
    <row r="55" spans="5:193" x14ac:dyDescent="0.15">
      <c r="E55" s="20"/>
      <c r="F55" s="21"/>
      <c r="G55" s="21"/>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21"/>
      <c r="J55" s="21"/>
      <c r="K55" s="12"/>
      <c r="L55" s="12"/>
      <c r="M55" s="12" t="str">
        <f t="shared" si="10"/>
        <v/>
      </c>
      <c r="N55" s="12" t="str">
        <f t="shared" si="11"/>
        <v/>
      </c>
      <c r="O55" s="13" t="str">
        <f t="shared" si="12"/>
        <v/>
      </c>
      <c r="P55" t="str">
        <f t="shared" si="13"/>
        <v/>
      </c>
      <c r="Q55" t="str">
        <f t="shared" si="14"/>
        <v/>
      </c>
      <c r="R55" t="str">
        <f t="shared" si="15"/>
        <v/>
      </c>
      <c r="S55" t="str">
        <f t="shared" si="16"/>
        <v/>
      </c>
      <c r="T55" t="str">
        <f t="shared" si="17"/>
        <v/>
      </c>
      <c r="U55" t="str">
        <f t="shared" si="18"/>
        <v/>
      </c>
      <c r="V55" s="8" t="e">
        <f>MATCH(G55,options!$D$1:$D$20,0)</f>
        <v>#N/A</v>
      </c>
      <c r="GK55">
        <f t="shared" si="19"/>
        <v>0</v>
      </c>
    </row>
    <row r="56" spans="5:193" x14ac:dyDescent="0.15">
      <c r="E56" s="20"/>
      <c r="F56" s="21"/>
      <c r="G56" s="21"/>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21"/>
      <c r="J56" s="21"/>
      <c r="K56" s="12"/>
      <c r="L56" s="12"/>
      <c r="M56" s="12" t="str">
        <f t="shared" si="10"/>
        <v/>
      </c>
      <c r="N56" s="12" t="str">
        <f t="shared" si="11"/>
        <v/>
      </c>
      <c r="O56" s="13" t="str">
        <f t="shared" si="12"/>
        <v/>
      </c>
      <c r="P56" t="str">
        <f t="shared" si="13"/>
        <v/>
      </c>
      <c r="Q56" t="str">
        <f t="shared" si="14"/>
        <v/>
      </c>
      <c r="R56" t="str">
        <f t="shared" si="15"/>
        <v/>
      </c>
      <c r="S56" t="str">
        <f t="shared" si="16"/>
        <v/>
      </c>
      <c r="T56" t="str">
        <f t="shared" si="17"/>
        <v/>
      </c>
      <c r="U56" t="str">
        <f t="shared" si="18"/>
        <v/>
      </c>
      <c r="V56" s="8" t="e">
        <f>MATCH(G56,options!$D$1:$D$20,0)</f>
        <v>#N/A</v>
      </c>
      <c r="GK56">
        <f t="shared" si="19"/>
        <v>0</v>
      </c>
    </row>
    <row r="57" spans="5:193" x14ac:dyDescent="0.15">
      <c r="E57" s="20"/>
      <c r="F57" s="21"/>
      <c r="G57" s="21"/>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21"/>
      <c r="J57" s="21"/>
      <c r="K57" s="12"/>
      <c r="L57" s="12"/>
      <c r="M57" s="12" t="str">
        <f t="shared" si="10"/>
        <v/>
      </c>
      <c r="N57" s="12" t="str">
        <f t="shared" si="11"/>
        <v/>
      </c>
      <c r="O57" s="13" t="str">
        <f t="shared" si="12"/>
        <v/>
      </c>
      <c r="P57" t="str">
        <f t="shared" si="13"/>
        <v/>
      </c>
      <c r="Q57" t="str">
        <f t="shared" si="14"/>
        <v/>
      </c>
      <c r="R57" t="str">
        <f t="shared" si="15"/>
        <v/>
      </c>
      <c r="S57" t="str">
        <f t="shared" si="16"/>
        <v/>
      </c>
      <c r="T57" t="str">
        <f t="shared" si="17"/>
        <v/>
      </c>
      <c r="U57" t="str">
        <f t="shared" si="18"/>
        <v/>
      </c>
      <c r="V57" s="8" t="e">
        <f>MATCH(G57,options!$D$1:$D$20,0)</f>
        <v>#N/A</v>
      </c>
      <c r="GK57">
        <f t="shared" si="19"/>
        <v>0</v>
      </c>
    </row>
    <row r="58" spans="5:193" x14ac:dyDescent="0.15">
      <c r="E58" s="20"/>
      <c r="F58" s="21"/>
      <c r="G58" s="21"/>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21"/>
      <c r="J58" s="21"/>
      <c r="K58" s="12"/>
      <c r="L58" s="12"/>
      <c r="M58" s="12" t="str">
        <f t="shared" si="10"/>
        <v/>
      </c>
      <c r="N58" s="12" t="str">
        <f t="shared" si="11"/>
        <v/>
      </c>
      <c r="O58" s="13" t="str">
        <f t="shared" si="12"/>
        <v/>
      </c>
      <c r="P58" t="str">
        <f t="shared" si="13"/>
        <v/>
      </c>
      <c r="Q58" t="str">
        <f t="shared" si="14"/>
        <v/>
      </c>
      <c r="R58" t="str">
        <f t="shared" si="15"/>
        <v/>
      </c>
      <c r="S58" t="str">
        <f t="shared" si="16"/>
        <v/>
      </c>
      <c r="T58" t="str">
        <f t="shared" si="17"/>
        <v/>
      </c>
      <c r="U58" t="str">
        <f t="shared" si="18"/>
        <v/>
      </c>
      <c r="V58" s="8" t="e">
        <f>MATCH(G58,options!$D$1:$D$20,0)</f>
        <v>#N/A</v>
      </c>
      <c r="GK58">
        <f t="shared" si="19"/>
        <v>0</v>
      </c>
    </row>
    <row r="59" spans="5:193" x14ac:dyDescent="0.15">
      <c r="E59" s="20"/>
      <c r="F59" s="21"/>
      <c r="G59" s="21"/>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21"/>
      <c r="J59" s="21"/>
      <c r="K59" s="12"/>
      <c r="L59" s="12"/>
      <c r="M59" s="12" t="str">
        <f t="shared" si="10"/>
        <v/>
      </c>
      <c r="N59" s="12" t="str">
        <f t="shared" si="11"/>
        <v/>
      </c>
      <c r="O59" s="13" t="str">
        <f t="shared" si="12"/>
        <v/>
      </c>
      <c r="P59" t="str">
        <f t="shared" si="13"/>
        <v/>
      </c>
      <c r="Q59" t="str">
        <f t="shared" si="14"/>
        <v/>
      </c>
      <c r="R59" t="str">
        <f t="shared" si="15"/>
        <v/>
      </c>
      <c r="S59" t="str">
        <f t="shared" si="16"/>
        <v/>
      </c>
      <c r="T59" t="str">
        <f t="shared" si="17"/>
        <v/>
      </c>
      <c r="U59" t="str">
        <f t="shared" si="18"/>
        <v/>
      </c>
      <c r="V59" s="8" t="e">
        <f>MATCH(G59,options!$D$1:$D$20,0)</f>
        <v>#N/A</v>
      </c>
      <c r="GK59">
        <f t="shared" si="19"/>
        <v>0</v>
      </c>
    </row>
    <row r="60" spans="5:193" x14ac:dyDescent="0.15">
      <c r="E60" s="20"/>
      <c r="F60" s="21"/>
      <c r="G60" s="21"/>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21"/>
      <c r="J60" s="21"/>
      <c r="K60" s="12"/>
      <c r="L60" s="12"/>
      <c r="M60" s="12" t="str">
        <f t="shared" si="10"/>
        <v/>
      </c>
      <c r="N60" s="12" t="str">
        <f t="shared" si="11"/>
        <v/>
      </c>
      <c r="O60" s="13" t="str">
        <f t="shared" si="12"/>
        <v/>
      </c>
      <c r="P60" t="str">
        <f t="shared" si="13"/>
        <v/>
      </c>
      <c r="Q60" t="str">
        <f t="shared" si="14"/>
        <v/>
      </c>
      <c r="R60" t="str">
        <f t="shared" si="15"/>
        <v/>
      </c>
      <c r="S60" t="str">
        <f t="shared" si="16"/>
        <v/>
      </c>
      <c r="T60" t="str">
        <f t="shared" si="17"/>
        <v/>
      </c>
      <c r="U60" t="str">
        <f t="shared" si="18"/>
        <v/>
      </c>
      <c r="V60" s="8" t="e">
        <f>MATCH(G60,options!$D$1:$D$20,0)</f>
        <v>#N/A</v>
      </c>
      <c r="GK60">
        <f t="shared" si="19"/>
        <v>0</v>
      </c>
    </row>
    <row r="61" spans="5:193" x14ac:dyDescent="0.15">
      <c r="E61" s="20"/>
      <c r="F61" s="21"/>
      <c r="G61" s="21"/>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21"/>
      <c r="J61" s="21"/>
      <c r="K61" s="12"/>
      <c r="L61" s="12"/>
      <c r="M61" s="12" t="str">
        <f t="shared" si="10"/>
        <v/>
      </c>
      <c r="N61" s="12" t="str">
        <f t="shared" si="11"/>
        <v/>
      </c>
      <c r="O61" s="13" t="str">
        <f t="shared" si="12"/>
        <v/>
      </c>
      <c r="P61" t="str">
        <f t="shared" si="13"/>
        <v/>
      </c>
      <c r="Q61" t="str">
        <f t="shared" si="14"/>
        <v/>
      </c>
      <c r="R61" t="str">
        <f t="shared" si="15"/>
        <v/>
      </c>
      <c r="S61" t="str">
        <f t="shared" si="16"/>
        <v/>
      </c>
      <c r="T61" t="str">
        <f t="shared" si="17"/>
        <v/>
      </c>
      <c r="U61" t="str">
        <f t="shared" si="18"/>
        <v/>
      </c>
      <c r="V61" s="8" t="e">
        <f>MATCH(G61,options!$D$1:$D$20,0)</f>
        <v>#N/A</v>
      </c>
      <c r="GK61">
        <f t="shared" si="19"/>
        <v>0</v>
      </c>
    </row>
    <row r="62" spans="5:193" x14ac:dyDescent="0.15">
      <c r="E62" s="20"/>
      <c r="F62" s="21"/>
      <c r="G62" s="21"/>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21"/>
      <c r="J62" s="21"/>
      <c r="K62" s="12"/>
      <c r="L62" s="12"/>
      <c r="M62" s="12" t="str">
        <f t="shared" si="10"/>
        <v/>
      </c>
      <c r="N62" s="12" t="str">
        <f t="shared" si="11"/>
        <v/>
      </c>
      <c r="O62" s="13" t="str">
        <f t="shared" si="12"/>
        <v/>
      </c>
      <c r="P62" t="str">
        <f t="shared" si="13"/>
        <v/>
      </c>
      <c r="Q62" t="str">
        <f t="shared" si="14"/>
        <v/>
      </c>
      <c r="R62" t="str">
        <f t="shared" si="15"/>
        <v/>
      </c>
      <c r="S62" t="str">
        <f t="shared" si="16"/>
        <v/>
      </c>
      <c r="T62" t="str">
        <f t="shared" si="17"/>
        <v/>
      </c>
      <c r="U62" t="str">
        <f t="shared" si="18"/>
        <v/>
      </c>
      <c r="V62" s="8" t="e">
        <f>MATCH(G62,options!$D$1:$D$20,0)</f>
        <v>#N/A</v>
      </c>
      <c r="GK62">
        <f t="shared" si="19"/>
        <v>0</v>
      </c>
    </row>
    <row r="63" spans="5:193" x14ac:dyDescent="0.15">
      <c r="E63" s="20"/>
      <c r="F63" s="21"/>
      <c r="G63" s="21"/>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21"/>
      <c r="J63" s="21"/>
      <c r="K63" s="12"/>
      <c r="L63" s="12"/>
      <c r="M63" s="12" t="str">
        <f t="shared" si="10"/>
        <v/>
      </c>
      <c r="N63" s="12" t="str">
        <f t="shared" si="11"/>
        <v/>
      </c>
      <c r="O63" s="13" t="str">
        <f t="shared" si="12"/>
        <v/>
      </c>
      <c r="P63" t="str">
        <f t="shared" si="13"/>
        <v/>
      </c>
      <c r="Q63" t="str">
        <f t="shared" si="14"/>
        <v/>
      </c>
      <c r="R63" t="str">
        <f t="shared" si="15"/>
        <v/>
      </c>
      <c r="S63" t="str">
        <f t="shared" si="16"/>
        <v/>
      </c>
      <c r="T63" t="str">
        <f t="shared" si="17"/>
        <v/>
      </c>
      <c r="U63" t="str">
        <f t="shared" si="18"/>
        <v/>
      </c>
      <c r="V63" s="8" t="e">
        <f>MATCH(G63,options!$D$1:$D$20,0)</f>
        <v>#N/A</v>
      </c>
      <c r="GK63">
        <f t="shared" si="19"/>
        <v>0</v>
      </c>
    </row>
    <row r="64" spans="5:193" x14ac:dyDescent="0.15">
      <c r="E64" s="20"/>
      <c r="F64" s="21"/>
      <c r="G64" s="21"/>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21"/>
      <c r="J64" s="21"/>
      <c r="K64" s="12"/>
      <c r="L64" s="12"/>
      <c r="M64" s="12" t="str">
        <f t="shared" si="10"/>
        <v/>
      </c>
      <c r="N64" s="12" t="str">
        <f t="shared" si="11"/>
        <v/>
      </c>
      <c r="O64" s="13" t="str">
        <f t="shared" si="12"/>
        <v/>
      </c>
      <c r="P64" t="str">
        <f t="shared" si="13"/>
        <v/>
      </c>
      <c r="Q64" t="str">
        <f t="shared" si="14"/>
        <v/>
      </c>
      <c r="R64" t="str">
        <f t="shared" si="15"/>
        <v/>
      </c>
      <c r="S64" t="str">
        <f t="shared" si="16"/>
        <v/>
      </c>
      <c r="T64" t="str">
        <f t="shared" si="17"/>
        <v/>
      </c>
      <c r="U64" t="str">
        <f t="shared" si="18"/>
        <v/>
      </c>
      <c r="V64" s="8" t="e">
        <f>MATCH(G64,options!$D$1:$D$20,0)</f>
        <v>#N/A</v>
      </c>
      <c r="GK64">
        <f t="shared" si="19"/>
        <v>0</v>
      </c>
    </row>
    <row r="65" spans="5:193" x14ac:dyDescent="0.15">
      <c r="E65" s="20"/>
      <c r="F65" s="21"/>
      <c r="G65" s="21"/>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21"/>
      <c r="J65" s="21"/>
      <c r="K65" s="12"/>
      <c r="L65" s="12"/>
      <c r="M65" s="12" t="str">
        <f t="shared" si="10"/>
        <v/>
      </c>
      <c r="N65" s="12" t="str">
        <f t="shared" si="11"/>
        <v/>
      </c>
      <c r="O65" s="13" t="str">
        <f t="shared" si="12"/>
        <v/>
      </c>
      <c r="P65" t="str">
        <f t="shared" si="13"/>
        <v/>
      </c>
      <c r="Q65" t="str">
        <f t="shared" si="14"/>
        <v/>
      </c>
      <c r="R65" t="str">
        <f t="shared" si="15"/>
        <v/>
      </c>
      <c r="S65" t="str">
        <f t="shared" si="16"/>
        <v/>
      </c>
      <c r="T65" t="str">
        <f t="shared" si="17"/>
        <v/>
      </c>
      <c r="U65" t="str">
        <f t="shared" si="18"/>
        <v/>
      </c>
      <c r="V65" s="8" t="e">
        <f>MATCH(G65,options!$D$1:$D$20,0)</f>
        <v>#N/A</v>
      </c>
      <c r="GK65">
        <f t="shared" si="19"/>
        <v>0</v>
      </c>
    </row>
    <row r="66" spans="5:193" x14ac:dyDescent="0.15">
      <c r="E66" s="20"/>
      <c r="F66" s="21"/>
      <c r="G66" s="21"/>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21"/>
      <c r="J66" s="21"/>
      <c r="K66" s="12"/>
      <c r="L66" s="12"/>
      <c r="M66" s="12" t="str">
        <f t="shared" si="10"/>
        <v/>
      </c>
      <c r="N66" s="12" t="str">
        <f t="shared" si="11"/>
        <v/>
      </c>
      <c r="O66" s="13" t="str">
        <f t="shared" si="12"/>
        <v/>
      </c>
      <c r="P66" t="str">
        <f t="shared" si="13"/>
        <v/>
      </c>
      <c r="Q66" t="str">
        <f t="shared" si="14"/>
        <v/>
      </c>
      <c r="R66" t="str">
        <f t="shared" si="15"/>
        <v/>
      </c>
      <c r="S66" t="str">
        <f t="shared" si="16"/>
        <v/>
      </c>
      <c r="T66" t="str">
        <f t="shared" si="17"/>
        <v/>
      </c>
      <c r="U66" t="str">
        <f t="shared" si="18"/>
        <v/>
      </c>
      <c r="V66" s="8" t="e">
        <f>MATCH(G66,options!$D$1:$D$20,0)</f>
        <v>#N/A</v>
      </c>
      <c r="GK66">
        <f t="shared" si="19"/>
        <v>0</v>
      </c>
    </row>
    <row r="67" spans="5:193" x14ac:dyDescent="0.15">
      <c r="E67" s="20"/>
      <c r="F67" s="21"/>
      <c r="G67" s="21"/>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21"/>
      <c r="J67" s="21"/>
      <c r="K67" s="12"/>
      <c r="L67" s="12"/>
      <c r="M67" s="12" t="str">
        <f t="shared" si="10"/>
        <v/>
      </c>
      <c r="N67" s="12" t="str">
        <f t="shared" si="11"/>
        <v/>
      </c>
      <c r="O67" s="13" t="str">
        <f t="shared" si="12"/>
        <v/>
      </c>
      <c r="P67" t="str">
        <f t="shared" si="13"/>
        <v/>
      </c>
      <c r="Q67" t="str">
        <f t="shared" si="14"/>
        <v/>
      </c>
      <c r="R67" t="str">
        <f t="shared" si="15"/>
        <v/>
      </c>
      <c r="S67" t="str">
        <f t="shared" si="16"/>
        <v/>
      </c>
      <c r="T67" t="str">
        <f t="shared" si="17"/>
        <v/>
      </c>
      <c r="U67" t="str">
        <f t="shared" si="18"/>
        <v/>
      </c>
      <c r="V67" s="8" t="e">
        <f>MATCH(G67,options!$D$1:$D$20,0)</f>
        <v>#N/A</v>
      </c>
      <c r="GK67">
        <f t="shared" si="19"/>
        <v>0</v>
      </c>
    </row>
    <row r="68" spans="5:193" x14ac:dyDescent="0.15">
      <c r="E68" s="20"/>
      <c r="F68" s="21"/>
      <c r="G68" s="21"/>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21"/>
      <c r="J68" s="21"/>
      <c r="K68" s="12"/>
      <c r="L68" s="12"/>
      <c r="M68" s="12" t="str">
        <f t="shared" ref="M68:M99" si="20">IF(ISBLANK(K68),"",IF(L68, "https://raw.githubusercontent.com/PatrickVibild/TellusAmazonPictures/master/pictures/"&amp;K68&amp;"/1.jpg","https://download.lenovo.com/Images/Parts/"&amp;K68&amp;"/"&amp;K68&amp;"_A.jpg"))</f>
        <v/>
      </c>
      <c r="N68" s="12" t="str">
        <f t="shared" ref="N68:N103" si="21">IF(ISBLANK(K68),"",IF(L68, "https://raw.githubusercontent.com/PatrickVibild/TellusAmazonPictures/master/pictures/"&amp;K68&amp;"/2.jpg","https://download.lenovo.com/Images/Parts/"&amp;K68&amp;"/"&amp;K68&amp;"_B.jpg"))</f>
        <v/>
      </c>
      <c r="O68" s="13"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8" t="e">
        <f>MATCH(G68,options!$D$1:$D$20,0)</f>
        <v>#N/A</v>
      </c>
      <c r="GK68">
        <f t="shared" ref="GK68:GK100" si="29">K68</f>
        <v>0</v>
      </c>
    </row>
    <row r="69" spans="5:193" x14ac:dyDescent="0.15">
      <c r="E69" s="20"/>
      <c r="F69" s="21"/>
      <c r="G69" s="21"/>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21"/>
      <c r="J69" s="21"/>
      <c r="K69" s="12"/>
      <c r="L69" s="12"/>
      <c r="M69" s="12" t="str">
        <f t="shared" si="20"/>
        <v/>
      </c>
      <c r="N69" s="12" t="str">
        <f t="shared" si="21"/>
        <v/>
      </c>
      <c r="O69" s="13" t="str">
        <f t="shared" si="22"/>
        <v/>
      </c>
      <c r="P69" t="str">
        <f t="shared" si="23"/>
        <v/>
      </c>
      <c r="Q69" t="str">
        <f t="shared" si="24"/>
        <v/>
      </c>
      <c r="R69" t="str">
        <f t="shared" si="25"/>
        <v/>
      </c>
      <c r="S69" t="str">
        <f t="shared" si="26"/>
        <v/>
      </c>
      <c r="T69" t="str">
        <f t="shared" si="27"/>
        <v/>
      </c>
      <c r="U69" t="str">
        <f t="shared" si="28"/>
        <v/>
      </c>
      <c r="V69" s="8" t="e">
        <f>MATCH(G69,options!$D$1:$D$20,0)</f>
        <v>#N/A</v>
      </c>
      <c r="GK69">
        <f t="shared" si="29"/>
        <v>0</v>
      </c>
    </row>
    <row r="70" spans="5:193" x14ac:dyDescent="0.15">
      <c r="E70" s="20"/>
      <c r="F70" s="21"/>
      <c r="G70" s="21"/>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21"/>
      <c r="J70" s="21"/>
      <c r="K70" s="12"/>
      <c r="L70" s="12"/>
      <c r="M70" s="12" t="str">
        <f t="shared" si="20"/>
        <v/>
      </c>
      <c r="N70" s="12" t="str">
        <f t="shared" si="21"/>
        <v/>
      </c>
      <c r="O70" s="13" t="str">
        <f t="shared" si="22"/>
        <v/>
      </c>
      <c r="P70" t="str">
        <f t="shared" si="23"/>
        <v/>
      </c>
      <c r="Q70" t="str">
        <f t="shared" si="24"/>
        <v/>
      </c>
      <c r="R70" t="str">
        <f t="shared" si="25"/>
        <v/>
      </c>
      <c r="S70" t="str">
        <f t="shared" si="26"/>
        <v/>
      </c>
      <c r="T70" t="str">
        <f t="shared" si="27"/>
        <v/>
      </c>
      <c r="U70" t="str">
        <f t="shared" si="28"/>
        <v/>
      </c>
      <c r="V70" s="8" t="e">
        <f>MATCH(G70,options!$D$1:$D$20,0)</f>
        <v>#N/A</v>
      </c>
      <c r="GK70">
        <f t="shared" si="29"/>
        <v>0</v>
      </c>
    </row>
    <row r="71" spans="5:193" x14ac:dyDescent="0.15">
      <c r="E71" s="20"/>
      <c r="F71" s="21"/>
      <c r="G71" s="21"/>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21"/>
      <c r="J71" s="21"/>
      <c r="K71" s="12"/>
      <c r="L71" s="12"/>
      <c r="M71" s="12" t="str">
        <f t="shared" si="20"/>
        <v/>
      </c>
      <c r="N71" s="12" t="str">
        <f t="shared" si="21"/>
        <v/>
      </c>
      <c r="O71" s="13" t="str">
        <f t="shared" si="22"/>
        <v/>
      </c>
      <c r="P71" t="str">
        <f t="shared" si="23"/>
        <v/>
      </c>
      <c r="Q71" t="str">
        <f t="shared" si="24"/>
        <v/>
      </c>
      <c r="R71" t="str">
        <f t="shared" si="25"/>
        <v/>
      </c>
      <c r="S71" t="str">
        <f t="shared" si="26"/>
        <v/>
      </c>
      <c r="T71" t="str">
        <f t="shared" si="27"/>
        <v/>
      </c>
      <c r="U71" t="str">
        <f t="shared" si="28"/>
        <v/>
      </c>
      <c r="V71" s="8" t="e">
        <f>MATCH(G71,options!$D$1:$D$20,0)</f>
        <v>#N/A</v>
      </c>
      <c r="GK71">
        <f t="shared" si="29"/>
        <v>0</v>
      </c>
    </row>
    <row r="72" spans="5:193" x14ac:dyDescent="0.15">
      <c r="E72" s="20"/>
      <c r="F72" s="21"/>
      <c r="G72" s="21"/>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21"/>
      <c r="J72" s="21"/>
      <c r="K72" s="12"/>
      <c r="L72" s="12"/>
      <c r="M72" s="12" t="str">
        <f t="shared" si="20"/>
        <v/>
      </c>
      <c r="N72" s="12" t="str">
        <f t="shared" si="21"/>
        <v/>
      </c>
      <c r="O72" s="13" t="str">
        <f t="shared" si="22"/>
        <v/>
      </c>
      <c r="P72" t="str">
        <f t="shared" si="23"/>
        <v/>
      </c>
      <c r="Q72" t="str">
        <f t="shared" si="24"/>
        <v/>
      </c>
      <c r="R72" t="str">
        <f t="shared" si="25"/>
        <v/>
      </c>
      <c r="S72" t="str">
        <f t="shared" si="26"/>
        <v/>
      </c>
      <c r="T72" t="str">
        <f t="shared" si="27"/>
        <v/>
      </c>
      <c r="U72" t="str">
        <f t="shared" si="28"/>
        <v/>
      </c>
      <c r="V72" s="8" t="e">
        <f>MATCH(G72,options!$D$1:$D$20,0)</f>
        <v>#N/A</v>
      </c>
      <c r="GK72">
        <f t="shared" si="29"/>
        <v>0</v>
      </c>
    </row>
    <row r="73" spans="5:193" x14ac:dyDescent="0.15">
      <c r="E73" s="20"/>
      <c r="F73" s="21"/>
      <c r="G73" s="21"/>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21"/>
      <c r="J73" s="21"/>
      <c r="K73" s="12"/>
      <c r="L73" s="12"/>
      <c r="M73" s="12" t="str">
        <f t="shared" si="20"/>
        <v/>
      </c>
      <c r="N73" s="12" t="str">
        <f t="shared" si="21"/>
        <v/>
      </c>
      <c r="O73" s="13" t="str">
        <f t="shared" si="22"/>
        <v/>
      </c>
      <c r="P73" t="str">
        <f t="shared" si="23"/>
        <v/>
      </c>
      <c r="Q73" t="str">
        <f t="shared" si="24"/>
        <v/>
      </c>
      <c r="R73" t="str">
        <f t="shared" si="25"/>
        <v/>
      </c>
      <c r="S73" t="str">
        <f t="shared" si="26"/>
        <v/>
      </c>
      <c r="T73" t="str">
        <f t="shared" si="27"/>
        <v/>
      </c>
      <c r="U73" t="str">
        <f t="shared" si="28"/>
        <v/>
      </c>
      <c r="V73" s="8" t="e">
        <f>MATCH(G73,options!$D$1:$D$20,0)</f>
        <v>#N/A</v>
      </c>
      <c r="GK73">
        <f t="shared" si="29"/>
        <v>0</v>
      </c>
    </row>
    <row r="74" spans="5:193" x14ac:dyDescent="0.15">
      <c r="E74" s="20"/>
      <c r="F74" s="21"/>
      <c r="G74" s="21"/>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21"/>
      <c r="J74" s="21"/>
      <c r="K74" s="12"/>
      <c r="L74" s="12"/>
      <c r="M74" s="12" t="str">
        <f t="shared" si="20"/>
        <v/>
      </c>
      <c r="N74" s="12" t="str">
        <f t="shared" si="21"/>
        <v/>
      </c>
      <c r="O74" s="13" t="str">
        <f t="shared" si="22"/>
        <v/>
      </c>
      <c r="P74" t="str">
        <f t="shared" si="23"/>
        <v/>
      </c>
      <c r="Q74" t="str">
        <f t="shared" si="24"/>
        <v/>
      </c>
      <c r="R74" t="str">
        <f t="shared" si="25"/>
        <v/>
      </c>
      <c r="S74" t="str">
        <f t="shared" si="26"/>
        <v/>
      </c>
      <c r="T74" t="str">
        <f t="shared" si="27"/>
        <v/>
      </c>
      <c r="U74" t="str">
        <f t="shared" si="28"/>
        <v/>
      </c>
      <c r="V74" s="8" t="e">
        <f>MATCH(G74,options!$D$1:$D$20,0)</f>
        <v>#N/A</v>
      </c>
      <c r="GK74">
        <f t="shared" si="29"/>
        <v>0</v>
      </c>
    </row>
    <row r="75" spans="5:193" x14ac:dyDescent="0.15">
      <c r="E75" s="20"/>
      <c r="F75" s="21"/>
      <c r="G75" s="21"/>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21"/>
      <c r="J75" s="21"/>
      <c r="K75" s="12"/>
      <c r="L75" s="12"/>
      <c r="M75" s="12" t="str">
        <f t="shared" si="20"/>
        <v/>
      </c>
      <c r="N75" s="12" t="str">
        <f t="shared" si="21"/>
        <v/>
      </c>
      <c r="O75" s="13" t="str">
        <f t="shared" si="22"/>
        <v/>
      </c>
      <c r="P75" t="str">
        <f t="shared" si="23"/>
        <v/>
      </c>
      <c r="Q75" t="str">
        <f t="shared" si="24"/>
        <v/>
      </c>
      <c r="R75" t="str">
        <f t="shared" si="25"/>
        <v/>
      </c>
      <c r="S75" t="str">
        <f t="shared" si="26"/>
        <v/>
      </c>
      <c r="T75" t="str">
        <f t="shared" si="27"/>
        <v/>
      </c>
      <c r="U75" t="str">
        <f t="shared" si="28"/>
        <v/>
      </c>
      <c r="V75" s="8" t="e">
        <f>MATCH(G75,options!$D$1:$D$20,0)</f>
        <v>#N/A</v>
      </c>
      <c r="GK75">
        <f t="shared" si="29"/>
        <v>0</v>
      </c>
    </row>
    <row r="76" spans="5:193" x14ac:dyDescent="0.15">
      <c r="E76" s="20"/>
      <c r="F76" s="21"/>
      <c r="G76" s="21"/>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21"/>
      <c r="J76" s="21"/>
      <c r="K76" s="12"/>
      <c r="L76" s="12"/>
      <c r="M76" s="12" t="str">
        <f t="shared" si="20"/>
        <v/>
      </c>
      <c r="N76" s="12" t="str">
        <f t="shared" si="21"/>
        <v/>
      </c>
      <c r="O76" s="13" t="str">
        <f t="shared" si="22"/>
        <v/>
      </c>
      <c r="P76" t="str">
        <f t="shared" si="23"/>
        <v/>
      </c>
      <c r="Q76" t="str">
        <f t="shared" si="24"/>
        <v/>
      </c>
      <c r="R76" t="str">
        <f t="shared" si="25"/>
        <v/>
      </c>
      <c r="S76" t="str">
        <f t="shared" si="26"/>
        <v/>
      </c>
      <c r="T76" t="str">
        <f t="shared" si="27"/>
        <v/>
      </c>
      <c r="U76" t="str">
        <f t="shared" si="28"/>
        <v/>
      </c>
      <c r="V76" s="8" t="e">
        <f>MATCH(G76,options!$D$1:$D$20,0)</f>
        <v>#N/A</v>
      </c>
      <c r="GK76">
        <f t="shared" si="29"/>
        <v>0</v>
      </c>
    </row>
    <row r="77" spans="5:193" x14ac:dyDescent="0.15">
      <c r="E77" s="20"/>
      <c r="F77" s="21"/>
      <c r="G77" s="21"/>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21"/>
      <c r="J77" s="21"/>
      <c r="K77" s="12"/>
      <c r="L77" s="12"/>
      <c r="M77" s="12" t="str">
        <f t="shared" si="20"/>
        <v/>
      </c>
      <c r="N77" s="12" t="str">
        <f t="shared" si="21"/>
        <v/>
      </c>
      <c r="O77" s="13" t="str">
        <f t="shared" si="22"/>
        <v/>
      </c>
      <c r="P77" t="str">
        <f t="shared" si="23"/>
        <v/>
      </c>
      <c r="Q77" t="str">
        <f t="shared" si="24"/>
        <v/>
      </c>
      <c r="R77" t="str">
        <f t="shared" si="25"/>
        <v/>
      </c>
      <c r="S77" t="str">
        <f t="shared" si="26"/>
        <v/>
      </c>
      <c r="T77" t="str">
        <f t="shared" si="27"/>
        <v/>
      </c>
      <c r="U77" t="str">
        <f t="shared" si="28"/>
        <v/>
      </c>
      <c r="V77" s="8" t="e">
        <f>MATCH(G77,options!$D$1:$D$20,0)</f>
        <v>#N/A</v>
      </c>
      <c r="GK77">
        <f t="shared" si="29"/>
        <v>0</v>
      </c>
    </row>
    <row r="78" spans="5:193" x14ac:dyDescent="0.15">
      <c r="E78" s="20"/>
      <c r="F78" s="21"/>
      <c r="G78" s="21"/>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21"/>
      <c r="J78" s="21"/>
      <c r="K78" s="12"/>
      <c r="L78" s="12"/>
      <c r="M78" s="12" t="str">
        <f t="shared" si="20"/>
        <v/>
      </c>
      <c r="N78" s="12" t="str">
        <f t="shared" si="21"/>
        <v/>
      </c>
      <c r="O78" s="13" t="str">
        <f t="shared" si="22"/>
        <v/>
      </c>
      <c r="P78" t="str">
        <f t="shared" si="23"/>
        <v/>
      </c>
      <c r="Q78" t="str">
        <f t="shared" si="24"/>
        <v/>
      </c>
      <c r="R78" t="str">
        <f t="shared" si="25"/>
        <v/>
      </c>
      <c r="S78" t="str">
        <f t="shared" si="26"/>
        <v/>
      </c>
      <c r="T78" t="str">
        <f t="shared" si="27"/>
        <v/>
      </c>
      <c r="U78" t="str">
        <f t="shared" si="28"/>
        <v/>
      </c>
      <c r="V78" s="8" t="e">
        <f>MATCH(G78,options!$D$1:$D$20,0)</f>
        <v>#N/A</v>
      </c>
      <c r="GK78">
        <f t="shared" si="29"/>
        <v>0</v>
      </c>
    </row>
    <row r="79" spans="5:193" x14ac:dyDescent="0.15">
      <c r="E79" s="20"/>
      <c r="F79" s="21"/>
      <c r="G79" s="21"/>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21"/>
      <c r="J79" s="21"/>
      <c r="K79" s="12"/>
      <c r="L79" s="12"/>
      <c r="M79" s="12" t="str">
        <f t="shared" si="20"/>
        <v/>
      </c>
      <c r="N79" s="12" t="str">
        <f t="shared" si="21"/>
        <v/>
      </c>
      <c r="O79" s="13" t="str">
        <f t="shared" si="22"/>
        <v/>
      </c>
      <c r="P79" t="str">
        <f t="shared" si="23"/>
        <v/>
      </c>
      <c r="Q79" t="str">
        <f t="shared" si="24"/>
        <v/>
      </c>
      <c r="R79" t="str">
        <f t="shared" si="25"/>
        <v/>
      </c>
      <c r="S79" t="str">
        <f t="shared" si="26"/>
        <v/>
      </c>
      <c r="T79" t="str">
        <f t="shared" si="27"/>
        <v/>
      </c>
      <c r="U79" t="str">
        <f t="shared" si="28"/>
        <v/>
      </c>
      <c r="V79" s="8" t="e">
        <f>MATCH(G79,options!$D$1:$D$20,0)</f>
        <v>#N/A</v>
      </c>
      <c r="GK79">
        <f t="shared" si="29"/>
        <v>0</v>
      </c>
    </row>
    <row r="80" spans="5:193" x14ac:dyDescent="0.15">
      <c r="E80" s="20"/>
      <c r="F80" s="21"/>
      <c r="G80" s="21"/>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21"/>
      <c r="J80" s="21"/>
      <c r="K80" s="12"/>
      <c r="L80" s="12"/>
      <c r="M80" s="12" t="str">
        <f t="shared" si="20"/>
        <v/>
      </c>
      <c r="N80" s="12" t="str">
        <f t="shared" si="21"/>
        <v/>
      </c>
      <c r="O80" s="13" t="str">
        <f t="shared" si="22"/>
        <v/>
      </c>
      <c r="P80" t="str">
        <f t="shared" si="23"/>
        <v/>
      </c>
      <c r="Q80" t="str">
        <f t="shared" si="24"/>
        <v/>
      </c>
      <c r="R80" t="str">
        <f t="shared" si="25"/>
        <v/>
      </c>
      <c r="S80" t="str">
        <f t="shared" si="26"/>
        <v/>
      </c>
      <c r="T80" t="str">
        <f t="shared" si="27"/>
        <v/>
      </c>
      <c r="U80" t="str">
        <f t="shared" si="28"/>
        <v/>
      </c>
      <c r="V80" s="8" t="e">
        <f>MATCH(G80,options!$D$1:$D$20,0)</f>
        <v>#N/A</v>
      </c>
      <c r="GK80">
        <f t="shared" si="29"/>
        <v>0</v>
      </c>
    </row>
    <row r="81" spans="5:193" x14ac:dyDescent="0.15">
      <c r="E81" s="20"/>
      <c r="F81" s="21"/>
      <c r="G81" s="21"/>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21"/>
      <c r="J81" s="21"/>
      <c r="K81" s="12"/>
      <c r="L81" s="12"/>
      <c r="M81" s="12" t="str">
        <f t="shared" si="20"/>
        <v/>
      </c>
      <c r="N81" s="12" t="str">
        <f t="shared" si="21"/>
        <v/>
      </c>
      <c r="O81" s="13" t="str">
        <f t="shared" si="22"/>
        <v/>
      </c>
      <c r="P81" t="str">
        <f t="shared" si="23"/>
        <v/>
      </c>
      <c r="Q81" t="str">
        <f t="shared" si="24"/>
        <v/>
      </c>
      <c r="R81" t="str">
        <f t="shared" si="25"/>
        <v/>
      </c>
      <c r="S81" t="str">
        <f t="shared" si="26"/>
        <v/>
      </c>
      <c r="T81" t="str">
        <f t="shared" si="27"/>
        <v/>
      </c>
      <c r="U81" t="str">
        <f t="shared" si="28"/>
        <v/>
      </c>
      <c r="V81" s="8" t="e">
        <f>MATCH(G81,options!$D$1:$D$20,0)</f>
        <v>#N/A</v>
      </c>
      <c r="GK81">
        <f t="shared" si="29"/>
        <v>0</v>
      </c>
    </row>
    <row r="82" spans="5:193" x14ac:dyDescent="0.15">
      <c r="E82" s="20"/>
      <c r="F82" s="21"/>
      <c r="G82" s="21"/>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21"/>
      <c r="J82" s="21"/>
      <c r="K82" s="12"/>
      <c r="L82" s="12"/>
      <c r="M82" s="12" t="str">
        <f t="shared" si="20"/>
        <v/>
      </c>
      <c r="N82" s="12" t="str">
        <f t="shared" si="21"/>
        <v/>
      </c>
      <c r="O82" s="13" t="str">
        <f t="shared" si="22"/>
        <v/>
      </c>
      <c r="P82" t="str">
        <f t="shared" si="23"/>
        <v/>
      </c>
      <c r="Q82" t="str">
        <f t="shared" si="24"/>
        <v/>
      </c>
      <c r="R82" t="str">
        <f t="shared" si="25"/>
        <v/>
      </c>
      <c r="S82" t="str">
        <f t="shared" si="26"/>
        <v/>
      </c>
      <c r="T82" t="str">
        <f t="shared" si="27"/>
        <v/>
      </c>
      <c r="U82" t="str">
        <f t="shared" si="28"/>
        <v/>
      </c>
      <c r="V82" s="8" t="e">
        <f>MATCH(G82,options!$D$1:$D$20,0)</f>
        <v>#N/A</v>
      </c>
      <c r="GK82">
        <f t="shared" si="29"/>
        <v>0</v>
      </c>
    </row>
    <row r="83" spans="5:193" x14ac:dyDescent="0.15">
      <c r="E83" s="20"/>
      <c r="F83" s="21"/>
      <c r="G83" s="21"/>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21"/>
      <c r="J83" s="21"/>
      <c r="K83" s="12"/>
      <c r="L83" s="12"/>
      <c r="M83" s="12" t="str">
        <f t="shared" si="20"/>
        <v/>
      </c>
      <c r="N83" s="12" t="str">
        <f t="shared" si="21"/>
        <v/>
      </c>
      <c r="O83" s="13" t="str">
        <f t="shared" si="22"/>
        <v/>
      </c>
      <c r="P83" t="str">
        <f t="shared" si="23"/>
        <v/>
      </c>
      <c r="Q83" t="str">
        <f t="shared" si="24"/>
        <v/>
      </c>
      <c r="R83" t="str">
        <f t="shared" si="25"/>
        <v/>
      </c>
      <c r="S83" t="str">
        <f t="shared" si="26"/>
        <v/>
      </c>
      <c r="T83" t="str">
        <f t="shared" si="27"/>
        <v/>
      </c>
      <c r="U83" t="str">
        <f t="shared" si="28"/>
        <v/>
      </c>
      <c r="V83" s="8" t="e">
        <f>MATCH(G83,options!$D$1:$D$20,0)</f>
        <v>#N/A</v>
      </c>
      <c r="GK83">
        <f t="shared" si="29"/>
        <v>0</v>
      </c>
    </row>
    <row r="84" spans="5:193" x14ac:dyDescent="0.15">
      <c r="E84" s="20"/>
      <c r="F84" s="21"/>
      <c r="G84" s="21"/>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21"/>
      <c r="J84" s="21"/>
      <c r="K84" s="12"/>
      <c r="L84" s="12"/>
      <c r="M84" s="12" t="str">
        <f t="shared" si="20"/>
        <v/>
      </c>
      <c r="N84" s="12" t="str">
        <f t="shared" si="21"/>
        <v/>
      </c>
      <c r="O84" s="13" t="str">
        <f t="shared" si="22"/>
        <v/>
      </c>
      <c r="P84" t="str">
        <f t="shared" si="23"/>
        <v/>
      </c>
      <c r="Q84" t="str">
        <f t="shared" si="24"/>
        <v/>
      </c>
      <c r="R84" t="str">
        <f t="shared" si="25"/>
        <v/>
      </c>
      <c r="S84" t="str">
        <f t="shared" si="26"/>
        <v/>
      </c>
      <c r="T84" t="str">
        <f t="shared" si="27"/>
        <v/>
      </c>
      <c r="U84" t="str">
        <f t="shared" si="28"/>
        <v/>
      </c>
      <c r="V84" s="8" t="e">
        <f>MATCH(G84,options!$D$1:$D$20,0)</f>
        <v>#N/A</v>
      </c>
      <c r="GK84">
        <f t="shared" si="29"/>
        <v>0</v>
      </c>
    </row>
    <row r="85" spans="5:193" x14ac:dyDescent="0.15">
      <c r="E85" s="20"/>
      <c r="F85" s="21"/>
      <c r="G85" s="21"/>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21"/>
      <c r="J85" s="21"/>
      <c r="K85" s="12"/>
      <c r="L85" s="12"/>
      <c r="M85" s="12" t="str">
        <f t="shared" si="20"/>
        <v/>
      </c>
      <c r="N85" s="12" t="str">
        <f t="shared" si="21"/>
        <v/>
      </c>
      <c r="O85" s="13" t="str">
        <f t="shared" si="22"/>
        <v/>
      </c>
      <c r="P85" t="str">
        <f t="shared" si="23"/>
        <v/>
      </c>
      <c r="Q85" t="str">
        <f t="shared" si="24"/>
        <v/>
      </c>
      <c r="R85" t="str">
        <f t="shared" si="25"/>
        <v/>
      </c>
      <c r="S85" t="str">
        <f t="shared" si="26"/>
        <v/>
      </c>
      <c r="T85" t="str">
        <f t="shared" si="27"/>
        <v/>
      </c>
      <c r="U85" t="str">
        <f t="shared" si="28"/>
        <v/>
      </c>
      <c r="V85" s="8" t="e">
        <f>MATCH(G85,options!$D$1:$D$20,0)</f>
        <v>#N/A</v>
      </c>
      <c r="GK85">
        <f t="shared" si="29"/>
        <v>0</v>
      </c>
    </row>
    <row r="86" spans="5:193" x14ac:dyDescent="0.15">
      <c r="E86" s="20"/>
      <c r="F86" s="21"/>
      <c r="G86" s="21"/>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21"/>
      <c r="J86" s="21"/>
      <c r="K86" s="12"/>
      <c r="L86" s="12"/>
      <c r="M86" s="12" t="str">
        <f t="shared" si="20"/>
        <v/>
      </c>
      <c r="N86" s="12" t="str">
        <f t="shared" si="21"/>
        <v/>
      </c>
      <c r="O86" s="13" t="str">
        <f t="shared" si="22"/>
        <v/>
      </c>
      <c r="P86" t="str">
        <f t="shared" si="23"/>
        <v/>
      </c>
      <c r="Q86" t="str">
        <f t="shared" si="24"/>
        <v/>
      </c>
      <c r="R86" t="str">
        <f t="shared" si="25"/>
        <v/>
      </c>
      <c r="S86" t="str">
        <f t="shared" si="26"/>
        <v/>
      </c>
      <c r="T86" t="str">
        <f t="shared" si="27"/>
        <v/>
      </c>
      <c r="U86" t="str">
        <f t="shared" si="28"/>
        <v/>
      </c>
      <c r="V86" s="8" t="e">
        <f>MATCH(G86,options!$D$1:$D$20,0)</f>
        <v>#N/A</v>
      </c>
      <c r="GK86">
        <f t="shared" si="29"/>
        <v>0</v>
      </c>
    </row>
    <row r="87" spans="5:193" x14ac:dyDescent="0.15">
      <c r="E87" s="20"/>
      <c r="F87" s="21"/>
      <c r="G87" s="21"/>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21"/>
      <c r="J87" s="21"/>
      <c r="K87" s="12"/>
      <c r="L87" s="12"/>
      <c r="M87" s="12" t="str">
        <f t="shared" si="20"/>
        <v/>
      </c>
      <c r="N87" s="12" t="str">
        <f t="shared" si="21"/>
        <v/>
      </c>
      <c r="O87" s="13" t="str">
        <f t="shared" si="22"/>
        <v/>
      </c>
      <c r="P87" t="str">
        <f t="shared" si="23"/>
        <v/>
      </c>
      <c r="Q87" t="str">
        <f t="shared" si="24"/>
        <v/>
      </c>
      <c r="R87" t="str">
        <f t="shared" si="25"/>
        <v/>
      </c>
      <c r="S87" t="str">
        <f t="shared" si="26"/>
        <v/>
      </c>
      <c r="T87" t="str">
        <f t="shared" si="27"/>
        <v/>
      </c>
      <c r="U87" t="str">
        <f t="shared" si="28"/>
        <v/>
      </c>
      <c r="V87" s="8" t="e">
        <f>MATCH(G87,options!$D$1:$D$20,0)</f>
        <v>#N/A</v>
      </c>
      <c r="GK87">
        <f t="shared" si="29"/>
        <v>0</v>
      </c>
    </row>
    <row r="88" spans="5:193" x14ac:dyDescent="0.15">
      <c r="E88" s="20"/>
      <c r="F88" s="21"/>
      <c r="G88" s="21"/>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21"/>
      <c r="J88" s="21"/>
      <c r="K88" s="12"/>
      <c r="L88" s="12"/>
      <c r="M88" s="12" t="str">
        <f t="shared" si="20"/>
        <v/>
      </c>
      <c r="N88" s="12" t="str">
        <f t="shared" si="21"/>
        <v/>
      </c>
      <c r="O88" s="13" t="str">
        <f t="shared" si="22"/>
        <v/>
      </c>
      <c r="P88" t="str">
        <f t="shared" si="23"/>
        <v/>
      </c>
      <c r="Q88" t="str">
        <f t="shared" si="24"/>
        <v/>
      </c>
      <c r="R88" t="str">
        <f t="shared" si="25"/>
        <v/>
      </c>
      <c r="S88" t="str">
        <f t="shared" si="26"/>
        <v/>
      </c>
      <c r="T88" t="str">
        <f t="shared" si="27"/>
        <v/>
      </c>
      <c r="U88" t="str">
        <f t="shared" si="28"/>
        <v/>
      </c>
      <c r="V88" s="8" t="e">
        <f>MATCH(G88,options!$D$1:$D$20,0)</f>
        <v>#N/A</v>
      </c>
      <c r="GK88">
        <f t="shared" si="29"/>
        <v>0</v>
      </c>
    </row>
    <row r="89" spans="5:193" x14ac:dyDescent="0.15">
      <c r="E89" s="20"/>
      <c r="F89" s="21"/>
      <c r="G89" s="21"/>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21"/>
      <c r="J89" s="21"/>
      <c r="K89" s="12"/>
      <c r="L89" s="12"/>
      <c r="M89" s="12" t="str">
        <f t="shared" si="20"/>
        <v/>
      </c>
      <c r="N89" s="12" t="str">
        <f t="shared" si="21"/>
        <v/>
      </c>
      <c r="O89" s="13" t="str">
        <f t="shared" si="22"/>
        <v/>
      </c>
      <c r="P89" t="str">
        <f t="shared" si="23"/>
        <v/>
      </c>
      <c r="Q89" t="str">
        <f t="shared" si="24"/>
        <v/>
      </c>
      <c r="R89" t="str">
        <f t="shared" si="25"/>
        <v/>
      </c>
      <c r="S89" t="str">
        <f t="shared" si="26"/>
        <v/>
      </c>
      <c r="T89" t="str">
        <f t="shared" si="27"/>
        <v/>
      </c>
      <c r="U89" t="str">
        <f t="shared" si="28"/>
        <v/>
      </c>
      <c r="V89" s="8" t="e">
        <f>MATCH(G89,options!$D$1:$D$20,0)</f>
        <v>#N/A</v>
      </c>
      <c r="GK89">
        <f t="shared" si="29"/>
        <v>0</v>
      </c>
    </row>
    <row r="90" spans="5:193" x14ac:dyDescent="0.15">
      <c r="E90" s="20"/>
      <c r="F90" s="21"/>
      <c r="G90" s="21"/>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21"/>
      <c r="J90" s="21"/>
      <c r="K90" s="12"/>
      <c r="L90" s="12"/>
      <c r="M90" s="12" t="str">
        <f t="shared" si="20"/>
        <v/>
      </c>
      <c r="N90" s="12" t="str">
        <f t="shared" si="21"/>
        <v/>
      </c>
      <c r="O90" s="13" t="str">
        <f t="shared" si="22"/>
        <v/>
      </c>
      <c r="P90" t="str">
        <f t="shared" si="23"/>
        <v/>
      </c>
      <c r="Q90" t="str">
        <f t="shared" si="24"/>
        <v/>
      </c>
      <c r="R90" t="str">
        <f t="shared" si="25"/>
        <v/>
      </c>
      <c r="S90" t="str">
        <f t="shared" si="26"/>
        <v/>
      </c>
      <c r="T90" t="str">
        <f t="shared" si="27"/>
        <v/>
      </c>
      <c r="U90" t="str">
        <f t="shared" si="28"/>
        <v/>
      </c>
      <c r="V90" s="8" t="e">
        <f>MATCH(G90,options!$D$1:$D$20,0)</f>
        <v>#N/A</v>
      </c>
      <c r="GK90">
        <f t="shared" si="29"/>
        <v>0</v>
      </c>
    </row>
    <row r="91" spans="5:193" x14ac:dyDescent="0.15">
      <c r="E91" s="20"/>
      <c r="F91" s="21"/>
      <c r="G91" s="21"/>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21"/>
      <c r="J91" s="21"/>
      <c r="K91" s="12"/>
      <c r="L91" s="12"/>
      <c r="M91" s="12" t="str">
        <f t="shared" si="20"/>
        <v/>
      </c>
      <c r="N91" s="12" t="str">
        <f t="shared" si="21"/>
        <v/>
      </c>
      <c r="O91" s="13" t="str">
        <f t="shared" si="22"/>
        <v/>
      </c>
      <c r="P91" t="str">
        <f t="shared" si="23"/>
        <v/>
      </c>
      <c r="Q91" t="str">
        <f t="shared" si="24"/>
        <v/>
      </c>
      <c r="R91" t="str">
        <f t="shared" si="25"/>
        <v/>
      </c>
      <c r="S91" t="str">
        <f t="shared" si="26"/>
        <v/>
      </c>
      <c r="T91" t="str">
        <f t="shared" si="27"/>
        <v/>
      </c>
      <c r="U91" t="str">
        <f t="shared" si="28"/>
        <v/>
      </c>
      <c r="V91" s="8" t="e">
        <f>MATCH(G91,options!$D$1:$D$20,0)</f>
        <v>#N/A</v>
      </c>
      <c r="GK91">
        <f t="shared" si="29"/>
        <v>0</v>
      </c>
    </row>
    <row r="92" spans="5:193" x14ac:dyDescent="0.15">
      <c r="E92" s="20"/>
      <c r="F92" s="21"/>
      <c r="G92" s="21"/>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21"/>
      <c r="J92" s="21"/>
      <c r="K92" s="12"/>
      <c r="L92" s="12"/>
      <c r="M92" s="12" t="str">
        <f t="shared" si="20"/>
        <v/>
      </c>
      <c r="N92" s="12" t="str">
        <f t="shared" si="21"/>
        <v/>
      </c>
      <c r="O92" s="13" t="str">
        <f t="shared" si="22"/>
        <v/>
      </c>
      <c r="P92" t="str">
        <f t="shared" si="23"/>
        <v/>
      </c>
      <c r="Q92" t="str">
        <f t="shared" si="24"/>
        <v/>
      </c>
      <c r="R92" t="str">
        <f t="shared" si="25"/>
        <v/>
      </c>
      <c r="S92" t="str">
        <f t="shared" si="26"/>
        <v/>
      </c>
      <c r="T92" t="str">
        <f t="shared" si="27"/>
        <v/>
      </c>
      <c r="U92" t="str">
        <f t="shared" si="28"/>
        <v/>
      </c>
      <c r="V92" s="8" t="e">
        <f>MATCH(G92,options!$D$1:$D$20,0)</f>
        <v>#N/A</v>
      </c>
      <c r="GK92">
        <f t="shared" si="29"/>
        <v>0</v>
      </c>
    </row>
    <row r="93" spans="5:193" x14ac:dyDescent="0.15">
      <c r="E93" s="20"/>
      <c r="F93" s="21"/>
      <c r="G93" s="21"/>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21"/>
      <c r="J93" s="21"/>
      <c r="K93" s="12"/>
      <c r="L93" s="12"/>
      <c r="M93" s="12" t="str">
        <f t="shared" si="20"/>
        <v/>
      </c>
      <c r="N93" s="12" t="str">
        <f t="shared" si="21"/>
        <v/>
      </c>
      <c r="O93" s="13" t="str">
        <f t="shared" si="22"/>
        <v/>
      </c>
      <c r="P93" t="str">
        <f t="shared" si="23"/>
        <v/>
      </c>
      <c r="Q93" t="str">
        <f t="shared" si="24"/>
        <v/>
      </c>
      <c r="R93" t="str">
        <f t="shared" si="25"/>
        <v/>
      </c>
      <c r="S93" t="str">
        <f t="shared" si="26"/>
        <v/>
      </c>
      <c r="T93" t="str">
        <f t="shared" si="27"/>
        <v/>
      </c>
      <c r="U93" t="str">
        <f t="shared" si="28"/>
        <v/>
      </c>
      <c r="V93" s="8" t="e">
        <f>MATCH(G93,options!$D$1:$D$20,0)</f>
        <v>#N/A</v>
      </c>
      <c r="GK93">
        <f t="shared" si="29"/>
        <v>0</v>
      </c>
    </row>
    <row r="94" spans="5:193" x14ac:dyDescent="0.15">
      <c r="E94" s="20"/>
      <c r="F94" s="21"/>
      <c r="G94" s="21"/>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21"/>
      <c r="J94" s="21"/>
      <c r="K94" s="12"/>
      <c r="L94" s="12"/>
      <c r="M94" s="12" t="str">
        <f t="shared" si="20"/>
        <v/>
      </c>
      <c r="N94" s="12" t="str">
        <f t="shared" si="21"/>
        <v/>
      </c>
      <c r="O94" s="13" t="str">
        <f t="shared" si="22"/>
        <v/>
      </c>
      <c r="P94" t="str">
        <f t="shared" si="23"/>
        <v/>
      </c>
      <c r="Q94" t="str">
        <f t="shared" si="24"/>
        <v/>
      </c>
      <c r="R94" t="str">
        <f t="shared" si="25"/>
        <v/>
      </c>
      <c r="S94" t="str">
        <f t="shared" si="26"/>
        <v/>
      </c>
      <c r="T94" t="str">
        <f t="shared" si="27"/>
        <v/>
      </c>
      <c r="U94" t="str">
        <f t="shared" si="28"/>
        <v/>
      </c>
      <c r="V94" s="8" t="e">
        <f>MATCH(G94,options!$D$1:$D$20,0)</f>
        <v>#N/A</v>
      </c>
      <c r="GK94">
        <f t="shared" si="29"/>
        <v>0</v>
      </c>
    </row>
    <row r="95" spans="5:193" x14ac:dyDescent="0.15">
      <c r="E95" s="20"/>
      <c r="F95" s="21"/>
      <c r="G95" s="21"/>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21"/>
      <c r="J95" s="21"/>
      <c r="K95" s="12"/>
      <c r="L95" s="12"/>
      <c r="M95" s="12" t="str">
        <f t="shared" si="20"/>
        <v/>
      </c>
      <c r="N95" s="12" t="str">
        <f t="shared" si="21"/>
        <v/>
      </c>
      <c r="O95" s="13" t="str">
        <f t="shared" si="22"/>
        <v/>
      </c>
      <c r="P95" t="str">
        <f t="shared" si="23"/>
        <v/>
      </c>
      <c r="Q95" t="str">
        <f t="shared" si="24"/>
        <v/>
      </c>
      <c r="R95" t="str">
        <f t="shared" si="25"/>
        <v/>
      </c>
      <c r="S95" t="str">
        <f t="shared" si="26"/>
        <v/>
      </c>
      <c r="T95" t="str">
        <f t="shared" si="27"/>
        <v/>
      </c>
      <c r="U95" t="str">
        <f t="shared" si="28"/>
        <v/>
      </c>
      <c r="V95" s="8" t="e">
        <f>MATCH(G95,options!$D$1:$D$20,0)</f>
        <v>#N/A</v>
      </c>
      <c r="GK95">
        <f t="shared" si="29"/>
        <v>0</v>
      </c>
    </row>
    <row r="96" spans="5:193" x14ac:dyDescent="0.15">
      <c r="E96" s="20"/>
      <c r="F96" s="21"/>
      <c r="G96" s="21"/>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21"/>
      <c r="J96" s="21"/>
      <c r="K96" s="12"/>
      <c r="L96" s="12"/>
      <c r="M96" s="12" t="str">
        <f t="shared" si="20"/>
        <v/>
      </c>
      <c r="N96" s="12" t="str">
        <f t="shared" si="21"/>
        <v/>
      </c>
      <c r="O96" s="13" t="str">
        <f t="shared" si="22"/>
        <v/>
      </c>
      <c r="P96" t="str">
        <f t="shared" si="23"/>
        <v/>
      </c>
      <c r="Q96" t="str">
        <f t="shared" si="24"/>
        <v/>
      </c>
      <c r="R96" t="str">
        <f t="shared" si="25"/>
        <v/>
      </c>
      <c r="S96" t="str">
        <f t="shared" si="26"/>
        <v/>
      </c>
      <c r="T96" t="str">
        <f t="shared" si="27"/>
        <v/>
      </c>
      <c r="U96" t="str">
        <f t="shared" si="28"/>
        <v/>
      </c>
      <c r="V96" s="8" t="e">
        <f>MATCH(G96,options!$D$1:$D$20,0)</f>
        <v>#N/A</v>
      </c>
      <c r="GK96">
        <f t="shared" si="29"/>
        <v>0</v>
      </c>
    </row>
    <row r="97" spans="5:193" x14ac:dyDescent="0.15">
      <c r="E97" s="20"/>
      <c r="F97" s="21"/>
      <c r="G97" s="21"/>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21"/>
      <c r="J97" s="21"/>
      <c r="K97" s="12"/>
      <c r="L97" s="12"/>
      <c r="M97" s="12" t="str">
        <f t="shared" si="20"/>
        <v/>
      </c>
      <c r="N97" s="12" t="str">
        <f t="shared" si="21"/>
        <v/>
      </c>
      <c r="O97" s="13" t="str">
        <f t="shared" si="22"/>
        <v/>
      </c>
      <c r="P97" t="str">
        <f t="shared" si="23"/>
        <v/>
      </c>
      <c r="Q97" t="str">
        <f t="shared" si="24"/>
        <v/>
      </c>
      <c r="R97" t="str">
        <f t="shared" si="25"/>
        <v/>
      </c>
      <c r="S97" t="str">
        <f t="shared" si="26"/>
        <v/>
      </c>
      <c r="T97" t="str">
        <f t="shared" si="27"/>
        <v/>
      </c>
      <c r="U97" t="str">
        <f t="shared" si="28"/>
        <v/>
      </c>
      <c r="V97" s="8" t="e">
        <f>MATCH(G97,options!$D$1:$D$20,0)</f>
        <v>#N/A</v>
      </c>
      <c r="GK97">
        <f t="shared" si="29"/>
        <v>0</v>
      </c>
    </row>
    <row r="98" spans="5:193" x14ac:dyDescent="0.15">
      <c r="E98" s="20"/>
      <c r="F98" s="21"/>
      <c r="G98" s="21"/>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21"/>
      <c r="J98" s="21"/>
      <c r="K98" s="12"/>
      <c r="L98" s="12"/>
      <c r="M98" s="12" t="str">
        <f t="shared" si="20"/>
        <v/>
      </c>
      <c r="N98" s="12" t="str">
        <f t="shared" si="21"/>
        <v/>
      </c>
      <c r="O98" s="13" t="str">
        <f t="shared" si="22"/>
        <v/>
      </c>
      <c r="P98" t="str">
        <f t="shared" si="23"/>
        <v/>
      </c>
      <c r="Q98" t="str">
        <f t="shared" si="24"/>
        <v/>
      </c>
      <c r="R98" t="str">
        <f t="shared" si="25"/>
        <v/>
      </c>
      <c r="S98" t="str">
        <f t="shared" si="26"/>
        <v/>
      </c>
      <c r="T98" t="str">
        <f t="shared" si="27"/>
        <v/>
      </c>
      <c r="U98" t="str">
        <f t="shared" si="28"/>
        <v/>
      </c>
      <c r="V98" s="8" t="e">
        <f>MATCH(G98,options!$D$1:$D$20,0)</f>
        <v>#N/A</v>
      </c>
      <c r="GK98">
        <f t="shared" si="29"/>
        <v>0</v>
      </c>
    </row>
    <row r="99" spans="5:193" x14ac:dyDescent="0.15">
      <c r="E99" s="20"/>
      <c r="F99" s="21"/>
      <c r="G99" s="21"/>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21"/>
      <c r="J99" s="21"/>
      <c r="K99" s="12"/>
      <c r="L99" s="12"/>
      <c r="M99" s="12" t="str">
        <f t="shared" si="20"/>
        <v/>
      </c>
      <c r="N99" s="12" t="str">
        <f t="shared" si="21"/>
        <v/>
      </c>
      <c r="O99" s="13" t="str">
        <f t="shared" si="22"/>
        <v/>
      </c>
      <c r="P99" t="str">
        <f t="shared" si="23"/>
        <v/>
      </c>
      <c r="Q99" t="str">
        <f t="shared" si="24"/>
        <v/>
      </c>
      <c r="R99" t="str">
        <f t="shared" si="25"/>
        <v/>
      </c>
      <c r="S99" t="str">
        <f t="shared" si="26"/>
        <v/>
      </c>
      <c r="T99" t="str">
        <f t="shared" si="27"/>
        <v/>
      </c>
      <c r="U99" t="str">
        <f t="shared" si="28"/>
        <v/>
      </c>
      <c r="V99" s="8" t="e">
        <f>MATCH(G99,options!$D$1:$D$20,0)</f>
        <v>#N/A</v>
      </c>
      <c r="GK99">
        <f t="shared" si="29"/>
        <v>0</v>
      </c>
    </row>
    <row r="100" spans="5:193" x14ac:dyDescent="0.15">
      <c r="E100" s="20"/>
      <c r="F100" s="21"/>
      <c r="G100" s="21"/>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21"/>
      <c r="J100" s="21"/>
      <c r="K100" s="12"/>
      <c r="L100" s="12"/>
      <c r="M100" s="12" t="str">
        <f t="shared" ref="M100:M103" si="30">IF(ISBLANK(K100),"",IF(L100, "https://raw.githubusercontent.com/PatrickVibild/TellusAmazonPictures/master/pictures/"&amp;K100&amp;"/1.jpg","https://download.lenovo.com/Images/Parts/"&amp;K100&amp;"/"&amp;K100&amp;"_A.jpg"))</f>
        <v/>
      </c>
      <c r="N100" s="12" t="str">
        <f t="shared" si="21"/>
        <v/>
      </c>
      <c r="O100" s="13" t="str">
        <f t="shared" si="22"/>
        <v/>
      </c>
      <c r="P100" t="str">
        <f t="shared" si="23"/>
        <v/>
      </c>
      <c r="Q100" t="str">
        <f t="shared" si="24"/>
        <v/>
      </c>
      <c r="R100" t="str">
        <f t="shared" si="25"/>
        <v/>
      </c>
      <c r="S100" t="str">
        <f t="shared" si="26"/>
        <v/>
      </c>
      <c r="T100" t="str">
        <f t="shared" si="27"/>
        <v/>
      </c>
      <c r="U100" t="str">
        <f t="shared" si="28"/>
        <v/>
      </c>
      <c r="V100" s="8" t="e">
        <f>MATCH(G100,options!$D$1:$D$20,0)</f>
        <v>#N/A</v>
      </c>
      <c r="GK100">
        <f t="shared" si="29"/>
        <v>0</v>
      </c>
    </row>
    <row r="101" spans="5:193" x14ac:dyDescent="0.15">
      <c r="E101" s="20"/>
      <c r="F101" s="21"/>
      <c r="G101" s="21"/>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21"/>
      <c r="J101" s="21"/>
      <c r="K101" s="12"/>
      <c r="L101" s="12"/>
      <c r="M101" s="12" t="str">
        <f t="shared" si="30"/>
        <v/>
      </c>
      <c r="N101" s="12" t="str">
        <f t="shared" si="21"/>
        <v/>
      </c>
      <c r="O101" s="13" t="str">
        <f t="shared" si="22"/>
        <v/>
      </c>
      <c r="P101" t="str">
        <f t="shared" si="23"/>
        <v/>
      </c>
      <c r="Q101" t="str">
        <f t="shared" si="24"/>
        <v/>
      </c>
      <c r="R101" t="str">
        <f t="shared" si="25"/>
        <v/>
      </c>
      <c r="S101" t="str">
        <f t="shared" si="26"/>
        <v/>
      </c>
      <c r="T101" t="str">
        <f t="shared" si="27"/>
        <v/>
      </c>
      <c r="U101" t="str">
        <f t="shared" si="28"/>
        <v/>
      </c>
      <c r="V101" s="8" t="e">
        <f>MATCH(G101,options!$D$1:$D$20,0)</f>
        <v>#N/A</v>
      </c>
    </row>
    <row r="102" spans="5:193" x14ac:dyDescent="0.15">
      <c r="E102" s="20"/>
      <c r="F102" s="21"/>
      <c r="G102" s="21"/>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21"/>
      <c r="J102" s="21"/>
      <c r="K102" s="12"/>
      <c r="L102" s="12"/>
      <c r="M102" s="12" t="str">
        <f t="shared" si="30"/>
        <v/>
      </c>
      <c r="N102" s="12" t="str">
        <f t="shared" si="21"/>
        <v/>
      </c>
      <c r="O102" s="13" t="str">
        <f t="shared" si="22"/>
        <v/>
      </c>
      <c r="P102" t="str">
        <f t="shared" si="23"/>
        <v/>
      </c>
      <c r="Q102" t="str">
        <f t="shared" si="24"/>
        <v/>
      </c>
      <c r="R102" t="str">
        <f t="shared" si="25"/>
        <v/>
      </c>
      <c r="S102" t="str">
        <f t="shared" si="26"/>
        <v/>
      </c>
      <c r="T102" t="str">
        <f t="shared" si="27"/>
        <v/>
      </c>
      <c r="U102" t="str">
        <f t="shared" si="28"/>
        <v/>
      </c>
      <c r="V102" s="8" t="e">
        <f>MATCH(G102,options!$D$1:$D$20,0)</f>
        <v>#N/A</v>
      </c>
    </row>
    <row r="103" spans="5:193" x14ac:dyDescent="0.15">
      <c r="E103" s="20"/>
      <c r="F103" s="21"/>
      <c r="G103" s="21"/>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21"/>
      <c r="J103" s="21"/>
      <c r="K103" s="12"/>
      <c r="L103" s="12"/>
      <c r="M103" s="12" t="str">
        <f t="shared" si="30"/>
        <v/>
      </c>
      <c r="N103" s="12" t="str">
        <f t="shared" si="21"/>
        <v/>
      </c>
      <c r="O103" s="13" t="str">
        <f t="shared" si="22"/>
        <v/>
      </c>
      <c r="P103" t="str">
        <f t="shared" si="23"/>
        <v/>
      </c>
      <c r="Q103" t="str">
        <f t="shared" si="24"/>
        <v/>
      </c>
      <c r="R103" t="str">
        <f t="shared" si="25"/>
        <v/>
      </c>
      <c r="S103" t="str">
        <f t="shared" si="26"/>
        <v/>
      </c>
      <c r="T103" t="str">
        <f t="shared" si="27"/>
        <v/>
      </c>
      <c r="U103" t="str">
        <f t="shared" si="28"/>
        <v/>
      </c>
      <c r="V103" s="8" t="e">
        <f>MATCH(G103,options!$D$1:$D$20,0)</f>
        <v>#N/A</v>
      </c>
    </row>
    <row r="104" spans="5:193" x14ac:dyDescent="0.15">
      <c r="E104" s="20"/>
      <c r="F104" s="21"/>
      <c r="G104" s="21"/>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21"/>
      <c r="J104" s="21"/>
      <c r="K104" s="12"/>
      <c r="L104" s="12"/>
      <c r="M104" s="12" t="str">
        <f>IF(ISBLANK(K104),"","https://download.lenovo.com/Images/Parts/"&amp;K104&amp;"/"&amp;K104&amp;"_A.jpg")</f>
        <v/>
      </c>
      <c r="N104" s="12" t="str">
        <f>IF(ISBLANK(K104),"","https://download.lenovo.com/Images/Parts/"&amp;K104&amp;"/"&amp;K104&amp;"_B.jpg")</f>
        <v/>
      </c>
      <c r="O104" s="13" t="str">
        <f>IF(ISBLANK(K104),"","https://download.lenovo.com/Images/Parts/"&amp;K104&amp;"/"&amp;K104&amp;"_details.jpg")</f>
        <v/>
      </c>
      <c r="V104" s="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70</v>
      </c>
      <c r="B1" s="7" t="b">
        <f>TRUE()</f>
        <v>1</v>
      </c>
      <c r="C1" t="s">
        <v>30</v>
      </c>
      <c r="D1" s="8" t="s">
        <v>23</v>
      </c>
      <c r="E1" t="s">
        <v>85</v>
      </c>
      <c r="F1" t="s">
        <v>86</v>
      </c>
      <c r="G1" t="s">
        <v>84</v>
      </c>
    </row>
    <row r="2" spans="1:7" x14ac:dyDescent="0.15">
      <c r="A2" t="s">
        <v>87</v>
      </c>
      <c r="B2" s="7" t="b">
        <f>FALSE()</f>
        <v>0</v>
      </c>
      <c r="C2" t="s">
        <v>88</v>
      </c>
      <c r="D2" s="8" t="s">
        <v>27</v>
      </c>
      <c r="E2" t="s">
        <v>89</v>
      </c>
      <c r="F2" t="s">
        <v>27</v>
      </c>
      <c r="G2" t="s">
        <v>57</v>
      </c>
    </row>
    <row r="3" spans="1:7" x14ac:dyDescent="0.15">
      <c r="A3" t="s">
        <v>90</v>
      </c>
      <c r="D3" s="8" t="s">
        <v>32</v>
      </c>
      <c r="E3" t="s">
        <v>91</v>
      </c>
      <c r="F3" t="s">
        <v>23</v>
      </c>
    </row>
    <row r="4" spans="1:7" x14ac:dyDescent="0.15">
      <c r="D4" s="8" t="s">
        <v>36</v>
      </c>
      <c r="E4" t="s">
        <v>92</v>
      </c>
      <c r="F4" t="s">
        <v>32</v>
      </c>
    </row>
    <row r="5" spans="1:7" x14ac:dyDescent="0.15">
      <c r="D5" s="8" t="s">
        <v>40</v>
      </c>
      <c r="E5" t="s">
        <v>93</v>
      </c>
      <c r="F5" t="s">
        <v>36</v>
      </c>
    </row>
    <row r="6" spans="1:7" x14ac:dyDescent="0.15">
      <c r="D6" s="8" t="s">
        <v>44</v>
      </c>
      <c r="E6" t="s">
        <v>94</v>
      </c>
      <c r="F6" t="s">
        <v>61</v>
      </c>
    </row>
    <row r="7" spans="1:7" x14ac:dyDescent="0.15">
      <c r="D7" s="8" t="s">
        <v>47</v>
      </c>
      <c r="E7" t="s">
        <v>95</v>
      </c>
      <c r="F7" t="s">
        <v>65</v>
      </c>
    </row>
    <row r="8" spans="1:7" x14ac:dyDescent="0.15">
      <c r="D8" s="8" t="s">
        <v>78</v>
      </c>
      <c r="E8" t="s">
        <v>96</v>
      </c>
      <c r="F8" t="s">
        <v>97</v>
      </c>
    </row>
    <row r="9" spans="1:7" x14ac:dyDescent="0.15">
      <c r="D9" s="8" t="s">
        <v>81</v>
      </c>
      <c r="E9" t="s">
        <v>98</v>
      </c>
      <c r="F9" t="s">
        <v>99</v>
      </c>
    </row>
    <row r="10" spans="1:7" x14ac:dyDescent="0.15">
      <c r="D10" s="8" t="s">
        <v>61</v>
      </c>
      <c r="E10" t="s">
        <v>100</v>
      </c>
    </row>
    <row r="11" spans="1:7" x14ac:dyDescent="0.15">
      <c r="D11" s="8" t="s">
        <v>64</v>
      </c>
      <c r="E11" t="s">
        <v>101</v>
      </c>
    </row>
    <row r="12" spans="1:7" x14ac:dyDescent="0.15">
      <c r="D12" s="8" t="s">
        <v>65</v>
      </c>
      <c r="E12" t="s">
        <v>102</v>
      </c>
    </row>
    <row r="13" spans="1:7" x14ac:dyDescent="0.15">
      <c r="D13" s="8" t="s">
        <v>67</v>
      </c>
      <c r="E13" t="s">
        <v>103</v>
      </c>
    </row>
    <row r="14" spans="1:7" x14ac:dyDescent="0.15">
      <c r="D14" s="8" t="s">
        <v>68</v>
      </c>
      <c r="E14" t="s">
        <v>104</v>
      </c>
    </row>
    <row r="15" spans="1:7" x14ac:dyDescent="0.15">
      <c r="D15" s="8" t="s">
        <v>50</v>
      </c>
      <c r="E15" t="s">
        <v>105</v>
      </c>
    </row>
    <row r="16" spans="1:7" x14ac:dyDescent="0.15">
      <c r="D16" s="8" t="s">
        <v>52</v>
      </c>
      <c r="E16" s="22" t="s">
        <v>106</v>
      </c>
    </row>
    <row r="17" spans="4:5" x14ac:dyDescent="0.15">
      <c r="D17" s="8" t="s">
        <v>71</v>
      </c>
      <c r="E17" t="s">
        <v>107</v>
      </c>
    </row>
    <row r="18" spans="4:5" x14ac:dyDescent="0.15">
      <c r="D18" s="8" t="s">
        <v>57</v>
      </c>
      <c r="E18" t="s">
        <v>108</v>
      </c>
    </row>
    <row r="19" spans="4:5" x14ac:dyDescent="0.15">
      <c r="D19" s="8" t="s">
        <v>60</v>
      </c>
      <c r="E19" t="s">
        <v>109</v>
      </c>
    </row>
    <row r="20" spans="4:5" x14ac:dyDescent="0.15">
      <c r="D20" s="8" t="s">
        <v>79</v>
      </c>
      <c r="E20" t="s">
        <v>110</v>
      </c>
    </row>
    <row r="50" spans="2:2" ht="16" customHeight="1" x14ac:dyDescent="0.2">
      <c r="B50" s="23"/>
    </row>
    <row r="51" spans="2:2" ht="16" customHeight="1" x14ac:dyDescent="0.2">
      <c r="B51" s="23"/>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86</v>
      </c>
    </row>
    <row r="3" spans="1:2" x14ac:dyDescent="0.15">
      <c r="B3" s="5" t="s">
        <v>111</v>
      </c>
    </row>
    <row r="4" spans="1:2" x14ac:dyDescent="0.15">
      <c r="B4" s="5" t="s">
        <v>112</v>
      </c>
    </row>
    <row r="5" spans="1:2" x14ac:dyDescent="0.15">
      <c r="B5" s="5" t="s">
        <v>113</v>
      </c>
    </row>
    <row r="6" spans="1:2" x14ac:dyDescent="0.15">
      <c r="A6" t="s">
        <v>114</v>
      </c>
      <c r="B6" s="5" t="s">
        <v>115</v>
      </c>
    </row>
    <row r="7" spans="1:2" x14ac:dyDescent="0.15">
      <c r="B7" s="5" t="s">
        <v>116</v>
      </c>
    </row>
    <row r="8" spans="1:2" x14ac:dyDescent="0.15">
      <c r="A8" t="s">
        <v>117</v>
      </c>
      <c r="B8" s="5" t="s">
        <v>118</v>
      </c>
    </row>
    <row r="9" spans="1:2" x14ac:dyDescent="0.15">
      <c r="A9" t="s">
        <v>119</v>
      </c>
      <c r="B9" s="5" t="s">
        <v>120</v>
      </c>
    </row>
    <row r="10" spans="1:2" x14ac:dyDescent="0.15">
      <c r="B10" t="s">
        <v>121</v>
      </c>
    </row>
    <row r="11" spans="1:2" x14ac:dyDescent="0.15">
      <c r="B11" t="s">
        <v>122</v>
      </c>
    </row>
    <row r="14" spans="1:2" x14ac:dyDescent="0.15">
      <c r="B14" s="5" t="s">
        <v>123</v>
      </c>
    </row>
    <row r="20" spans="2:2" x14ac:dyDescent="0.15">
      <c r="B20" s="8" t="s">
        <v>23</v>
      </c>
    </row>
    <row r="21" spans="2:2" x14ac:dyDescent="0.15">
      <c r="B21" s="8" t="s">
        <v>27</v>
      </c>
    </row>
    <row r="22" spans="2:2" x14ac:dyDescent="0.15">
      <c r="B22" s="8" t="s">
        <v>32</v>
      </c>
    </row>
    <row r="23" spans="2:2" x14ac:dyDescent="0.15">
      <c r="B23" s="8" t="s">
        <v>36</v>
      </c>
    </row>
    <row r="24" spans="2:2" x14ac:dyDescent="0.15">
      <c r="B24" s="8" t="s">
        <v>40</v>
      </c>
    </row>
    <row r="25" spans="2:2" x14ac:dyDescent="0.15">
      <c r="B25" s="8" t="s">
        <v>44</v>
      </c>
    </row>
    <row r="26" spans="2:2" x14ac:dyDescent="0.15">
      <c r="B26" s="8" t="s">
        <v>47</v>
      </c>
    </row>
    <row r="27" spans="2:2" x14ac:dyDescent="0.15">
      <c r="B27" s="8" t="s">
        <v>78</v>
      </c>
    </row>
    <row r="28" spans="2:2" x14ac:dyDescent="0.15">
      <c r="B28" s="8" t="s">
        <v>81</v>
      </c>
    </row>
    <row r="29" spans="2:2" x14ac:dyDescent="0.15">
      <c r="B29" s="8" t="s">
        <v>61</v>
      </c>
    </row>
    <row r="30" spans="2:2" x14ac:dyDescent="0.15">
      <c r="B30" s="8" t="s">
        <v>64</v>
      </c>
    </row>
    <row r="31" spans="2:2" x14ac:dyDescent="0.15">
      <c r="B31" s="8" t="s">
        <v>65</v>
      </c>
    </row>
    <row r="32" spans="2:2" x14ac:dyDescent="0.15">
      <c r="B32" s="8" t="s">
        <v>67</v>
      </c>
    </row>
    <row r="33" spans="2:4" x14ac:dyDescent="0.15">
      <c r="B33" s="8" t="s">
        <v>68</v>
      </c>
    </row>
    <row r="34" spans="2:4" x14ac:dyDescent="0.15">
      <c r="B34" s="8" t="s">
        <v>50</v>
      </c>
      <c r="D34" s="5"/>
    </row>
    <row r="35" spans="2:4" x14ac:dyDescent="0.15">
      <c r="B35" s="8" t="s">
        <v>52</v>
      </c>
      <c r="D35" s="5"/>
    </row>
    <row r="36" spans="2:4" x14ac:dyDescent="0.15">
      <c r="B36" s="8" t="s">
        <v>71</v>
      </c>
      <c r="D36" s="5"/>
    </row>
    <row r="37" spans="2:4" x14ac:dyDescent="0.15">
      <c r="B37" s="8" t="s">
        <v>57</v>
      </c>
      <c r="D37" s="5"/>
    </row>
    <row r="38" spans="2:4" x14ac:dyDescent="0.15">
      <c r="B38" s="8" t="s">
        <v>60</v>
      </c>
      <c r="D38" s="5"/>
    </row>
    <row r="39" spans="2:4" x14ac:dyDescent="0.15">
      <c r="B39" s="8" t="s">
        <v>79</v>
      </c>
      <c r="D39" s="5"/>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23</v>
      </c>
    </row>
    <row r="3" spans="1:2" ht="16" customHeight="1" x14ac:dyDescent="0.2">
      <c r="B3" s="23" t="s">
        <v>124</v>
      </c>
    </row>
    <row r="4" spans="1:2" ht="16" customHeight="1" x14ac:dyDescent="0.2">
      <c r="B4" s="23" t="s">
        <v>125</v>
      </c>
    </row>
    <row r="5" spans="1:2" ht="16" customHeight="1" x14ac:dyDescent="0.2">
      <c r="B5" s="23" t="s">
        <v>126</v>
      </c>
    </row>
    <row r="6" spans="1:2" ht="16" customHeight="1" x14ac:dyDescent="0.2">
      <c r="B6" s="23" t="s">
        <v>127</v>
      </c>
    </row>
    <row r="7" spans="1:2" ht="16" customHeight="1" x14ac:dyDescent="0.2">
      <c r="B7" s="23" t="s">
        <v>128</v>
      </c>
    </row>
    <row r="8" spans="1:2" x14ac:dyDescent="0.15">
      <c r="A8" t="s">
        <v>129</v>
      </c>
      <c r="B8" t="s">
        <v>130</v>
      </c>
    </row>
    <row r="9" spans="1:2" x14ac:dyDescent="0.15">
      <c r="A9" t="s">
        <v>131</v>
      </c>
      <c r="B9" t="s">
        <v>132</v>
      </c>
    </row>
    <row r="10" spans="1:2" x14ac:dyDescent="0.15">
      <c r="B10" t="s">
        <v>133</v>
      </c>
    </row>
    <row r="11" spans="1:2" x14ac:dyDescent="0.15">
      <c r="B11" t="s">
        <v>134</v>
      </c>
    </row>
    <row r="14" spans="1:2" x14ac:dyDescent="0.15">
      <c r="B14" t="s">
        <v>135</v>
      </c>
    </row>
    <row r="20" spans="2:2" x14ac:dyDescent="0.15">
      <c r="B20" t="s">
        <v>136</v>
      </c>
    </row>
    <row r="21" spans="2:2" x14ac:dyDescent="0.15">
      <c r="B21" t="s">
        <v>137</v>
      </c>
    </row>
    <row r="22" spans="2:2" x14ac:dyDescent="0.15">
      <c r="B22" t="s">
        <v>138</v>
      </c>
    </row>
    <row r="23" spans="2:2" x14ac:dyDescent="0.15">
      <c r="B23" t="s">
        <v>139</v>
      </c>
    </row>
    <row r="24" spans="2:2" x14ac:dyDescent="0.15">
      <c r="B24" t="s">
        <v>40</v>
      </c>
    </row>
    <row r="25" spans="2:2" x14ac:dyDescent="0.15">
      <c r="B25" t="s">
        <v>140</v>
      </c>
    </row>
    <row r="26" spans="2:2" x14ac:dyDescent="0.15">
      <c r="B26" t="s">
        <v>141</v>
      </c>
    </row>
    <row r="27" spans="2:2" x14ac:dyDescent="0.15">
      <c r="B27" t="s">
        <v>142</v>
      </c>
    </row>
    <row r="28" spans="2:2" x14ac:dyDescent="0.15">
      <c r="B28" t="s">
        <v>143</v>
      </c>
    </row>
    <row r="29" spans="2:2" x14ac:dyDescent="0.15">
      <c r="B29" t="s">
        <v>144</v>
      </c>
    </row>
    <row r="30" spans="2:2" x14ac:dyDescent="0.15">
      <c r="B30" t="s">
        <v>145</v>
      </c>
    </row>
    <row r="31" spans="2:2" x14ac:dyDescent="0.15">
      <c r="B31" t="s">
        <v>146</v>
      </c>
    </row>
    <row r="32" spans="2:2" x14ac:dyDescent="0.15">
      <c r="B32" t="s">
        <v>147</v>
      </c>
    </row>
    <row r="33" spans="2:2" x14ac:dyDescent="0.15">
      <c r="B33" t="s">
        <v>148</v>
      </c>
    </row>
    <row r="34" spans="2:2" x14ac:dyDescent="0.15">
      <c r="B34" t="s">
        <v>149</v>
      </c>
    </row>
    <row r="35" spans="2:2" x14ac:dyDescent="0.15">
      <c r="B35" t="s">
        <v>52</v>
      </c>
    </row>
    <row r="36" spans="2:2" x14ac:dyDescent="0.15">
      <c r="B36" t="s">
        <v>150</v>
      </c>
    </row>
    <row r="37" spans="2:2" x14ac:dyDescent="0.15">
      <c r="B37" t="s">
        <v>151</v>
      </c>
    </row>
    <row r="38" spans="2:2" x14ac:dyDescent="0.15">
      <c r="B38" t="s">
        <v>152</v>
      </c>
    </row>
    <row r="39" spans="2:2" x14ac:dyDescent="0.15">
      <c r="B39" t="s">
        <v>153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
    </row>
    <row r="2" spans="1:2" x14ac:dyDescent="0.15">
      <c r="B2" s="5" t="s">
        <v>36</v>
      </c>
    </row>
    <row r="3" spans="1:2" x14ac:dyDescent="0.15">
      <c r="B3" s="5" t="s">
        <v>154</v>
      </c>
    </row>
    <row r="4" spans="1:2" x14ac:dyDescent="0.15">
      <c r="B4" s="5" t="s">
        <v>155</v>
      </c>
    </row>
    <row r="5" spans="1:2" x14ac:dyDescent="0.15">
      <c r="B5" s="5" t="s">
        <v>156</v>
      </c>
    </row>
    <row r="6" spans="1:2" x14ac:dyDescent="0.15">
      <c r="B6" s="5" t="s">
        <v>157</v>
      </c>
    </row>
    <row r="7" spans="1:2" x14ac:dyDescent="0.15">
      <c r="B7" s="5" t="s">
        <v>158</v>
      </c>
    </row>
    <row r="8" spans="1:2" x14ac:dyDescent="0.15">
      <c r="A8" t="s">
        <v>129</v>
      </c>
      <c r="B8" s="5" t="s">
        <v>159</v>
      </c>
    </row>
    <row r="9" spans="1:2" x14ac:dyDescent="0.15">
      <c r="A9" t="s">
        <v>131</v>
      </c>
      <c r="B9" s="5" t="s">
        <v>160</v>
      </c>
    </row>
    <row r="10" spans="1:2" x14ac:dyDescent="0.15">
      <c r="B10" s="5" t="s">
        <v>161</v>
      </c>
    </row>
    <row r="11" spans="1:2" x14ac:dyDescent="0.15">
      <c r="B11" s="5" t="s">
        <v>162</v>
      </c>
    </row>
    <row r="12" spans="1:2" x14ac:dyDescent="0.15">
      <c r="B12" s="5"/>
    </row>
    <row r="13" spans="1:2" x14ac:dyDescent="0.15">
      <c r="B13" s="5"/>
    </row>
    <row r="14" spans="1:2" x14ac:dyDescent="0.15">
      <c r="B14" s="5" t="s">
        <v>163</v>
      </c>
    </row>
    <row r="15" spans="1:2" x14ac:dyDescent="0.15">
      <c r="B15" s="5"/>
    </row>
    <row r="20" spans="2:2" x14ac:dyDescent="0.15">
      <c r="B20" t="s">
        <v>164</v>
      </c>
    </row>
    <row r="21" spans="2:2" x14ac:dyDescent="0.15">
      <c r="B21" t="s">
        <v>165</v>
      </c>
    </row>
    <row r="22" spans="2:2" x14ac:dyDescent="0.15">
      <c r="B22" t="s">
        <v>166</v>
      </c>
    </row>
    <row r="23" spans="2:2" x14ac:dyDescent="0.15">
      <c r="B23" t="s">
        <v>167</v>
      </c>
    </row>
    <row r="24" spans="2:2" x14ac:dyDescent="0.15">
      <c r="B24" t="s">
        <v>168</v>
      </c>
    </row>
    <row r="25" spans="2:2" x14ac:dyDescent="0.15">
      <c r="B25" t="s">
        <v>169</v>
      </c>
    </row>
    <row r="26" spans="2:2" x14ac:dyDescent="0.15">
      <c r="B26" t="s">
        <v>170</v>
      </c>
    </row>
    <row r="27" spans="2:2" x14ac:dyDescent="0.15">
      <c r="B27" t="s">
        <v>171</v>
      </c>
    </row>
    <row r="28" spans="2:2" x14ac:dyDescent="0.15">
      <c r="B28" t="s">
        <v>172</v>
      </c>
    </row>
    <row r="29" spans="2:2" x14ac:dyDescent="0.15">
      <c r="B29" t="s">
        <v>173</v>
      </c>
    </row>
    <row r="30" spans="2:2" x14ac:dyDescent="0.15">
      <c r="B30" t="s">
        <v>174</v>
      </c>
    </row>
    <row r="31" spans="2:2" x14ac:dyDescent="0.15">
      <c r="B31" t="s">
        <v>175</v>
      </c>
    </row>
    <row r="32" spans="2:2" x14ac:dyDescent="0.15">
      <c r="B32" t="s">
        <v>176</v>
      </c>
    </row>
    <row r="33" spans="2:2" x14ac:dyDescent="0.15">
      <c r="B33" t="s">
        <v>177</v>
      </c>
    </row>
    <row r="34" spans="2:2" x14ac:dyDescent="0.15">
      <c r="B34" t="s">
        <v>178</v>
      </c>
    </row>
    <row r="35" spans="2:2" x14ac:dyDescent="0.15">
      <c r="B35" t="s">
        <v>179</v>
      </c>
    </row>
    <row r="36" spans="2:2" x14ac:dyDescent="0.15">
      <c r="B36" t="s">
        <v>180</v>
      </c>
    </row>
    <row r="37" spans="2:2" x14ac:dyDescent="0.15">
      <c r="B37" t="s">
        <v>57</v>
      </c>
    </row>
    <row r="38" spans="2:2" x14ac:dyDescent="0.15">
      <c r="B38" t="s">
        <v>181</v>
      </c>
    </row>
    <row r="39" spans="2:2" x14ac:dyDescent="0.15">
      <c r="B39" t="s">
        <v>182</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27</v>
      </c>
    </row>
    <row r="3" spans="2:2" x14ac:dyDescent="0.15">
      <c r="B3" t="s">
        <v>183</v>
      </c>
    </row>
    <row r="4" spans="2:2" x14ac:dyDescent="0.15">
      <c r="B4" t="s">
        <v>184</v>
      </c>
    </row>
    <row r="5" spans="2:2" x14ac:dyDescent="0.15">
      <c r="B5" t="s">
        <v>185</v>
      </c>
    </row>
    <row r="6" spans="2:2" x14ac:dyDescent="0.15">
      <c r="B6" t="s">
        <v>186</v>
      </c>
    </row>
    <row r="7" spans="2:2" x14ac:dyDescent="0.15">
      <c r="B7" t="s">
        <v>187</v>
      </c>
    </row>
    <row r="8" spans="2:2" ht="16" customHeight="1" x14ac:dyDescent="0.2">
      <c r="B8" s="23" t="s">
        <v>188</v>
      </c>
    </row>
    <row r="9" spans="2:2" x14ac:dyDescent="0.15">
      <c r="B9" t="s">
        <v>189</v>
      </c>
    </row>
    <row r="10" spans="2:2" x14ac:dyDescent="0.15">
      <c r="B10" s="5" t="s">
        <v>190</v>
      </c>
    </row>
    <row r="11" spans="2:2" x14ac:dyDescent="0.15">
      <c r="B11" s="5" t="s">
        <v>191</v>
      </c>
    </row>
    <row r="14" spans="2:2" x14ac:dyDescent="0.15">
      <c r="B14" t="s">
        <v>192</v>
      </c>
    </row>
    <row r="20" spans="2:2" x14ac:dyDescent="0.15">
      <c r="B20" t="s">
        <v>193</v>
      </c>
    </row>
    <row r="21" spans="2:2" x14ac:dyDescent="0.15">
      <c r="B21" t="s">
        <v>194</v>
      </c>
    </row>
    <row r="22" spans="2:2" x14ac:dyDescent="0.15">
      <c r="B22" t="s">
        <v>195</v>
      </c>
    </row>
    <row r="23" spans="2:2" x14ac:dyDescent="0.15">
      <c r="B23" t="s">
        <v>196</v>
      </c>
    </row>
    <row r="24" spans="2:2" x14ac:dyDescent="0.15">
      <c r="B24" t="s">
        <v>40</v>
      </c>
    </row>
    <row r="25" spans="2:2" x14ac:dyDescent="0.15">
      <c r="B25" t="s">
        <v>197</v>
      </c>
    </row>
    <row r="26" spans="2:2" x14ac:dyDescent="0.15">
      <c r="B26" t="s">
        <v>198</v>
      </c>
    </row>
    <row r="27" spans="2:2" x14ac:dyDescent="0.15">
      <c r="B27" t="s">
        <v>199</v>
      </c>
    </row>
    <row r="28" spans="2:2" x14ac:dyDescent="0.15">
      <c r="B28" t="s">
        <v>200</v>
      </c>
    </row>
    <row r="29" spans="2:2" x14ac:dyDescent="0.15">
      <c r="B29" t="s">
        <v>201</v>
      </c>
    </row>
    <row r="30" spans="2:2" x14ac:dyDescent="0.15">
      <c r="B30" t="s">
        <v>202</v>
      </c>
    </row>
    <row r="31" spans="2:2" x14ac:dyDescent="0.15">
      <c r="B31" t="s">
        <v>203</v>
      </c>
    </row>
    <row r="32" spans="2:2" x14ac:dyDescent="0.15">
      <c r="B32" t="s">
        <v>204</v>
      </c>
    </row>
    <row r="33" spans="2:2" x14ac:dyDescent="0.15">
      <c r="B33" t="s">
        <v>205</v>
      </c>
    </row>
    <row r="34" spans="2:2" x14ac:dyDescent="0.15">
      <c r="B34" t="s">
        <v>206</v>
      </c>
    </row>
    <row r="35" spans="2:2" x14ac:dyDescent="0.15">
      <c r="B35" t="s">
        <v>207</v>
      </c>
    </row>
    <row r="36" spans="2:2" x14ac:dyDescent="0.15">
      <c r="B36" t="s">
        <v>208</v>
      </c>
    </row>
    <row r="37" spans="2:2" x14ac:dyDescent="0.15">
      <c r="B37" t="s">
        <v>57</v>
      </c>
    </row>
    <row r="38" spans="2:2" x14ac:dyDescent="0.15">
      <c r="B38" t="s">
        <v>209</v>
      </c>
    </row>
    <row r="39" spans="2:2" x14ac:dyDescent="0.15">
      <c r="B39" t="s">
        <v>210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32</v>
      </c>
    </row>
    <row r="3" spans="2:2" ht="16" customHeight="1" x14ac:dyDescent="0.2">
      <c r="B3" s="23" t="s">
        <v>211</v>
      </c>
    </row>
    <row r="4" spans="2:2" ht="16" customHeight="1" x14ac:dyDescent="0.2">
      <c r="B4" s="23" t="s">
        <v>212</v>
      </c>
    </row>
    <row r="5" spans="2:2" x14ac:dyDescent="0.15">
      <c r="B5" t="s">
        <v>213</v>
      </c>
    </row>
    <row r="6" spans="2:2" ht="16" customHeight="1" x14ac:dyDescent="0.2">
      <c r="B6" s="23" t="s">
        <v>214</v>
      </c>
    </row>
    <row r="7" spans="2:2" ht="16" customHeight="1" x14ac:dyDescent="0.2">
      <c r="B7" s="23" t="s">
        <v>215</v>
      </c>
    </row>
    <row r="8" spans="2:2" x14ac:dyDescent="0.15">
      <c r="B8" t="s">
        <v>216</v>
      </c>
    </row>
    <row r="9" spans="2:2" x14ac:dyDescent="0.15">
      <c r="B9" t="s">
        <v>217</v>
      </c>
    </row>
    <row r="10" spans="2:2" x14ac:dyDescent="0.15">
      <c r="B10" t="s">
        <v>218</v>
      </c>
    </row>
    <row r="11" spans="2:2" x14ac:dyDescent="0.15">
      <c r="B11" t="s">
        <v>219</v>
      </c>
    </row>
    <row r="14" spans="2:2" ht="16" customHeight="1" x14ac:dyDescent="0.2">
      <c r="B14" s="23" t="s">
        <v>220</v>
      </c>
    </row>
    <row r="20" spans="2:2" x14ac:dyDescent="0.15">
      <c r="B20" t="s">
        <v>221</v>
      </c>
    </row>
    <row r="21" spans="2:2" x14ac:dyDescent="0.15">
      <c r="B21" t="s">
        <v>222</v>
      </c>
    </row>
    <row r="22" spans="2:2" x14ac:dyDescent="0.15">
      <c r="B22" t="s">
        <v>166</v>
      </c>
    </row>
    <row r="23" spans="2:2" x14ac:dyDescent="0.15">
      <c r="B23" t="s">
        <v>223</v>
      </c>
    </row>
    <row r="24" spans="2:2" x14ac:dyDescent="0.15">
      <c r="B24" t="s">
        <v>40</v>
      </c>
    </row>
    <row r="25" spans="2:2" x14ac:dyDescent="0.15">
      <c r="B25" t="s">
        <v>224</v>
      </c>
    </row>
    <row r="26" spans="2:2" x14ac:dyDescent="0.15">
      <c r="B26" t="s">
        <v>170</v>
      </c>
    </row>
    <row r="27" spans="2:2" x14ac:dyDescent="0.15">
      <c r="B27" t="s">
        <v>225</v>
      </c>
    </row>
    <row r="28" spans="2:2" x14ac:dyDescent="0.15">
      <c r="B28" t="s">
        <v>226</v>
      </c>
    </row>
    <row r="29" spans="2:2" x14ac:dyDescent="0.15">
      <c r="B29" t="s">
        <v>227</v>
      </c>
    </row>
    <row r="30" spans="2:2" x14ac:dyDescent="0.15">
      <c r="B30" t="s">
        <v>228</v>
      </c>
    </row>
    <row r="31" spans="2:2" x14ac:dyDescent="0.15">
      <c r="B31" t="s">
        <v>229</v>
      </c>
    </row>
    <row r="32" spans="2:2" x14ac:dyDescent="0.15">
      <c r="B32" t="s">
        <v>230</v>
      </c>
    </row>
    <row r="33" spans="2:2" x14ac:dyDescent="0.15">
      <c r="B33" t="s">
        <v>231</v>
      </c>
    </row>
    <row r="34" spans="2:2" x14ac:dyDescent="0.15">
      <c r="B34" t="s">
        <v>232</v>
      </c>
    </row>
    <row r="35" spans="2:2" x14ac:dyDescent="0.15">
      <c r="B35" t="s">
        <v>207</v>
      </c>
    </row>
    <row r="36" spans="2:2" x14ac:dyDescent="0.15">
      <c r="B36" t="s">
        <v>233</v>
      </c>
    </row>
    <row r="37" spans="2:2" x14ac:dyDescent="0.15">
      <c r="B37" t="s">
        <v>151</v>
      </c>
    </row>
    <row r="38" spans="2:2" x14ac:dyDescent="0.15">
      <c r="B38" t="s">
        <v>234</v>
      </c>
    </row>
    <row r="39" spans="2:2" x14ac:dyDescent="0.15">
      <c r="B39" t="s">
        <v>235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61</v>
      </c>
    </row>
    <row r="3" spans="2:2" x14ac:dyDescent="0.15">
      <c r="B3" t="s">
        <v>236</v>
      </c>
    </row>
    <row r="4" spans="2:2" x14ac:dyDescent="0.15">
      <c r="B4" t="s">
        <v>237</v>
      </c>
    </row>
    <row r="5" spans="2:2" x14ac:dyDescent="0.15">
      <c r="B5" t="s">
        <v>238</v>
      </c>
    </row>
    <row r="6" spans="2:2" x14ac:dyDescent="0.15">
      <c r="B6" t="s">
        <v>239</v>
      </c>
    </row>
    <row r="7" spans="2:2" x14ac:dyDescent="0.15">
      <c r="B7" t="s">
        <v>240</v>
      </c>
    </row>
    <row r="8" spans="2:2" x14ac:dyDescent="0.15">
      <c r="B8" t="s">
        <v>241</v>
      </c>
    </row>
    <row r="9" spans="2:2" x14ac:dyDescent="0.15">
      <c r="B9" t="s">
        <v>242</v>
      </c>
    </row>
    <row r="10" spans="2:2" x14ac:dyDescent="0.15">
      <c r="B10" t="s">
        <v>243</v>
      </c>
    </row>
    <row r="11" spans="2:2" x14ac:dyDescent="0.15">
      <c r="B11" t="s">
        <v>244</v>
      </c>
    </row>
    <row r="14" spans="2:2" x14ac:dyDescent="0.15">
      <c r="B14" t="s">
        <v>245</v>
      </c>
    </row>
    <row r="20" spans="2:2" x14ac:dyDescent="0.15">
      <c r="B20" t="s">
        <v>246</v>
      </c>
    </row>
    <row r="21" spans="2:2" x14ac:dyDescent="0.15">
      <c r="B21" t="s">
        <v>247</v>
      </c>
    </row>
    <row r="22" spans="2:2" x14ac:dyDescent="0.15">
      <c r="B22" t="s">
        <v>248</v>
      </c>
    </row>
    <row r="23" spans="2:2" x14ac:dyDescent="0.15">
      <c r="B23" t="s">
        <v>249</v>
      </c>
    </row>
    <row r="24" spans="2:2" x14ac:dyDescent="0.15">
      <c r="B24" t="s">
        <v>40</v>
      </c>
    </row>
    <row r="25" spans="2:2" x14ac:dyDescent="0.15">
      <c r="B25" t="s">
        <v>250</v>
      </c>
    </row>
    <row r="26" spans="2:2" x14ac:dyDescent="0.15">
      <c r="B26" t="s">
        <v>251</v>
      </c>
    </row>
    <row r="27" spans="2:2" x14ac:dyDescent="0.15">
      <c r="B27" t="s">
        <v>252</v>
      </c>
    </row>
    <row r="28" spans="2:2" x14ac:dyDescent="0.15">
      <c r="B28" t="s">
        <v>253</v>
      </c>
    </row>
    <row r="29" spans="2:2" x14ac:dyDescent="0.15">
      <c r="B29" t="s">
        <v>254</v>
      </c>
    </row>
    <row r="30" spans="2:2" x14ac:dyDescent="0.15">
      <c r="B30" t="s">
        <v>255</v>
      </c>
    </row>
    <row r="31" spans="2:2" x14ac:dyDescent="0.15">
      <c r="B31" t="s">
        <v>256</v>
      </c>
    </row>
    <row r="32" spans="2:2" x14ac:dyDescent="0.15">
      <c r="B32" t="s">
        <v>257</v>
      </c>
    </row>
    <row r="33" spans="2:2" x14ac:dyDescent="0.15">
      <c r="B33" t="s">
        <v>258</v>
      </c>
    </row>
    <row r="34" spans="2:2" x14ac:dyDescent="0.15">
      <c r="B34" t="s">
        <v>259</v>
      </c>
    </row>
    <row r="35" spans="2:2" x14ac:dyDescent="0.15">
      <c r="B35" t="s">
        <v>260</v>
      </c>
    </row>
    <row r="36" spans="2:2" x14ac:dyDescent="0.15">
      <c r="B36" t="s">
        <v>150</v>
      </c>
    </row>
    <row r="37" spans="2:2" x14ac:dyDescent="0.15">
      <c r="B37" t="s">
        <v>57</v>
      </c>
    </row>
    <row r="38" spans="2:2" x14ac:dyDescent="0.15">
      <c r="B38" t="s">
        <v>261</v>
      </c>
    </row>
    <row r="39" spans="2:2" x14ac:dyDescent="0.15">
      <c r="B39" t="s">
        <v>262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Patrick Dominique Vibild</cp:lastModifiedBy>
  <cp:revision>196</cp:revision>
  <dcterms:created xsi:type="dcterms:W3CDTF">2020-07-27T15:42:24Z</dcterms:created>
  <dcterms:modified xsi:type="dcterms:W3CDTF">2024-07-25T01:55:01Z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