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7A2562FA-E52C-5546-BDAD-457C761F7EA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H23" i="2" s="1"/>
  <c r="U23" i="2"/>
  <c r="T23" i="2"/>
  <c r="S23" i="2"/>
  <c r="R23" i="2"/>
  <c r="Q23" i="2"/>
  <c r="P23" i="2"/>
  <c r="O23" i="2"/>
  <c r="N23" i="2"/>
  <c r="M23" i="2"/>
  <c r="I23" i="2"/>
  <c r="B23" i="2"/>
  <c r="GK22" i="2"/>
  <c r="V22" i="2"/>
  <c r="U22" i="2"/>
  <c r="T22" i="2"/>
  <c r="S22" i="2"/>
  <c r="R22" i="2"/>
  <c r="Q22" i="2"/>
  <c r="P22" i="2"/>
  <c r="O22" i="2"/>
  <c r="N22" i="2"/>
  <c r="M22" i="2"/>
  <c r="I22" i="2"/>
  <c r="H22" i="2"/>
  <c r="GK21" i="2"/>
  <c r="V21" i="2"/>
  <c r="H21" i="2" s="1"/>
  <c r="U21" i="2"/>
  <c r="T21" i="2"/>
  <c r="S21" i="2"/>
  <c r="R21" i="2"/>
  <c r="Q21" i="2"/>
  <c r="P21" i="2"/>
  <c r="O21" i="2"/>
  <c r="N21" i="2"/>
  <c r="M21" i="2"/>
  <c r="I21" i="2"/>
  <c r="GK20" i="2"/>
  <c r="V20" i="2"/>
  <c r="H20" i="2" s="1"/>
  <c r="U20" i="2"/>
  <c r="T20" i="2"/>
  <c r="S20" i="2"/>
  <c r="R20" i="2"/>
  <c r="Q20" i="2"/>
  <c r="P20" i="2"/>
  <c r="O20" i="2"/>
  <c r="N20" i="2"/>
  <c r="M20" i="2"/>
  <c r="I20" i="2"/>
  <c r="GK19" i="2"/>
  <c r="V19" i="2"/>
  <c r="H19" i="2" s="1"/>
  <c r="U19" i="2"/>
  <c r="T19" i="2"/>
  <c r="S19" i="2"/>
  <c r="R19" i="2"/>
  <c r="Q19" i="2"/>
  <c r="P19" i="2"/>
  <c r="O19" i="2"/>
  <c r="N19" i="2"/>
  <c r="M19" i="2"/>
  <c r="I19" i="2"/>
  <c r="GK18" i="2"/>
  <c r="V18" i="2"/>
  <c r="U18" i="2"/>
  <c r="T18" i="2"/>
  <c r="S18" i="2"/>
  <c r="R18" i="2"/>
  <c r="Q18" i="2"/>
  <c r="P18" i="2"/>
  <c r="O18" i="2"/>
  <c r="N18" i="2"/>
  <c r="M18" i="2"/>
  <c r="I18" i="2"/>
  <c r="H18" i="2"/>
  <c r="GK17" i="2"/>
  <c r="V17" i="2"/>
  <c r="U17" i="2"/>
  <c r="T17" i="2"/>
  <c r="S17" i="2"/>
  <c r="R17" i="2"/>
  <c r="Q17" i="2"/>
  <c r="P17" i="2"/>
  <c r="O17" i="2"/>
  <c r="N17" i="2"/>
  <c r="M17" i="2"/>
  <c r="I17" i="2"/>
  <c r="H17" i="2"/>
  <c r="GK16" i="2"/>
  <c r="V16" i="2"/>
  <c r="U16" i="2"/>
  <c r="T16" i="2"/>
  <c r="S16" i="2"/>
  <c r="R16" i="2"/>
  <c r="Q16" i="2"/>
  <c r="P16" i="2"/>
  <c r="O16" i="2"/>
  <c r="N16" i="2"/>
  <c r="M16" i="2"/>
  <c r="I16" i="2"/>
  <c r="H16" i="2"/>
  <c r="GK15" i="2"/>
  <c r="V15" i="2"/>
  <c r="U15" i="2"/>
  <c r="T15" i="2"/>
  <c r="S15" i="2"/>
  <c r="R15" i="2"/>
  <c r="Q15" i="2"/>
  <c r="P15" i="2"/>
  <c r="O15" i="2"/>
  <c r="N15" i="2"/>
  <c r="M15" i="2"/>
  <c r="I15" i="2"/>
  <c r="H15" i="2"/>
  <c r="GK14" i="2"/>
  <c r="V14" i="2"/>
  <c r="U14" i="2"/>
  <c r="T14" i="2"/>
  <c r="S14" i="2"/>
  <c r="R14" i="2"/>
  <c r="Q14" i="2"/>
  <c r="P14" i="2"/>
  <c r="O14" i="2"/>
  <c r="N14" i="2"/>
  <c r="M14" i="2"/>
  <c r="I14" i="2"/>
  <c r="H14" i="2"/>
  <c r="GK13" i="2"/>
  <c r="V13" i="2"/>
  <c r="H13" i="2" s="1"/>
  <c r="U13" i="2"/>
  <c r="T13" i="2"/>
  <c r="S13" i="2"/>
  <c r="R13" i="2"/>
  <c r="Q13" i="2"/>
  <c r="P13" i="2"/>
  <c r="O13" i="2"/>
  <c r="N13" i="2"/>
  <c r="M13" i="2"/>
  <c r="I13" i="2"/>
  <c r="D13" i="2"/>
  <c r="GK12" i="2"/>
  <c r="V12" i="2"/>
  <c r="U12" i="2"/>
  <c r="T12" i="2"/>
  <c r="S12" i="2"/>
  <c r="R12" i="2"/>
  <c r="Q12" i="2"/>
  <c r="P12" i="2"/>
  <c r="O12" i="2"/>
  <c r="N12" i="2"/>
  <c r="M12" i="2"/>
  <c r="I12" i="2"/>
  <c r="H12" i="2"/>
  <c r="C12" i="2"/>
  <c r="GK11" i="2"/>
  <c r="V11" i="2"/>
  <c r="U11" i="2"/>
  <c r="T11" i="2"/>
  <c r="S11" i="2"/>
  <c r="R11" i="2"/>
  <c r="Q11" i="2"/>
  <c r="P11" i="2"/>
  <c r="O11" i="2"/>
  <c r="N11" i="2"/>
  <c r="M11" i="2"/>
  <c r="I11" i="2"/>
  <c r="H11" i="2"/>
  <c r="AT12" i="1" s="1"/>
  <c r="GK10" i="2"/>
  <c r="V10" i="2"/>
  <c r="U10" i="2"/>
  <c r="T10" i="2"/>
  <c r="S10" i="2"/>
  <c r="R10" i="2"/>
  <c r="Q10" i="2"/>
  <c r="P10" i="2"/>
  <c r="O10" i="2"/>
  <c r="N10" i="2"/>
  <c r="M10" i="2"/>
  <c r="I10" i="2"/>
  <c r="H10" i="2"/>
  <c r="GK9" i="2"/>
  <c r="V9" i="2"/>
  <c r="U9" i="2"/>
  <c r="T9" i="2"/>
  <c r="S9" i="2"/>
  <c r="R9" i="2"/>
  <c r="Q9" i="2"/>
  <c r="Q10" i="1" s="1"/>
  <c r="P9" i="2"/>
  <c r="O9" i="2"/>
  <c r="N9" i="2"/>
  <c r="M9" i="2"/>
  <c r="I9" i="2"/>
  <c r="H9" i="2"/>
  <c r="D9" i="2"/>
  <c r="C9" i="2"/>
  <c r="B9" i="2"/>
  <c r="GK8" i="2"/>
  <c r="V8" i="2"/>
  <c r="H8" i="2" s="1"/>
  <c r="U8" i="2"/>
  <c r="T8" i="2"/>
  <c r="S8" i="2"/>
  <c r="R8" i="2"/>
  <c r="Q8" i="2"/>
  <c r="P8" i="2"/>
  <c r="O8" i="2"/>
  <c r="N8" i="2"/>
  <c r="M8" i="2"/>
  <c r="I8" i="2"/>
  <c r="D8" i="2"/>
  <c r="C8" i="2"/>
  <c r="B8" i="2"/>
  <c r="GK7" i="2"/>
  <c r="V7" i="2"/>
  <c r="H7" i="2" s="1"/>
  <c r="U7" i="2"/>
  <c r="T7" i="2"/>
  <c r="S7" i="2"/>
  <c r="S8" i="1" s="1"/>
  <c r="R7" i="2"/>
  <c r="Q7" i="2"/>
  <c r="P7" i="2"/>
  <c r="O7" i="2"/>
  <c r="N7" i="2"/>
  <c r="M7" i="2"/>
  <c r="I7" i="2"/>
  <c r="D7" i="2"/>
  <c r="C7" i="2"/>
  <c r="CO8" i="1" s="1"/>
  <c r="B7" i="2"/>
  <c r="GK6" i="2"/>
  <c r="V6" i="2"/>
  <c r="H6" i="2" s="1"/>
  <c r="U6" i="2"/>
  <c r="T6" i="2"/>
  <c r="S6" i="2"/>
  <c r="R6" i="2"/>
  <c r="Q6" i="2"/>
  <c r="P6" i="2"/>
  <c r="O6" i="2"/>
  <c r="N6" i="2"/>
  <c r="M6" i="2"/>
  <c r="I6" i="2"/>
  <c r="D6" i="2"/>
  <c r="C6" i="2"/>
  <c r="GK5" i="2"/>
  <c r="V5" i="2"/>
  <c r="U5" i="2"/>
  <c r="T5" i="2"/>
  <c r="S5" i="2"/>
  <c r="R5" i="2"/>
  <c r="Q5" i="2"/>
  <c r="P5" i="2"/>
  <c r="O5" i="2"/>
  <c r="N5" i="2"/>
  <c r="M5" i="2"/>
  <c r="I5" i="2"/>
  <c r="H5" i="2"/>
  <c r="D5" i="2"/>
  <c r="C5" i="2"/>
  <c r="GK4" i="2"/>
  <c r="V4" i="2"/>
  <c r="H4" i="2" s="1"/>
  <c r="U4" i="2"/>
  <c r="T4" i="2"/>
  <c r="S4" i="2"/>
  <c r="R4" i="2"/>
  <c r="Q4" i="2"/>
  <c r="P4" i="2"/>
  <c r="O4" i="2"/>
  <c r="O5" i="1" s="1"/>
  <c r="N4" i="2"/>
  <c r="M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GK100"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GK96"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GK95"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GK91"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GK90"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GK86"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GK85"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GK81"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GK80"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GK76"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GK75"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GK71"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GK70"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GK66"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GK65"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GK61"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GK60"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GK56"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GK55"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GK54"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GK51"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GK50"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L12" i="1"/>
  <c r="AK12" i="1"/>
  <c r="AJ12" i="1"/>
  <c r="AI12" i="1"/>
  <c r="AB12" i="1"/>
  <c r="AA12" i="1"/>
  <c r="Z12" i="1"/>
  <c r="Y12" i="1"/>
  <c r="X12" i="1"/>
  <c r="W12" i="1"/>
  <c r="U12" i="1"/>
  <c r="T12" i="1"/>
  <c r="S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U9" i="1"/>
  <c r="T9" i="1"/>
  <c r="S9" i="1"/>
  <c r="R9" i="1"/>
  <c r="Q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M8" i="1"/>
  <c r="AK8" i="1"/>
  <c r="AJ8" i="1"/>
  <c r="AI8" i="1"/>
  <c r="AB8" i="1"/>
  <c r="AA8" i="1"/>
  <c r="Z8" i="1"/>
  <c r="Y8" i="1"/>
  <c r="X8" i="1"/>
  <c r="W8" i="1"/>
  <c r="U8" i="1"/>
  <c r="T8" i="1"/>
  <c r="R8" i="1"/>
  <c r="Q8" i="1"/>
  <c r="P8" i="1"/>
  <c r="O8" i="1"/>
  <c r="N8" i="1"/>
  <c r="M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T7" i="1"/>
  <c r="S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B5" i="1"/>
  <c r="AA5" i="1"/>
  <c r="Z5" i="1"/>
  <c r="Y5" i="1"/>
  <c r="X5" i="1"/>
  <c r="W5" i="1"/>
  <c r="U5" i="1"/>
  <c r="T5" i="1"/>
  <c r="S5" i="1"/>
  <c r="R5" i="1"/>
  <c r="Q5" i="1"/>
  <c r="P5" i="1"/>
  <c r="N5" i="1"/>
  <c r="M5" i="1"/>
  <c r="L5" i="1"/>
  <c r="K5" i="1"/>
  <c r="J5" i="1"/>
  <c r="I5" i="1"/>
  <c r="H5" i="1"/>
  <c r="G5" i="1"/>
  <c r="E5" i="1"/>
  <c r="D5" i="1"/>
  <c r="C5" i="1"/>
  <c r="B5" i="1"/>
  <c r="A5" i="1"/>
  <c r="AA4" i="1"/>
  <c r="J4" i="1"/>
  <c r="I4" i="1"/>
  <c r="H4" i="1"/>
  <c r="F4" i="1"/>
  <c r="D4" i="1"/>
  <c r="B4" i="1"/>
  <c r="A4" i="1"/>
  <c r="AT14" i="1" l="1"/>
  <c r="AL14" i="1"/>
  <c r="F14" i="1"/>
  <c r="AT7" i="1"/>
  <c r="AL7" i="1"/>
  <c r="F7" i="1"/>
  <c r="AT9" i="1"/>
  <c r="AL9" i="1"/>
  <c r="F9" i="1"/>
  <c r="AL5" i="1"/>
  <c r="F5" i="1"/>
  <c r="AT5" i="1"/>
  <c r="L8" i="1"/>
  <c r="FE8" i="1"/>
  <c r="AT8" i="1"/>
  <c r="F8" i="1"/>
  <c r="AL8" i="1"/>
  <c r="FE6" i="1"/>
  <c r="FE11" i="1"/>
</calcChain>
</file>

<file path=xl/sharedStrings.xml><?xml version="1.0" encoding="utf-8"?>
<sst xmlns="http://schemas.openxmlformats.org/spreadsheetml/2006/main" count="869" uniqueCount="697">
  <si>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</si>
  <si>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</si>
  <si>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</si>
  <si>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</si>
  <si>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</si>
  <si>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</si>
  <si>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</si>
  <si>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</si>
  <si>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</si>
  <si>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</si>
  <si>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</si>
  <si>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</si>
  <si>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</si>
  <si>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</si>
  <si>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</si>
  <si>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</si>
  <si>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</si>
  <si>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</si>
  <si>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</si>
  <si>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</si>
  <si>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</si>
  <si>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</si>
  <si>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</si>
  <si>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</si>
  <si>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</si>
  <si>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</si>
  <si>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</si>
  <si>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</si>
  <si>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</si>
  <si>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</si>
  <si>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</si>
  <si>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</si>
  <si>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</si>
  <si>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</si>
  <si>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</si>
  <si>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</si>
  <si>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</si>
  <si>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</si>
  <si>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</si>
  <si>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</si>
  <si>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</si>
  <si>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</si>
  <si>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</si>
  <si>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</si>
  <si>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</si>
  <si>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</si>
  <si>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</si>
  <si>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</si>
  <si>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</si>
  <si>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</si>
  <si>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</si>
  <si>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</si>
  <si>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</si>
  <si>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</si>
  <si>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</si>
  <si>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</si>
  <si>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</si>
  <si>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</si>
  <si>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</si>
  <si>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</si>
  <si>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</si>
  <si>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</si>
  <si>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</si>
  <si>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</si>
  <si>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</si>
  <si>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</si>
  <si>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</si>
  <si>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</si>
  <si>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</si>
  <si>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</si>
  <si>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</si>
  <si>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</si>
  <si>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</si>
  <si>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</si>
  <si>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</si>
  <si>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</si>
  <si>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</si>
  <si>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</si>
  <si>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</si>
  <si>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</si>
  <si>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</si>
  <si>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</si>
  <si>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</si>
  <si>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</si>
  <si>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</si>
  <si>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</si>
  <si>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</si>
  <si>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</si>
  <si>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</si>
  <si>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</si>
  <si>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</si>
  <si>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</si>
  <si>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</si>
  <si>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</si>
  <si>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</si>
  <si>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</si>
  <si>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</si>
  <si>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</si>
  <si>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</si>
  <si>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</si>
  <si>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</si>
  <si>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</si>
  <si>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</si>
  <si>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</si>
  <si>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</si>
  <si>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</si>
  <si>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</si>
  <si>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</si>
  <si>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</si>
  <si>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</si>
  <si>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</si>
  <si>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</si>
  <si>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</si>
  <si>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</si>
  <si>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</si>
  <si>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</si>
  <si>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</si>
  <si>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</si>
  <si>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</si>
  <si>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</si>
  <si>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</si>
  <si>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</si>
  <si>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</si>
  <si>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</si>
  <si>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</si>
  <si>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</si>
  <si>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</si>
  <si>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</si>
  <si>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</si>
  <si>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</si>
  <si>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</si>
  <si>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</si>
  <si>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</si>
  <si>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</si>
  <si>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</si>
  <si>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</si>
  <si>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</si>
  <si>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</si>
  <si>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</si>
  <si>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</si>
  <si>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</si>
  <si>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</si>
  <si>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</si>
  <si>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</si>
  <si>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</si>
  <si>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</si>
  <si>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</si>
  <si>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</si>
  <si>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</si>
  <si>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</si>
  <si>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</si>
  <si>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</si>
  <si>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</si>
  <si>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</si>
  <si>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</si>
  <si>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</si>
  <si>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</si>
  <si>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</si>
  <si>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</si>
  <si>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</si>
  <si>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</si>
  <si>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</si>
  <si>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</si>
  <si>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</si>
  <si>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</si>
  <si>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</si>
  <si>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</si>
  <si>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</si>
  <si>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</si>
  <si>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</si>
  <si>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</si>
  <si>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</si>
  <si>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</si>
  <si>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</si>
  <si>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</si>
  <si>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</si>
  <si>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</si>
  <si>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</si>
  <si>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</si>
  <si>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</si>
  <si>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</si>
  <si>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</si>
  <si>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</si>
  <si>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</si>
  <si>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</si>
  <si>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</si>
  <si>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</si>
  <si>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</si>
  <si>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</si>
  <si>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</si>
  <si>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</si>
  <si>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</si>
  <si>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</si>
  <si>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</si>
  <si>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</si>
  <si>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</si>
  <si>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</si>
  <si>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</si>
  <si>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</si>
  <si>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</si>
  <si>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</si>
  <si>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</si>
  <si>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</si>
  <si>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</si>
  <si>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</si>
  <si>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</si>
  <si>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</si>
  <si>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</si>
  <si>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</si>
  <si>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</si>
  <si>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</si>
  <si>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</si>
  <si>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</si>
  <si>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</si>
  <si>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</si>
  <si>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</si>
  <si>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</si>
  <si>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</si>
  <si>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</si>
  <si>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</si>
  <si>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</si>
  <si>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</si>
  <si>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</si>
  <si>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</si>
  <si>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</si>
  <si>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</si>
  <si>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</si>
  <si>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</si>
  <si>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</si>
  <si>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</si>
  <si>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</si>
  <si>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</si>
  <si>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</si>
  <si>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</si>
  <si>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</si>
  <si>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</si>
  <si>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</si>
  <si>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</si>
  <si>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</si>
  <si>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</si>
  <si>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</si>
  <si>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</si>
  <si>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</si>
  <si>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</si>
  <si>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</si>
  <si>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</si>
  <si>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</si>
  <si>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</si>
  <si>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</si>
  <si>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</si>
  <si>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</si>
  <si>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</si>
  <si>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</si>
  <si>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</si>
  <si>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</si>
  <si>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</si>
  <si>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</si>
  <si>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</si>
  <si>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</si>
  <si>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</si>
  <si>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</si>
  <si>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</si>
  <si>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</si>
  <si>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</si>
  <si>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</si>
  <si>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</si>
  <si>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</si>
  <si>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</si>
  <si>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</si>
  <si>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</si>
  <si>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</si>
  <si>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</si>
  <si>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</si>
  <si>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</si>
  <si>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</si>
  <si>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</si>
  <si>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</si>
  <si>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</si>
  <si>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</si>
  <si>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</si>
  <si>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</si>
  <si>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</si>
  <si>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</si>
  <si>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</si>
  <si>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</si>
  <si>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</si>
  <si>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</si>
  <si>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</si>
  <si>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</si>
  <si>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</si>
  <si>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</si>
  <si>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</si>
  <si>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</si>
  <si>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</si>
  <si>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</si>
  <si>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</si>
  <si>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</si>
  <si>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</si>
  <si>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</si>
  <si>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</si>
  <si>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</si>
  <si>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</si>
  <si>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</si>
  <si>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</si>
  <si>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</si>
  <si>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</si>
  <si>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</si>
  <si>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</si>
  <si>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</si>
  <si>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</si>
  <si>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</si>
  <si>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</si>
  <si>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</si>
  <si>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</si>
  <si>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</si>
  <si>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</si>
  <si>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</si>
  <si>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</si>
  <si>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</si>
  <si>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</si>
  <si>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</si>
  <si>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</si>
  <si>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</si>
  <si>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</si>
  <si>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</si>
  <si>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</si>
  <si>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</si>
  <si>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</si>
  <si>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</si>
  <si>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</si>
  <si>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</si>
  <si>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</si>
  <si>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</si>
  <si>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</si>
  <si>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</si>
  <si>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</si>
  <si>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</si>
  <si>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</si>
  <si>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</si>
  <si>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</si>
  <si>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</si>
  <si>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</si>
  <si>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</si>
  <si>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</si>
  <si>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</si>
  <si>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</si>
  <si>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</si>
  <si>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</si>
  <si>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</si>
  <si>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</si>
  <si>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</si>
  <si>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</si>
  <si>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</si>
  <si>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</si>
  <si>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</si>
  <si>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</si>
  <si>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</si>
  <si>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</si>
  <si>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</si>
  <si>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</si>
  <si>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</si>
  <si>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</si>
  <si>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</si>
  <si>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</si>
  <si>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</si>
  <si>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</si>
  <si>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</si>
  <si>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</si>
  <si>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</si>
  <si>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</si>
  <si>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</si>
  <si>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</si>
  <si>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</si>
  <si>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</si>
  <si>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</si>
  <si>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</si>
  <si>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</si>
  <si>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</si>
  <si>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</si>
  <si>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</si>
  <si>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</si>
  <si>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</si>
  <si>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</si>
  <si>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</si>
  <si>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</si>
  <si>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</si>
  <si>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</si>
  <si>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</si>
  <si>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</si>
  <si>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</si>
  <si>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</si>
  <si>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</si>
  <si>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</si>
  <si>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</si>
  <si>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</si>
  <si>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</si>
  <si>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</si>
  <si>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</si>
  <si>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</si>
  <si>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</si>
  <si>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</si>
  <si>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</si>
  <si>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</si>
  <si>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</si>
  <si>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</si>
  <si>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</si>
  <si>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</si>
  <si>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</si>
  <si>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</si>
  <si>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</si>
  <si>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</si>
  <si>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</si>
  <si>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</si>
  <si>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</si>
  <si>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</si>
  <si>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</si>
  <si>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</si>
  <si>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</si>
  <si>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</si>
  <si>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</si>
  <si>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</si>
  <si>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</si>
  <si>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</si>
  <si>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</si>
  <si>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</si>
  <si>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</si>
  <si>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</si>
  <si>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</si>
  <si>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</si>
  <si>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</si>
  <si>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</si>
  <si>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</si>
  <si>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</si>
  <si>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</si>
  <si>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English</t>
  </si>
  <si>
    <t>Marketplace</t>
  </si>
  <si>
    <t>🇩🇪</t>
  </si>
  <si>
    <t>EU</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</si>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</sst>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0" fillId="0" borderId="0" xfId="0" applyNumberFormat="1"/>
    <xf numFmtId="49" fontId="0" fillId="0" borderId="0" xfId="0" applyNumberFormat="1"/>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v>
      </c>
      <c r="B4" s="27" t="str">
        <f>Values!B13</f>
        <v>HP 640 black wo parent</v>
      </c>
      <c r="C4" s="27" t="s">
        <v>347</v>
      </c>
      <c r="D4" s="28">
        <f>Values!B14</f>
        <v>5714401676997</v>
      </c>
      <c r="E4" s="1" t="s">
        <v>348</v>
      </c>
      <c r="F4" s="27" t="str">
        <f>SUBSTITUTE(Values!B1, "{language}", "") &amp; " " &amp; Values!B3</f>
        <v>replacement  backlit keyboard for HP    640 G1, 645 G1</v>
      </c>
      <c r="G4" s="27" t="s">
        <v>347</v>
      </c>
      <c r="H4" s="1" t="str">
        <f>Values!B16</f>
        <v>computer-keyboards</v>
      </c>
      <c r="I4" s="1" t="str">
        <f>IF(ISBLANK(Values!E3),"","4730574031")</f>
        <v>4730574031</v>
      </c>
      <c r="J4" s="29" t="str">
        <f>Values!B13</f>
        <v>HP 640 black wo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65">
        <f>K4</f>
        <v>0</v>
      </c>
    </row>
    <row r="5" spans="1:193" ht="48" customHeight="1" x14ac:dyDescent="0.2">
      <c r="A5" s="1" t="str">
        <f>IF(ISBLANK(Values!E4),"",IF(Values!$B$37="EU","computercomponent","computer"))</f>
        <v>computer</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replacement German non-backlit keyboard for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f>IF(ISBLANK(Values!E4),"",IF($CO5="DEFAULT", Values!$B$18, ""))</f>
        <v>5</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640 G1, 645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customHeight="1" x14ac:dyDescent="0.2">
      <c r="A6" s="1" t="str">
        <f>IF(ISBLANK(Values!E5),"",IF(Values!$B$37="EU","computercomponent","computer"))</f>
        <v>computer</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replacement French non-backlit keyboard for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f>IF(ISBLANK(Values!E5),"",IF($CO6="DEFAULT", Values!$B$18, ""))</f>
        <v>5</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640 G1, 645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customHeight="1" x14ac:dyDescent="0.2">
      <c r="A7" s="1" t="str">
        <f>IF(ISBLANK(Values!E6),"",IF(Values!$B$37="EU","computercomponent","computer"))</f>
        <v>computer</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replacement Italian non-backlit keyboard for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f>IF(ISBLANK(Values!E6),"",IF($CO7="DEFAULT", Values!$B$18, ""))</f>
        <v>5</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640 G1, 645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customHeight="1" x14ac:dyDescent="0.2">
      <c r="A8" s="1" t="str">
        <f>IF(ISBLANK(Values!E7),"",IF(Values!$B$37="EU","computercomponent","computer"))</f>
        <v>computer</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replacement Spanish non-backlit keyboard for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f>IF(ISBLANK(Values!E7),"",IF($CO8="DEFAULT", Values!$B$18, ""))</f>
        <v>5</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640 G1, 645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customHeight="1" x14ac:dyDescent="0.2">
      <c r="A9" s="1" t="str">
        <f>IF(ISBLANK(Values!E8),"",IF(Values!$B$37="EU","computercomponent","computer"))</f>
        <v>computer</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replacement UK non-backlit keyboard for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f>IF(ISBLANK(Values!E8),"",IF($CO9="DEFAULT", Values!$B$18, ""))</f>
        <v>5</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640 G1, 645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customHeight="1" x14ac:dyDescent="0.2">
      <c r="A10" s="1" t="str">
        <f>IF(ISBLANK(Values!E9),"",IF(Values!$B$37="EU","computercomponent","computer"))</f>
        <v>computer</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replacement Scandinavian – Nordic non-backlit keyboard for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f>IF(ISBLANK(Values!E9),"",IF($CO10="DEFAULT", Values!$B$18, ""))</f>
        <v>5</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640 G1, 645 G1.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customHeight="1" x14ac:dyDescent="0.2">
      <c r="A11" s="1" t="str">
        <f>IF(ISBLANK(Values!E10),"",IF(Values!$B$37="EU","computercomponent","computer"))</f>
        <v>computer</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replacement Belgian non-backlit keyboard for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640 G1, 645 G1.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customHeight="1" x14ac:dyDescent="0.2">
      <c r="A12" s="1" t="str">
        <f>IF(ISBLANK(Values!E11),"",IF(Values!$B$37="EU","computercomponent","computer"))</f>
        <v>computer</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replacement Swiss non-backlit keyboard for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640 G1, 645 G1.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customHeight="1" x14ac:dyDescent="0.2">
      <c r="A13" s="1" t="str">
        <f>IF(ISBLANK(Values!E12),"",IF(Values!$B$37="EU","computercomponent","computer"))</f>
        <v>computer</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replacement US International non-backlit keyboard for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f>IF(ISBLANK(Values!E12),"",IF($CO13="DEFAULT", Values!$B$18, ""))</f>
        <v>5</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640 G1, 645 G1.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customHeight="1" x14ac:dyDescent="0.2">
      <c r="A14" s="1" t="str">
        <f>IF(ISBLANK(Values!E13),"",IF(Values!$B$37="EU","computercomponent","computer"))</f>
        <v>computer</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replacement US non-backlit keyboard for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t="str">
        <f>IF(ISBLANK(Values!E13),"",IF($CO14="DEFAULT", Values!$B$18, ""))</f>
        <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640 G1, 645 G1.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416</v>
      </c>
    </row>
    <row r="3" spans="1:2" x14ac:dyDescent="0.15">
      <c r="B3" s="40" t="s">
        <v>613</v>
      </c>
    </row>
    <row r="4" spans="1:2" x14ac:dyDescent="0.15">
      <c r="B4" s="40" t="s">
        <v>614</v>
      </c>
    </row>
    <row r="5" spans="1:2" x14ac:dyDescent="0.15">
      <c r="B5" s="40" t="s">
        <v>615</v>
      </c>
    </row>
    <row r="6" spans="1:2" x14ac:dyDescent="0.15">
      <c r="A6" t="s">
        <v>465</v>
      </c>
      <c r="B6" s="40" t="s">
        <v>616</v>
      </c>
    </row>
    <row r="7" spans="1:2" x14ac:dyDescent="0.15">
      <c r="B7" s="40" t="s">
        <v>617</v>
      </c>
    </row>
    <row r="8" spans="1:2" x14ac:dyDescent="0.15">
      <c r="A8" t="s">
        <v>40</v>
      </c>
      <c r="B8" s="40" t="s">
        <v>618</v>
      </c>
    </row>
    <row r="9" spans="1:2" x14ac:dyDescent="0.15">
      <c r="A9" t="s">
        <v>469</v>
      </c>
      <c r="B9" s="40" t="s">
        <v>619</v>
      </c>
    </row>
    <row r="10" spans="1:2" x14ac:dyDescent="0.15">
      <c r="B10" t="s">
        <v>620</v>
      </c>
    </row>
    <row r="11" spans="1:2" x14ac:dyDescent="0.15">
      <c r="B11" t="s">
        <v>621</v>
      </c>
    </row>
    <row r="14" spans="1:2" x14ac:dyDescent="0.15">
      <c r="B14" s="40" t="s">
        <v>622</v>
      </c>
    </row>
    <row r="20" spans="2:2" x14ac:dyDescent="0.15">
      <c r="B20" s="43" t="s">
        <v>623</v>
      </c>
    </row>
    <row r="21" spans="2:2" x14ac:dyDescent="0.15">
      <c r="B21" s="43" t="s">
        <v>624</v>
      </c>
    </row>
    <row r="22" spans="2:2" x14ac:dyDescent="0.15">
      <c r="B22" s="43" t="s">
        <v>625</v>
      </c>
    </row>
    <row r="23" spans="2:2" x14ac:dyDescent="0.15">
      <c r="B23" s="43" t="s">
        <v>626</v>
      </c>
    </row>
    <row r="24" spans="2:2" x14ac:dyDescent="0.15">
      <c r="B24" s="43" t="s">
        <v>627</v>
      </c>
    </row>
    <row r="25" spans="2:2" x14ac:dyDescent="0.15">
      <c r="B25" s="43" t="s">
        <v>628</v>
      </c>
    </row>
    <row r="26" spans="2:2" x14ac:dyDescent="0.15">
      <c r="B26" s="43" t="s">
        <v>629</v>
      </c>
    </row>
    <row r="27" spans="2:2" x14ac:dyDescent="0.15">
      <c r="B27" s="43" t="s">
        <v>630</v>
      </c>
    </row>
    <row r="28" spans="2:2" x14ac:dyDescent="0.15">
      <c r="B28" s="43" t="s">
        <v>631</v>
      </c>
    </row>
    <row r="29" spans="2:2" x14ac:dyDescent="0.15">
      <c r="B29" s="43" t="s">
        <v>632</v>
      </c>
    </row>
    <row r="30" spans="2:2" x14ac:dyDescent="0.15">
      <c r="B30" s="43" t="s">
        <v>633</v>
      </c>
    </row>
    <row r="31" spans="2:2" x14ac:dyDescent="0.15">
      <c r="B31" s="43" t="s">
        <v>634</v>
      </c>
    </row>
    <row r="32" spans="2:2" x14ac:dyDescent="0.15">
      <c r="B32" s="43" t="s">
        <v>635</v>
      </c>
    </row>
    <row r="33" spans="2:4" x14ac:dyDescent="0.15">
      <c r="B33" s="43" t="s">
        <v>636</v>
      </c>
    </row>
    <row r="34" spans="2:4" x14ac:dyDescent="0.15">
      <c r="B34" s="43" t="s">
        <v>637</v>
      </c>
      <c r="D34" s="40"/>
    </row>
    <row r="35" spans="2:4" x14ac:dyDescent="0.15">
      <c r="B35" s="43" t="s">
        <v>557</v>
      </c>
      <c r="D35" s="40"/>
    </row>
    <row r="36" spans="2:4" x14ac:dyDescent="0.15">
      <c r="B36" s="43" t="s">
        <v>638</v>
      </c>
      <c r="D36" s="40"/>
    </row>
    <row r="37" spans="2:4" x14ac:dyDescent="0.15">
      <c r="B37" s="43" t="s">
        <v>408</v>
      </c>
      <c r="D37" s="40"/>
    </row>
    <row r="38" spans="2:4" x14ac:dyDescent="0.15">
      <c r="B38" s="43" t="s">
        <v>639</v>
      </c>
      <c r="D38" s="40"/>
    </row>
    <row r="39" spans="2:4" x14ac:dyDescent="0.15">
      <c r="B39" s="43" t="s">
        <v>430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448</v>
      </c>
    </row>
    <row r="3" spans="1:2" x14ac:dyDescent="0.15">
      <c r="B3" s="40" t="s">
        <v>640</v>
      </c>
    </row>
    <row r="4" spans="1:2" x14ac:dyDescent="0.15">
      <c r="B4" s="40" t="s">
        <v>641</v>
      </c>
    </row>
    <row r="5" spans="1:2" x14ac:dyDescent="0.15">
      <c r="B5" s="40" t="s">
        <v>642</v>
      </c>
    </row>
    <row r="6" spans="1:2" x14ac:dyDescent="0.15">
      <c r="A6" t="s">
        <v>465</v>
      </c>
      <c r="B6" s="40" t="s">
        <v>643</v>
      </c>
    </row>
    <row r="7" spans="1:2" x14ac:dyDescent="0.15">
      <c r="B7" s="40" t="s">
        <v>644</v>
      </c>
    </row>
    <row r="8" spans="1:2" x14ac:dyDescent="0.15">
      <c r="A8" t="s">
        <v>40</v>
      </c>
      <c r="B8" s="40" t="s">
        <v>645</v>
      </c>
    </row>
    <row r="9" spans="1:2" x14ac:dyDescent="0.15">
      <c r="A9" t="s">
        <v>469</v>
      </c>
      <c r="B9" s="40" t="s">
        <v>646</v>
      </c>
    </row>
    <row r="10" spans="1:2" x14ac:dyDescent="0.15">
      <c r="B10" t="s">
        <v>647</v>
      </c>
    </row>
    <row r="11" spans="1:2" x14ac:dyDescent="0.15">
      <c r="B11" t="s">
        <v>648</v>
      </c>
    </row>
    <row r="14" spans="1:2" x14ac:dyDescent="0.15">
      <c r="B14" s="40" t="s">
        <v>649</v>
      </c>
    </row>
    <row r="20" spans="2:2" x14ac:dyDescent="0.15">
      <c r="B20" s="59" t="s">
        <v>650</v>
      </c>
    </row>
    <row r="21" spans="2:2" x14ac:dyDescent="0.15">
      <c r="B21" s="59" t="s">
        <v>651</v>
      </c>
    </row>
    <row r="22" spans="2:2" x14ac:dyDescent="0.15">
      <c r="B22" s="59" t="s">
        <v>652</v>
      </c>
    </row>
    <row r="23" spans="2:2" x14ac:dyDescent="0.15">
      <c r="B23" s="59" t="s">
        <v>653</v>
      </c>
    </row>
    <row r="24" spans="2:2" x14ac:dyDescent="0.15">
      <c r="B24" s="59" t="s">
        <v>654</v>
      </c>
    </row>
    <row r="25" spans="2:2" x14ac:dyDescent="0.15">
      <c r="B25" s="59" t="s">
        <v>655</v>
      </c>
    </row>
    <row r="26" spans="2:2" x14ac:dyDescent="0.15">
      <c r="B26" s="59" t="s">
        <v>656</v>
      </c>
    </row>
    <row r="27" spans="2:2" x14ac:dyDescent="0.15">
      <c r="B27" s="59" t="s">
        <v>657</v>
      </c>
    </row>
    <row r="28" spans="2:2" x14ac:dyDescent="0.15">
      <c r="B28" s="59" t="s">
        <v>658</v>
      </c>
    </row>
    <row r="29" spans="2:2" x14ac:dyDescent="0.15">
      <c r="B29" s="59" t="s">
        <v>659</v>
      </c>
    </row>
    <row r="30" spans="2:2" x14ac:dyDescent="0.15">
      <c r="B30" s="59" t="s">
        <v>660</v>
      </c>
    </row>
    <row r="31" spans="2:2" x14ac:dyDescent="0.15">
      <c r="B31" s="59" t="s">
        <v>661</v>
      </c>
    </row>
    <row r="32" spans="2:2" x14ac:dyDescent="0.15">
      <c r="B32" s="59" t="s">
        <v>662</v>
      </c>
    </row>
    <row r="33" spans="2:4" x14ac:dyDescent="0.15">
      <c r="B33" s="59" t="s">
        <v>663</v>
      </c>
    </row>
    <row r="34" spans="2:4" x14ac:dyDescent="0.15">
      <c r="B34" s="59" t="s">
        <v>664</v>
      </c>
      <c r="D34" s="40"/>
    </row>
    <row r="35" spans="2:4" x14ac:dyDescent="0.15">
      <c r="B35" s="59" t="s">
        <v>403</v>
      </c>
      <c r="D35" s="40"/>
    </row>
    <row r="36" spans="2:4" x14ac:dyDescent="0.15">
      <c r="B36" s="59" t="s">
        <v>665</v>
      </c>
      <c r="D36" s="40"/>
    </row>
    <row r="37" spans="2:4" x14ac:dyDescent="0.15">
      <c r="B37" s="59" t="s">
        <v>666</v>
      </c>
      <c r="D37" s="40"/>
    </row>
    <row r="38" spans="2:4" x14ac:dyDescent="0.15">
      <c r="B38" s="59" t="s">
        <v>667</v>
      </c>
      <c r="D38" s="40"/>
    </row>
    <row r="39" spans="2:4" x14ac:dyDescent="0.15">
      <c r="B39" s="59" t="s">
        <v>668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450</v>
      </c>
    </row>
    <row r="3" spans="1:2" x14ac:dyDescent="0.15">
      <c r="B3" s="40" t="s">
        <v>669</v>
      </c>
    </row>
    <row r="4" spans="1:2" x14ac:dyDescent="0.15">
      <c r="B4" s="40" t="s">
        <v>670</v>
      </c>
    </row>
    <row r="5" spans="1:2" x14ac:dyDescent="0.15">
      <c r="B5" s="40" t="s">
        <v>671</v>
      </c>
    </row>
    <row r="6" spans="1:2" x14ac:dyDescent="0.15">
      <c r="A6" t="s">
        <v>465</v>
      </c>
      <c r="B6" s="40" t="s">
        <v>672</v>
      </c>
    </row>
    <row r="7" spans="1:2" x14ac:dyDescent="0.15">
      <c r="B7" s="40" t="s">
        <v>673</v>
      </c>
    </row>
    <row r="8" spans="1:2" x14ac:dyDescent="0.15">
      <c r="A8" t="s">
        <v>40</v>
      </c>
      <c r="B8" s="40" t="s">
        <v>674</v>
      </c>
    </row>
    <row r="9" spans="1:2" x14ac:dyDescent="0.15">
      <c r="A9" t="s">
        <v>469</v>
      </c>
      <c r="B9" s="40" t="s">
        <v>675</v>
      </c>
    </row>
    <row r="10" spans="1:2" x14ac:dyDescent="0.15">
      <c r="B10" t="s">
        <v>676</v>
      </c>
    </row>
    <row r="11" spans="1:2" x14ac:dyDescent="0.15">
      <c r="B11" t="s">
        <v>677</v>
      </c>
    </row>
    <row r="14" spans="1:2" x14ac:dyDescent="0.15">
      <c r="B14" s="40" t="s">
        <v>678</v>
      </c>
    </row>
    <row r="20" spans="2:2" x14ac:dyDescent="0.15">
      <c r="B20" s="43" t="s">
        <v>679</v>
      </c>
    </row>
    <row r="21" spans="2:2" x14ac:dyDescent="0.15">
      <c r="B21" s="43" t="s">
        <v>680</v>
      </c>
    </row>
    <row r="22" spans="2:2" x14ac:dyDescent="0.15">
      <c r="B22" s="43" t="s">
        <v>681</v>
      </c>
    </row>
    <row r="23" spans="2:2" x14ac:dyDescent="0.15">
      <c r="B23" s="43" t="s">
        <v>682</v>
      </c>
    </row>
    <row r="24" spans="2:2" x14ac:dyDescent="0.15">
      <c r="B24" s="43" t="s">
        <v>683</v>
      </c>
    </row>
    <row r="25" spans="2:2" x14ac:dyDescent="0.15">
      <c r="B25" s="43" t="s">
        <v>684</v>
      </c>
    </row>
    <row r="26" spans="2:2" x14ac:dyDescent="0.15">
      <c r="B26" s="43" t="s">
        <v>685</v>
      </c>
    </row>
    <row r="27" spans="2:2" x14ac:dyDescent="0.15">
      <c r="B27" s="43" t="s">
        <v>686</v>
      </c>
    </row>
    <row r="28" spans="2:2" x14ac:dyDescent="0.15">
      <c r="B28" s="43" t="s">
        <v>687</v>
      </c>
    </row>
    <row r="29" spans="2:2" x14ac:dyDescent="0.15">
      <c r="B29" s="43" t="s">
        <v>688</v>
      </c>
    </row>
    <row r="30" spans="2:2" x14ac:dyDescent="0.15">
      <c r="B30" s="43" t="s">
        <v>689</v>
      </c>
    </row>
    <row r="31" spans="2:2" x14ac:dyDescent="0.15">
      <c r="B31" s="43" t="s">
        <v>690</v>
      </c>
    </row>
    <row r="32" spans="2:2" x14ac:dyDescent="0.15">
      <c r="B32" s="43" t="s">
        <v>691</v>
      </c>
    </row>
    <row r="33" spans="2:4" x14ac:dyDescent="0.15">
      <c r="B33" s="43" t="s">
        <v>692</v>
      </c>
    </row>
    <row r="34" spans="2:4" x14ac:dyDescent="0.15">
      <c r="B34" s="43" t="s">
        <v>693</v>
      </c>
      <c r="D34" s="40"/>
    </row>
    <row r="35" spans="2:4" x14ac:dyDescent="0.15">
      <c r="B35" s="43" t="s">
        <v>557</v>
      </c>
      <c r="D35" s="40"/>
    </row>
    <row r="36" spans="2:4" x14ac:dyDescent="0.15">
      <c r="B36" s="43" t="s">
        <v>694</v>
      </c>
      <c r="D36" s="40"/>
    </row>
    <row r="37" spans="2:4" x14ac:dyDescent="0.15">
      <c r="B37" s="43" t="s">
        <v>408</v>
      </c>
      <c r="D37" s="40"/>
    </row>
    <row r="38" spans="2:4" x14ac:dyDescent="0.15">
      <c r="B38" s="43" t="s">
        <v>695</v>
      </c>
      <c r="D38" s="40"/>
    </row>
    <row r="39" spans="2:4" x14ac:dyDescent="0.15">
      <c r="B39" s="43" t="s">
        <v>696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11" zoomScale="110" zoomScaleNormal="110" workbookViewId="0">
      <selection activeCell="E18" sqref="E1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354</v>
      </c>
      <c r="F1" s="63"/>
      <c r="G1" s="63"/>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v>42.99</v>
      </c>
      <c r="C4" s="42" t="b">
        <f>FALSE()</f>
        <v>0</v>
      </c>
      <c r="D4" s="42" t="b">
        <f>TRUE()</f>
        <v>1</v>
      </c>
      <c r="E4" s="61">
        <v>5714401676003</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c r="GK4" t="str">
        <f t="shared" ref="GK4:GK35" si="9">K4</f>
        <v>HP/W.O. PS./640 G1/RG/DE</v>
      </c>
    </row>
    <row r="5" spans="1:193" ht="42" customHeight="1" x14ac:dyDescent="0.15">
      <c r="A5" s="37" t="s">
        <v>376</v>
      </c>
      <c r="B5" s="41">
        <v>37.99</v>
      </c>
      <c r="C5" s="42" t="b">
        <f>FALSE()</f>
        <v>0</v>
      </c>
      <c r="D5" s="42" t="b">
        <f>TRUE()</f>
        <v>1</v>
      </c>
      <c r="E5" s="61">
        <v>5714401676010</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379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c r="GK5" t="str">
        <f t="shared" si="9"/>
        <v>HP/W.O. PS./640 G1/RG/FR</v>
      </c>
    </row>
    <row r="6" spans="1:193" ht="42" customHeight="1" x14ac:dyDescent="0.15">
      <c r="A6" s="37" t="s">
        <v>380</v>
      </c>
      <c r="B6" s="49" t="s">
        <v>381</v>
      </c>
      <c r="C6" s="42" t="b">
        <f>FALSE()</f>
        <v>0</v>
      </c>
      <c r="D6" s="42" t="b">
        <f>TRUE()</f>
        <v>1</v>
      </c>
      <c r="E6" s="61">
        <v>5714401676027</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384</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c r="GK6" t="str">
        <f t="shared" si="9"/>
        <v>HP/W.O. PS./640 G1/RG/IT</v>
      </c>
    </row>
    <row r="7" spans="1:193" ht="42" customHeight="1" x14ac:dyDescent="0.15">
      <c r="A7" s="37" t="s">
        <v>385</v>
      </c>
      <c r="B7" s="50" t="str">
        <f>IF(B6=options!C1,"32","41")</f>
        <v>32</v>
      </c>
      <c r="C7" s="42" t="b">
        <f>FALSE()</f>
        <v>0</v>
      </c>
      <c r="D7" s="42" t="b">
        <f>TRUE()</f>
        <v>1</v>
      </c>
      <c r="E7" s="61">
        <v>5714401676034</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388</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c r="GK7" t="str">
        <f t="shared" si="9"/>
        <v>HP/W.O. PS./640 G1/RG/ES</v>
      </c>
    </row>
    <row r="8" spans="1:193" ht="42" customHeight="1" x14ac:dyDescent="0.15">
      <c r="A8" s="37" t="s">
        <v>389</v>
      </c>
      <c r="B8" s="50" t="str">
        <f>IF(B6=options!C1,"18","17")</f>
        <v>18</v>
      </c>
      <c r="C8" s="42" t="b">
        <f>FALSE()</f>
        <v>0</v>
      </c>
      <c r="D8" s="42" t="b">
        <f>TRUE()</f>
        <v>1</v>
      </c>
      <c r="E8" s="61">
        <v>5714401676041</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c r="GK8" t="str">
        <f t="shared" si="9"/>
        <v>HP/W.O. PS./640 G1/RG/UK</v>
      </c>
    </row>
    <row r="9" spans="1:193" ht="42" customHeight="1" x14ac:dyDescent="0.15">
      <c r="A9" s="37" t="s">
        <v>393</v>
      </c>
      <c r="B9" s="50" t="str">
        <f>IF(B6=options!C1,"2","5")</f>
        <v>2</v>
      </c>
      <c r="C9" s="42" t="b">
        <f>FALSE()</f>
        <v>0</v>
      </c>
      <c r="D9" s="42" t="b">
        <f>TRUE()</f>
        <v>1</v>
      </c>
      <c r="E9" s="61">
        <v>5714401676058</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375</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c r="GK9" t="str">
        <f t="shared" si="9"/>
        <v>HP/W.O. PS./640 G1/RG/DE</v>
      </c>
    </row>
    <row r="10" spans="1:193" ht="14" customHeight="1" x14ac:dyDescent="0.15">
      <c r="A10" t="s">
        <v>396</v>
      </c>
      <c r="B10" s="51"/>
      <c r="C10" s="42"/>
      <c r="D10" s="42"/>
      <c r="E10" s="61">
        <v>5714401676065</v>
      </c>
      <c r="F10" s="60"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399</v>
      </c>
      <c r="B11" s="52">
        <v>150</v>
      </c>
      <c r="C11" s="42"/>
      <c r="D11" s="42"/>
      <c r="E11" s="61">
        <v>5714401676072</v>
      </c>
      <c r="F11" s="60"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5714401676089</v>
      </c>
      <c r="F12" s="60"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404</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c r="GK12" t="str">
        <f t="shared" si="9"/>
        <v>HP/W.O. PS./640 G1/RG/USI</v>
      </c>
    </row>
    <row r="13" spans="1:193" ht="42" customHeight="1" x14ac:dyDescent="0.15">
      <c r="A13" s="37" t="s">
        <v>405</v>
      </c>
      <c r="B13" s="60" t="s">
        <v>406</v>
      </c>
      <c r="C13" s="42" t="b">
        <v>1</v>
      </c>
      <c r="D13" s="42" t="b">
        <f>FALSE()</f>
        <v>0</v>
      </c>
      <c r="E13" s="61">
        <v>5714401676096</v>
      </c>
      <c r="F13" s="60"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409</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c r="GK13" t="str">
        <f t="shared" si="9"/>
        <v>HP/W.O. PS./640 G1/RG/US</v>
      </c>
    </row>
    <row r="14" spans="1:193" x14ac:dyDescent="0.15">
      <c r="A14" s="37" t="s">
        <v>410</v>
      </c>
      <c r="B14" s="60">
        <v>5714401676997</v>
      </c>
      <c r="C14" s="42"/>
      <c r="D14" s="42"/>
      <c r="E14" s="36"/>
      <c r="F14" s="36"/>
      <c r="G14" s="43" t="s">
        <v>411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413</v>
      </c>
      <c r="B16" s="38" t="s">
        <v>414</v>
      </c>
      <c r="C16" s="42"/>
      <c r="D16" s="42"/>
      <c r="E16" s="36"/>
      <c r="F16" s="36"/>
      <c r="G16" s="43"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417</v>
      </c>
      <c r="B18" s="52">
        <v>5</v>
      </c>
      <c r="C18" s="42"/>
      <c r="D18" s="42"/>
      <c r="E18" s="36"/>
      <c r="F18" s="36"/>
      <c r="G18" s="43" t="s">
        <v>418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419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420</v>
      </c>
      <c r="B20" s="53" t="s">
        <v>421</v>
      </c>
      <c r="C20" s="42"/>
      <c r="D20" s="42"/>
      <c r="E20" s="36"/>
      <c r="F20" s="36"/>
      <c r="G20" s="4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424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431</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433</v>
      </c>
      <c r="B36" s="53" t="s">
        <v>434</v>
      </c>
      <c r="C36" s="42"/>
      <c r="D36" s="42"/>
      <c r="E36" s="36"/>
      <c r="F36" s="36"/>
      <c r="G36" s="43"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435</v>
      </c>
      <c r="B37" s="53" t="s">
        <v>408</v>
      </c>
      <c r="C37" s="42"/>
      <c r="D37" s="42"/>
      <c r="E37" s="36"/>
      <c r="F37" s="36"/>
      <c r="G37" s="43"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421</v>
      </c>
      <c r="B1" s="42" t="b">
        <f>TRUE()</f>
        <v>1</v>
      </c>
      <c r="C1" t="s">
        <v>381</v>
      </c>
      <c r="D1" s="43" t="s">
        <v>374</v>
      </c>
      <c r="E1" t="s">
        <v>436</v>
      </c>
      <c r="F1" t="s">
        <v>434</v>
      </c>
      <c r="G1" t="s">
        <v>437</v>
      </c>
    </row>
    <row r="2" spans="1:7" x14ac:dyDescent="0.15">
      <c r="A2" t="s">
        <v>438</v>
      </c>
      <c r="B2" s="42" t="b">
        <f>FALSE()</f>
        <v>0</v>
      </c>
      <c r="C2" t="s">
        <v>439</v>
      </c>
      <c r="D2" s="43" t="s">
        <v>378</v>
      </c>
      <c r="E2" t="s">
        <v>440</v>
      </c>
      <c r="F2" t="s">
        <v>378</v>
      </c>
      <c r="G2" t="s">
        <v>408</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412</v>
      </c>
    </row>
    <row r="7" spans="1:7" x14ac:dyDescent="0.15">
      <c r="D7" s="43" t="s">
        <v>398</v>
      </c>
      <c r="E7" t="s">
        <v>446</v>
      </c>
      <c r="F7" t="s">
        <v>416</v>
      </c>
    </row>
    <row r="8" spans="1:7" x14ac:dyDescent="0.15">
      <c r="D8" s="43" t="s">
        <v>429</v>
      </c>
      <c r="E8" t="s">
        <v>447</v>
      </c>
      <c r="F8" t="s">
        <v>448</v>
      </c>
    </row>
    <row r="9" spans="1:7" x14ac:dyDescent="0.15">
      <c r="D9" s="43" t="s">
        <v>432</v>
      </c>
      <c r="E9" t="s">
        <v>449</v>
      </c>
      <c r="F9" t="s">
        <v>450</v>
      </c>
    </row>
    <row r="10" spans="1:7" x14ac:dyDescent="0.15">
      <c r="D10" s="43" t="s">
        <v>412</v>
      </c>
      <c r="E10" t="s">
        <v>451</v>
      </c>
    </row>
    <row r="11" spans="1:7" x14ac:dyDescent="0.15">
      <c r="D11" s="43" t="s">
        <v>415</v>
      </c>
      <c r="E11" t="s">
        <v>452</v>
      </c>
    </row>
    <row r="12" spans="1:7" x14ac:dyDescent="0.15">
      <c r="D12" s="43" t="s">
        <v>416</v>
      </c>
      <c r="E12" t="s">
        <v>453</v>
      </c>
    </row>
    <row r="13" spans="1:7" x14ac:dyDescent="0.15">
      <c r="D13" s="43" t="s">
        <v>418</v>
      </c>
      <c r="E13" t="s">
        <v>454</v>
      </c>
    </row>
    <row r="14" spans="1:7" x14ac:dyDescent="0.15">
      <c r="D14" s="43" t="s">
        <v>419</v>
      </c>
      <c r="E14" t="s">
        <v>455</v>
      </c>
    </row>
    <row r="15" spans="1:7" x14ac:dyDescent="0.15">
      <c r="D15" s="43" t="s">
        <v>401</v>
      </c>
      <c r="E15" t="s">
        <v>456</v>
      </c>
    </row>
    <row r="16" spans="1:7" x14ac:dyDescent="0.15">
      <c r="D16" s="43" t="s">
        <v>403</v>
      </c>
      <c r="E16" s="57" t="s">
        <v>457</v>
      </c>
    </row>
    <row r="17" spans="4:5" x14ac:dyDescent="0.15">
      <c r="D17" s="43" t="s">
        <v>422</v>
      </c>
      <c r="E17" t="s">
        <v>458</v>
      </c>
    </row>
    <row r="18" spans="4:5" x14ac:dyDescent="0.15">
      <c r="D18" s="43" t="s">
        <v>408</v>
      </c>
      <c r="E18" t="s">
        <v>459</v>
      </c>
    </row>
    <row r="19" spans="4:5" x14ac:dyDescent="0.15">
      <c r="D19" s="43" t="s">
        <v>411</v>
      </c>
      <c r="E19" t="s">
        <v>460</v>
      </c>
    </row>
    <row r="20" spans="4:5" x14ac:dyDescent="0.15">
      <c r="D20" s="43" t="s">
        <v>430</v>
      </c>
      <c r="E20" t="s">
        <v>461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434</v>
      </c>
    </row>
    <row r="3" spans="1:2" x14ac:dyDescent="0.15">
      <c r="B3" s="40" t="s">
        <v>462</v>
      </c>
    </row>
    <row r="4" spans="1:2" x14ac:dyDescent="0.15">
      <c r="B4" s="40" t="s">
        <v>463</v>
      </c>
    </row>
    <row r="5" spans="1:2" x14ac:dyDescent="0.15">
      <c r="B5" s="40" t="s">
        <v>464</v>
      </c>
    </row>
    <row r="6" spans="1:2" x14ac:dyDescent="0.15">
      <c r="A6" t="s">
        <v>465</v>
      </c>
      <c r="B6" s="40" t="s">
        <v>466</v>
      </c>
    </row>
    <row r="7" spans="1:2" x14ac:dyDescent="0.15">
      <c r="B7" s="40" t="s">
        <v>467</v>
      </c>
    </row>
    <row r="8" spans="1:2" x14ac:dyDescent="0.15">
      <c r="A8" t="s">
        <v>40</v>
      </c>
      <c r="B8" s="40" t="s">
        <v>468</v>
      </c>
    </row>
    <row r="9" spans="1:2" x14ac:dyDescent="0.15">
      <c r="A9" t="s">
        <v>469</v>
      </c>
      <c r="B9" s="40" t="s">
        <v>470</v>
      </c>
    </row>
    <row r="10" spans="1:2" x14ac:dyDescent="0.15">
      <c r="B10" t="s">
        <v>471</v>
      </c>
    </row>
    <row r="11" spans="1:2" x14ac:dyDescent="0.15">
      <c r="B11" t="s">
        <v>472</v>
      </c>
    </row>
    <row r="14" spans="1:2" x14ac:dyDescent="0.15">
      <c r="B14" s="40" t="s">
        <v>473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412</v>
      </c>
    </row>
    <row r="30" spans="2:2" x14ac:dyDescent="0.15">
      <c r="B30" s="43" t="s">
        <v>415</v>
      </c>
    </row>
    <row r="31" spans="2:2" x14ac:dyDescent="0.15">
      <c r="B31" s="43" t="s">
        <v>416</v>
      </c>
    </row>
    <row r="32" spans="2:2" x14ac:dyDescent="0.15">
      <c r="B32" s="43" t="s">
        <v>418</v>
      </c>
    </row>
    <row r="33" spans="2:4" x14ac:dyDescent="0.15">
      <c r="B33" s="43" t="s">
        <v>419</v>
      </c>
    </row>
    <row r="34" spans="2:4" x14ac:dyDescent="0.15">
      <c r="B34" s="43" t="s">
        <v>401</v>
      </c>
      <c r="D34" s="40"/>
    </row>
    <row r="35" spans="2:4" x14ac:dyDescent="0.15">
      <c r="B35" s="43" t="s">
        <v>403</v>
      </c>
      <c r="D35" s="40"/>
    </row>
    <row r="36" spans="2:4" x14ac:dyDescent="0.15">
      <c r="B36" s="43" t="s">
        <v>422</v>
      </c>
      <c r="D36" s="40"/>
    </row>
    <row r="37" spans="2:4" x14ac:dyDescent="0.15">
      <c r="B37" s="43" t="s">
        <v>408</v>
      </c>
      <c r="D37" s="40"/>
    </row>
    <row r="38" spans="2:4" x14ac:dyDescent="0.15">
      <c r="B38" s="43" t="s">
        <v>411</v>
      </c>
      <c r="D38" s="40"/>
    </row>
    <row r="39" spans="2:4" x14ac:dyDescent="0.15">
      <c r="B39" s="43" t="s">
        <v>430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474</v>
      </c>
    </row>
    <row r="4" spans="1:2" ht="16" customHeight="1" x14ac:dyDescent="0.2">
      <c r="B4" s="58" t="s">
        <v>475</v>
      </c>
    </row>
    <row r="5" spans="1:2" ht="16" customHeight="1" x14ac:dyDescent="0.2">
      <c r="B5" s="58" t="s">
        <v>476</v>
      </c>
    </row>
    <row r="6" spans="1:2" ht="16" customHeight="1" x14ac:dyDescent="0.2">
      <c r="B6" s="58" t="s">
        <v>477</v>
      </c>
    </row>
    <row r="7" spans="1:2" ht="16" customHeight="1" x14ac:dyDescent="0.2">
      <c r="B7" s="58"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391</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403</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504</v>
      </c>
    </row>
    <row r="4" spans="1:2" x14ac:dyDescent="0.15">
      <c r="B4" s="40" t="s">
        <v>505</v>
      </c>
    </row>
    <row r="5" spans="1:2" x14ac:dyDescent="0.15">
      <c r="B5" s="40" t="s">
        <v>506</v>
      </c>
    </row>
    <row r="6" spans="1:2" x14ac:dyDescent="0.15">
      <c r="B6" s="40" t="s">
        <v>507</v>
      </c>
    </row>
    <row r="7" spans="1:2" x14ac:dyDescent="0.15">
      <c r="B7" s="40" t="s">
        <v>508</v>
      </c>
    </row>
    <row r="8" spans="1:2" x14ac:dyDescent="0.15">
      <c r="A8" t="s">
        <v>479</v>
      </c>
      <c r="B8" s="40" t="s">
        <v>509</v>
      </c>
    </row>
    <row r="9" spans="1:2" x14ac:dyDescent="0.15">
      <c r="A9" t="s">
        <v>481</v>
      </c>
      <c r="B9" s="40" t="s">
        <v>510</v>
      </c>
    </row>
    <row r="10" spans="1:2" x14ac:dyDescent="0.15">
      <c r="B10" s="40" t="s">
        <v>511</v>
      </c>
    </row>
    <row r="11" spans="1:2" x14ac:dyDescent="0.15">
      <c r="B11" s="40" t="s">
        <v>512</v>
      </c>
    </row>
    <row r="12" spans="1:2" x14ac:dyDescent="0.15">
      <c r="B12" s="40"/>
    </row>
    <row r="13" spans="1:2" x14ac:dyDescent="0.15">
      <c r="B13" s="40"/>
    </row>
    <row r="14" spans="1:2" x14ac:dyDescent="0.15">
      <c r="B14" s="40" t="s">
        <v>513</v>
      </c>
    </row>
    <row r="15" spans="1:2" x14ac:dyDescent="0.15">
      <c r="B15" s="40"/>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408</v>
      </c>
    </row>
    <row r="38" spans="2:2" x14ac:dyDescent="0.15">
      <c r="B38" t="s">
        <v>531</v>
      </c>
    </row>
    <row r="39" spans="2:2" x14ac:dyDescent="0.15">
      <c r="B39" t="s">
        <v>532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customHeight="1" x14ac:dyDescent="0.2">
      <c r="B8" s="58" t="s">
        <v>538</v>
      </c>
    </row>
    <row r="9" spans="2:2" x14ac:dyDescent="0.15">
      <c r="B9" t="s">
        <v>539</v>
      </c>
    </row>
    <row r="10" spans="2:2" x14ac:dyDescent="0.15">
      <c r="B10" s="40" t="s">
        <v>540</v>
      </c>
    </row>
    <row r="11" spans="2:2" x14ac:dyDescent="0.15">
      <c r="B11" s="40"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391</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408</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561</v>
      </c>
    </row>
    <row r="4" spans="2:2" ht="16" customHeight="1" x14ac:dyDescent="0.2">
      <c r="B4" s="58" t="s">
        <v>562</v>
      </c>
    </row>
    <row r="5" spans="2:2" x14ac:dyDescent="0.15">
      <c r="B5" t="s">
        <v>563</v>
      </c>
    </row>
    <row r="6" spans="2:2" ht="16" customHeight="1" x14ac:dyDescent="0.2">
      <c r="B6" s="58" t="s">
        <v>564</v>
      </c>
    </row>
    <row r="7" spans="2:2" ht="16" customHeight="1" x14ac:dyDescent="0.2">
      <c r="B7" s="58" t="s">
        <v>565</v>
      </c>
    </row>
    <row r="8" spans="2:2" x14ac:dyDescent="0.15">
      <c r="B8" t="s">
        <v>566</v>
      </c>
    </row>
    <row r="9" spans="2:2" x14ac:dyDescent="0.15">
      <c r="B9" t="s">
        <v>567</v>
      </c>
    </row>
    <row r="10" spans="2:2" x14ac:dyDescent="0.15">
      <c r="B10" t="s">
        <v>568</v>
      </c>
    </row>
    <row r="11" spans="2:2" x14ac:dyDescent="0.15">
      <c r="B11" t="s">
        <v>569</v>
      </c>
    </row>
    <row r="14" spans="2:2" ht="16" customHeight="1" x14ac:dyDescent="0.2">
      <c r="B14" s="58"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391</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412</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391</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408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2024-07-25T01:57:03Z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