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640 G2/"/>
    </mc:Choice>
  </mc:AlternateContent>
  <xr:revisionPtr revIDLastSave="0" documentId="13_ncr:1_{D5189A8C-D047-EB45-B6E0-8420068AE75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GK100" i="1"/>
  <c r="GK99" i="1"/>
  <c r="GK98" i="1"/>
  <c r="GK97" i="1"/>
  <c r="GK96" i="1"/>
  <c r="GK95" i="1"/>
  <c r="GK94" i="1"/>
  <c r="GK93" i="1"/>
  <c r="GK92" i="1"/>
  <c r="GK91" i="1"/>
  <c r="GK90" i="1"/>
  <c r="GK89" i="1"/>
  <c r="GK88" i="1"/>
  <c r="GK87" i="1"/>
  <c r="GK86" i="1"/>
  <c r="GK85" i="1"/>
  <c r="GK84" i="1"/>
  <c r="GK83" i="1"/>
  <c r="GK82" i="1"/>
  <c r="GK81" i="1"/>
  <c r="GK80" i="1"/>
  <c r="GK79" i="1"/>
  <c r="GK78" i="1"/>
  <c r="GK77" i="1"/>
  <c r="GK76" i="1"/>
  <c r="GK75" i="1"/>
  <c r="GK74" i="1"/>
  <c r="GK73" i="1"/>
  <c r="GK72" i="1"/>
  <c r="GK71" i="1"/>
  <c r="GK70" i="1"/>
  <c r="GK69" i="1"/>
  <c r="GK68" i="1"/>
  <c r="GK67" i="1"/>
  <c r="GK66" i="1"/>
  <c r="GK65" i="1"/>
  <c r="GK64" i="1"/>
  <c r="GK63" i="1"/>
  <c r="GK62" i="1"/>
  <c r="GK61" i="1"/>
  <c r="GK60" i="1"/>
  <c r="GK59" i="1"/>
  <c r="GK58" i="1"/>
  <c r="GK57" i="1"/>
  <c r="GK56" i="1"/>
  <c r="GK55" i="1"/>
  <c r="GK54" i="1"/>
  <c r="GK53" i="1"/>
  <c r="GK52" i="1"/>
  <c r="GK51" i="1"/>
  <c r="GK50"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H23" i="2" s="1"/>
  <c r="U23" i="2"/>
  <c r="T23" i="2"/>
  <c r="S23" i="2"/>
  <c r="R23" i="2"/>
  <c r="Q23" i="2"/>
  <c r="P23" i="2"/>
  <c r="O23" i="2"/>
  <c r="N23" i="2"/>
  <c r="M23" i="2"/>
  <c r="I23" i="2"/>
  <c r="B23" i="2"/>
  <c r="V22" i="2"/>
  <c r="U22" i="2"/>
  <c r="T22" i="2"/>
  <c r="S22" i="2"/>
  <c r="R22" i="2"/>
  <c r="Q22" i="2"/>
  <c r="P22" i="2"/>
  <c r="O22" i="2"/>
  <c r="N22" i="2"/>
  <c r="M22" i="2"/>
  <c r="I22" i="2"/>
  <c r="H22" i="2"/>
  <c r="V21" i="2"/>
  <c r="H21" i="2" s="1"/>
  <c r="U21" i="2"/>
  <c r="T21" i="2"/>
  <c r="S21" i="2"/>
  <c r="R21" i="2"/>
  <c r="Q21" i="2"/>
  <c r="P21" i="2"/>
  <c r="O21" i="2"/>
  <c r="N21" i="2"/>
  <c r="M21" i="2"/>
  <c r="I21" i="2"/>
  <c r="V20" i="2"/>
  <c r="H20" i="2" s="1"/>
  <c r="U20" i="2"/>
  <c r="T20" i="2"/>
  <c r="S20" i="2"/>
  <c r="R20" i="2"/>
  <c r="Q20" i="2"/>
  <c r="P20" i="2"/>
  <c r="O20" i="2"/>
  <c r="N20" i="2"/>
  <c r="M20" i="2"/>
  <c r="I20" i="2"/>
  <c r="V19" i="2"/>
  <c r="U19" i="2"/>
  <c r="T19" i="2"/>
  <c r="S19" i="2"/>
  <c r="R19" i="2"/>
  <c r="Q19" i="2"/>
  <c r="P19" i="2"/>
  <c r="O19" i="2"/>
  <c r="N19" i="2"/>
  <c r="M19" i="2"/>
  <c r="I19" i="2"/>
  <c r="H19" i="2"/>
  <c r="V18" i="2"/>
  <c r="U18" i="2"/>
  <c r="T18" i="2"/>
  <c r="S18" i="2"/>
  <c r="R18" i="2"/>
  <c r="Q18" i="2"/>
  <c r="P18" i="2"/>
  <c r="O18" i="2"/>
  <c r="N18" i="2"/>
  <c r="M18" i="2"/>
  <c r="I18" i="2"/>
  <c r="H18" i="2"/>
  <c r="V17" i="2"/>
  <c r="U17" i="2"/>
  <c r="T17" i="2"/>
  <c r="S17" i="2"/>
  <c r="R17" i="2"/>
  <c r="Q17" i="2"/>
  <c r="P17" i="2"/>
  <c r="O17" i="2"/>
  <c r="N17" i="2"/>
  <c r="M17" i="2"/>
  <c r="I17" i="2"/>
  <c r="H17" i="2"/>
  <c r="V16" i="2"/>
  <c r="H16" i="2" s="1"/>
  <c r="U16" i="2"/>
  <c r="T16" i="2"/>
  <c r="S16" i="2"/>
  <c r="R16" i="2"/>
  <c r="Q16" i="2"/>
  <c r="P16" i="2"/>
  <c r="O16" i="2"/>
  <c r="N16" i="2"/>
  <c r="M16" i="2"/>
  <c r="I16" i="2"/>
  <c r="V15" i="2"/>
  <c r="U15" i="2"/>
  <c r="T15" i="2"/>
  <c r="S15" i="2"/>
  <c r="R15" i="2"/>
  <c r="Q15" i="2"/>
  <c r="P15" i="2"/>
  <c r="O15" i="2"/>
  <c r="N15" i="2"/>
  <c r="M15" i="2"/>
  <c r="I15" i="2"/>
  <c r="H15" i="2"/>
  <c r="V14" i="2"/>
  <c r="U14" i="2"/>
  <c r="T14" i="2"/>
  <c r="S14" i="2"/>
  <c r="R14" i="2"/>
  <c r="Q14" i="2"/>
  <c r="P14" i="2"/>
  <c r="O14" i="2"/>
  <c r="N14" i="2"/>
  <c r="M14" i="2"/>
  <c r="I14" i="2"/>
  <c r="H14" i="2"/>
  <c r="V13" i="2"/>
  <c r="U13" i="2"/>
  <c r="T13" i="2"/>
  <c r="S13" i="2"/>
  <c r="R13" i="2"/>
  <c r="Q13" i="2"/>
  <c r="P13" i="2"/>
  <c r="O13" i="2"/>
  <c r="N13" i="2"/>
  <c r="M13" i="2"/>
  <c r="I13" i="2"/>
  <c r="H13" i="2"/>
  <c r="D13" i="2"/>
  <c r="V12" i="2"/>
  <c r="H12" i="2" s="1"/>
  <c r="U12" i="2"/>
  <c r="T12" i="2"/>
  <c r="S12" i="2"/>
  <c r="R12" i="2"/>
  <c r="Q12" i="2"/>
  <c r="P12" i="2"/>
  <c r="O12" i="2"/>
  <c r="N12" i="2"/>
  <c r="M12" i="2"/>
  <c r="I12" i="2"/>
  <c r="C12" i="2"/>
  <c r="V11" i="2"/>
  <c r="U11" i="2"/>
  <c r="T11" i="2"/>
  <c r="S11" i="2"/>
  <c r="R11" i="2"/>
  <c r="Q11" i="2"/>
  <c r="P11" i="2"/>
  <c r="O11" i="2"/>
  <c r="N11" i="2"/>
  <c r="M11" i="2"/>
  <c r="I11" i="2"/>
  <c r="H11" i="2"/>
  <c r="V10" i="2"/>
  <c r="U10" i="2"/>
  <c r="T10" i="2"/>
  <c r="S10" i="2"/>
  <c r="R10" i="2"/>
  <c r="Q10" i="2"/>
  <c r="P10" i="2"/>
  <c r="O10" i="2"/>
  <c r="N10" i="2"/>
  <c r="M10" i="2"/>
  <c r="I10" i="2"/>
  <c r="H10" i="2"/>
  <c r="V9" i="2"/>
  <c r="U9" i="2"/>
  <c r="T9" i="2"/>
  <c r="S9" i="2"/>
  <c r="R9" i="2"/>
  <c r="Q9" i="2"/>
  <c r="P9" i="2"/>
  <c r="O9" i="2"/>
  <c r="N9" i="2"/>
  <c r="M9" i="2"/>
  <c r="I9" i="2"/>
  <c r="H9" i="2"/>
  <c r="D9" i="2"/>
  <c r="C9" i="2"/>
  <c r="B9" i="2"/>
  <c r="V8" i="2"/>
  <c r="U8" i="2"/>
  <c r="T8" i="2"/>
  <c r="S8" i="2"/>
  <c r="R8" i="2"/>
  <c r="Q8" i="2"/>
  <c r="P8" i="2"/>
  <c r="O8" i="2"/>
  <c r="N8" i="2"/>
  <c r="M8" i="2"/>
  <c r="I8" i="2"/>
  <c r="H8" i="2"/>
  <c r="D8" i="2"/>
  <c r="C8" i="2"/>
  <c r="B8" i="2"/>
  <c r="V7" i="2"/>
  <c r="U7" i="2"/>
  <c r="T7" i="2"/>
  <c r="S7" i="2"/>
  <c r="R7" i="2"/>
  <c r="Q7" i="2"/>
  <c r="P7" i="2"/>
  <c r="O7" i="2"/>
  <c r="N7" i="2"/>
  <c r="M7" i="2"/>
  <c r="I7" i="2"/>
  <c r="H7" i="2"/>
  <c r="D7" i="2"/>
  <c r="C7" i="2"/>
  <c r="B7" i="2"/>
  <c r="V6" i="2"/>
  <c r="U6" i="2"/>
  <c r="T6" i="2"/>
  <c r="S6" i="2"/>
  <c r="R6" i="2"/>
  <c r="Q6" i="2"/>
  <c r="P6" i="2"/>
  <c r="O6" i="2"/>
  <c r="N6" i="2"/>
  <c r="M6" i="2"/>
  <c r="I6" i="2"/>
  <c r="H6" i="2"/>
  <c r="D6" i="2"/>
  <c r="C6" i="2"/>
  <c r="V5" i="2"/>
  <c r="H5" i="2" s="1"/>
  <c r="U5" i="2"/>
  <c r="T5" i="2"/>
  <c r="S5" i="2"/>
  <c r="R5" i="2"/>
  <c r="Q5" i="2"/>
  <c r="P5" i="2"/>
  <c r="O5" i="2"/>
  <c r="N5" i="2"/>
  <c r="M5" i="2"/>
  <c r="I5" i="2"/>
  <c r="D5" i="2"/>
  <c r="C5" i="2"/>
  <c r="V4" i="2"/>
  <c r="H4" i="2" s="1"/>
  <c r="U4" i="2"/>
  <c r="T4" i="2"/>
  <c r="S4" i="2"/>
  <c r="R4" i="2"/>
  <c r="Q4" i="2"/>
  <c r="P4" i="2"/>
  <c r="O4" i="2"/>
  <c r="N4" i="2"/>
  <c r="M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GK205"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GK204" i="1" s="1"/>
  <c r="J204" i="1"/>
  <c r="I204" i="1"/>
  <c r="H204" i="1"/>
  <c r="G204" i="1"/>
  <c r="F204" i="1"/>
  <c r="E204" i="1"/>
  <c r="D204" i="1"/>
  <c r="C204" i="1"/>
  <c r="B204" i="1"/>
  <c r="A204" i="1"/>
  <c r="GK203"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GK202" i="1" s="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GK201" i="1" s="1"/>
  <c r="J201" i="1"/>
  <c r="I201" i="1"/>
  <c r="H201" i="1"/>
  <c r="G201" i="1"/>
  <c r="F201" i="1"/>
  <c r="E201" i="1"/>
  <c r="D201" i="1"/>
  <c r="C201" i="1"/>
  <c r="B201" i="1"/>
  <c r="A201" i="1"/>
  <c r="GK200"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GK199" i="1" s="1"/>
  <c r="J199" i="1"/>
  <c r="I199" i="1"/>
  <c r="H199" i="1"/>
  <c r="G199" i="1"/>
  <c r="F199" i="1"/>
  <c r="E199" i="1"/>
  <c r="D199" i="1"/>
  <c r="C199" i="1"/>
  <c r="B199" i="1"/>
  <c r="A199" i="1"/>
  <c r="GK198"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GK197" i="1" s="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GK196" i="1" s="1"/>
  <c r="J196" i="1"/>
  <c r="I196" i="1"/>
  <c r="H196" i="1"/>
  <c r="G196" i="1"/>
  <c r="F196" i="1"/>
  <c r="E196" i="1"/>
  <c r="D196" i="1"/>
  <c r="C196" i="1"/>
  <c r="B196" i="1"/>
  <c r="A196" i="1"/>
  <c r="GK195"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GK194" i="1" s="1"/>
  <c r="J194" i="1"/>
  <c r="I194" i="1"/>
  <c r="H194" i="1"/>
  <c r="G194" i="1"/>
  <c r="F194" i="1"/>
  <c r="E194" i="1"/>
  <c r="D194" i="1"/>
  <c r="C194" i="1"/>
  <c r="B194" i="1"/>
  <c r="A194" i="1"/>
  <c r="GK193"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GK192" i="1" s="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GK191" i="1" s="1"/>
  <c r="J191" i="1"/>
  <c r="I191" i="1"/>
  <c r="H191" i="1"/>
  <c r="G191" i="1"/>
  <c r="F191" i="1"/>
  <c r="E191" i="1"/>
  <c r="D191" i="1"/>
  <c r="C191" i="1"/>
  <c r="B191" i="1"/>
  <c r="A191" i="1"/>
  <c r="GK190"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GK189" i="1" s="1"/>
  <c r="J189" i="1"/>
  <c r="I189" i="1"/>
  <c r="H189" i="1"/>
  <c r="G189" i="1"/>
  <c r="F189" i="1"/>
  <c r="E189" i="1"/>
  <c r="D189" i="1"/>
  <c r="C189" i="1"/>
  <c r="B189" i="1"/>
  <c r="A189" i="1"/>
  <c r="GK188"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GK187" i="1" s="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GK186" i="1" s="1"/>
  <c r="J186" i="1"/>
  <c r="I186" i="1"/>
  <c r="H186" i="1"/>
  <c r="G186" i="1"/>
  <c r="F186" i="1"/>
  <c r="E186" i="1"/>
  <c r="D186" i="1"/>
  <c r="C186" i="1"/>
  <c r="B186" i="1"/>
  <c r="A186" i="1"/>
  <c r="GK185"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GK184" i="1" s="1"/>
  <c r="J184" i="1"/>
  <c r="I184" i="1"/>
  <c r="H184" i="1"/>
  <c r="G184" i="1"/>
  <c r="F184" i="1"/>
  <c r="E184" i="1"/>
  <c r="D184" i="1"/>
  <c r="C184" i="1"/>
  <c r="B184" i="1"/>
  <c r="A184" i="1"/>
  <c r="GK183"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GK182" i="1" s="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GK181" i="1" s="1"/>
  <c r="J181" i="1"/>
  <c r="I181" i="1"/>
  <c r="H181" i="1"/>
  <c r="G181" i="1"/>
  <c r="F181" i="1"/>
  <c r="E181" i="1"/>
  <c r="D181" i="1"/>
  <c r="C181" i="1"/>
  <c r="B181" i="1"/>
  <c r="A181" i="1"/>
  <c r="GK180"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GK179" i="1" s="1"/>
  <c r="J179" i="1"/>
  <c r="I179" i="1"/>
  <c r="H179" i="1"/>
  <c r="G179" i="1"/>
  <c r="F179" i="1"/>
  <c r="E179" i="1"/>
  <c r="D179" i="1"/>
  <c r="C179" i="1"/>
  <c r="B179" i="1"/>
  <c r="A179" i="1"/>
  <c r="GK178"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GK177" i="1" s="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GK176" i="1" s="1"/>
  <c r="J176" i="1"/>
  <c r="I176" i="1"/>
  <c r="H176" i="1"/>
  <c r="G176" i="1"/>
  <c r="F176" i="1"/>
  <c r="E176" i="1"/>
  <c r="D176" i="1"/>
  <c r="C176" i="1"/>
  <c r="B176" i="1"/>
  <c r="A176" i="1"/>
  <c r="GK175"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GK174" i="1" s="1"/>
  <c r="J174" i="1"/>
  <c r="I174" i="1"/>
  <c r="H174" i="1"/>
  <c r="G174" i="1"/>
  <c r="F174" i="1"/>
  <c r="E174" i="1"/>
  <c r="D174" i="1"/>
  <c r="C174" i="1"/>
  <c r="B174" i="1"/>
  <c r="A174" i="1"/>
  <c r="GK173"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GK172" i="1" s="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GK171" i="1" s="1"/>
  <c r="J171" i="1"/>
  <c r="I171" i="1"/>
  <c r="H171" i="1"/>
  <c r="G171" i="1"/>
  <c r="F171" i="1"/>
  <c r="E171" i="1"/>
  <c r="D171" i="1"/>
  <c r="C171" i="1"/>
  <c r="B171" i="1"/>
  <c r="A171" i="1"/>
  <c r="GK170"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GK169" i="1" s="1"/>
  <c r="J169" i="1"/>
  <c r="I169" i="1"/>
  <c r="H169" i="1"/>
  <c r="G169" i="1"/>
  <c r="F169" i="1"/>
  <c r="E169" i="1"/>
  <c r="D169" i="1"/>
  <c r="C169" i="1"/>
  <c r="B169" i="1"/>
  <c r="A169" i="1"/>
  <c r="GK168"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GK167" i="1" s="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GK166" i="1" s="1"/>
  <c r="J166" i="1"/>
  <c r="I166" i="1"/>
  <c r="H166" i="1"/>
  <c r="G166" i="1"/>
  <c r="F166" i="1"/>
  <c r="E166" i="1"/>
  <c r="D166" i="1"/>
  <c r="C166" i="1"/>
  <c r="B166" i="1"/>
  <c r="A166" i="1"/>
  <c r="GK165"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GK164" i="1" s="1"/>
  <c r="J164" i="1"/>
  <c r="I164" i="1"/>
  <c r="H164" i="1"/>
  <c r="G164" i="1"/>
  <c r="F164" i="1"/>
  <c r="E164" i="1"/>
  <c r="D164" i="1"/>
  <c r="C164" i="1"/>
  <c r="B164" i="1"/>
  <c r="A164" i="1"/>
  <c r="GK163"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GK162" i="1" s="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GK161" i="1" s="1"/>
  <c r="J161" i="1"/>
  <c r="I161" i="1"/>
  <c r="H161" i="1"/>
  <c r="G161" i="1"/>
  <c r="F161" i="1"/>
  <c r="E161" i="1"/>
  <c r="D161" i="1"/>
  <c r="C161" i="1"/>
  <c r="B161" i="1"/>
  <c r="A161" i="1"/>
  <c r="GK160"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GK159" i="1" s="1"/>
  <c r="J159" i="1"/>
  <c r="I159" i="1"/>
  <c r="H159" i="1"/>
  <c r="G159" i="1"/>
  <c r="F159" i="1"/>
  <c r="E159" i="1"/>
  <c r="D159" i="1"/>
  <c r="C159" i="1"/>
  <c r="B159" i="1"/>
  <c r="A159" i="1"/>
  <c r="GK158"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GK157" i="1" s="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GK156" i="1" s="1"/>
  <c r="J156" i="1"/>
  <c r="I156" i="1"/>
  <c r="H156" i="1"/>
  <c r="G156" i="1"/>
  <c r="F156" i="1"/>
  <c r="E156" i="1"/>
  <c r="D156" i="1"/>
  <c r="C156" i="1"/>
  <c r="B156" i="1"/>
  <c r="A156" i="1"/>
  <c r="GK155"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GK154" i="1" s="1"/>
  <c r="J154" i="1"/>
  <c r="I154" i="1"/>
  <c r="H154" i="1"/>
  <c r="G154" i="1"/>
  <c r="F154" i="1"/>
  <c r="E154" i="1"/>
  <c r="D154" i="1"/>
  <c r="C154" i="1"/>
  <c r="B154" i="1"/>
  <c r="A154" i="1"/>
  <c r="GK153"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GK152" i="1" s="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GK151" i="1" s="1"/>
  <c r="J151" i="1"/>
  <c r="I151" i="1"/>
  <c r="H151" i="1"/>
  <c r="G151" i="1"/>
  <c r="F151" i="1"/>
  <c r="E151" i="1"/>
  <c r="D151" i="1"/>
  <c r="C151" i="1"/>
  <c r="B151" i="1"/>
  <c r="A151" i="1"/>
  <c r="GK150"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GK149" i="1" s="1"/>
  <c r="J149" i="1"/>
  <c r="I149" i="1"/>
  <c r="H149" i="1"/>
  <c r="G149" i="1"/>
  <c r="F149" i="1"/>
  <c r="E149" i="1"/>
  <c r="D149" i="1"/>
  <c r="C149" i="1"/>
  <c r="B149" i="1"/>
  <c r="A149" i="1"/>
  <c r="GK148"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GK147" i="1" s="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GK146" i="1" s="1"/>
  <c r="J146" i="1"/>
  <c r="I146" i="1"/>
  <c r="H146" i="1"/>
  <c r="G146" i="1"/>
  <c r="F146" i="1"/>
  <c r="E146" i="1"/>
  <c r="D146" i="1"/>
  <c r="C146" i="1"/>
  <c r="B146" i="1"/>
  <c r="A146" i="1"/>
  <c r="GK145"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GK144" i="1" s="1"/>
  <c r="J144" i="1"/>
  <c r="I144" i="1"/>
  <c r="H144" i="1"/>
  <c r="G144" i="1"/>
  <c r="F144" i="1"/>
  <c r="E144" i="1"/>
  <c r="D144" i="1"/>
  <c r="C144" i="1"/>
  <c r="B144" i="1"/>
  <c r="A144" i="1"/>
  <c r="GK143"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GK142" i="1" s="1"/>
  <c r="J142" i="1"/>
  <c r="I142" i="1"/>
  <c r="H142" i="1"/>
  <c r="G142" i="1"/>
  <c r="F142" i="1"/>
  <c r="E142" i="1"/>
  <c r="D142" i="1"/>
  <c r="C142" i="1"/>
  <c r="B142" i="1"/>
  <c r="A142" i="1"/>
  <c r="GK141"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GK140"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GK139" i="1" s="1"/>
  <c r="J139" i="1"/>
  <c r="I139" i="1"/>
  <c r="H139" i="1"/>
  <c r="G139" i="1"/>
  <c r="F139" i="1"/>
  <c r="E139" i="1"/>
  <c r="D139" i="1"/>
  <c r="C139" i="1"/>
  <c r="B139" i="1"/>
  <c r="A139" i="1"/>
  <c r="GK138"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GK137" i="1" s="1"/>
  <c r="J137" i="1"/>
  <c r="I137" i="1"/>
  <c r="H137" i="1"/>
  <c r="G137" i="1"/>
  <c r="F137" i="1"/>
  <c r="E137" i="1"/>
  <c r="D137" i="1"/>
  <c r="C137" i="1"/>
  <c r="B137" i="1"/>
  <c r="A137" i="1"/>
  <c r="GK136"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GK135"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GK134" i="1" s="1"/>
  <c r="J134" i="1"/>
  <c r="I134" i="1"/>
  <c r="H134" i="1"/>
  <c r="G134" i="1"/>
  <c r="F134" i="1"/>
  <c r="E134" i="1"/>
  <c r="D134" i="1"/>
  <c r="C134" i="1"/>
  <c r="B134" i="1"/>
  <c r="A134" i="1"/>
  <c r="GK133"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GK132" i="1" s="1"/>
  <c r="J132" i="1"/>
  <c r="I132" i="1"/>
  <c r="H132" i="1"/>
  <c r="G132" i="1"/>
  <c r="F132" i="1"/>
  <c r="E132" i="1"/>
  <c r="D132" i="1"/>
  <c r="C132" i="1"/>
  <c r="B132" i="1"/>
  <c r="A132" i="1"/>
  <c r="GK131"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M130" i="1"/>
  <c r="L130" i="1"/>
  <c r="K130" i="1"/>
  <c r="GK130" i="1" s="1"/>
  <c r="J130" i="1"/>
  <c r="I130" i="1"/>
  <c r="H130" i="1"/>
  <c r="G130" i="1"/>
  <c r="F130" i="1"/>
  <c r="E130" i="1"/>
  <c r="D130" i="1"/>
  <c r="C130" i="1"/>
  <c r="B130" i="1"/>
  <c r="A130" i="1"/>
  <c r="GK129"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M128" i="1"/>
  <c r="L128" i="1"/>
  <c r="K128" i="1"/>
  <c r="GK128" i="1" s="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M127" i="1"/>
  <c r="L127" i="1"/>
  <c r="K127" i="1"/>
  <c r="GK127" i="1" s="1"/>
  <c r="J127" i="1"/>
  <c r="I127" i="1"/>
  <c r="H127" i="1"/>
  <c r="G127" i="1"/>
  <c r="F127" i="1"/>
  <c r="E127" i="1"/>
  <c r="D127" i="1"/>
  <c r="C127" i="1"/>
  <c r="B127" i="1"/>
  <c r="A127" i="1"/>
  <c r="GK126"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M125" i="1"/>
  <c r="L125" i="1"/>
  <c r="K125" i="1"/>
  <c r="GK125" i="1" s="1"/>
  <c r="J125" i="1"/>
  <c r="I125" i="1"/>
  <c r="H125" i="1"/>
  <c r="G125" i="1"/>
  <c r="F125" i="1"/>
  <c r="E125" i="1"/>
  <c r="D125" i="1"/>
  <c r="C125" i="1"/>
  <c r="B125" i="1"/>
  <c r="A125" i="1"/>
  <c r="GK124"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M123" i="1"/>
  <c r="L123" i="1"/>
  <c r="K123" i="1"/>
  <c r="GK123" i="1" s="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GK122" i="1" s="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GK121" i="1" s="1"/>
  <c r="J121" i="1"/>
  <c r="I121" i="1"/>
  <c r="H121" i="1"/>
  <c r="G121" i="1"/>
  <c r="F121" i="1"/>
  <c r="E121" i="1"/>
  <c r="D121" i="1"/>
  <c r="C121" i="1"/>
  <c r="B121" i="1"/>
  <c r="A121" i="1"/>
  <c r="GK120"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GK119"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GK118" i="1" s="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GK117" i="1" s="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GK116" i="1" s="1"/>
  <c r="J116" i="1"/>
  <c r="I116" i="1"/>
  <c r="H116" i="1"/>
  <c r="G116" i="1"/>
  <c r="F116" i="1"/>
  <c r="E116" i="1"/>
  <c r="D116" i="1"/>
  <c r="C116" i="1"/>
  <c r="B116" i="1"/>
  <c r="A116" i="1"/>
  <c r="GK115"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GK114"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GK113" i="1" s="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GK112" i="1" s="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GK111" i="1" s="1"/>
  <c r="J111" i="1"/>
  <c r="I111" i="1"/>
  <c r="H111" i="1"/>
  <c r="G111" i="1"/>
  <c r="F111" i="1"/>
  <c r="E111" i="1"/>
  <c r="D111" i="1"/>
  <c r="C111" i="1"/>
  <c r="B111" i="1"/>
  <c r="A111" i="1"/>
  <c r="GK110"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GK109"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GK108" i="1" s="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GK107" i="1" s="1"/>
  <c r="J107" i="1"/>
  <c r="I107" i="1"/>
  <c r="H107" i="1"/>
  <c r="G107" i="1"/>
  <c r="F107" i="1"/>
  <c r="E107" i="1"/>
  <c r="D107" i="1"/>
  <c r="C107" i="1"/>
  <c r="B107" i="1"/>
  <c r="A107" i="1"/>
  <c r="GK106"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GK105" i="1" s="1"/>
  <c r="J105" i="1"/>
  <c r="I105" i="1"/>
  <c r="H105" i="1"/>
  <c r="G105" i="1"/>
  <c r="F105" i="1"/>
  <c r="E105" i="1"/>
  <c r="D105" i="1"/>
  <c r="C105" i="1"/>
  <c r="B105" i="1"/>
  <c r="A105" i="1"/>
  <c r="GK104"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GK103" i="1" s="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GK102" i="1" s="1"/>
  <c r="J102" i="1"/>
  <c r="I102" i="1"/>
  <c r="H102" i="1"/>
  <c r="G102" i="1"/>
  <c r="F102" i="1"/>
  <c r="E102" i="1"/>
  <c r="D102" i="1"/>
  <c r="C102" i="1"/>
  <c r="B102" i="1"/>
  <c r="A102" i="1"/>
  <c r="GK101"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J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G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M13" i="1"/>
  <c r="AK13" i="1"/>
  <c r="AJ13" i="1"/>
  <c r="AI13" i="1"/>
  <c r="AB13" i="1"/>
  <c r="AA13" i="1"/>
  <c r="Z13" i="1"/>
  <c r="Y13" i="1"/>
  <c r="X13" i="1"/>
  <c r="W13" i="1"/>
  <c r="U13" i="1"/>
  <c r="T13" i="1"/>
  <c r="S13" i="1"/>
  <c r="R13" i="1"/>
  <c r="Q13" i="1"/>
  <c r="P13" i="1"/>
  <c r="O13" i="1"/>
  <c r="N13" i="1"/>
  <c r="M13" i="1"/>
  <c r="K13" i="1"/>
  <c r="J13" i="1"/>
  <c r="I13" i="1"/>
  <c r="H13" i="1"/>
  <c r="G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P12" i="1"/>
  <c r="O12" i="1"/>
  <c r="N12" i="1"/>
  <c r="M12" i="1"/>
  <c r="L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I6" i="1"/>
  <c r="AB6" i="1"/>
  <c r="AA6" i="1"/>
  <c r="Z6" i="1"/>
  <c r="Y6" i="1"/>
  <c r="X6" i="1"/>
  <c r="W6" i="1"/>
  <c r="U6" i="1"/>
  <c r="T6" i="1"/>
  <c r="S6" i="1"/>
  <c r="R6" i="1"/>
  <c r="Q6" i="1"/>
  <c r="P6" i="1"/>
  <c r="O6" i="1"/>
  <c r="N6" i="1"/>
  <c r="M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U5" i="1"/>
  <c r="T5" i="1"/>
  <c r="S5" i="1"/>
  <c r="R5" i="1"/>
  <c r="Q5" i="1"/>
  <c r="P5" i="1"/>
  <c r="O5" i="1"/>
  <c r="N5" i="1"/>
  <c r="M5" i="1"/>
  <c r="L5" i="1"/>
  <c r="K5" i="1"/>
  <c r="J5" i="1"/>
  <c r="I5" i="1"/>
  <c r="H5" i="1"/>
  <c r="G5" i="1"/>
  <c r="E5" i="1"/>
  <c r="D5" i="1"/>
  <c r="C5" i="1"/>
  <c r="B5" i="1"/>
  <c r="A5" i="1"/>
  <c r="AA4" i="1"/>
  <c r="J4" i="1"/>
  <c r="I4" i="1"/>
  <c r="H4" i="1"/>
  <c r="F4" i="1"/>
  <c r="D4" i="1"/>
  <c r="B4" i="1"/>
  <c r="A4" i="1"/>
  <c r="AT6" i="1" l="1"/>
  <c r="AL6" i="1"/>
  <c r="F6" i="1"/>
  <c r="AL13" i="1"/>
  <c r="AT13" i="1"/>
  <c r="F13" i="1"/>
  <c r="AL5" i="1"/>
  <c r="F5" i="1"/>
  <c r="AT5" i="1"/>
  <c r="FE6" i="1"/>
  <c r="FE11"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<sst xmlns="http://schemas.openxmlformats.org/spreadsheetml/2006/main" count="867" uniqueCount="698">
  <si>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</si>
  <si>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</si>
  <si>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</si>
  <si>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</si>
  <si>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</si>
  <si>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</si>
  <si>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</si>
  <si>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</si>
  <si>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</si>
  <si>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</si>
  <si>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</si>
  <si>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</si>
  <si>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</si>
  <si>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</si>
  <si>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</si>
  <si>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</si>
  <si>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</si>
  <si>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</si>
  <si>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</si>
  <si>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</si>
  <si>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</si>
  <si>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</si>
  <si>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</si>
  <si>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</si>
  <si>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</si>
  <si>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</si>
  <si>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</si>
  <si>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</si>
  <si>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</si>
  <si>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</si>
  <si>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</si>
  <si>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</si>
  <si>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</si>
  <si>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</si>
  <si>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</si>
  <si>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</si>
  <si>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</si>
  <si>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</si>
  <si>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</si>
  <si>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</si>
  <si>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</si>
  <si>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</si>
  <si>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</si>
  <si>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</si>
  <si>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</si>
  <si>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</si>
  <si>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</si>
  <si>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</si>
  <si>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</si>
  <si>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</si>
  <si>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</si>
  <si>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</si>
  <si>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</si>
  <si>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</si>
  <si>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</si>
  <si>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</si>
  <si>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</si>
  <si>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</si>
  <si>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</si>
  <si>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</si>
  <si>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</si>
  <si>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</si>
  <si>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</si>
  <si>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</si>
  <si>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</si>
  <si>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</si>
  <si>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</si>
  <si>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</si>
  <si>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</si>
  <si>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</si>
  <si>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</si>
  <si>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</si>
  <si>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</si>
  <si>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</si>
  <si>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</si>
  <si>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</si>
  <si>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</si>
  <si>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</si>
  <si>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</si>
  <si>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</si>
  <si>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</si>
  <si>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</si>
  <si>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</si>
  <si>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</si>
  <si>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</si>
  <si>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</si>
  <si>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</si>
  <si>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</si>
  <si>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</si>
  <si>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</si>
  <si>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</si>
  <si>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</si>
  <si>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</si>
  <si>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</si>
  <si>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</si>
  <si>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</si>
  <si>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</si>
  <si>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</si>
  <si>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</si>
  <si>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</si>
  <si>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</si>
  <si>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</si>
  <si>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</si>
  <si>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</si>
  <si>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</si>
  <si>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</si>
  <si>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</si>
  <si>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</si>
  <si>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</si>
  <si>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</si>
  <si>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</si>
  <si>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</si>
  <si>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</si>
  <si>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</si>
  <si>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</si>
  <si>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</si>
  <si>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</si>
  <si>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</si>
  <si>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</si>
  <si>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</si>
  <si>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</si>
  <si>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</si>
  <si>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</si>
  <si>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</si>
  <si>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</si>
  <si>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</si>
  <si>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</si>
  <si>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</si>
  <si>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</si>
  <si>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</si>
  <si>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</si>
  <si>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</si>
  <si>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</si>
  <si>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</si>
  <si>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</si>
  <si>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</si>
  <si>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</si>
  <si>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</si>
  <si>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</si>
  <si>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</si>
  <si>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</si>
  <si>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</si>
  <si>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</si>
  <si>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</si>
  <si>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</si>
  <si>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</si>
  <si>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</si>
  <si>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</si>
  <si>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</si>
  <si>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</si>
  <si>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</si>
  <si>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</si>
  <si>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</si>
  <si>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</si>
  <si>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</si>
  <si>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</si>
  <si>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</si>
  <si>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</si>
  <si>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</si>
  <si>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</si>
  <si>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List Price with Tax for Display</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</si>
  <si>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</si>
  <si>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</si>
  <si>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</si>
  <si>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</si>
  <si>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</si>
  <si>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</si>
  <si>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</si>
  <si>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</si>
  <si>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</si>
  <si>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</si>
  <si>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</si>
  <si>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</si>
  <si>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</si>
  <si>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</si>
  <si>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</si>
  <si>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</si>
  <si>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</si>
  <si>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</si>
  <si>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</si>
  <si>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</si>
  <si>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</si>
  <si>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</si>
  <si>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</si>
  <si>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</si>
  <si>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</si>
  <si>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</si>
  <si>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</si>
  <si>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</si>
  <si>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</si>
  <si>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</si>
  <si>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</si>
  <si>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</si>
  <si>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</si>
  <si>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</si>
  <si>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</si>
  <si>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</si>
  <si>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</si>
  <si>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</si>
  <si>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</si>
  <si>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</si>
  <si>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</si>
  <si>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</si>
  <si>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</si>
  <si>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</si>
  <si>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</si>
  <si>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</si>
  <si>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</si>
  <si>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</si>
  <si>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</si>
  <si>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</si>
  <si>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</si>
  <si>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</si>
  <si>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</si>
  <si>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</si>
  <si>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</si>
  <si>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</si>
  <si>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</si>
  <si>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</si>
  <si>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</si>
  <si>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</si>
  <si>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</si>
  <si>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</si>
  <si>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</si>
  <si>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</si>
  <si>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</si>
  <si>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</si>
  <si>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</si>
  <si>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</si>
  <si>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</si>
  <si>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</si>
  <si>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</si>
  <si>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</si>
  <si>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</si>
  <si>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</si>
  <si>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</si>
  <si>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</si>
  <si>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</si>
  <si>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</si>
  <si>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</si>
  <si>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</si>
  <si>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</si>
  <si>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</si>
  <si>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</si>
  <si>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</si>
  <si>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</si>
  <si>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</si>
  <si>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</si>
  <si>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</si>
  <si>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</si>
  <si>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</si>
  <si>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</si>
  <si>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</si>
  <si>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</si>
  <si>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</si>
  <si>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</si>
  <si>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</si>
  <si>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</si>
  <si>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</si>
  <si>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</si>
  <si>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</si>
  <si>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</si>
  <si>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</si>
  <si>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</si>
  <si>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</si>
  <si>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</si>
  <si>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</si>
  <si>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</si>
  <si>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</si>
  <si>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</si>
  <si>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</si>
  <si>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</si>
  <si>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</si>
  <si>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</si>
  <si>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</si>
  <si>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</si>
  <si>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</si>
  <si>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</si>
  <si>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</si>
  <si>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</si>
  <si>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</si>
  <si>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</si>
  <si>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</si>
  <si>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</si>
  <si>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</si>
  <si>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</si>
  <si>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</si>
  <si>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</si>
  <si>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</si>
  <si>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</si>
  <si>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</si>
  <si>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</si>
  <si>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</si>
  <si>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</si>
  <si>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</si>
  <si>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</si>
  <si>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</si>
  <si>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</si>
  <si>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</si>
  <si>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</si>
  <si>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</si>
  <si>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</si>
  <si>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</si>
  <si>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</si>
  <si>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</si>
  <si>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</si>
  <si>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</si>
  <si>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</si>
  <si>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</si>
  <si>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</si>
  <si>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</si>
  <si>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</si>
  <si>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</si>
  <si>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</si>
  <si>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</si>
  <si>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</si>
  <si>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</si>
  <si>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</si>
  <si>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</si>
  <si>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</si>
  <si>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</si>
  <si>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</si>
  <si>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</si>
  <si>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</si>
  <si>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</si>
  <si>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</si>
  <si>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</si>
  <si>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</si>
  <si>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</si>
  <si>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</si>
  <si>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</si>
  <si>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</si>
  <si>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</si>
  <si>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</si>
  <si>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</si>
  <si>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</si>
  <si>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</si>
  <si>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</si>
  <si>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</si>
  <si>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</si>
  <si>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</si>
  <si>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</si>
  <si>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</si>
  <si>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</si>
  <si>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</si>
  <si>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</si>
  <si>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list_price_with_tax</t>
  </si>
  <si>
    <t>TellusRem</t>
  </si>
  <si>
    <t>EAN</t>
  </si>
  <si>
    <t>Parent</t>
  </si>
  <si>
    <t>Size-Color</t>
  </si>
  <si>
    <t>not_applicable</t>
  </si>
  <si>
    <t>New</t>
  </si>
  <si>
    <t>Pruduct Title Backlit</t>
  </si>
  <si>
    <t>MODELS</t>
  </si>
  <si>
    <t>Product Title</t>
  </si>
  <si>
    <t>Product Model</t>
  </si>
  <si>
    <t>430 G3, 430 G4, 440 G3, 440 G4, 445 G3, 640 G2, 645 G2</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</si>
  <si>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</si>
  <si>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</si>
  <si>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</si>
  <si>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</si>
  <si>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</si>
  <si>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</si>
  <si>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</si>
  <si>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</si>
  <si>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</si>
  <si>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</si>
  <si>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</si>
  <si>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</si>
  <si>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</si>
  <si>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</si>
  <si>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</si>
  <si>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640 G2 RG - DE</t>
  </si>
  <si>
    <t>German</t>
  </si>
  <si>
    <t>HP/W.O. PS./640 G2/RG/DE</t>
  </si>
  <si>
    <t>Price – NON-Backlit</t>
  </si>
  <si>
    <t>HP 640 G2 RG - FR</t>
  </si>
  <si>
    <t>French</t>
  </si>
  <si>
    <t>HP/W.O. PS./640 G2/RG/FR</t>
  </si>
  <si>
    <t>Packing size</t>
  </si>
  <si>
    <t>Small</t>
  </si>
  <si>
    <t>HP 640 G2 RG - IT</t>
  </si>
  <si>
    <t>Italian</t>
  </si>
  <si>
    <t>HP/W.O. PS./640 G2/RG/IT</t>
  </si>
  <si>
    <t>Package height (CM)</t>
  </si>
  <si>
    <t>HP 640 G2 RG - ES</t>
  </si>
  <si>
    <t>Spanish</t>
  </si>
  <si>
    <t>HP/W.O. PS./640 G2/RG/ES</t>
  </si>
  <si>
    <t>Package width (CM)</t>
  </si>
  <si>
    <t>HP 640 G2 RG - UK</t>
  </si>
  <si>
    <t>UK</t>
  </si>
  <si>
    <t>HP/W.O. PS./640 G2/RG/UK</t>
  </si>
  <si>
    <t>Package length (CM)</t>
  </si>
  <si>
    <t>HP 640 G2 RG - NORDIC</t>
  </si>
  <si>
    <t>Scandinavian – Nordic</t>
  </si>
  <si>
    <t>HP/W.O. PS./640 G2/RG/NOR</t>
  </si>
  <si>
    <t>Origin of Product</t>
  </si>
  <si>
    <t>HP 640 G2 RG - BE</t>
  </si>
  <si>
    <t>Belgian</t>
  </si>
  <si>
    <t>Package weight (GR)</t>
  </si>
  <si>
    <t>HP 640 G2 RG - Swiss</t>
  </si>
  <si>
    <t>Swiss</t>
  </si>
  <si>
    <t>HP 640 G2 RG - US int</t>
  </si>
  <si>
    <t>US International</t>
  </si>
  <si>
    <t>HP/W.O. PS./640 G2/RG/USI</t>
  </si>
  <si>
    <t>Parent sku</t>
  </si>
  <si>
    <t>HP 640 G2 RG parent</t>
  </si>
  <si>
    <t>HP 640 G2 RG - US</t>
  </si>
  <si>
    <t>US</t>
  </si>
  <si>
    <t>HP/W.O. PS./640 G2/RG/US</t>
  </si>
  <si>
    <t>Parent EAN</t>
  </si>
  <si>
    <t>Hungarian</t>
  </si>
  <si>
    <t>Dutch</t>
  </si>
  <si>
    <t>Item_type</t>
  </si>
  <si>
    <t>computer-keyboards</t>
  </si>
  <si>
    <t>Norwegian</t>
  </si>
  <si>
    <t>Polish</t>
  </si>
  <si>
    <t>Default quantity</t>
  </si>
  <si>
    <t>Portuguese</t>
  </si>
  <si>
    <t>Swedish – Finnish</t>
  </si>
  <si>
    <t>Format</t>
  </si>
  <si>
    <t>Update</t>
  </si>
  <si>
    <t>Russian</t>
  </si>
  <si>
    <t>Bullet Point 1:</t>
  </si>
  <si>
    <t>Bullet Point 2:</t>
  </si>
  <si>
    <t>Bullet Point 5:</t>
  </si>
  <si>
    <t>Bullet Point 4:</t>
  </si>
  <si>
    <t>Product Description</t>
  </si>
  <si>
    <t>Warranty Message</t>
  </si>
  <si>
    <t>Bulgarian</t>
  </si>
  <si>
    <t>Czech</t>
  </si>
  <si>
    <t>bullet point 4: regular</t>
  </si>
  <si>
    <t>Danish</t>
  </si>
  <si>
    <t>language</t>
  </si>
  <si>
    <t>Marketplace</t>
  </si>
  <si>
    <t>EU</t>
  </si>
  <si>
    <t>🇩🇪</t>
  </si>
  <si>
    <t>English</t>
  </si>
  <si>
    <t>PartialUpdate</t>
  </si>
  <si>
    <t>Big</t>
  </si>
  <si>
    <t>🇫🇷</t>
  </si>
  <si>
    <t>Delete</t>
  </si>
  <si>
    <t>🇮🇹</t>
  </si>
  <si>
    <t>🇪🇸</t>
  </si>
  <si>
    <t>🇬🇧</t>
  </si>
  <si>
    <t>🇸🇪 🇫🇮 🇳🇴 🇩🇰</t>
  </si>
  <si>
    <t>🇧🇪</t>
  </si>
  <si>
    <t>🇧🇬</t>
  </si>
  <si>
    <t>Swedish</t>
  </si>
  <si>
    <t>🇩🇰</t>
  </si>
  <si>
    <t>Turkish</t>
  </si>
  <si>
    <t>🇳🇱</t>
  </si>
  <si>
    <t>🇳🇴</t>
  </si>
  <si>
    <t>🇵🇱</t>
  </si>
  <si>
    <t>🇵🇹</t>
  </si>
  <si>
    <t>🇸🇪 🇫🇮</t>
  </si>
  <si>
    <t>🇨🇭</t>
  </si>
  <si>
    <t>🇺🇸 with € symbol</t>
  </si>
  <si>
    <t>🇷🇺</t>
  </si>
  <si>
    <t>🇺🇸</t>
  </si>
  <si>
    <t>🇭🇺</t>
  </si>
  <si>
    <t>🇨🇿</t>
  </si>
  <si>
    <t>👉 REFURBISHED:  SAVE MONEY -  Replacement HP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</si>
  <si>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</si>
  <si>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</si>
  <si>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</si>
  <si>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</si>
  <si>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</si>
  <si>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</si>
  <si>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</si>
  <si>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</si>
  <si>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HP   </t>
  </si>
  <si>
    <t xml:space="preserve">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</si>
  <si>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</si>
  <si>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</si>
  <si>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</si>
  <si>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</si>
  <si>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</si>
  <si>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</si>
  <si>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</si>
  <si>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</si>
  <si>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</si>
  <si>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</si>
  <si>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</si>
  <si>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</si>
  <si>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</si>
  <si>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</si>
  <si>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</si>
  <si>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</si>
  <si>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</si>
  <si>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</si>
  <si>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</si>
  <si>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</si>
  <si>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</si>
  <si>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</si>
  <si>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</si>
  <si>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</si>
  <si>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</si>
  <si>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</si>
  <si>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</si>
  <si>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</si>
  <si>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</si>
  <si>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</si>
  <si>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</si>
  <si>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</si>
  <si>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</si>
  <si>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</si>
  <si>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</si>
  <si>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</si>
  <si>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</si>
  <si>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</si>
  <si>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</si>
  <si>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</si>
  <si>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</si>
  <si>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</si>
  <si>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</si>
  <si>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</si>
  <si>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</si>
  <si>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</si>
  <si>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</si>
  <si>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</si>
  <si>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</si>
  <si>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</si>
  <si>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</si>
  <si>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</si>
  <si>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</si>
  <si>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</si>
  <si>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</si>
  <si>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</si>
  <si>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</si>
  <si>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</si>
  <si>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</si>
  <si>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</si>
  <si>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</si>
  <si>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</si>
  <si>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</si>
  <si>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</si>
  <si>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</si>
  <si>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</si>
  <si>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</si>
  <si>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</si>
  <si>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</si>
  <si>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</si>
  <si>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</si>
  <si>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</si>
  <si>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</si>
  <si>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</si>
  <si>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</si>
  <si>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</si>
  <si>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</si>
  <si>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</si>
  <si>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</si>
  <si>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</si>
  <si>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</si>
  <si>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</si>
  <si>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</si>
  <si>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</si>
  <si>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</si>
  <si>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</si>
  <si>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</si>
  <si>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</si>
  <si>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</si>
  <si>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</si>
  <si>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</si>
  <si>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</si>
  <si>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</si>
  <si>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</si>
  <si>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</si>
  <si>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</si>
  <si>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</si>
  <si>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</si>
  <si>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</si>
  <si>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</si>
  <si>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</si>
  <si>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</si>
  <si>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</si>
  <si>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</si>
  <si>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</si>
  <si>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</si>
  <si>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</si>
  <si>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</si>
  <si>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</si>
  <si>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</si>
  <si>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</si>
  <si>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</si>
  <si>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</si>
  <si>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</si>
  <si>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</si>
  <si>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</si>
  <si>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</si>
  <si>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</si>
  <si>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</si>
  <si>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</si>
  <si>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</si>
  <si>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</si>
  <si>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</si>
  <si>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</si>
  <si>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</si>
  <si>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</si>
  <si>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</si>
  <si>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</si>
  <si>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</si>
  <si>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</si>
  <si>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</si>
  <si>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</si>
  <si>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</si>
  <si>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</si>
  <si>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</si>
  <si>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</si>
  <si>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</si>
  <si>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</si>
  <si>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</si>
  <si>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</si>
  <si>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ODNOWIONY: OSZCZĘDZAJ PIENIĄDZE - Zamienna klawiatura laptopa HP,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</si>
  <si>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</si>
  <si>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</si>
  <si>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</si>
  <si>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HP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</si>
  <si>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</si>
  <si>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</si>
  <si>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xml:space="preserve">wymiana podświetlanej klawiatury {language} dla HP  </t>
  </si>
  <si>
    <t xml:space="preserve">wymiana niepodświetlanej klawiatury {language} dla HP  </t>
  </si>
  <si>
    <t>👉 LAYOUT - {flag} {language} BEZ podświetlenia.</t>
  </si>
  <si>
    <t>Niemiecki</t>
  </si>
  <si>
    <t>Francuski</t>
  </si>
  <si>
    <t>Włoski</t>
  </si>
  <si>
    <t>Hiszpański</t>
  </si>
  <si>
    <t>Wielka Brytania</t>
  </si>
  <si>
    <t>Skandynawski – nordycki</t>
  </si>
  <si>
    <t>Belgijski</t>
  </si>
  <si>
    <t>Bułgarski</t>
  </si>
  <si>
    <t>Duński</t>
  </si>
  <si>
    <t>Holenderski</t>
  </si>
  <si>
    <t>Norweski</t>
  </si>
  <si>
    <t>Polski</t>
  </si>
  <si>
    <t>Portugalski</t>
  </si>
  <si>
    <t>Szwedzki – fiński</t>
  </si>
  <si>
    <t>Szwajcarski</t>
  </si>
  <si>
    <t>Rosyjski</t>
  </si>
  <si>
    <t>Język węgierski</t>
  </si>
  <si>
    <t>👉 RENOVERAT: SPARA PENGAR - Ersättande HP-tangentbord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</si>
  <si>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</si>
  <si>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</si>
  <si>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</si>
  <si>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HP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</si>
  <si>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</si>
  <si>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</si>
  <si>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xml:space="preserve">ersättningsbakgrundsbelyst {language} tangentbord för HP  </t>
  </si>
  <si>
    <t xml:space="preserve">ersätter {language} icke-bakgrundsbelyst tangentbord för HP  </t>
  </si>
  <si>
    <t>👉 LAYOUT - {flag} {language} INGEN bakgrundsbelysning.</t>
  </si>
  <si>
    <t>Tysk</t>
  </si>
  <si>
    <t>Franska</t>
  </si>
  <si>
    <t>Italienska</t>
  </si>
  <si>
    <t>Spanska</t>
  </si>
  <si>
    <t>Storbritannien</t>
  </si>
  <si>
    <t>Skandinavisk – nordisk</t>
  </si>
  <si>
    <t>Belgiska</t>
  </si>
  <si>
    <t>Bulgariska</t>
  </si>
  <si>
    <t>Danska</t>
  </si>
  <si>
    <t>Holländska</t>
  </si>
  <si>
    <t>Norska</t>
  </si>
  <si>
    <t>Putsa</t>
  </si>
  <si>
    <t>Portugisiska</t>
  </si>
  <si>
    <t>Svenska – finska</t>
  </si>
  <si>
    <t>Schweiziska</t>
  </si>
  <si>
    <t>Ryska</t>
  </si>
  <si>
    <t>USA</t>
  </si>
  <si>
    <t>Ungerska</t>
  </si>
  <si>
    <t>Tjeckiska</t>
  </si>
  <si>
    <t>👉 YENİLENDİ: PARA TASARRUFU - Yedek HP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</si>
  <si>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</si>
  <si>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</si>
  <si>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</si>
  <si>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HP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</si>
  <si>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</si>
  <si>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</si>
  <si>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HP  için yedek {language} arkadan aydınlatmalı klavye</t>
  </si>
  <si>
    <t>HP  için yedek {language} arkadan aydınlatmasız klavye</t>
  </si>
  <si>
    <t>👉 DÜZEN - {flag} {language} Arkadan aydınlatma YOK.</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</si>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</sst>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5"/>
      <color rgb="FFD1D2D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10" fontId="1" fillId="0" borderId="0" xfId="2" applyNumberFormat="1" applyProtection="1">
      <protection locked="0"/>
    </xf>
    <xf numFmtId="0" fontId="5" fillId="0" borderId="0" xfId="0" applyFont="1" applyAlignment="1">
      <alignment horizontal="center"/>
    </xf>
    <xf numFmtId="0" fontId="0" fillId="0" borderId="0" xfId="0"/>
    <xf numFmtId="0" fontId="1" fillId="0" borderId="0" xfId="2" applyNumberFormat="1" applyProtection="1">
      <protection locked="0"/>
    </xf>
  </cellXfs>
  <cellStyles count="3">
    <cellStyle name="Normal" xfId="0" builtinId="0"/>
    <cellStyle name="Normal 2" xfId="2" xr:uid="{00000000-0005-0000-0000-000002000000}"/>
    <cellStyle name="Normal 3" xfId="1" xr:uid="{00000000-0005-0000-0000-000001000000}"/>
  </cellStyles>
  <dxfs count="535">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border>
        <left style="thin">
          <color auto="1"/>
        </left>
        <right style="thin">
          <color auto="1"/>
        </right>
        <top style="thin">
          <color auto="1"/>
        </top>
        <bottom style="thin">
          <color auto="1"/>
        </bottom>
      </border>
    </dxf>
    <dxf>
      <font>
        <sz val="11"/>
        <color rgb="FF000000"/>
        <name val="Calibri"/>
        <family val="2"/>
        <charset val="1"/>
      </font>
      <fill>
        <patternFill>
          <bgColor rgb="FF808080"/>
        </patternFill>
      </fill>
      <border>
        <left/>
        <right/>
        <top/>
        <bottom/>
      </border>
    </dxf>
    <dxf>
      <font>
        <sz val="11"/>
        <color rgb="FF000000"/>
        <name val="Calibri"/>
        <family val="2"/>
        <charset val="1"/>
      </font>
      <border>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GH1" zoomScaleNormal="100" workbookViewId="0">
      <selection activeCell="GO9" sqref="GO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ustomWidth="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ustomWidth="1"/>
  </cols>
  <sheetData>
    <row r="1" spans="1:198"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8"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62" t="s">
        <v>160</v>
      </c>
    </row>
    <row r="3" spans="1:198" ht="19" customHeight="1" x14ac:dyDescent="0.2">
      <c r="A3" s="15" t="s">
        <v>161</v>
      </c>
      <c r="B3" s="16" t="s">
        <v>162</v>
      </c>
      <c r="C3" s="15" t="s">
        <v>163</v>
      </c>
      <c r="D3" s="16" t="s">
        <v>164</v>
      </c>
      <c r="E3" s="15" t="s">
        <v>165</v>
      </c>
      <c r="F3" s="15" t="s">
        <v>166</v>
      </c>
      <c r="G3" s="15" t="s">
        <v>167</v>
      </c>
      <c r="H3" s="15" t="s">
        <v>168</v>
      </c>
      <c r="I3" s="17" t="s">
        <v>169</v>
      </c>
      <c r="J3" s="15" t="s">
        <v>170</v>
      </c>
      <c r="K3" s="16" t="s">
        <v>171</v>
      </c>
      <c r="L3" s="15" t="s">
        <v>172</v>
      </c>
      <c r="M3" s="15" t="s">
        <v>173</v>
      </c>
      <c r="N3" s="18" t="s">
        <v>174</v>
      </c>
      <c r="O3" s="18" t="s">
        <v>175</v>
      </c>
      <c r="P3" s="18" t="s">
        <v>176</v>
      </c>
      <c r="Q3" s="18" t="s">
        <v>177</v>
      </c>
      <c r="R3" s="18" t="s">
        <v>178</v>
      </c>
      <c r="S3" s="18" t="s">
        <v>179</v>
      </c>
      <c r="T3" s="18" t="s">
        <v>180</v>
      </c>
      <c r="U3" s="18" t="s">
        <v>181</v>
      </c>
      <c r="V3" s="18" t="s">
        <v>182</v>
      </c>
      <c r="W3" s="19" t="s">
        <v>183</v>
      </c>
      <c r="X3" s="19" t="s">
        <v>184</v>
      </c>
      <c r="Y3" s="19" t="s">
        <v>185</v>
      </c>
      <c r="Z3" s="19" t="s">
        <v>186</v>
      </c>
      <c r="AA3" s="20" t="s">
        <v>187</v>
      </c>
      <c r="AB3" s="20" t="s">
        <v>188</v>
      </c>
      <c r="AC3" s="20" t="s">
        <v>189</v>
      </c>
      <c r="AD3" s="20" t="s">
        <v>190</v>
      </c>
      <c r="AE3" s="20" t="s">
        <v>191</v>
      </c>
      <c r="AF3" s="20" t="s">
        <v>192</v>
      </c>
      <c r="AG3" s="20" t="s">
        <v>193</v>
      </c>
      <c r="AH3" s="20" t="s">
        <v>194</v>
      </c>
      <c r="AI3" s="21" t="s">
        <v>195</v>
      </c>
      <c r="AJ3" s="21" t="s">
        <v>196</v>
      </c>
      <c r="AK3" s="21" t="s">
        <v>197</v>
      </c>
      <c r="AL3" s="21" t="s">
        <v>198</v>
      </c>
      <c r="AM3" s="21" t="s">
        <v>199</v>
      </c>
      <c r="AN3" s="21" t="s">
        <v>200</v>
      </c>
      <c r="AO3" s="21" t="s">
        <v>201</v>
      </c>
      <c r="AP3" s="21" t="s">
        <v>202</v>
      </c>
      <c r="AQ3" s="21" t="s">
        <v>203</v>
      </c>
      <c r="AR3" s="21" t="s">
        <v>204</v>
      </c>
      <c r="AS3" s="21" t="s">
        <v>205</v>
      </c>
      <c r="AT3" s="21" t="s">
        <v>206</v>
      </c>
      <c r="AU3" s="21" t="s">
        <v>207</v>
      </c>
      <c r="AV3" s="21" t="s">
        <v>208</v>
      </c>
      <c r="AW3" s="21" t="s">
        <v>209</v>
      </c>
      <c r="AX3" s="21" t="s">
        <v>210</v>
      </c>
      <c r="AY3" s="21" t="s">
        <v>211</v>
      </c>
      <c r="AZ3" s="21" t="s">
        <v>212</v>
      </c>
      <c r="BA3" s="21" t="s">
        <v>213</v>
      </c>
      <c r="BB3" s="21" t="s">
        <v>214</v>
      </c>
      <c r="BC3" s="21" t="s">
        <v>215</v>
      </c>
      <c r="BD3" s="21" t="s">
        <v>216</v>
      </c>
      <c r="BE3" s="21" t="s">
        <v>217</v>
      </c>
      <c r="BF3" s="21" t="s">
        <v>218</v>
      </c>
      <c r="BG3" s="21" t="s">
        <v>219</v>
      </c>
      <c r="BH3" s="21" t="s">
        <v>220</v>
      </c>
      <c r="BI3" s="21" t="s">
        <v>221</v>
      </c>
      <c r="BJ3" s="21" t="s">
        <v>222</v>
      </c>
      <c r="BK3" s="21" t="s">
        <v>223</v>
      </c>
      <c r="BL3" s="21" t="s">
        <v>224</v>
      </c>
      <c r="BM3" s="21" t="s">
        <v>225</v>
      </c>
      <c r="BN3" s="21" t="s">
        <v>226</v>
      </c>
      <c r="BO3" s="21" t="s">
        <v>227</v>
      </c>
      <c r="BP3" s="21" t="s">
        <v>228</v>
      </c>
      <c r="BQ3" s="21" t="s">
        <v>229</v>
      </c>
      <c r="BR3" s="21" t="s">
        <v>230</v>
      </c>
      <c r="BS3" s="21" t="s">
        <v>231</v>
      </c>
      <c r="BT3" s="21" t="s">
        <v>232</v>
      </c>
      <c r="BU3" s="21" t="s">
        <v>233</v>
      </c>
      <c r="BV3" s="21" t="s">
        <v>234</v>
      </c>
      <c r="BW3" s="21" t="s">
        <v>235</v>
      </c>
      <c r="BX3" s="21" t="s">
        <v>236</v>
      </c>
      <c r="BY3" s="21" t="s">
        <v>237</v>
      </c>
      <c r="BZ3" s="21" t="s">
        <v>238</v>
      </c>
      <c r="CA3" s="21" t="s">
        <v>239</v>
      </c>
      <c r="CB3" s="21" t="s">
        <v>240</v>
      </c>
      <c r="CC3" s="21" t="s">
        <v>241</v>
      </c>
      <c r="CD3" s="21" t="s">
        <v>242</v>
      </c>
      <c r="CE3" s="21" t="s">
        <v>243</v>
      </c>
      <c r="CF3" s="21" t="s">
        <v>244</v>
      </c>
      <c r="CG3" s="22" t="s">
        <v>245</v>
      </c>
      <c r="CH3" s="22" t="s">
        <v>246</v>
      </c>
      <c r="CI3" s="22" t="s">
        <v>247</v>
      </c>
      <c r="CJ3" s="22" t="s">
        <v>248</v>
      </c>
      <c r="CK3" s="22" t="s">
        <v>249</v>
      </c>
      <c r="CL3" s="22" t="s">
        <v>250</v>
      </c>
      <c r="CM3" s="22" t="s">
        <v>251</v>
      </c>
      <c r="CN3" s="22" t="s">
        <v>69</v>
      </c>
      <c r="CO3" s="23" t="s">
        <v>252</v>
      </c>
      <c r="CP3" s="23" t="s">
        <v>253</v>
      </c>
      <c r="CQ3" s="23" t="s">
        <v>254</v>
      </c>
      <c r="CR3" s="23" t="s">
        <v>255</v>
      </c>
      <c r="CS3" s="23" t="s">
        <v>256</v>
      </c>
      <c r="CT3" s="23" t="s">
        <v>257</v>
      </c>
      <c r="CU3" s="23" t="s">
        <v>258</v>
      </c>
      <c r="CV3" s="24" t="s">
        <v>259</v>
      </c>
      <c r="CW3" s="24" t="s">
        <v>260</v>
      </c>
      <c r="CX3" s="24" t="s">
        <v>261</v>
      </c>
      <c r="CY3" s="24" t="s">
        <v>262</v>
      </c>
      <c r="CZ3" s="24" t="s">
        <v>263</v>
      </c>
      <c r="DA3" s="24" t="s">
        <v>264</v>
      </c>
      <c r="DB3" s="24" t="s">
        <v>265</v>
      </c>
      <c r="DC3" s="24" t="s">
        <v>266</v>
      </c>
      <c r="DD3" s="24" t="s">
        <v>267</v>
      </c>
      <c r="DE3" s="24" t="s">
        <v>268</v>
      </c>
      <c r="DF3" s="24" t="s">
        <v>269</v>
      </c>
      <c r="DG3" s="24" t="s">
        <v>270</v>
      </c>
      <c r="DH3" s="24" t="s">
        <v>271</v>
      </c>
      <c r="DI3" s="24" t="s">
        <v>272</v>
      </c>
      <c r="DJ3" s="24" t="s">
        <v>273</v>
      </c>
      <c r="DK3" s="24" t="s">
        <v>274</v>
      </c>
      <c r="DL3" s="24" t="s">
        <v>275</v>
      </c>
      <c r="DM3" s="24" t="s">
        <v>276</v>
      </c>
      <c r="DN3" s="24" t="s">
        <v>277</v>
      </c>
      <c r="DO3" s="24" t="s">
        <v>278</v>
      </c>
      <c r="DP3" s="24" t="s">
        <v>279</v>
      </c>
      <c r="DQ3" s="24" t="s">
        <v>280</v>
      </c>
      <c r="DR3" s="24" t="s">
        <v>95</v>
      </c>
      <c r="DS3" s="24" t="s">
        <v>281</v>
      </c>
      <c r="DT3" s="24" t="s">
        <v>282</v>
      </c>
      <c r="DU3" s="24" t="s">
        <v>283</v>
      </c>
      <c r="DV3" s="24" t="s">
        <v>99</v>
      </c>
      <c r="DW3" s="24" t="s">
        <v>100</v>
      </c>
      <c r="DX3" s="24" t="s">
        <v>101</v>
      </c>
      <c r="DY3" s="24" t="s">
        <v>284</v>
      </c>
      <c r="DZ3" s="24" t="s">
        <v>285</v>
      </c>
      <c r="EA3" s="24" t="s">
        <v>286</v>
      </c>
      <c r="EB3" s="24" t="s">
        <v>287</v>
      </c>
      <c r="EC3" s="24" t="s">
        <v>288</v>
      </c>
      <c r="ED3" s="24" t="s">
        <v>289</v>
      </c>
      <c r="EE3" s="24" t="s">
        <v>290</v>
      </c>
      <c r="EF3" s="24" t="s">
        <v>291</v>
      </c>
      <c r="EG3" s="24" t="s">
        <v>106</v>
      </c>
      <c r="EH3" s="24" t="s">
        <v>292</v>
      </c>
      <c r="EI3" s="24" t="s">
        <v>108</v>
      </c>
      <c r="EJ3" s="24" t="s">
        <v>293</v>
      </c>
      <c r="EK3" s="24" t="s">
        <v>294</v>
      </c>
      <c r="EL3" s="24" t="s">
        <v>295</v>
      </c>
      <c r="EM3" s="24" t="s">
        <v>296</v>
      </c>
      <c r="EN3" s="24" t="s">
        <v>297</v>
      </c>
      <c r="EO3" s="24" t="s">
        <v>298</v>
      </c>
      <c r="EP3" s="24" t="s">
        <v>299</v>
      </c>
      <c r="EQ3" s="24" t="s">
        <v>300</v>
      </c>
      <c r="ER3" s="24" t="s">
        <v>301</v>
      </c>
      <c r="ES3" s="25" t="s">
        <v>302</v>
      </c>
      <c r="ET3" s="25" t="s">
        <v>303</v>
      </c>
      <c r="EU3" s="25" t="s">
        <v>304</v>
      </c>
      <c r="EV3" s="25" t="s">
        <v>305</v>
      </c>
      <c r="EW3" s="25" t="s">
        <v>306</v>
      </c>
      <c r="EX3" s="25" t="s">
        <v>307</v>
      </c>
      <c r="EY3" s="25" t="s">
        <v>308</v>
      </c>
      <c r="EZ3" s="25" t="s">
        <v>309</v>
      </c>
      <c r="FA3" s="25" t="s">
        <v>310</v>
      </c>
      <c r="FB3" s="25" t="s">
        <v>311</v>
      </c>
      <c r="FC3" s="25" t="s">
        <v>312</v>
      </c>
      <c r="FD3" s="25" t="s">
        <v>313</v>
      </c>
      <c r="FE3" s="25" t="s">
        <v>314</v>
      </c>
      <c r="FF3" s="25" t="s">
        <v>315</v>
      </c>
      <c r="FG3" s="25" t="s">
        <v>316</v>
      </c>
      <c r="FH3" s="25" t="s">
        <v>317</v>
      </c>
      <c r="FI3" s="25" t="s">
        <v>318</v>
      </c>
      <c r="FJ3" s="25" t="s">
        <v>319</v>
      </c>
      <c r="FK3" s="25" t="s">
        <v>320</v>
      </c>
      <c r="FL3" s="25" t="s">
        <v>321</v>
      </c>
      <c r="FM3" s="25" t="s">
        <v>322</v>
      </c>
      <c r="FN3" s="25" t="s">
        <v>323</v>
      </c>
      <c r="FO3" s="26" t="s">
        <v>324</v>
      </c>
      <c r="FP3" s="26" t="s">
        <v>325</v>
      </c>
      <c r="FQ3" s="26" t="s">
        <v>326</v>
      </c>
      <c r="FR3" s="26" t="s">
        <v>327</v>
      </c>
      <c r="FS3" s="26" t="s">
        <v>328</v>
      </c>
      <c r="FT3" s="26" t="s">
        <v>329</v>
      </c>
      <c r="FU3" s="26" t="s">
        <v>330</v>
      </c>
      <c r="FV3" s="26" t="s">
        <v>331</v>
      </c>
      <c r="FW3" s="26" t="s">
        <v>332</v>
      </c>
      <c r="FX3" s="26" t="s">
        <v>333</v>
      </c>
      <c r="FY3" s="26" t="s">
        <v>334</v>
      </c>
      <c r="FZ3" s="26" t="s">
        <v>335</v>
      </c>
      <c r="GA3" s="26" t="s">
        <v>336</v>
      </c>
      <c r="GB3" s="26" t="s">
        <v>337</v>
      </c>
      <c r="GC3" s="26" t="s">
        <v>338</v>
      </c>
      <c r="GD3" s="26" t="s">
        <v>339</v>
      </c>
      <c r="GE3" s="26" t="s">
        <v>340</v>
      </c>
      <c r="GF3" s="26" t="s">
        <v>341</v>
      </c>
      <c r="GG3" s="26" t="s">
        <v>342</v>
      </c>
      <c r="GH3" s="26" t="s">
        <v>343</v>
      </c>
      <c r="GI3" s="26" t="s">
        <v>344</v>
      </c>
      <c r="GJ3" s="26" t="s">
        <v>345</v>
      </c>
      <c r="GK3" s="62" t="s">
        <v>346</v>
      </c>
    </row>
    <row r="4" spans="1:198" ht="17" customHeight="1" x14ac:dyDescent="0.2">
      <c r="A4" s="1" t="str">
        <f>IF(ISBLANK(Values!E3),"",IF(Values!$B$37="EU","computercomponent","computer"))</f>
        <v>computercomponent</v>
      </c>
      <c r="B4" s="27" t="str">
        <f>Values!B13</f>
        <v>HP 640 G2 RG parent</v>
      </c>
      <c r="C4" s="27" t="s">
        <v>347</v>
      </c>
      <c r="D4" s="28">
        <f>Values!B14</f>
        <v>5714401672999</v>
      </c>
      <c r="E4" s="1" t="s">
        <v>348</v>
      </c>
      <c r="F4" s="27" t="str">
        <f>SUBSTITUTE(Values!B1, "{language}", "") &amp; " " &amp; Values!B3</f>
        <v>clavier de remplacement  rétroéclairé pour HP   430 G3, 430 G4, 440 G3, 440 G4, 445 G3, 640 G2, 645 G2</v>
      </c>
      <c r="G4" s="27" t="s">
        <v>347</v>
      </c>
      <c r="H4" s="1" t="str">
        <f>Values!B16</f>
        <v>computer-keyboards</v>
      </c>
      <c r="I4" s="1" t="str">
        <f>IF(ISBLANK(Values!E3),"","4730574031")</f>
        <v>4730574031</v>
      </c>
      <c r="J4" s="29" t="str">
        <f>Values!B13</f>
        <v>HP 640 G2 RG parent</v>
      </c>
      <c r="K4" s="30"/>
      <c r="L4" s="27"/>
      <c r="M4" s="27"/>
      <c r="W4" s="27" t="s">
        <v>349</v>
      </c>
      <c r="X4" s="27"/>
      <c r="Y4" s="31" t="s">
        <v>350</v>
      </c>
      <c r="Z4" s="27"/>
      <c r="AA4" s="1" t="str">
        <f>Values!B20</f>
        <v>Update</v>
      </c>
      <c r="DY4" s="32" t="s">
        <v>351</v>
      </c>
      <c r="DZ4" s="32" t="s">
        <v>351</v>
      </c>
      <c r="EA4" s="32" t="s">
        <v>351</v>
      </c>
      <c r="EB4" s="32" t="s">
        <v>351</v>
      </c>
      <c r="EC4" s="32" t="s">
        <v>351</v>
      </c>
      <c r="EV4" s="1" t="s">
        <v>352</v>
      </c>
      <c r="GK4" s="2">
        <f>K4</f>
        <v>0</v>
      </c>
    </row>
    <row r="5" spans="1:198" ht="48" customHeight="1"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clavier de remplacement Allemand non rétroéclairé pour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29.99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Clavier distribué par Tellus Remarketing, leader européen des claviers portables. Le clavier a été nettoyé, emballé et testé dans notre ligne de production au Danemark. Pour toute question de compatibilité, contactez-nous via le site Web d'Amazon.</v>
      </c>
      <c r="AI5" s="34" t="str">
        <f>IF(ISBLANK(Values!E4),"",IF(Values!I4,Values!$B$23,Values!$B$33))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5" s="32" t="str">
        <f>IF(ISBLANK(Values!E4),"",Values!$B$24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5" s="1" t="str">
        <f>IF(ISBLANK(Values!E4),"",Values!$B$25)</f>
        <v xml:space="preserve">♻️ PRODUIT ÉCOLOGIQUE - Achetez remis à neuf, ACHETEZ VERT! Réduisez plus de 80% de dioxyde de carbone en achetant nos claviers remis à neuf, par rapport à l'achat d'un nouveau clavier! </v>
      </c>
      <c r="AL5" s="1" t="str">
        <f>IF(ISBLANK(Values!E4),"",SUBSTITUTE(SUBSTITUTE(IF(Values!$J4, Values!$B$26, Values!$B$33), "{language}", Values!$H4), "{flag}", INDEX(options!$E$1:$E$20, Values!$V4)))</f>
        <v>👉  DISPOSITION - 🇩🇪 Allemand non rétroéclairé.</v>
      </c>
      <c r="AM5" s="1" t="str">
        <f>SUBSTITUTE(IF(ISBLANK(Values!E4),"",Values!$B$27),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5" s="27" t="str">
        <f>IF(ISBLANK(Values!E4),"",Values!H4)</f>
        <v>Allemand</v>
      </c>
      <c r="AV5" s="1" t="str">
        <f>IF(ISBLANK(Values!E4),"",IF(Values!J4,"Backlit", "Non-Backlit"))</f>
        <v>Non-Backlit</v>
      </c>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5" s="1" t="str">
        <f>IF(ISBLANK(Values!E4),"","No")</f>
        <v>No</v>
      </c>
      <c r="DA5" s="1" t="str">
        <f>IF(ISBLANK(Values!E4),"","No")</f>
        <v>No</v>
      </c>
      <c r="DO5" s="1" t="str">
        <f>IF(ISBLANK(Values!E4),"","Parts")</f>
        <v>Parts</v>
      </c>
      <c r="DP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DY5" t="str">
        <f>IF(ISBLANK(Values!$E4), "", "not_applicable")</f>
        <v>not_applicable</v>
      </c>
      <c r="EI5" s="1" t="str">
        <f>IF(ISBLANK(Values!E4),"",Values!$B$31)</f>
        <v>Garantie de 6 mois après la date de livraison. En cas de dysfonctionnement du clavier, une nouvelle unité ou une pièce de rechange pour le clavier du produit sera envoyée. En cas de tri des stocks, un remboursement complet est effectué.</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29.99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29.99</v>
      </c>
      <c r="GP5" s="63"/>
    </row>
    <row r="6" spans="1:198" ht="48" customHeight="1"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clavier de remplacement Français non rétroéclairé pour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29.99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Clavier distribué par Tellus Remarketing, leader européen des claviers portables. Le clavier a été nettoyé, emballé et testé dans notre ligne de production au Danemark. Pour toute question de compatibilité, contactez-nous via le site Web d'Amazon.</v>
      </c>
      <c r="AI6" s="34" t="str">
        <f>IF(ISBLANK(Values!E5),"",IF(Values!I5,Values!$B$23,Values!$B$33))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6" s="32" t="str">
        <f>IF(ISBLANK(Values!E5),"",Values!$B$24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6" s="1" t="str">
        <f>IF(ISBLANK(Values!E5),"",Values!$B$25)</f>
        <v xml:space="preserve">♻️ PRODUIT ÉCOLOGIQUE - Achetez remis à neuf, ACHETEZ VERT! Réduisez plus de 80% de dioxyde de carbone en achetant nos claviers remis à neuf, par rapport à l'achat d'un nouveau clavier! </v>
      </c>
      <c r="AL6" s="1" t="str">
        <f>IF(ISBLANK(Values!E5),"",SUBSTITUTE(SUBSTITUTE(IF(Values!$J5, Values!$B$26, Values!$B$33), "{language}", Values!$H5), "{flag}", INDEX(options!$E$1:$E$20, Values!$V5)))</f>
        <v>👉  DISPOSITION - 🇫🇷 Français non rétroéclairé.</v>
      </c>
      <c r="AM6" s="1" t="str">
        <f>SUBSTITUTE(IF(ISBLANK(Values!E5),"",Values!$B$27),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6" s="27" t="str">
        <f>IF(ISBLANK(Values!E5),"",Values!H5)</f>
        <v>Français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6" s="1" t="str">
        <f>IF(ISBLANK(Values!E5),"","No")</f>
        <v>No</v>
      </c>
      <c r="DA6" s="1" t="str">
        <f>IF(ISBLANK(Values!E5),"","No")</f>
        <v>No</v>
      </c>
      <c r="DO6" s="1" t="str">
        <f>IF(ISBLANK(Values!E5),"","Parts")</f>
        <v>Parts</v>
      </c>
      <c r="DP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DY6" t="str">
        <f>IF(ISBLANK(Values!$E5), "", "not_applicable")</f>
        <v>not_applicable</v>
      </c>
      <c r="EI6" s="1" t="str">
        <f>IF(ISBLANK(Values!E5),"",Values!$B$31)</f>
        <v>Garantie de 6 mois après la date de livraison. En cas de dysfonctionnement du clavier, une nouvelle unité ou une pièce de rechange pour le clavier du produit sera envoyée. En cas de tri des stocks, un remboursement complet est effectué.</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29.99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29.99</v>
      </c>
    </row>
    <row r="7" spans="1:198" ht="48" customHeight="1"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clavier de remplacement Italien non rétroéclairé pour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29.99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Clavier distribué par Tellus Remarketing, leader européen des claviers portables. Le clavier a été nettoyé, emballé et testé dans notre ligne de production au Danemark. Pour toute question de compatibilité, contactez-nous via le site Web d'Amazon.</v>
      </c>
      <c r="AI7" s="34" t="str">
        <f>IF(ISBLANK(Values!E6),"",IF(Values!I6,Values!$B$23,Values!$B$33))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7" s="32" t="str">
        <f>IF(ISBLANK(Values!E6),"",Values!$B$24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7" s="1" t="str">
        <f>IF(ISBLANK(Values!E6),"",Values!$B$25)</f>
        <v xml:space="preserve">♻️ PRODUIT ÉCOLOGIQUE - Achetez remis à neuf, ACHETEZ VERT! Réduisez plus de 80% de dioxyde de carbone en achetant nos claviers remis à neuf, par rapport à l'achat d'un nouveau clavier! </v>
      </c>
      <c r="AL7" s="1" t="str">
        <f>IF(ISBLANK(Values!E6),"",SUBSTITUTE(SUBSTITUTE(IF(Values!$J6, Values!$B$26, Values!$B$33), "{language}", Values!$H6), "{flag}", INDEX(options!$E$1:$E$20, Values!$V6)))</f>
        <v>👉  DISPOSITION - 🇮🇹 Italien non rétroéclairé.</v>
      </c>
      <c r="AM7" s="1" t="str">
        <f>SUBSTITUTE(IF(ISBLANK(Values!E6),"",Values!$B$27),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7" s="27" t="str">
        <f>IF(ISBLANK(Values!E6),"",Values!H6)</f>
        <v>Italien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7" s="1" t="str">
        <f>IF(ISBLANK(Values!E6),"","No")</f>
        <v>No</v>
      </c>
      <c r="DA7" s="1" t="str">
        <f>IF(ISBLANK(Values!E6),"","No")</f>
        <v>No</v>
      </c>
      <c r="DO7" s="1" t="str">
        <f>IF(ISBLANK(Values!E6),"","Parts")</f>
        <v>Parts</v>
      </c>
      <c r="DP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DY7" t="str">
        <f>IF(ISBLANK(Values!$E6), "", "not_applicable")</f>
        <v>not_applicable</v>
      </c>
      <c r="EI7" s="1" t="str">
        <f>IF(ISBLANK(Values!E6),"",Values!$B$31)</f>
        <v>Garantie de 6 mois après la date de livraison. En cas de dysfonctionnement du clavier, une nouvelle unité ou une pièce de rechange pour le clavier du produit sera envoyée. En cas de tri des stocks, un remboursement complet est effectué.</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29.99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29.99</v>
      </c>
    </row>
    <row r="8" spans="1:198" ht="48" customHeight="1"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clavier de remplacement Espagnol non rétroéclairé pour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29.99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Clavier distribué par Tellus Remarketing, leader européen des claviers portables. Le clavier a été nettoyé, emballé et testé dans notre ligne de production au Danemark. Pour toute question de compatibilité, contactez-nous via le site Web d'Amazon.</v>
      </c>
      <c r="AI8" s="34" t="str">
        <f>IF(ISBLANK(Values!E7),"",IF(Values!I7,Values!$B$23,Values!$B$33))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8" s="32" t="str">
        <f>IF(ISBLANK(Values!E7),"",Values!$B$24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8" s="1" t="str">
        <f>IF(ISBLANK(Values!E7),"",Values!$B$25)</f>
        <v xml:space="preserve">♻️ PRODUIT ÉCOLOGIQUE - Achetez remis à neuf, ACHETEZ VERT! Réduisez plus de 80% de dioxyde de carbone en achetant nos claviers remis à neuf, par rapport à l'achat d'un nouveau clavier! </v>
      </c>
      <c r="AL8" s="1" t="str">
        <f>IF(ISBLANK(Values!E7),"",SUBSTITUTE(SUBSTITUTE(IF(Values!$J7, Values!$B$26, Values!$B$33), "{language}", Values!$H7), "{flag}", INDEX(options!$E$1:$E$20, Values!$V7)))</f>
        <v>👉  DISPOSITION - 🇪🇸 Espagnol non rétroéclairé.</v>
      </c>
      <c r="AM8" s="1" t="str">
        <f>SUBSTITUTE(IF(ISBLANK(Values!E7),"",Values!$B$27),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8" s="27" t="str">
        <f>IF(ISBLANK(Values!E7),"",Values!H7)</f>
        <v>Espagnol</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8" s="1" t="str">
        <f>IF(ISBLANK(Values!E7),"","No")</f>
        <v>No</v>
      </c>
      <c r="DA8" s="1" t="str">
        <f>IF(ISBLANK(Values!E7),"","No")</f>
        <v>No</v>
      </c>
      <c r="DO8" s="1" t="str">
        <f>IF(ISBLANK(Values!E7),"","Parts")</f>
        <v>Parts</v>
      </c>
      <c r="DP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DY8" t="str">
        <f>IF(ISBLANK(Values!$E7), "", "not_applicable")</f>
        <v>not_applicable</v>
      </c>
      <c r="EI8" s="1" t="str">
        <f>IF(ISBLANK(Values!E7),"",Values!$B$31)</f>
        <v>Garantie de 6 mois après la date de livraison. En cas de dysfonctionnement du clavier, une nouvelle unité ou une pièce de rechange pour le clavier du produit sera envoyée. En cas de tri des stocks, un remboursement complet est effectué.</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29.99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29.99</v>
      </c>
    </row>
    <row r="9" spans="1:198" ht="48" customHeight="1"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clavier de remplacement UK non rétroéclairé pour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29.99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Clavier distribué par Tellus Remarketing, leader européen des claviers portables. Le clavier a été nettoyé, emballé et testé dans notre ligne de production au Danemark. Pour toute question de compatibilité, contactez-nous via le site Web d'Amazon.</v>
      </c>
      <c r="AI9" s="34" t="str">
        <f>IF(ISBLANK(Values!E8),"",IF(Values!I8,Values!$B$23,Values!$B$33))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9" s="32" t="str">
        <f>IF(ISBLANK(Values!E8),"",Values!$B$24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9" s="1" t="str">
        <f>IF(ISBLANK(Values!E8),"",Values!$B$25)</f>
        <v xml:space="preserve">♻️ PRODUIT ÉCOLOGIQUE - Achetez remis à neuf, ACHETEZ VERT! Réduisez plus de 80% de dioxyde de carbone en achetant nos claviers remis à neuf, par rapport à l'achat d'un nouveau clavier! </v>
      </c>
      <c r="AL9" s="1" t="str">
        <f>IF(ISBLANK(Values!E8),"",SUBSTITUTE(SUBSTITUTE(IF(Values!$J8, Values!$B$26, Values!$B$33), "{language}", Values!$H8), "{flag}", INDEX(options!$E$1:$E$20, Values!$V8)))</f>
        <v>👉  DISPOSITION - 🇬🇧 UK non rétroéclairé.</v>
      </c>
      <c r="AM9" s="1" t="str">
        <f>SUBSTITUTE(IF(ISBLANK(Values!E8),"",Values!$B$27),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9" s="1" t="str">
        <f>IF(ISBLANK(Values!E8),"","No")</f>
        <v>No</v>
      </c>
      <c r="DA9" s="1" t="str">
        <f>IF(ISBLANK(Values!E8),"","No")</f>
        <v>No</v>
      </c>
      <c r="DO9" s="1" t="str">
        <f>IF(ISBLANK(Values!E8),"","Parts")</f>
        <v>Parts</v>
      </c>
      <c r="DP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DY9" t="str">
        <f>IF(ISBLANK(Values!$E8), "", "not_applicable")</f>
        <v>not_applicable</v>
      </c>
      <c r="EI9" s="1" t="str">
        <f>IF(ISBLANK(Values!E8),"",Values!$B$31)</f>
        <v>Garantie de 6 mois après la date de livraison. En cas de dysfonctionnement du clavier, une nouvelle unité ou une pièce de rechange pour le clavier du produit sera envoyée. En cas de tri des stocks, un remboursement complet est effectué.</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29.99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29.99</v>
      </c>
    </row>
    <row r="10" spans="1:198" ht="48" customHeight="1"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clavier de remplacement Scandinave - nordique non rétroéclairé pour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29.99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Clavier distribué par Tellus Remarketing, leader européen des claviers portables. Le clavier a été nettoyé, emballé et testé dans notre ligne de production au Danemark. Pour toute question de compatibilité, contactez-nous via le site Web d'Amazon.</v>
      </c>
      <c r="AI10" s="34" t="str">
        <f>IF(ISBLANK(Values!E9),"",IF(Values!I9,Values!$B$23,Values!$B$33))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0" s="32" t="str">
        <f>IF(ISBLANK(Values!E9),"",Values!$B$24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0" s="1" t="str">
        <f>IF(ISBLANK(Values!E9),"",Values!$B$25)</f>
        <v xml:space="preserve">♻️ PRODUIT ÉCOLOGIQUE - Achetez remis à neuf, ACHETEZ VERT! Réduisez plus de 80% de dioxyde de carbone en achetant nos claviers remis à neuf, par rapport à l'achat d'un nouveau clavier! </v>
      </c>
      <c r="AL10" s="1" t="str">
        <f>IF(ISBLANK(Values!E9),"",SUBSTITUTE(SUBSTITUTE(IF(Values!$J9, Values!$B$26, Values!$B$33), "{language}", Values!$H9), "{flag}", INDEX(options!$E$1:$E$20, Values!$V9)))</f>
        <v>👉  DISPOSITION - 🇸🇪 🇫🇮 🇳🇴 🇩🇰 Scandinave - nordique non rétroéclairé.</v>
      </c>
      <c r="AM10" s="1" t="str">
        <f>SUBSTITUTE(IF(ISBLANK(Values!E9),"",Values!$B$27),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0" s="27" t="str">
        <f>IF(ISBLANK(Values!E9),"",Values!H9)</f>
        <v>Scandinave - nordique</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0" s="1" t="str">
        <f>IF(ISBLANK(Values!E9),"","No")</f>
        <v>No</v>
      </c>
      <c r="DA10" s="1" t="str">
        <f>IF(ISBLANK(Values!E9),"","No")</f>
        <v>No</v>
      </c>
      <c r="DO10" s="1" t="str">
        <f>IF(ISBLANK(Values!E9),"","Parts")</f>
        <v>Parts</v>
      </c>
      <c r="DP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DY10" t="str">
        <f>IF(ISBLANK(Values!$E9), "", "not_applicable")</f>
        <v>not_applicable</v>
      </c>
      <c r="EI10" s="1" t="str">
        <f>IF(ISBLANK(Values!E9),"",Values!$B$31)</f>
        <v>Garantie de 6 mois après la date de livraison. En cas de dysfonctionnement du clavier, une nouvelle unité ou une pièce de rechange pour le clavier du produit sera envoyée. En cas de tri des stocks, un remboursement complet est effectué.</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29.99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29.99</v>
      </c>
    </row>
    <row r="11" spans="1:198" ht="48" customHeight="1"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clavier de remplacement Belge non rétroéclairé pour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29.99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Clavier distribué par Tellus Remarketing, leader européen des claviers portables. Le clavier a été nettoyé, emballé et testé dans notre ligne de production au Danemark. Pour toute question de compatibilité, contactez-nous via le site Web d'Amazon.</v>
      </c>
      <c r="AI11" s="34" t="str">
        <f>IF(ISBLANK(Values!E10),"",IF(Values!I10,Values!$B$23,Values!$B$33))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1" s="32" t="str">
        <f>IF(ISBLANK(Values!E10),"",Values!$B$24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1" s="1" t="str">
        <f>IF(ISBLANK(Values!E10),"",Values!$B$25)</f>
        <v xml:space="preserve">♻️ PRODUIT ÉCOLOGIQUE - Achetez remis à neuf, ACHETEZ VERT! Réduisez plus de 80% de dioxyde de carbone en achetant nos claviers remis à neuf, par rapport à l'achat d'un nouveau clavier! </v>
      </c>
      <c r="AL11" s="1" t="str">
        <f>IF(ISBLANK(Values!E10),"",SUBSTITUTE(SUBSTITUTE(IF(Values!$J10, Values!$B$26, Values!$B$33), "{language}", Values!$H10), "{flag}", INDEX(options!$E$1:$E$20, Values!$V10)))</f>
        <v>👉  DISPOSITION - 🇧🇪 Belge non rétroéclairé.</v>
      </c>
      <c r="AM11" s="1" t="str">
        <f>SUBSTITUTE(IF(ISBLANK(Values!E10),"",Values!$B$27),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1" s="27" t="str">
        <f>IF(ISBLANK(Values!E10),"",Values!H10)</f>
        <v>Belge</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1" s="1" t="str">
        <f>IF(ISBLANK(Values!E10),"","No")</f>
        <v>No</v>
      </c>
      <c r="DA11" s="1" t="str">
        <f>IF(ISBLANK(Values!E10),"","No")</f>
        <v>No</v>
      </c>
      <c r="DO11" s="1" t="str">
        <f>IF(ISBLANK(Values!E10),"","Parts")</f>
        <v>Parts</v>
      </c>
      <c r="DP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DY11" t="str">
        <f>IF(ISBLANK(Values!$E10), "", "not_applicable")</f>
        <v>not_applicable</v>
      </c>
      <c r="EI11" s="1" t="str">
        <f>IF(ISBLANK(Values!E10),"",Values!$B$31)</f>
        <v>Garantie de 6 mois après la date de livraison. En cas de dysfonctionnement du clavier, une nouvelle unité ou une pièce de rechange pour le clavier du produit sera envoyée. En cas de tri des stocks, un remboursement complet est effectué.</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29.99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29.99</v>
      </c>
    </row>
    <row r="12" spans="1:198" ht="48" customHeight="1"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clavier de remplacement Suisse non rétroéclairé pour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29.99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Clavier distribué par Tellus Remarketing, leader européen des claviers portables. Le clavier a été nettoyé, emballé et testé dans notre ligne de production au Danemark. Pour toute question de compatibilité, contactez-nous via le site Web d'Amazon.</v>
      </c>
      <c r="AI12" s="34" t="str">
        <f>IF(ISBLANK(Values!E11),"",IF(Values!I11,Values!$B$23,Values!$B$33))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2" s="32" t="str">
        <f>IF(ISBLANK(Values!E11),"",Values!$B$24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2" s="1" t="str">
        <f>IF(ISBLANK(Values!E11),"",Values!$B$25)</f>
        <v xml:space="preserve">♻️ PRODUIT ÉCOLOGIQUE - Achetez remis à neuf, ACHETEZ VERT! Réduisez plus de 80% de dioxyde de carbone en achetant nos claviers remis à neuf, par rapport à l'achat d'un nouveau clavier! </v>
      </c>
      <c r="AL12" s="1" t="str">
        <f>IF(ISBLANK(Values!E11),"",SUBSTITUTE(SUBSTITUTE(IF(Values!$J11, Values!$B$26, Values!$B$33), "{language}", Values!$H11), "{flag}", INDEX(options!$E$1:$E$20, Values!$V11)))</f>
        <v>👉  DISPOSITION - 🇨🇭 Suisse non rétroéclairé.</v>
      </c>
      <c r="AM12" s="1" t="str">
        <f>SUBSTITUTE(IF(ISBLANK(Values!E11),"",Values!$B$27),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2" s="27" t="str">
        <f>IF(ISBLANK(Values!E11),"",Values!H11)</f>
        <v>Suisse</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2" s="1" t="str">
        <f>IF(ISBLANK(Values!E11),"","No")</f>
        <v>No</v>
      </c>
      <c r="DA12" s="1" t="str">
        <f>IF(ISBLANK(Values!E11),"","No")</f>
        <v>No</v>
      </c>
      <c r="DO12" s="1" t="str">
        <f>IF(ISBLANK(Values!E11),"","Parts")</f>
        <v>Parts</v>
      </c>
      <c r="DP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DY12" t="str">
        <f>IF(ISBLANK(Values!$E11), "", "not_applicable")</f>
        <v>not_applicable</v>
      </c>
      <c r="EI12" s="1" t="str">
        <f>IF(ISBLANK(Values!E11),"",Values!$B$31)</f>
        <v>Garantie de 6 mois après la date de livraison. En cas de dysfonctionnement du clavier, une nouvelle unité ou une pièce de rechange pour le clavier du produit sera envoyée. En cas de tri des stocks, un remboursement complet est effectué.</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29.99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29.99</v>
      </c>
    </row>
    <row r="13" spans="1:198" ht="48" customHeight="1"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clavier de remplacement US international non rétroéclairé pour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29.99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Clavier distribué par Tellus Remarketing, leader européen des claviers portables. Le clavier a été nettoyé, emballé et testé dans notre ligne de production au Danemark. Pour toute question de compatibilité, contactez-nous via le site Web d'Amazon.</v>
      </c>
      <c r="AI13" s="34" t="str">
        <f>IF(ISBLANK(Values!E12),"",IF(Values!I12,Values!$B$23,Values!$B$33))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3" s="32" t="str">
        <f>IF(ISBLANK(Values!E12),"",Values!$B$24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3" s="1" t="str">
        <f>IF(ISBLANK(Values!E12),"",Values!$B$25)</f>
        <v xml:space="preserve">♻️ PRODUIT ÉCOLOGIQUE - Achetez remis à neuf, ACHETEZ VERT! Réduisez plus de 80% de dioxyde de carbone en achetant nos claviers remis à neuf, par rapport à l'achat d'un nouveau clavier! </v>
      </c>
      <c r="AL13" s="1" t="str">
        <f>IF(ISBLANK(Values!E12),"",SUBSTITUTE(SUBSTITUTE(IF(Values!$J12, Values!$B$26, Values!$B$33), "{language}", Values!$H12), "{flag}", INDEX(options!$E$1:$E$20, Values!$V12)))</f>
        <v>👉  DISPOSITION - 🇺🇸 with € symbol US international non rétroéclairé.</v>
      </c>
      <c r="AM13" s="1" t="str">
        <f>SUBSTITUTE(IF(ISBLANK(Values!E12),"",Values!$B$27),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3" s="27" t="str">
        <f>IF(ISBLANK(Values!E12),"",Values!H12)</f>
        <v>US international</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3" s="1" t="str">
        <f>IF(ISBLANK(Values!E12),"","No")</f>
        <v>No</v>
      </c>
      <c r="DA13" s="1" t="str">
        <f>IF(ISBLANK(Values!E12),"","No")</f>
        <v>No</v>
      </c>
      <c r="DO13" s="1" t="str">
        <f>IF(ISBLANK(Values!E12),"","Parts")</f>
        <v>Parts</v>
      </c>
      <c r="DP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DY13" t="str">
        <f>IF(ISBLANK(Values!$E12), "", "not_applicable")</f>
        <v>not_applicable</v>
      </c>
      <c r="EI13" s="1" t="str">
        <f>IF(ISBLANK(Values!E12),"",Values!$B$31)</f>
        <v>Garantie de 6 mois après la date de livraison. En cas de dysfonctionnement du clavier, une nouvelle unité ou une pièce de rechange pour le clavier du produit sera envoyée. En cas de tri des stocks, un remboursement complet est effectué.</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29.99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29.99</v>
      </c>
    </row>
    <row r="14" spans="1:198" ht="48" customHeight="1"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clavier de remplacement US non rétroéclairé pour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29.99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Clavier distribué par Tellus Remarketing, leader européen des claviers portables. Le clavier a été nettoyé, emballé et testé dans notre ligne de production au Danemark. Pour toute question de compatibilité, contactez-nous via le site Web d'Amazon.</v>
      </c>
      <c r="AI14" s="34" t="str">
        <f>IF(ISBLANK(Values!E13),"",IF(Values!I13,Values!$B$23,Values!$B$33))</f>
        <v>👉 REMIS À NEUF: ÉCONOMISEZ DE L'ARGENT - Clavier d'ordinateur portable HP de remplacement, même qualité que les claviers OEM. TellusRem est le premier distributeur de claviers dans le monde depuis 2011. Clavier de remplacement parfait, facile à remplacer et à installer.</v>
      </c>
      <c r="AJ14" s="32" t="str">
        <f>IF(ISBLANK(Values!E13),"",Values!$B$24 &amp;" "&amp;Values!$B$3)</f>
        <v>👉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430 G3, 430 G4, 440 G3, 440 G4, 445 G3, 640 G2, 645 G2</v>
      </c>
      <c r="AK14" s="1" t="str">
        <f>IF(ISBLANK(Values!E13),"",Values!$B$25)</f>
        <v xml:space="preserve">♻️ PRODUIT ÉCOLOGIQUE - Achetez remis à neuf, ACHETEZ VERT! Réduisez plus de 80% de dioxyde de carbone en achetant nos claviers remis à neuf, par rapport à l'achat d'un nouveau clavier! </v>
      </c>
      <c r="AL14" s="1" t="str">
        <f>IF(ISBLANK(Values!E13),"",SUBSTITUTE(SUBSTITUTE(IF(Values!$J13, Values!$B$26, Values!$B$33), "{language}", Values!$H13), "{flag}", INDEX(options!$E$1:$E$20, Values!$V13)))</f>
        <v>👉  DISPOSITION - 🇺🇸 US non rétroéclairé.</v>
      </c>
      <c r="AM14" s="1" t="str">
        <f>SUBSTITUTE(IF(ISBLANK(Values!E13),"",Values!$B$27), "{model}", Values!$B$3)</f>
        <v xml:space="preserve">👉 COMPATIBLE AVEC - HP 430 G3, 430 G4, 440 G3, 440 G4, 445 G3, 640 G2, 645 G2. Veuillez vérifier attentivement l'image et la description avant d'acheter un clavier. Cela garantit que vous obtenez le bon clavier d'ordinateur portable pour votre ordinateur. Installation super facile. </v>
      </c>
      <c r="AT14" s="27" t="str">
        <f>IF(ISBLANK(Values!E13),"",Values!H13)</f>
        <v>US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Danemark</v>
      </c>
      <c r="CZ14" s="1" t="str">
        <f>IF(ISBLANK(Values!E13),"","No")</f>
        <v>No</v>
      </c>
      <c r="DA14" s="1" t="str">
        <f>IF(ISBLANK(Values!E13),"","No")</f>
        <v>No</v>
      </c>
      <c r="DO14" s="1" t="str">
        <f>IF(ISBLANK(Values!E13),"","Parts")</f>
        <v>Parts</v>
      </c>
      <c r="DP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DY14" t="str">
        <f>IF(ISBLANK(Values!$E13), "", "not_applicable")</f>
        <v>not_applicable</v>
      </c>
      <c r="EI14" s="1" t="str">
        <f>IF(ISBLANK(Values!E13),"",Values!$B$31)</f>
        <v>Garantie de 6 mois après la date de livraison. En cas de dysfonctionnement du clavier, une nouvelle unité ou une pièce de rechange pour le clavier du produit sera envoyée. En cas de tri des stocks, un remboursement complet est effectué.</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29.99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29.99</v>
      </c>
    </row>
    <row r="15" spans="1:198" ht="17" customHeight="1"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6" t="str">
        <f>K15</f>
        <v/>
      </c>
    </row>
    <row r="16" spans="1:198" ht="17" customHeight="1"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6" t="str">
        <f>K16</f>
        <v/>
      </c>
    </row>
    <row r="17" spans="1:193" ht="17" customHeight="1"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6" t="str">
        <f>K17</f>
        <v/>
      </c>
    </row>
    <row r="18" spans="1:193" ht="17" customHeight="1"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6" t="str">
        <f>K18</f>
        <v/>
      </c>
    </row>
    <row r="19" spans="1:193" ht="17" customHeight="1"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6" t="str">
        <f>K19</f>
        <v/>
      </c>
    </row>
    <row r="20" spans="1:193" ht="17" customHeight="1"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6" t="str">
        <f>K20</f>
        <v/>
      </c>
    </row>
    <row r="21" spans="1:193" ht="17" customHeight="1"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6" t="str">
        <f>K21</f>
        <v/>
      </c>
    </row>
    <row r="22" spans="1:193" ht="17" customHeight="1"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6" t="str">
        <f>K22</f>
        <v/>
      </c>
    </row>
    <row r="23" spans="1:193" s="35" customFormat="1" ht="17" customHeight="1"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6" t="str">
        <f>K23</f>
        <v/>
      </c>
    </row>
    <row r="24" spans="1:193" s="35" customFormat="1" ht="17" customHeight="1"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6" t="str">
        <f>K24</f>
        <v/>
      </c>
    </row>
    <row r="25" spans="1:193" s="35" customFormat="1" ht="17" customHeight="1"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6" t="str">
        <f>K25</f>
        <v/>
      </c>
    </row>
    <row r="26" spans="1:193" s="35" customFormat="1" ht="17" customHeight="1"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6" t="str">
        <f>K26</f>
        <v/>
      </c>
    </row>
    <row r="27" spans="1:193" s="35" customFormat="1" ht="17" customHeight="1"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6" t="str">
        <f>K27</f>
        <v/>
      </c>
    </row>
    <row r="28" spans="1:193" s="35" customFormat="1" ht="17" customHeight="1"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6" t="str">
        <f>K28</f>
        <v/>
      </c>
    </row>
    <row r="29" spans="1:193" s="35" customFormat="1" ht="17" customHeight="1"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6" t="str">
        <f>K29</f>
        <v/>
      </c>
    </row>
    <row r="30" spans="1:193" s="35" customFormat="1" ht="17" customHeight="1"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6" t="str">
        <f>K30</f>
        <v/>
      </c>
    </row>
    <row r="31" spans="1:193" s="35" customFormat="1" ht="17" customHeight="1"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6" t="str">
        <f>K31</f>
        <v/>
      </c>
    </row>
    <row r="32" spans="1:193" s="35" customFormat="1" ht="17" customHeight="1"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6" t="str">
        <f>K32</f>
        <v/>
      </c>
    </row>
    <row r="33" spans="1:193" s="35" customFormat="1" ht="17" customHeight="1"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6" t="str">
        <f>K33</f>
        <v/>
      </c>
    </row>
    <row r="34" spans="1:193" s="35" customFormat="1" ht="17" customHeight="1"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6" t="str">
        <f>K34</f>
        <v/>
      </c>
    </row>
    <row r="35" spans="1:193" s="35" customFormat="1" ht="17" customHeight="1"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6" t="str">
        <f>K35</f>
        <v/>
      </c>
    </row>
    <row r="36" spans="1:193" s="35" customFormat="1" ht="17" customHeight="1"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6" t="str">
        <f>K36</f>
        <v/>
      </c>
    </row>
    <row r="37" spans="1:193" s="35" customFormat="1" ht="17" customHeight="1"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6" t="str">
        <f>K37</f>
        <v/>
      </c>
    </row>
    <row r="38" spans="1:193" s="35" customFormat="1" ht="17" customHeight="1"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6" t="str">
        <f>K38</f>
        <v/>
      </c>
    </row>
    <row r="39" spans="1:193" s="35" customFormat="1" ht="17" customHeight="1"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6" t="str">
        <f>K39</f>
        <v/>
      </c>
    </row>
    <row r="40" spans="1:193" s="35" customFormat="1" ht="17" customHeight="1"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6" t="str">
        <f>K40</f>
        <v/>
      </c>
    </row>
    <row r="41" spans="1:193" s="35" customFormat="1" ht="17" customHeight="1"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6" t="str">
        <f>K41</f>
        <v/>
      </c>
    </row>
    <row r="42" spans="1:193" ht="17" customHeight="1"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customHeight="1"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customHeight="1"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customHeight="1"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customHeight="1"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customHeight="1"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customHeight="1"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customHeight="1"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customHeight="1"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c r="GK50" s="1" t="str">
        <f t="shared" ref="GK36:GK67" si="0">K50</f>
        <v/>
      </c>
    </row>
    <row r="51" spans="1:193" ht="17" customHeight="1"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c r="GK51" s="1" t="str">
        <f t="shared" si="0"/>
        <v/>
      </c>
    </row>
    <row r="52" spans="1:193" ht="17" customHeight="1"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c r="GK52" s="1" t="str">
        <f t="shared" si="0"/>
        <v/>
      </c>
    </row>
    <row r="53" spans="1:193" ht="17" customHeight="1"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c r="GK53" s="1" t="str">
        <f t="shared" si="0"/>
        <v/>
      </c>
    </row>
    <row r="54" spans="1:193" ht="17" customHeight="1"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c r="GK54" s="1" t="str">
        <f t="shared" si="0"/>
        <v/>
      </c>
    </row>
    <row r="55" spans="1:193" ht="17" customHeight="1"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c r="GK55" s="1" t="str">
        <f t="shared" si="0"/>
        <v/>
      </c>
    </row>
    <row r="56" spans="1:193" ht="17" customHeight="1"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c r="GK56" s="1" t="str">
        <f t="shared" si="0"/>
        <v/>
      </c>
    </row>
    <row r="57" spans="1:193" ht="17" customHeight="1"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c r="GK57" s="1" t="str">
        <f t="shared" si="0"/>
        <v/>
      </c>
    </row>
    <row r="58" spans="1:193" ht="17" customHeight="1"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c r="GK58" s="1" t="str">
        <f t="shared" si="0"/>
        <v/>
      </c>
    </row>
    <row r="59" spans="1:193" ht="17" customHeight="1"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c r="GK59" s="1" t="str">
        <f t="shared" si="0"/>
        <v/>
      </c>
    </row>
    <row r="60" spans="1:193" ht="17" customHeight="1"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c r="GK60" s="1" t="str">
        <f t="shared" si="0"/>
        <v/>
      </c>
    </row>
    <row r="61" spans="1:193" ht="17" customHeight="1"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c r="GK61" s="1" t="str">
        <f t="shared" si="0"/>
        <v/>
      </c>
    </row>
    <row r="62" spans="1:193" ht="17" customHeight="1"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c r="GK62" s="1" t="str">
        <f t="shared" si="0"/>
        <v/>
      </c>
    </row>
    <row r="63" spans="1:193" ht="17" customHeight="1"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c r="GK63" s="1" t="str">
        <f t="shared" si="0"/>
        <v/>
      </c>
    </row>
    <row r="64" spans="1:193" ht="17" customHeight="1"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c r="GK64" s="1" t="str">
        <f t="shared" si="0"/>
        <v/>
      </c>
    </row>
    <row r="65" spans="1:193" ht="17" customHeight="1"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c r="GK65" s="1" t="str">
        <f t="shared" si="0"/>
        <v/>
      </c>
    </row>
    <row r="66" spans="1:193" ht="17" customHeight="1"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c r="GK66" s="1" t="str">
        <f t="shared" si="0"/>
        <v/>
      </c>
    </row>
    <row r="67" spans="1:193" ht="17" customHeight="1"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c r="GK67" s="1" t="str">
        <f t="shared" si="0"/>
        <v/>
      </c>
    </row>
    <row r="68" spans="1:193" ht="17" customHeight="1"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c r="GK68" s="1" t="str">
        <f t="shared" ref="GK68:GK100" si="1">K68</f>
        <v/>
      </c>
    </row>
    <row r="69" spans="1:193" ht="17" customHeight="1"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c r="GK69" s="1" t="str">
        <f t="shared" si="1"/>
        <v/>
      </c>
    </row>
    <row r="70" spans="1:193" ht="17" customHeight="1"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c r="GK70" s="1" t="str">
        <f t="shared" si="1"/>
        <v/>
      </c>
    </row>
    <row r="71" spans="1:193" ht="17" customHeight="1"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c r="GK71" s="1" t="str">
        <f t="shared" si="1"/>
        <v/>
      </c>
    </row>
    <row r="72" spans="1:193" ht="17" customHeight="1"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c r="GK72" s="1" t="str">
        <f t="shared" si="1"/>
        <v/>
      </c>
    </row>
    <row r="73" spans="1:193" ht="17" customHeight="1"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c r="GK73" s="1" t="str">
        <f t="shared" si="1"/>
        <v/>
      </c>
    </row>
    <row r="74" spans="1:193" ht="17" customHeight="1"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c r="GK74" s="1" t="str">
        <f t="shared" si="1"/>
        <v/>
      </c>
    </row>
    <row r="75" spans="1:193" ht="17" customHeight="1"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c r="GK75" s="1" t="str">
        <f t="shared" si="1"/>
        <v/>
      </c>
    </row>
    <row r="76" spans="1:193" ht="17" customHeight="1"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c r="GK76" s="1" t="str">
        <f t="shared" si="1"/>
        <v/>
      </c>
    </row>
    <row r="77" spans="1:193" ht="17" customHeight="1"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c r="GK77" s="1" t="str">
        <f t="shared" si="1"/>
        <v/>
      </c>
    </row>
    <row r="78" spans="1:193" ht="17" customHeight="1"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c r="GK78" s="1" t="str">
        <f t="shared" si="1"/>
        <v/>
      </c>
    </row>
    <row r="79" spans="1:193" ht="17" customHeight="1"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c r="GK79" s="1" t="str">
        <f t="shared" si="1"/>
        <v/>
      </c>
    </row>
    <row r="80" spans="1:193" ht="17" customHeight="1"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c r="GK80" s="1" t="str">
        <f t="shared" si="1"/>
        <v/>
      </c>
    </row>
    <row r="81" spans="1:193" ht="17" customHeight="1"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c r="GK81" s="1" t="str">
        <f t="shared" si="1"/>
        <v/>
      </c>
    </row>
    <row r="82" spans="1:193" ht="17" customHeight="1"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c r="GK82" s="1" t="str">
        <f t="shared" si="1"/>
        <v/>
      </c>
    </row>
    <row r="83" spans="1:193" ht="17" customHeight="1"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c r="GK83" s="1" t="str">
        <f t="shared" si="1"/>
        <v/>
      </c>
    </row>
    <row r="84" spans="1:193" ht="17" customHeight="1"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c r="GK84" s="1" t="str">
        <f t="shared" si="1"/>
        <v/>
      </c>
    </row>
    <row r="85" spans="1:193" ht="17" customHeight="1"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c r="GK85" s="1" t="str">
        <f t="shared" si="1"/>
        <v/>
      </c>
    </row>
    <row r="86" spans="1:193" ht="17" customHeight="1"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c r="GK86" s="1" t="str">
        <f t="shared" si="1"/>
        <v/>
      </c>
    </row>
    <row r="87" spans="1:193" ht="17" customHeight="1"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c r="GK87" s="1" t="str">
        <f t="shared" si="1"/>
        <v/>
      </c>
    </row>
    <row r="88" spans="1:193" ht="17" customHeight="1"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c r="GK88" s="1" t="str">
        <f t="shared" si="1"/>
        <v/>
      </c>
    </row>
    <row r="89" spans="1:193" ht="17" customHeight="1"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c r="GK89" s="1" t="str">
        <f t="shared" si="1"/>
        <v/>
      </c>
    </row>
    <row r="90" spans="1:193" ht="17" customHeight="1"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c r="GK90" s="1" t="str">
        <f t="shared" si="1"/>
        <v/>
      </c>
    </row>
    <row r="91" spans="1:193" ht="17" customHeight="1"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c r="GK91" s="1" t="str">
        <f t="shared" si="1"/>
        <v/>
      </c>
    </row>
    <row r="92" spans="1:193" ht="17" customHeight="1"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c r="GK92" s="1" t="str">
        <f t="shared" si="1"/>
        <v/>
      </c>
    </row>
    <row r="93" spans="1:193" ht="17" customHeight="1"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c r="GK93" s="1" t="str">
        <f t="shared" si="1"/>
        <v/>
      </c>
    </row>
    <row r="94" spans="1:193" ht="17" customHeight="1"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c r="GK94" s="1" t="str">
        <f t="shared" si="1"/>
        <v/>
      </c>
    </row>
    <row r="95" spans="1:193" ht="17" customHeight="1"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c r="GK95" s="1" t="str">
        <f t="shared" si="1"/>
        <v/>
      </c>
    </row>
    <row r="96" spans="1:193" ht="17" customHeight="1"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c r="GK96" s="1" t="str">
        <f t="shared" si="1"/>
        <v/>
      </c>
    </row>
    <row r="97" spans="1:193" ht="17" customHeight="1"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c r="GK97" s="1" t="str">
        <f t="shared" si="1"/>
        <v/>
      </c>
    </row>
    <row r="98" spans="1:193" ht="17" customHeight="1"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c r="GK98" s="1" t="str">
        <f t="shared" si="1"/>
        <v/>
      </c>
    </row>
    <row r="99" spans="1:193" ht="17" customHeight="1"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c r="GK99" s="1" t="str">
        <f t="shared" si="1"/>
        <v/>
      </c>
    </row>
    <row r="100" spans="1:193" ht="17" customHeight="1"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c r="GK100" s="1" t="str">
        <f t="shared" si="1"/>
        <v/>
      </c>
    </row>
    <row r="101" spans="1:193" ht="17" customHeight="1"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c r="GK101" s="2" t="str">
        <f t="shared" ref="GK101:GK131" si="2">K101</f>
        <v/>
      </c>
    </row>
    <row r="102" spans="1:193" ht="17" customHeight="1"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c r="GK102" s="2" t="str">
        <f t="shared" si="2"/>
        <v/>
      </c>
    </row>
    <row r="103" spans="1:193" ht="17" customHeight="1"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c r="GK103" s="2" t="str">
        <f t="shared" si="2"/>
        <v/>
      </c>
    </row>
    <row r="104" spans="1:193" ht="17" customHeight="1"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c r="GK104" s="2" t="str">
        <f t="shared" si="2"/>
        <v/>
      </c>
    </row>
    <row r="105" spans="1:193" ht="17" customHeight="1"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c r="GK105" s="2" t="str">
        <f t="shared" si="2"/>
        <v/>
      </c>
    </row>
    <row r="106" spans="1:193" ht="17" customHeight="1"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c r="GK106" s="2" t="str">
        <f t="shared" si="2"/>
        <v/>
      </c>
    </row>
    <row r="107" spans="1:193" ht="17" customHeight="1"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c r="GK107" s="2" t="str">
        <f t="shared" si="2"/>
        <v/>
      </c>
    </row>
    <row r="108" spans="1:193" ht="17" customHeight="1"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c r="GK108" s="2" t="str">
        <f t="shared" si="2"/>
        <v/>
      </c>
    </row>
    <row r="109" spans="1:193" ht="17" customHeight="1"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c r="GK109" s="2" t="str">
        <f t="shared" si="2"/>
        <v/>
      </c>
    </row>
    <row r="110" spans="1:193" ht="17" customHeight="1"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c r="GK110" s="2" t="str">
        <f t="shared" si="2"/>
        <v/>
      </c>
    </row>
    <row r="111" spans="1:193" ht="17" customHeight="1"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c r="GK111" s="2" t="str">
        <f t="shared" si="2"/>
        <v/>
      </c>
    </row>
    <row r="112" spans="1:193" ht="17" customHeight="1"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c r="GK112" s="2" t="str">
        <f t="shared" si="2"/>
        <v/>
      </c>
    </row>
    <row r="113" spans="1:193" ht="17" customHeight="1"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c r="GK113" s="2" t="str">
        <f t="shared" si="2"/>
        <v/>
      </c>
    </row>
    <row r="114" spans="1:193" ht="17" customHeight="1"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c r="GK114" s="2" t="str">
        <f t="shared" si="2"/>
        <v/>
      </c>
    </row>
    <row r="115" spans="1:193" ht="17" customHeight="1"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c r="GK115" s="2" t="str">
        <f t="shared" si="2"/>
        <v/>
      </c>
    </row>
    <row r="116" spans="1:193" ht="17" customHeight="1"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c r="GK116" s="2" t="str">
        <f t="shared" si="2"/>
        <v/>
      </c>
    </row>
    <row r="117" spans="1:193" ht="17" customHeight="1"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c r="GK117" s="2" t="str">
        <f t="shared" si="2"/>
        <v/>
      </c>
    </row>
    <row r="118" spans="1:193" ht="17" customHeight="1"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c r="GK118" s="2" t="str">
        <f t="shared" si="2"/>
        <v/>
      </c>
    </row>
    <row r="119" spans="1:193" ht="17" customHeight="1"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c r="GK119" s="2" t="str">
        <f t="shared" si="2"/>
        <v/>
      </c>
    </row>
    <row r="120" spans="1:193" ht="17" customHeight="1"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c r="GK120" s="2" t="str">
        <f t="shared" si="2"/>
        <v/>
      </c>
    </row>
    <row r="121" spans="1:193" ht="17" customHeight="1"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c r="GK121" s="2" t="str">
        <f t="shared" si="2"/>
        <v/>
      </c>
    </row>
    <row r="122" spans="1:193" ht="17" customHeight="1"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c r="GK122" s="2" t="str">
        <f t="shared" si="2"/>
        <v/>
      </c>
    </row>
    <row r="123" spans="1:193" ht="17" customHeight="1"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c r="GK123" s="2" t="str">
        <f t="shared" si="2"/>
        <v/>
      </c>
    </row>
    <row r="124" spans="1:193" ht="17" customHeight="1"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c r="GK124" s="2" t="str">
        <f t="shared" si="2"/>
        <v/>
      </c>
    </row>
    <row r="125" spans="1:193" ht="17" customHeight="1"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c r="GK125" s="2" t="str">
        <f t="shared" si="2"/>
        <v/>
      </c>
    </row>
    <row r="126" spans="1:193" ht="17" customHeight="1"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c r="GK126" s="2" t="str">
        <f t="shared" si="2"/>
        <v/>
      </c>
    </row>
    <row r="127" spans="1:193" ht="17" customHeight="1"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c r="GK127" s="2" t="str">
        <f t="shared" si="2"/>
        <v/>
      </c>
    </row>
    <row r="128" spans="1:193" ht="17" customHeight="1"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c r="GK128" s="2" t="str">
        <f t="shared" si="2"/>
        <v/>
      </c>
    </row>
    <row r="129" spans="1:193" ht="17" customHeight="1"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c r="GK129" s="2" t="str">
        <f t="shared" si="2"/>
        <v/>
      </c>
    </row>
    <row r="130" spans="1:193" ht="17" customHeight="1"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c r="GK130" s="2" t="str">
        <f t="shared" si="2"/>
        <v/>
      </c>
    </row>
    <row r="131" spans="1:193" ht="17" customHeight="1"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c r="GK131" s="2" t="str">
        <f t="shared" si="2"/>
        <v/>
      </c>
    </row>
    <row r="132" spans="1:193" ht="17" customHeight="1"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c r="GK132" s="2" t="str">
        <f t="shared" ref="GK132:GK195" si="3">K132</f>
        <v/>
      </c>
    </row>
    <row r="133" spans="1:193" ht="17" customHeight="1"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c r="GK133" s="2" t="str">
        <f t="shared" si="3"/>
        <v/>
      </c>
    </row>
    <row r="134" spans="1:193" ht="17" customHeight="1"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c r="GK134" s="2" t="str">
        <f t="shared" si="3"/>
        <v/>
      </c>
    </row>
    <row r="135" spans="1:193" ht="17" customHeight="1"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c r="GK135" s="2" t="str">
        <f t="shared" si="3"/>
        <v/>
      </c>
    </row>
    <row r="136" spans="1:193" ht="17" customHeight="1"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c r="GK136" s="2" t="str">
        <f t="shared" si="3"/>
        <v/>
      </c>
    </row>
    <row r="137" spans="1:193" ht="17" customHeight="1"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c r="GK137" s="2" t="str">
        <f t="shared" si="3"/>
        <v/>
      </c>
    </row>
    <row r="138" spans="1:193" ht="17" customHeight="1"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c r="GK138" s="2" t="str">
        <f t="shared" si="3"/>
        <v/>
      </c>
    </row>
    <row r="139" spans="1:193" ht="17" customHeight="1"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c r="GK139" s="2" t="str">
        <f t="shared" si="3"/>
        <v/>
      </c>
    </row>
    <row r="140" spans="1:193" ht="17" customHeight="1"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c r="GK140" s="2" t="str">
        <f t="shared" si="3"/>
        <v/>
      </c>
    </row>
    <row r="141" spans="1:193" ht="17" customHeight="1"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c r="GK141" s="2" t="str">
        <f t="shared" si="3"/>
        <v/>
      </c>
    </row>
    <row r="142" spans="1:193" ht="17" customHeight="1"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c r="GK142" s="2" t="str">
        <f t="shared" si="3"/>
        <v/>
      </c>
    </row>
    <row r="143" spans="1:193" ht="17" customHeight="1"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c r="GK143" s="2" t="str">
        <f t="shared" si="3"/>
        <v/>
      </c>
    </row>
    <row r="144" spans="1:193" ht="17" customHeight="1"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c r="GK144" s="2" t="str">
        <f t="shared" si="3"/>
        <v/>
      </c>
    </row>
    <row r="145" spans="1:193" ht="17" customHeight="1"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c r="GK145" s="2" t="str">
        <f t="shared" si="3"/>
        <v/>
      </c>
    </row>
    <row r="146" spans="1:193" ht="17" customHeight="1"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c r="GK146" s="2" t="str">
        <f t="shared" si="3"/>
        <v/>
      </c>
    </row>
    <row r="147" spans="1:193" ht="17" customHeight="1"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c r="GK147" s="2" t="str">
        <f t="shared" si="3"/>
        <v/>
      </c>
    </row>
    <row r="148" spans="1:193" ht="17" customHeight="1"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c r="GK148" s="2" t="str">
        <f t="shared" si="3"/>
        <v/>
      </c>
    </row>
    <row r="149" spans="1:193" ht="17" customHeight="1"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c r="GK149" s="2" t="str">
        <f t="shared" si="3"/>
        <v/>
      </c>
    </row>
    <row r="150" spans="1:193" ht="17" customHeight="1"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c r="GK150" s="2" t="str">
        <f t="shared" si="3"/>
        <v/>
      </c>
    </row>
    <row r="151" spans="1:193" ht="17" customHeight="1"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c r="GK151" s="2" t="str">
        <f t="shared" si="3"/>
        <v/>
      </c>
    </row>
    <row r="152" spans="1:193" ht="17" customHeight="1"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c r="GK152" s="2" t="str">
        <f t="shared" si="3"/>
        <v/>
      </c>
    </row>
    <row r="153" spans="1:193" ht="17" customHeight="1"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c r="GK153" s="2" t="str">
        <f t="shared" si="3"/>
        <v/>
      </c>
    </row>
    <row r="154" spans="1:193" ht="17" customHeight="1"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c r="GK154" s="2" t="str">
        <f t="shared" si="3"/>
        <v/>
      </c>
    </row>
    <row r="155" spans="1:193" ht="17" customHeight="1"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c r="GK155" s="2" t="str">
        <f t="shared" si="3"/>
        <v/>
      </c>
    </row>
    <row r="156" spans="1:193" ht="17" customHeight="1"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c r="GK156" s="2" t="str">
        <f t="shared" si="3"/>
        <v/>
      </c>
    </row>
    <row r="157" spans="1:193" ht="17" customHeight="1"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c r="GK157" s="2" t="str">
        <f t="shared" si="3"/>
        <v/>
      </c>
    </row>
    <row r="158" spans="1:193" ht="17" customHeight="1"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c r="GK158" s="2" t="str">
        <f t="shared" si="3"/>
        <v/>
      </c>
    </row>
    <row r="159" spans="1:193" ht="17" customHeight="1"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c r="GK159" s="2" t="str">
        <f t="shared" si="3"/>
        <v/>
      </c>
    </row>
    <row r="160" spans="1:193" ht="17" customHeight="1"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c r="GK160" s="2" t="str">
        <f t="shared" si="3"/>
        <v/>
      </c>
    </row>
    <row r="161" spans="1:193" ht="17" customHeight="1"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c r="GK161" s="2" t="str">
        <f t="shared" si="3"/>
        <v/>
      </c>
    </row>
    <row r="162" spans="1:193" ht="17" customHeight="1"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c r="GK162" s="2" t="str">
        <f t="shared" si="3"/>
        <v/>
      </c>
    </row>
    <row r="163" spans="1:193" ht="17" customHeight="1"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c r="GK163" s="2" t="str">
        <f t="shared" si="3"/>
        <v/>
      </c>
    </row>
    <row r="164" spans="1:193" ht="17" customHeight="1"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c r="GK164" s="2" t="str">
        <f t="shared" si="3"/>
        <v/>
      </c>
    </row>
    <row r="165" spans="1:193" ht="17" customHeight="1"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c r="GK165" s="2" t="str">
        <f t="shared" si="3"/>
        <v/>
      </c>
    </row>
    <row r="166" spans="1:193" ht="17" customHeight="1"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c r="GK166" s="2" t="str">
        <f t="shared" si="3"/>
        <v/>
      </c>
    </row>
    <row r="167" spans="1:193" ht="17" customHeight="1"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c r="GK167" s="2" t="str">
        <f t="shared" si="3"/>
        <v/>
      </c>
    </row>
    <row r="168" spans="1:193" ht="17" customHeight="1"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c r="GK168" s="2" t="str">
        <f t="shared" si="3"/>
        <v/>
      </c>
    </row>
    <row r="169" spans="1:193" ht="17" customHeight="1"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c r="GK169" s="2" t="str">
        <f t="shared" si="3"/>
        <v/>
      </c>
    </row>
    <row r="170" spans="1:193" ht="17" customHeight="1"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c r="GK170" s="2" t="str">
        <f t="shared" si="3"/>
        <v/>
      </c>
    </row>
    <row r="171" spans="1:193" ht="17" customHeight="1"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c r="GK171" s="2" t="str">
        <f t="shared" si="3"/>
        <v/>
      </c>
    </row>
    <row r="172" spans="1:193" ht="17" customHeight="1"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c r="GK172" s="2" t="str">
        <f t="shared" si="3"/>
        <v/>
      </c>
    </row>
    <row r="173" spans="1:193" ht="17" customHeight="1"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c r="GK173" s="2" t="str">
        <f t="shared" si="3"/>
        <v/>
      </c>
    </row>
    <row r="174" spans="1:193" ht="17" customHeight="1"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c r="GK174" s="2" t="str">
        <f t="shared" si="3"/>
        <v/>
      </c>
    </row>
    <row r="175" spans="1:193" ht="17" customHeight="1"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c r="GK175" s="2" t="str">
        <f t="shared" si="3"/>
        <v/>
      </c>
    </row>
    <row r="176" spans="1:193" ht="17" customHeight="1"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c r="GK176" s="2" t="str">
        <f t="shared" si="3"/>
        <v/>
      </c>
    </row>
    <row r="177" spans="1:193" ht="17" customHeight="1"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c r="GK177" s="2" t="str">
        <f t="shared" si="3"/>
        <v/>
      </c>
    </row>
    <row r="178" spans="1:193" ht="17" customHeight="1"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c r="GK178" s="2" t="str">
        <f t="shared" si="3"/>
        <v/>
      </c>
    </row>
    <row r="179" spans="1:193" ht="17" customHeight="1"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c r="GK179" s="2" t="str">
        <f t="shared" si="3"/>
        <v/>
      </c>
    </row>
    <row r="180" spans="1:193" ht="17" customHeight="1"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c r="GK180" s="2" t="str">
        <f t="shared" si="3"/>
        <v/>
      </c>
    </row>
    <row r="181" spans="1:193" ht="17" customHeight="1"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c r="GK181" s="2" t="str">
        <f t="shared" si="3"/>
        <v/>
      </c>
    </row>
    <row r="182" spans="1:193" ht="17" customHeight="1"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c r="GK182" s="2" t="str">
        <f t="shared" si="3"/>
        <v/>
      </c>
    </row>
    <row r="183" spans="1:193" ht="17" customHeight="1"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c r="GK183" s="2" t="str">
        <f t="shared" si="3"/>
        <v/>
      </c>
    </row>
    <row r="184" spans="1:193" ht="17" customHeight="1"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c r="GK184" s="2" t="str">
        <f t="shared" si="3"/>
        <v/>
      </c>
    </row>
    <row r="185" spans="1:193" ht="17" customHeight="1"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c r="GK185" s="2" t="str">
        <f t="shared" si="3"/>
        <v/>
      </c>
    </row>
    <row r="186" spans="1:193" ht="17" customHeight="1"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c r="GK186" s="2" t="str">
        <f t="shared" si="3"/>
        <v/>
      </c>
    </row>
    <row r="187" spans="1:193" ht="17" customHeight="1"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c r="GK187" s="2" t="str">
        <f t="shared" si="3"/>
        <v/>
      </c>
    </row>
    <row r="188" spans="1:193" ht="17" customHeight="1"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c r="GK188" s="2" t="str">
        <f t="shared" si="3"/>
        <v/>
      </c>
    </row>
    <row r="189" spans="1:193" ht="17" customHeight="1"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c r="GK189" s="2" t="str">
        <f t="shared" si="3"/>
        <v/>
      </c>
    </row>
    <row r="190" spans="1:193" ht="17" customHeight="1"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c r="GK190" s="2" t="str">
        <f t="shared" si="3"/>
        <v/>
      </c>
    </row>
    <row r="191" spans="1:193" ht="17" customHeight="1"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c r="GK191" s="2" t="str">
        <f t="shared" si="3"/>
        <v/>
      </c>
    </row>
    <row r="192" spans="1:193" ht="17" customHeight="1"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c r="GK192" s="2" t="str">
        <f t="shared" si="3"/>
        <v/>
      </c>
    </row>
    <row r="193" spans="1:193" ht="17" customHeight="1"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c r="GK193" s="2" t="str">
        <f t="shared" si="3"/>
        <v/>
      </c>
    </row>
    <row r="194" spans="1:193" ht="17" customHeight="1"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c r="GK194" s="2" t="str">
        <f t="shared" si="3"/>
        <v/>
      </c>
    </row>
    <row r="195" spans="1:193" ht="17" customHeight="1"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c r="GK195" s="2" t="str">
        <f t="shared" si="3"/>
        <v/>
      </c>
    </row>
    <row r="196" spans="1:193" ht="17" customHeight="1"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c r="GK196" s="2" t="str">
        <f t="shared" ref="GK196:GK205" si="4">K196</f>
        <v/>
      </c>
    </row>
    <row r="197" spans="1:193" ht="17" customHeight="1"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c r="GK197" s="2" t="str">
        <f t="shared" si="4"/>
        <v/>
      </c>
    </row>
    <row r="198" spans="1:193" ht="17" customHeight="1"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c r="GK198" s="2" t="str">
        <f t="shared" si="4"/>
        <v/>
      </c>
    </row>
    <row r="199" spans="1:193" ht="17" customHeight="1"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c r="GK199" s="2" t="str">
        <f t="shared" si="4"/>
        <v/>
      </c>
    </row>
    <row r="200" spans="1:193" ht="17" customHeight="1"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c r="GK200" s="2" t="str">
        <f t="shared" si="4"/>
        <v/>
      </c>
    </row>
    <row r="201" spans="1:193" ht="17" customHeight="1"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c r="GK201" s="2" t="str">
        <f t="shared" si="4"/>
        <v/>
      </c>
    </row>
    <row r="202" spans="1:193" ht="17" customHeight="1"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c r="GK202" s="2" t="str">
        <f t="shared" si="4"/>
        <v/>
      </c>
    </row>
    <row r="203" spans="1:193" ht="17" customHeight="1"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c r="GK203" s="2" t="str">
        <f t="shared" si="4"/>
        <v/>
      </c>
    </row>
    <row r="204" spans="1:193" ht="17" customHeight="1"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c r="GK204" s="2" t="str">
        <f t="shared" si="4"/>
        <v/>
      </c>
    </row>
    <row r="205" spans="1:193"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GK205" s="2">
        <f t="shared" si="4"/>
        <v>0</v>
      </c>
    </row>
    <row r="206" spans="1:193"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93"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93"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fRule type="expression" dxfId="532" priority="8">
      <formula>IF(LEN(A4)&gt;0,1,0)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3">
      <formula>IF(LEN(B4)&gt;0,1,0)</formula>
    </cfRule>
    <cfRule type="expression" dxfId="527" priority="14">
      <formula>IF(VLOOKUP($B$3,#NAME?,MATCH($A4,#NAME?,0)+1,0)&gt;0,1,0)</formula>
    </cfRule>
    <cfRule type="expression" dxfId="526" priority="17">
      <formula>AND(IF(IFERROR(VLOOKUP($B$3,#NAME?,MATCH($A4,#NAME?,0)+1,0),0)&gt;0,0,1),IF(IFERROR(VLOOKUP($B$3,#NAME?,MATCH($A4,#NAME?,0)+1,0),0)&gt;0,0,1),IF(IFERROR(VLOOKUP($B$3,#NAME?,MATCH($A4,#NAME?,0)+1,0),0)&gt;0,0,1),IF(IFERROR(MATCH($A4,#NAME?,0),0)&gt;0,1,0))</formula>
    </cfRule>
  </conditionalFormatting>
  <conditionalFormatting sqref="C4:C204">
    <cfRule type="expression" dxfId="525" priority="996">
      <formula>IF(VLOOKUP($C$3,#NAME?,MATCH($A4,#NAME?,0)+1,0)&gt;0,1,0)</formula>
    </cfRule>
    <cfRule type="expression" dxfId="524" priority="995">
      <formula>IF(LEN(C4)&gt;0,1,0)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7">
      <formula>AND(IF(IFERROR(VLOOKUP($W$3,#NAME?,MATCH($A5,#NAME?,0)+1,0),0)&gt;0,0,1),IF(IFERROR(VLOOKUP($W$3,#NAME?,MATCH($A5,#NAME?,0)+1,0),0)&gt;0,0,1),IF(IFERROR(VLOOKUP($W$3,#NAME?,MATCH($A5,#NAME?,0)+1,0),0)&gt;0,0,1),IF(IFERROR(MATCH($A5,#NAME?,0),0)&gt;0,1,0))</formula>
    </cfRule>
    <cfRule type="expression" dxfId="460" priority="114">
      <formula>IF(VLOOKUP($W$3,#NAME?,MATCH($A5,#NAME?,0)+1,0)&gt;0,1,0)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22">
      <formula>AND(IF(IFERROR(VLOOKUP($X$3,#NAME?,MATCH($A5,#NAME?,0)+1,0),0)&gt;0,0,1),IF(IFERROR(VLOOKUP($X$3,#NAME?,MATCH($A5,#NAME?,0)+1,0),0)&gt;0,0,1),IF(IFERROR(VLOOKUP($X$3,#NAME?,MATCH($A5,#NAME?,0)+1,0),0)&gt;0,0,1),IF(IFERROR(MATCH($A5,#NAME?,0),0)&gt;0,1,0))</formula>
    </cfRule>
    <cfRule type="expression" dxfId="452" priority="119">
      <formula>IF(VLOOKUP($X$3,#NAME?,MATCH($A5,#NAME?,0)+1,0)&gt;0,1,0)</formula>
    </cfRule>
  </conditionalFormatting>
  <conditionalFormatting sqref="Y5:Y1048576">
    <cfRule type="expression" dxfId="451" priority="127">
      <formula>AND(IF(IFERROR(VLOOKUP($Y$3,#NAME?,MATCH($A5,#NAME?,0)+1,0),0)&gt;0,0,1),IF(IFERROR(VLOOKUP($Y$3,#NAME?,MATCH($A5,#NAME?,0)+1,0),0)&gt;0,0,1),IF(IFERROR(VLOOKUP($Y$3,#NAME?,MATCH($A5,#NAME?,0)+1,0),0)&gt;0,0,1),IF(IFERROR(MATCH($A5,#NAME?,0),0)&gt;0,1,0))</formula>
    </cfRule>
    <cfRule type="expression" dxfId="450" priority="124">
      <formula>IF(VLOOKUP($Y$3,#NAME?,MATCH($A5,#NAME?,0)+1,0)&gt;0,1,0)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0">
      <formula>IF(LEN(Z4)&gt;0,1,0)</formula>
    </cfRule>
    <cfRule type="expression" dxfId="447" priority="1061">
      <formula>IF(VLOOKUP($Q$3,#NAME?,MATCH($A4,#NAME?,0)+1,0)&gt;0,1,0)</formula>
    </cfRule>
  </conditionalFormatting>
  <conditionalFormatting sqref="Z5:Z1048576">
    <cfRule type="expression" dxfId="446" priority="132">
      <formula>AND(IF(IFERROR(VLOOKUP($Z$3,#NAME?,MATCH($A5,#NAME?,0)+1,0),0)&gt;0,0,1),IF(IFERROR(VLOOKUP($Z$3,#NAME?,MATCH($A5,#NAME?,0)+1,0),0)&gt;0,0,1),IF(IFERROR(VLOOKUP($Z$3,#NAME?,MATCH($A5,#NAME?,0)+1,0),0)&gt;0,0,1),IF(IFERROR(MATCH($A5,#NAME?,0),0)&gt;0,1,0))</formula>
    </cfRule>
    <cfRule type="expression" dxfId="445" priority="129">
      <formula>IF(VLOOKUP($Z$3,#NAME?,MATCH($A5,#NAME?,0)+1,0)&gt;0,1,0)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42">
      <formula>AND(IF(IFERROR(VLOOKUP($AB$3,#NAME?,MATCH($A4,#NAME?,0)+1,0),0)&gt;0,0,1),IF(IFERROR(VLOOKUP($AB$3,#NAME?,MATCH($A4,#NAME?,0)+1,0),0)&gt;0,0,1),IF(IFERROR(VLOOKUP($AB$3,#NAME?,MATCH($A4,#NAME?,0)+1,0),0)&gt;0,0,1),IF(IFERROR(MATCH($A4,#NAME?,0),0)&gt;0,1,0))</formula>
    </cfRule>
    <cfRule type="expression" dxfId="440" priority="139">
      <formula>IF(VLOOKUP($AB$3,#NAME?,MATCH($A4,#NAME?,0)+1,0)&gt;0,1,0)</formula>
    </cfRule>
    <cfRule type="expression" dxfId="439" priority="138">
      <formula>IF(LEN(AB4)&gt;0,1,0)</formula>
    </cfRule>
  </conditionalFormatting>
  <conditionalFormatting sqref="AB5:AB204 AC4 AC7:AC1048576">
    <cfRule type="expression" dxfId="438" priority="146">
      <formula>IF(VLOOKUP($AC$3,#NAME?,MATCH(#REF!,#NAME?,0)+1,0)&gt;0,1,0)</formula>
    </cfRule>
    <cfRule type="expression" dxfId="437" priority="145">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199">
      <formula>IF(VLOOKUP($AN$3,#NAME?,MATCH($A4,#NAME?,0)+1,0)&gt;0,1,0)</formula>
    </cfRule>
    <cfRule type="expression" dxfId="409"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5">
      <formula>IF(LEN(DE4)&gt;0,1,0)</formula>
    </cfRule>
    <cfRule type="expression" dxfId="24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5">
      <formula>AND(IF(IFERROR(VLOOKUP($DF$3,#NAME?,MATCH($A4,#NAME?,0)+1,0),0)&gt;0,0,1),IF(IFERROR(VLOOKUP($DF$3,#NAME?,MATCH($A4,#NAME?,0)+1,0),0)&gt;0,0,1),IF(IFERROR(VLOOKUP($DF$3,#NAME?,MATCH($A4,#NAME?,0)+1,0),0)&gt;0,0,1),IF(IFERROR(MATCH($A4,#NAME?,0),0)&gt;0,1,0))</formula>
    </cfRule>
    <cfRule type="expression" dxfId="245" priority="552">
      <formula>IF(VLOOKUP($DF$3,#NAME?,MATCH($A4,#NAME?,0)+1,0)&gt;0,1,0)</formula>
    </cfRule>
    <cfRule type="expression" dxfId="244" priority="551">
      <formula>IF(LEN(DF4)&gt;0,1,0)</formula>
    </cfRule>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42" priority="561">
      <formula>AND(IF(IFERROR(VLOOKUP($DG$3,#NAME?,MATCH($A4,#NAME?,0)+1,0),0)&gt;0,0,1),IF(IFERROR(VLOOKUP($DG$3,#NAME?,MATCH($A4,#NAME?,0)+1,0),0)&gt;0,0,1),IF(IFERROR(VLOOKUP($DG$3,#NAME?,MATCH($A4,#NAME?,0)+1,0),0)&gt;0,0,1),IF(IFERROR(MATCH($A4,#NAME?,0),0)&gt;0,1,0))</formula>
    </cfRule>
    <cfRule type="expression" dxfId="241" priority="558">
      <formula>IF(VLOOKUP($DG$3,#NAME?,MATCH($A4,#NAME?,0)+1,0)&gt;0,1,0)</formula>
    </cfRule>
    <cfRule type="expression" dxfId="240" priority="557">
      <formula>IF(LEN(DG4)&gt;0,1,0)</formula>
    </cfRule>
    <cfRule type="expression" dxfId="239"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73">
      <formula>AND(IF(IFERROR(VLOOKUP($DI$3,#NAME?,MATCH($A4,#NAME?,0)+1,0),0)&gt;0,0,1),IF(IFERROR(VLOOKUP($DI$3,#NAME?,MATCH($A4,#NAME?,0)+1,0),0)&gt;0,0,1),IF(IFERROR(VLOOKUP($DI$3,#NAME?,MATCH($A4,#NAME?,0)+1,0),0)&gt;0,0,1),IF(IFERROR(MATCH($A4,#NAME?,0),0)&gt;0,1,0))</formula>
    </cfRule>
    <cfRule type="expression" dxfId="233" priority="570">
      <formula>IF(VLOOKUP($DI$3,#NAME?,MATCH($A4,#NAME?,0)+1,0)&gt;0,1,0)</formula>
    </cfRule>
    <cfRule type="expression" dxfId="232" priority="569">
      <formula>IF(LEN(DI4)&gt;0,1,0)</formula>
    </cfRule>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J4:DJ1048576">
    <cfRule type="expression" dxfId="230" priority="579">
      <formula>AND(IF(IFERROR(VLOOKUP($DJ$3,#NAME?,MATCH($A4,#NAME?,0)+1,0),0)&gt;0,0,1),IF(IFERROR(VLOOKUP($DJ$3,#NAME?,MATCH($A4,#NAME?,0)+1,0),0)&gt;0,0,1),IF(IFERROR(VLOOKUP($DJ$3,#NAME?,MATCH($A4,#NAME?,0)+1,0),0)&gt;0,0,1),IF(IFERROR(MATCH($A4,#NAME?,0),0)&gt;0,1,0))</formula>
    </cfRule>
    <cfRule type="expression" dxfId="229" priority="576">
      <formula>IF(VLOOKUP($DJ$3,#NAME?,MATCH($A4,#NAME?,0)+1,0)&gt;0,1,0)</formula>
    </cfRule>
    <cfRule type="expression" dxfId="228" priority="575">
      <formula>IF(LEN(DJ4)&gt;0,1,0)</formula>
    </cfRule>
    <cfRule type="expression" dxfId="227"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6" priority="581">
      <formula>IF(LEN(DK4)&gt;0,1,0)</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82">
      <formula>IF(VLOOKUP($DK$3,#NAME?,MATCH($A4,#NAME?,0)+1,0)&gt;0,1,0)</formula>
    </cfRule>
  </conditionalFormatting>
  <conditionalFormatting sqref="DL4:DL1048576">
    <cfRule type="expression" dxfId="222" priority="591">
      <formula>AND(IF(IFERROR(VLOOKUP($DL$3,#NAME?,MATCH($A4,#NAME?,0)+1,0),0)&gt;0,0,1),IF(IFERROR(VLOOKUP($DL$3,#NAME?,MATCH($A4,#NAME?,0)+1,0),0)&gt;0,0,1),IF(IFERROR(VLOOKUP($DL$3,#NAME?,MATCH($A4,#NAME?,0)+1,0),0)&gt;0,0,1),IF(IFERROR(MATCH($A4,#NAME?,0),0)&gt;0,1,0))</formula>
    </cfRule>
    <cfRule type="expression" dxfId="221" priority="588">
      <formula>IF(VLOOKUP($DL$3,#NAME?,MATCH($A4,#NAME?,0)+1,0)&gt;0,1,0)</formula>
    </cfRule>
    <cfRule type="expression" dxfId="220"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9">
      <formula>IF(LEN(DR4)&gt;0,1,0)</formula>
    </cfRule>
    <cfRule type="expression" dxfId="204" priority="618">
      <formula>AND(AND(OR(AND(OR(OR(NOT(DY4&lt;&gt;"Not Applicable"),DY4=""))),AND(OR(OR(NOT(DZ4&lt;&gt;"Not Applicable"),DZ4=""))),AND(OR(OR(NOT(EA4&lt;&gt;"Not Applicable"),EA4=""))),AND(OR(OR(NOT(EB4&lt;&gt;"Not Applicable"),EB4=""))),AND(OR(OR(NOT(EC4&lt;&gt;"Not Applicable"),EC4="")))),A4&lt;&gt;""))</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1">
      <formula>IF(LEN(DV4)&gt;0,1,0)</formula>
    </cfRule>
    <cfRule type="expression" dxfId="189" priority="642">
      <formula>IF(VLOOKUP($DV$3,#NAME?,MATCH($A4,#NAME?,0)+1,0)&gt;0,1,0)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51">
      <formula>AND(IF(IFERROR(VLOOKUP($DW$3,#NAME?,MATCH($A4,#NAME?,0)+1,0),0)&gt;0,0,1),IF(IFERROR(VLOOKUP($DW$3,#NAME?,MATCH($A4,#NAME?,0)+1,0),0)&gt;0,0,1),IF(IFERROR(VLOOKUP($DW$3,#NAME?,MATCH($A4,#NAME?,0)+1,0),0)&gt;0,0,1),IF(IFERROR(MATCH($A4,#NAME?,0),0)&gt;0,1,0))</formula>
    </cfRule>
    <cfRule type="expression" dxfId="186" priority="648">
      <formula>IF(VLOOKUP($DW$3,#NAME?,MATCH($A4,#NAME?,0)+1,0)&gt;0,1,0)</formula>
    </cfRule>
    <cfRule type="expression" dxfId="185" priority="647">
      <formula>IF(LEN(DW4)&gt;0,1,0)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3">
      <formula>AND(IF(IFERROR(VLOOKUP($DY$3,#NAME?,MATCH($A4,#NAME?,0)+1,0),0)&gt;0,0,1),IF(IFERROR(VLOOKUP($DY$3,#NAME?,MATCH($A4,#NAME?,0)+1,0),0)&gt;0,0,1),IF(IFERROR(VLOOKUP($DY$3,#NAME?,MATCH($A4,#NAME?,0)+1,0),0)&gt;0,0,1),IF(IFERROR(MATCH($A4,#NAME?,0),0)&gt;0,1,0))</formula>
    </cfRule>
    <cfRule type="expression" dxfId="178" priority="659">
      <formula>IF(LEN(DY4)&gt;0,1,0)</formula>
    </cfRule>
    <cfRule type="expression" dxfId="177" priority="658">
      <formula>AND(AND(OR(AND(OR(OR(NOT(CO4&lt;&gt;"DEFAULT"),CO4="")))),A4&lt;&gt;""))</formula>
    </cfRule>
    <cfRule type="expression" dxfId="176" priority="660">
      <formula>IF(VLOOKUP($DY$3,#NAME?,MATCH($A4,#NAME?,0)+1,0)&gt;0,1,0)</formula>
    </cfRule>
  </conditionalFormatting>
  <conditionalFormatting sqref="DZ5:DZ1048576">
    <cfRule type="expression" dxfId="175" priority="666">
      <formula>IF(VLOOKUP($DZ$3,#NAME?,MATCH($A4,#NAME?,0)+1,0)&gt;0,1,0)</formula>
    </cfRule>
    <cfRule type="expression" dxfId="174" priority="664">
      <formula>AND(AND(OR(AND(OR(OR(NOT(CO4&lt;&gt;"DEFAULT"),CO4="")))),A4&lt;&gt;""))</formula>
    </cfRule>
    <cfRule type="expression" dxfId="173" priority="665">
      <formula>IF(LEN(DZ4)&gt;0,1,0)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5">
      <formula>AND(IF(IFERROR(VLOOKUP($EA$3,#NAME?,MATCH($A4,#NAME?,0)+1,0),0)&gt;0,0,1),IF(IFERROR(VLOOKUP($EA$3,#NAME?,MATCH($A4,#NAME?,0)+1,0),0)&gt;0,0,1),IF(IFERROR(VLOOKUP($EA$3,#NAME?,MATCH($A4,#NAME?,0)+1,0),0)&gt;0,0,1),IF(IFERROR(MATCH($A4,#NAME?,0),0)&gt;0,1,0))</formula>
    </cfRule>
    <cfRule type="expression" dxfId="170" priority="672">
      <formula>IF(VLOOKUP($EA$3,#NAME?,MATCH($A4,#NAME?,0)+1,0)&gt;0,1,0)</formula>
    </cfRule>
    <cfRule type="expression" dxfId="169" priority="671">
      <formula>IF(LEN(EA4)&gt;0,1,0)</formula>
    </cfRule>
    <cfRule type="expression" dxfId="168" priority="670">
      <formula>AND(AND(OR(AND(OR(OR(NOT(CO4&lt;&gt;"DEFAULT"),CO4="")))),A4&lt;&gt;""))</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8">
      <formula>IF(VLOOKUP($EB$3,#NAME?,MATCH($A4,#NAME?,0)+1,0)&gt;0,1,0)</formula>
    </cfRule>
    <cfRule type="expression" dxfId="165" priority="677">
      <formula>IF(LEN(EB4)&gt;0,1,0)</formula>
    </cfRule>
    <cfRule type="expression" dxfId="164" priority="676">
      <formula>AND(AND(OR(AND(OR(OR(NOT(CO4&lt;&gt;"DEFAULT"),CO4="")))),A4&lt;&gt;""))</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4">
      <formula>AND(AND(OR(AND(AND(OR(NOT(DY4="GHS"),DY4=""))),AND(AND(OR(NOT(DZ4="GHS"),DZ4=""))),AND(AND(OR(NOT(EA4="GHS"),EA4=""))),AND(AND(OR(NOT(EB4="GHS"),EB4=""))),AND(AND(OR(NOT(EC4="GHS"),EC4="")))),A4&lt;&gt;""))</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7">
      <formula>AND(IF(IFERROR(VLOOKUP($K$3,#NAME?,MATCH($A5,#NAME?,0)+1,0),0)&gt;0,0,1),IF(IFERROR(VLOOKUP($K$3,#NAME?,MATCH($A5,#NAME?,0)+1,0),0)&gt;0,0,1),IF(IFERROR(VLOOKUP($K$3,#NAME?,MATCH($A5,#NAME?,0)+1,0),0)&gt;0,0,1),IF(IFERROR(MATCH($A5,#NAME?,0),0)&gt;0,1,0))</formula>
    </cfRule>
    <cfRule type="expression" dxfId="63" priority="54">
      <formula>IF(VLOOKUP($K$3,#NAME?,MATCH($A5,#NAME?,0)+1,0)&gt;0,1,0)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4:C4 B205:B1041 C5:C1041 D205:D1041 F4:G1041 J4:V4 J205:V1041 K5:V204 X4:X1041 AB4:AC4 AB5:AB1041 AC205:AC1041 AI4:AT4 AI5:AI1041 AJ222:AS1041 AK5:AS221 AT167:AT1041 AV4:AV166 AV205:AV1041 AX4:AZ1041 BC4:BD1041 BZ3 CF4:CG1041 CI4:CK1041 CN3 CP4:CS1041 CW4:CW1041 DE4:DH1041 DJ4:DN1041 DP5:DP1041 DQ4:DQ1041 DT4:DU1041 ED4:EF1041 EH4:EH1041 EI3:EI1041 ET4:EU1041 EW4:FA1041 FC4:FI1041 FE1042:FE1043 FJ5:FO204 FK4:FO4 FK205:FO1041 FQ4:FZ1041 GB4:GE1041 GG4:GJ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417</v>
      </c>
    </row>
    <row r="3" spans="1:2" x14ac:dyDescent="0.15">
      <c r="B3" s="40" t="s">
        <v>614</v>
      </c>
    </row>
    <row r="4" spans="1:2" x14ac:dyDescent="0.15">
      <c r="B4" s="40" t="s">
        <v>615</v>
      </c>
    </row>
    <row r="5" spans="1:2" x14ac:dyDescent="0.15">
      <c r="B5" s="40" t="s">
        <v>616</v>
      </c>
    </row>
    <row r="6" spans="1:2" x14ac:dyDescent="0.15">
      <c r="A6" t="s">
        <v>466</v>
      </c>
      <c r="B6" s="40" t="s">
        <v>617</v>
      </c>
    </row>
    <row r="7" spans="1:2" x14ac:dyDescent="0.15">
      <c r="B7" s="40" t="s">
        <v>618</v>
      </c>
    </row>
    <row r="8" spans="1:2" x14ac:dyDescent="0.15">
      <c r="A8" t="s">
        <v>40</v>
      </c>
      <c r="B8" s="40" t="s">
        <v>619</v>
      </c>
    </row>
    <row r="9" spans="1:2" x14ac:dyDescent="0.15">
      <c r="A9" t="s">
        <v>470</v>
      </c>
      <c r="B9" s="40" t="s">
        <v>620</v>
      </c>
    </row>
    <row r="10" spans="1:2" x14ac:dyDescent="0.15">
      <c r="B10" t="s">
        <v>621</v>
      </c>
    </row>
    <row r="11" spans="1:2" x14ac:dyDescent="0.15">
      <c r="B11" t="s">
        <v>622</v>
      </c>
    </row>
    <row r="14" spans="1:2" x14ac:dyDescent="0.15">
      <c r="B14" s="40" t="s">
        <v>623</v>
      </c>
    </row>
    <row r="20" spans="2:2" x14ac:dyDescent="0.15">
      <c r="B20" s="43" t="s">
        <v>624</v>
      </c>
    </row>
    <row r="21" spans="2:2" x14ac:dyDescent="0.15">
      <c r="B21" s="43" t="s">
        <v>625</v>
      </c>
    </row>
    <row r="22" spans="2:2" x14ac:dyDescent="0.15">
      <c r="B22" s="43" t="s">
        <v>626</v>
      </c>
    </row>
    <row r="23" spans="2:2" x14ac:dyDescent="0.15">
      <c r="B23" s="43" t="s">
        <v>627</v>
      </c>
    </row>
    <row r="24" spans="2:2" x14ac:dyDescent="0.15">
      <c r="B24" s="43" t="s">
        <v>628</v>
      </c>
    </row>
    <row r="25" spans="2:2" x14ac:dyDescent="0.15">
      <c r="B25" s="43" t="s">
        <v>629</v>
      </c>
    </row>
    <row r="26" spans="2:2" x14ac:dyDescent="0.15">
      <c r="B26" s="43" t="s">
        <v>630</v>
      </c>
    </row>
    <row r="27" spans="2:2" x14ac:dyDescent="0.15">
      <c r="B27" s="43" t="s">
        <v>631</v>
      </c>
    </row>
    <row r="28" spans="2:2" x14ac:dyDescent="0.15">
      <c r="B28" s="43" t="s">
        <v>632</v>
      </c>
    </row>
    <row r="29" spans="2:2" x14ac:dyDescent="0.15">
      <c r="B29" s="43" t="s">
        <v>633</v>
      </c>
    </row>
    <row r="30" spans="2:2" x14ac:dyDescent="0.15">
      <c r="B30" s="43" t="s">
        <v>634</v>
      </c>
    </row>
    <row r="31" spans="2:2" x14ac:dyDescent="0.15">
      <c r="B31" s="43" t="s">
        <v>635</v>
      </c>
    </row>
    <row r="32" spans="2:2" x14ac:dyDescent="0.15">
      <c r="B32" s="43" t="s">
        <v>636</v>
      </c>
    </row>
    <row r="33" spans="2:4" x14ac:dyDescent="0.15">
      <c r="B33" s="43" t="s">
        <v>637</v>
      </c>
    </row>
    <row r="34" spans="2:4" x14ac:dyDescent="0.15">
      <c r="B34" s="43" t="s">
        <v>638</v>
      </c>
      <c r="D34" s="40"/>
    </row>
    <row r="35" spans="2:4" x14ac:dyDescent="0.15">
      <c r="B35" s="43" t="s">
        <v>558</v>
      </c>
      <c r="D35" s="40"/>
    </row>
    <row r="36" spans="2:4" x14ac:dyDescent="0.15">
      <c r="B36" s="43" t="s">
        <v>639</v>
      </c>
      <c r="D36" s="40"/>
    </row>
    <row r="37" spans="2:4" x14ac:dyDescent="0.15">
      <c r="B37" s="43" t="s">
        <v>409</v>
      </c>
      <c r="D37" s="40"/>
    </row>
    <row r="38" spans="2:4" x14ac:dyDescent="0.15">
      <c r="B38" s="43" t="s">
        <v>640</v>
      </c>
      <c r="D38" s="40"/>
    </row>
    <row r="39" spans="2:4" x14ac:dyDescent="0.15">
      <c r="B39" s="43" t="s">
        <v>431</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449</v>
      </c>
    </row>
    <row r="3" spans="1:2" x14ac:dyDescent="0.15">
      <c r="B3" s="40" t="s">
        <v>641</v>
      </c>
    </row>
    <row r="4" spans="1:2" x14ac:dyDescent="0.15">
      <c r="B4" s="40" t="s">
        <v>642</v>
      </c>
    </row>
    <row r="5" spans="1:2" x14ac:dyDescent="0.15">
      <c r="B5" s="40" t="s">
        <v>643</v>
      </c>
    </row>
    <row r="6" spans="1:2" x14ac:dyDescent="0.15">
      <c r="A6" t="s">
        <v>466</v>
      </c>
      <c r="B6" s="40" t="s">
        <v>644</v>
      </c>
    </row>
    <row r="7" spans="1:2" x14ac:dyDescent="0.15">
      <c r="B7" s="40" t="s">
        <v>645</v>
      </c>
    </row>
    <row r="8" spans="1:2" x14ac:dyDescent="0.15">
      <c r="A8" t="s">
        <v>40</v>
      </c>
      <c r="B8" s="40" t="s">
        <v>646</v>
      </c>
    </row>
    <row r="9" spans="1:2" x14ac:dyDescent="0.15">
      <c r="A9" t="s">
        <v>470</v>
      </c>
      <c r="B9" s="40" t="s">
        <v>647</v>
      </c>
    </row>
    <row r="10" spans="1:2" x14ac:dyDescent="0.15">
      <c r="B10" t="s">
        <v>648</v>
      </c>
    </row>
    <row r="11" spans="1:2" x14ac:dyDescent="0.15">
      <c r="B11" t="s">
        <v>649</v>
      </c>
    </row>
    <row r="14" spans="1:2" x14ac:dyDescent="0.15">
      <c r="B14" s="40" t="s">
        <v>650</v>
      </c>
    </row>
    <row r="20" spans="2:2" x14ac:dyDescent="0.15">
      <c r="B20" s="59" t="s">
        <v>651</v>
      </c>
    </row>
    <row r="21" spans="2:2" x14ac:dyDescent="0.15">
      <c r="B21" s="59" t="s">
        <v>652</v>
      </c>
    </row>
    <row r="22" spans="2:2" x14ac:dyDescent="0.15">
      <c r="B22" s="59" t="s">
        <v>653</v>
      </c>
    </row>
    <row r="23" spans="2:2" x14ac:dyDescent="0.15">
      <c r="B23" s="59" t="s">
        <v>654</v>
      </c>
    </row>
    <row r="24" spans="2:2" x14ac:dyDescent="0.15">
      <c r="B24" s="59" t="s">
        <v>655</v>
      </c>
    </row>
    <row r="25" spans="2:2" x14ac:dyDescent="0.15">
      <c r="B25" s="59" t="s">
        <v>656</v>
      </c>
    </row>
    <row r="26" spans="2:2" x14ac:dyDescent="0.15">
      <c r="B26" s="59" t="s">
        <v>657</v>
      </c>
    </row>
    <row r="27" spans="2:2" x14ac:dyDescent="0.15">
      <c r="B27" s="59" t="s">
        <v>658</v>
      </c>
    </row>
    <row r="28" spans="2:2" x14ac:dyDescent="0.15">
      <c r="B28" s="59" t="s">
        <v>659</v>
      </c>
    </row>
    <row r="29" spans="2:2" x14ac:dyDescent="0.15">
      <c r="B29" s="59" t="s">
        <v>660</v>
      </c>
    </row>
    <row r="30" spans="2:2" x14ac:dyDescent="0.15">
      <c r="B30" s="59" t="s">
        <v>661</v>
      </c>
    </row>
    <row r="31" spans="2:2" x14ac:dyDescent="0.15">
      <c r="B31" s="59" t="s">
        <v>662</v>
      </c>
    </row>
    <row r="32" spans="2:2" x14ac:dyDescent="0.15">
      <c r="B32" s="59" t="s">
        <v>663</v>
      </c>
    </row>
    <row r="33" spans="2:4" x14ac:dyDescent="0.15">
      <c r="B33" s="59" t="s">
        <v>664</v>
      </c>
    </row>
    <row r="34" spans="2:4" x14ac:dyDescent="0.15">
      <c r="B34" s="59" t="s">
        <v>665</v>
      </c>
      <c r="D34" s="40"/>
    </row>
    <row r="35" spans="2:4" x14ac:dyDescent="0.15">
      <c r="B35" s="59" t="s">
        <v>404</v>
      </c>
      <c r="D35" s="40"/>
    </row>
    <row r="36" spans="2:4" x14ac:dyDescent="0.15">
      <c r="B36" s="59" t="s">
        <v>666</v>
      </c>
      <c r="D36" s="40"/>
    </row>
    <row r="37" spans="2:4" x14ac:dyDescent="0.15">
      <c r="B37" s="59" t="s">
        <v>667</v>
      </c>
      <c r="D37" s="40"/>
    </row>
    <row r="38" spans="2:4" x14ac:dyDescent="0.15">
      <c r="B38" s="59" t="s">
        <v>668</v>
      </c>
      <c r="D38" s="40"/>
    </row>
    <row r="39" spans="2:4" x14ac:dyDescent="0.15">
      <c r="B39" s="59" t="s">
        <v>669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451</v>
      </c>
    </row>
    <row r="3" spans="1:2" x14ac:dyDescent="0.15">
      <c r="B3" s="40" t="s">
        <v>670</v>
      </c>
    </row>
    <row r="4" spans="1:2" x14ac:dyDescent="0.15">
      <c r="B4" s="40" t="s">
        <v>671</v>
      </c>
    </row>
    <row r="5" spans="1:2" x14ac:dyDescent="0.15">
      <c r="B5" s="40" t="s">
        <v>672</v>
      </c>
    </row>
    <row r="6" spans="1:2" x14ac:dyDescent="0.15">
      <c r="A6" t="s">
        <v>466</v>
      </c>
      <c r="B6" s="40" t="s">
        <v>673</v>
      </c>
    </row>
    <row r="7" spans="1:2" x14ac:dyDescent="0.15">
      <c r="B7" s="40" t="s">
        <v>674</v>
      </c>
    </row>
    <row r="8" spans="1:2" x14ac:dyDescent="0.15">
      <c r="A8" t="s">
        <v>40</v>
      </c>
      <c r="B8" s="40" t="s">
        <v>675</v>
      </c>
    </row>
    <row r="9" spans="1:2" x14ac:dyDescent="0.15">
      <c r="A9" t="s">
        <v>470</v>
      </c>
      <c r="B9" s="40" t="s">
        <v>676</v>
      </c>
    </row>
    <row r="10" spans="1:2" x14ac:dyDescent="0.15">
      <c r="B10" t="s">
        <v>677</v>
      </c>
    </row>
    <row r="11" spans="1:2" x14ac:dyDescent="0.15">
      <c r="B11" t="s">
        <v>678</v>
      </c>
    </row>
    <row r="14" spans="1:2" x14ac:dyDescent="0.15">
      <c r="B14" s="40" t="s">
        <v>679</v>
      </c>
    </row>
    <row r="20" spans="2:2" x14ac:dyDescent="0.15">
      <c r="B20" s="43" t="s">
        <v>680</v>
      </c>
    </row>
    <row r="21" spans="2:2" x14ac:dyDescent="0.15">
      <c r="B21" s="43" t="s">
        <v>681</v>
      </c>
    </row>
    <row r="22" spans="2:2" x14ac:dyDescent="0.15">
      <c r="B22" s="43" t="s">
        <v>682</v>
      </c>
    </row>
    <row r="23" spans="2:2" x14ac:dyDescent="0.15">
      <c r="B23" s="43" t="s">
        <v>683</v>
      </c>
    </row>
    <row r="24" spans="2:2" x14ac:dyDescent="0.15">
      <c r="B24" s="43" t="s">
        <v>684</v>
      </c>
    </row>
    <row r="25" spans="2:2" x14ac:dyDescent="0.15">
      <c r="B25" s="43" t="s">
        <v>685</v>
      </c>
    </row>
    <row r="26" spans="2:2" x14ac:dyDescent="0.15">
      <c r="B26" s="43" t="s">
        <v>686</v>
      </c>
    </row>
    <row r="27" spans="2:2" x14ac:dyDescent="0.15">
      <c r="B27" s="43" t="s">
        <v>687</v>
      </c>
    </row>
    <row r="28" spans="2:2" x14ac:dyDescent="0.15">
      <c r="B28" s="43" t="s">
        <v>688</v>
      </c>
    </row>
    <row r="29" spans="2:2" x14ac:dyDescent="0.15">
      <c r="B29" s="43" t="s">
        <v>689</v>
      </c>
    </row>
    <row r="30" spans="2:2" x14ac:dyDescent="0.15">
      <c r="B30" s="43" t="s">
        <v>690</v>
      </c>
    </row>
    <row r="31" spans="2:2" x14ac:dyDescent="0.15">
      <c r="B31" s="43" t="s">
        <v>691</v>
      </c>
    </row>
    <row r="32" spans="2:2" x14ac:dyDescent="0.15">
      <c r="B32" s="43" t="s">
        <v>692</v>
      </c>
    </row>
    <row r="33" spans="2:4" x14ac:dyDescent="0.15">
      <c r="B33" s="43" t="s">
        <v>693</v>
      </c>
    </row>
    <row r="34" spans="2:4" x14ac:dyDescent="0.15">
      <c r="B34" s="43" t="s">
        <v>694</v>
      </c>
      <c r="D34" s="40"/>
    </row>
    <row r="35" spans="2:4" x14ac:dyDescent="0.15">
      <c r="B35" s="43" t="s">
        <v>558</v>
      </c>
      <c r="D35" s="40"/>
    </row>
    <row r="36" spans="2:4" x14ac:dyDescent="0.15">
      <c r="B36" s="43" t="s">
        <v>695</v>
      </c>
      <c r="D36" s="40"/>
    </row>
    <row r="37" spans="2:4" x14ac:dyDescent="0.15">
      <c r="B37" s="43" t="s">
        <v>409</v>
      </c>
      <c r="D37" s="40"/>
    </row>
    <row r="38" spans="2:4" x14ac:dyDescent="0.15">
      <c r="B38" s="43" t="s">
        <v>696</v>
      </c>
      <c r="D38" s="40"/>
    </row>
    <row r="39" spans="2:4" x14ac:dyDescent="0.15">
      <c r="B39" s="43" t="s">
        <v>697</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customHeight="1" x14ac:dyDescent="0.25">
      <c r="A1" s="37" t="s">
        <v>353</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clavier de remplacement {language} rétroéclairé pour HP  </v>
      </c>
      <c r="E1" s="64" t="s">
        <v>354</v>
      </c>
      <c r="F1" s="65"/>
      <c r="G1" s="65"/>
      <c r="H1" s="39"/>
      <c r="I1" s="39"/>
    </row>
    <row r="2" spans="1:22" ht="14" customHeight="1" x14ac:dyDescent="0.15">
      <c r="A2" s="37" t="s">
        <v>355</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clavier de remplacement {language} non rétroéclairé pour HP  </v>
      </c>
    </row>
    <row r="3" spans="1:22" x14ac:dyDescent="0.15">
      <c r="A3" s="37" t="s">
        <v>356</v>
      </c>
      <c r="B3" s="60" t="s">
        <v>357</v>
      </c>
      <c r="C3" s="37" t="s">
        <v>358</v>
      </c>
      <c r="D3" s="37" t="s">
        <v>359</v>
      </c>
      <c r="E3" s="37" t="s">
        <v>360</v>
      </c>
      <c r="F3" s="37" t="s">
        <v>361</v>
      </c>
      <c r="G3" s="37" t="s">
        <v>362</v>
      </c>
      <c r="H3" s="37" t="s">
        <v>363</v>
      </c>
      <c r="I3" s="37" t="s">
        <v>364</v>
      </c>
      <c r="J3" s="37" t="s">
        <v>365</v>
      </c>
      <c r="K3" s="37" t="s">
        <v>366</v>
      </c>
      <c r="L3" s="37" t="s">
        <v>367</v>
      </c>
      <c r="M3" s="37" t="s">
        <v>368</v>
      </c>
      <c r="N3" s="37" t="s">
        <v>369</v>
      </c>
      <c r="O3" s="37" t="s">
        <v>370</v>
      </c>
      <c r="V3" t="s">
        <v>371</v>
      </c>
    </row>
    <row r="4" spans="1:22" ht="42" customHeight="1" x14ac:dyDescent="0.15">
      <c r="A4" s="37" t="s">
        <v>372</v>
      </c>
      <c r="B4" s="41"/>
      <c r="C4" s="42" t="b">
        <f>FALSE()</f>
        <v>0</v>
      </c>
      <c r="D4" s="42" t="b">
        <f>TRUE()</f>
        <v>1</v>
      </c>
      <c r="E4" s="61">
        <v>5714401672005</v>
      </c>
      <c r="F4" s="60" t="s">
        <v>373</v>
      </c>
      <c r="G4" s="43" t="s">
        <v>374</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Allemand</v>
      </c>
      <c r="I4" s="44" t="b">
        <f>TRUE()</f>
        <v>1</v>
      </c>
      <c r="J4" s="45" t="b">
        <v>0</v>
      </c>
      <c r="K4" s="36" t="s">
        <v>375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customHeight="1" x14ac:dyDescent="0.15">
      <c r="A5" s="37" t="s">
        <v>376</v>
      </c>
      <c r="B5" s="41">
        <v>29.99</v>
      </c>
      <c r="C5" s="42" t="b">
        <f>FALSE()</f>
        <v>0</v>
      </c>
      <c r="D5" s="42" t="b">
        <f>TRUE()</f>
        <v>1</v>
      </c>
      <c r="E5" s="61">
        <v>5714401672012</v>
      </c>
      <c r="F5" s="60" t="s">
        <v>377</v>
      </c>
      <c r="G5" s="43" t="s">
        <v>378</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Français</v>
      </c>
      <c r="I5" s="44" t="b">
        <f>TRUE()</f>
        <v>1</v>
      </c>
      <c r="J5" s="45" t="b">
        <v>0</v>
      </c>
      <c r="K5" s="36" t="s">
        <v>379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customHeight="1" x14ac:dyDescent="0.15">
      <c r="A6" s="37" t="s">
        <v>380</v>
      </c>
      <c r="B6" s="49" t="s">
        <v>381</v>
      </c>
      <c r="C6" s="42" t="b">
        <f>FALSE()</f>
        <v>0</v>
      </c>
      <c r="D6" s="42" t="b">
        <f>TRUE()</f>
        <v>1</v>
      </c>
      <c r="E6" s="61">
        <v>5714401672029</v>
      </c>
      <c r="F6" s="60" t="s">
        <v>382</v>
      </c>
      <c r="G6" s="43" t="s">
        <v>383</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v>
      </c>
      <c r="I6" s="44" t="b">
        <f>TRUE()</f>
        <v>1</v>
      </c>
      <c r="J6" s="45" t="b">
        <v>0</v>
      </c>
      <c r="K6" s="36" t="s">
        <v>384</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customHeight="1" x14ac:dyDescent="0.15">
      <c r="A7" s="37" t="s">
        <v>385</v>
      </c>
      <c r="B7" s="50" t="str">
        <f>IF(B6=options!C1,"32","41")</f>
        <v>32</v>
      </c>
      <c r="C7" s="42" t="b">
        <f>FALSE()</f>
        <v>0</v>
      </c>
      <c r="D7" s="42" t="b">
        <f>TRUE()</f>
        <v>1</v>
      </c>
      <c r="E7" s="61">
        <v>5714401672036</v>
      </c>
      <c r="F7" s="60" t="s">
        <v>386</v>
      </c>
      <c r="G7" s="43" t="s">
        <v>387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Espagnol</v>
      </c>
      <c r="I7" s="44" t="b">
        <f>TRUE()</f>
        <v>1</v>
      </c>
      <c r="J7" s="45" t="b">
        <v>0</v>
      </c>
      <c r="K7" s="36" t="s">
        <v>388</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customHeight="1" x14ac:dyDescent="0.15">
      <c r="A8" s="37" t="s">
        <v>389</v>
      </c>
      <c r="B8" s="50" t="str">
        <f>IF(B6=options!C1,"18","17")</f>
        <v>18</v>
      </c>
      <c r="C8" s="42" t="b">
        <f>FALSE()</f>
        <v>0</v>
      </c>
      <c r="D8" s="42" t="b">
        <f>TRUE()</f>
        <v>1</v>
      </c>
      <c r="E8" s="61">
        <v>5714401672043</v>
      </c>
      <c r="F8" s="60" t="s">
        <v>390</v>
      </c>
      <c r="G8" s="43" t="s">
        <v>391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392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customHeight="1" x14ac:dyDescent="0.15">
      <c r="A9" s="37" t="s">
        <v>393</v>
      </c>
      <c r="B9" s="50" t="str">
        <f>IF(B6=options!C1,"2","5")</f>
        <v>2</v>
      </c>
      <c r="C9" s="42" t="b">
        <f>FALSE()</f>
        <v>0</v>
      </c>
      <c r="D9" s="42" t="b">
        <f>TRUE()</f>
        <v>1</v>
      </c>
      <c r="E9" s="61">
        <v>5714401672050</v>
      </c>
      <c r="F9" s="60" t="s">
        <v>394</v>
      </c>
      <c r="G9" s="43" t="s">
        <v>395</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Scandinave - nordique</v>
      </c>
      <c r="I9" s="44" t="b">
        <f>TRUE()</f>
        <v>1</v>
      </c>
      <c r="J9" s="45" t="b">
        <v>0</v>
      </c>
      <c r="K9" s="36" t="s">
        <v>396</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customHeight="1" x14ac:dyDescent="0.15">
      <c r="A10" t="s">
        <v>397</v>
      </c>
      <c r="B10" s="51"/>
      <c r="C10" s="42"/>
      <c r="D10" s="42"/>
      <c r="E10" s="61">
        <v>5714401672067</v>
      </c>
      <c r="F10" s="60" t="s">
        <v>398</v>
      </c>
      <c r="G10" s="43" t="s">
        <v>399</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Belge</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customHeight="1" x14ac:dyDescent="0.15">
      <c r="A11" s="37" t="s">
        <v>400</v>
      </c>
      <c r="B11" s="52">
        <v>150</v>
      </c>
      <c r="C11" s="42"/>
      <c r="D11" s="42"/>
      <c r="E11" s="61">
        <v>5714401672074</v>
      </c>
      <c r="F11" s="60" t="s">
        <v>401</v>
      </c>
      <c r="G11" s="43"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Suisse</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customHeight="1" x14ac:dyDescent="0.15">
      <c r="B12" s="51"/>
      <c r="C12" s="42" t="b">
        <f>FALSE()</f>
        <v>0</v>
      </c>
      <c r="D12" s="42" t="b">
        <v>1</v>
      </c>
      <c r="E12" s="61">
        <v>5714401672081</v>
      </c>
      <c r="F12" s="60" t="s">
        <v>403</v>
      </c>
      <c r="G12" s="43" t="s">
        <v>404</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405</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customHeight="1" x14ac:dyDescent="0.15">
      <c r="A13" s="37" t="s">
        <v>406</v>
      </c>
      <c r="B13" s="60" t="s">
        <v>407</v>
      </c>
      <c r="C13" s="42" t="b">
        <v>1</v>
      </c>
      <c r="D13" s="42" t="b">
        <f>FALSE()</f>
        <v>0</v>
      </c>
      <c r="E13" s="61">
        <v>5714401672098</v>
      </c>
      <c r="F13" s="60" t="s">
        <v>408</v>
      </c>
      <c r="G13" s="43" t="s">
        <v>409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t="s">
        <v>410</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411</v>
      </c>
      <c r="B14" s="60">
        <v>5714401672999</v>
      </c>
      <c r="C14" s="42"/>
      <c r="D14" s="42"/>
      <c r="E14" s="36"/>
      <c r="F14" s="36"/>
      <c r="G14" s="43" t="s">
        <v>412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Hongrois</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413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Néerlandais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customHeight="1" x14ac:dyDescent="0.15">
      <c r="A16" s="37" t="s">
        <v>414</v>
      </c>
      <c r="B16" s="38" t="s">
        <v>415</v>
      </c>
      <c r="C16" s="42"/>
      <c r="D16" s="42"/>
      <c r="E16" s="36"/>
      <c r="F16" s="36"/>
      <c r="G16" s="43" t="s">
        <v>416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Norvégienne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417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Polonais</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418</v>
      </c>
      <c r="B18" s="52">
        <v>5</v>
      </c>
      <c r="C18" s="42"/>
      <c r="D18" s="42"/>
      <c r="E18" s="36"/>
      <c r="F18" s="36"/>
      <c r="G18" s="43" t="s">
        <v>419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Portugais</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420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Suédois – Finlandais</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customHeight="1" x14ac:dyDescent="0.15">
      <c r="A20" s="37" t="s">
        <v>421</v>
      </c>
      <c r="B20" s="53" t="s">
        <v>422</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Suisse</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423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Russe</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customHeight="1" x14ac:dyDescent="0.15">
      <c r="A23" s="37" t="s">
        <v>424</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REMIS À NEUF: ÉCONOMISEZ DE L'ARGENT - Clavier d'ordinateur portable HP de remplacement, même qualité que les claviers OEM. TellusRem est le premier distributeur de claviers dans le monde depuis 2011. Clavier de remplacement parfait, facile à remplacer et à installer.</v>
      </c>
      <c r="C23" s="42"/>
      <c r="D23" s="42"/>
      <c r="E23" s="36"/>
      <c r="F23" s="36"/>
      <c r="G23" s="43" t="s">
        <v>409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customHeight="1" x14ac:dyDescent="0.15">
      <c r="A24" s="37" t="s">
        <v>425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v>
      </c>
      <c r="C24" s="42"/>
      <c r="D24" s="42"/>
      <c r="E24" s="36"/>
      <c r="F24" s="36"/>
      <c r="G24" s="43" t="s">
        <v>374</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Allemand</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customHeight="1" x14ac:dyDescent="0.15">
      <c r="A25" s="37" t="s">
        <v>426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PRODUIT ÉCOLOGIQUE - Achetez remis à neuf, ACHETEZ VERT! Réduisez plus de 80% de dioxyde de carbone en achetant nos claviers remis à neuf, par rapport à l'achat d'un nouveau clavier! </v>
      </c>
      <c r="C25" s="42"/>
      <c r="D25" s="42"/>
      <c r="E25" s="36"/>
      <c r="F25" s="36"/>
      <c r="G25" s="43" t="s">
        <v>378</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Français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customHeight="1" x14ac:dyDescent="0.15">
      <c r="A26" s="37" t="s">
        <v>427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DISPOSITION - {flag} {language} rétroéclairé.</v>
      </c>
      <c r="C26" s="42"/>
      <c r="D26" s="42"/>
      <c r="E26" s="36"/>
      <c r="F26" s="36"/>
      <c r="G26" s="43" t="s">
        <v>383</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customHeight="1" x14ac:dyDescent="0.15">
      <c r="A27" s="37" t="s">
        <v>426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COMPATIBLE AVEC - HP {model}. Veuillez vérifier attentivement l'image et la description avant d'acheter un clavier. Cela garantit que vous obtenez le bon clavier d'ordinateur portable pour votre ordinateur. Installation super facile. </v>
      </c>
      <c r="C27" s="42"/>
      <c r="D27" s="42"/>
      <c r="E27" s="36"/>
      <c r="F27" s="36"/>
      <c r="G27" s="43" t="s">
        <v>387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Espagnol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391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customHeight="1" x14ac:dyDescent="0.15">
      <c r="A29" s="37" t="s">
        <v>428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Clavier distribué par Tellus Remarketing, leader européen des claviers portables. Le clavier a été nettoyé, emballé et testé dans notre ligne de production au Danemark. Pour toute question de compatibilité, contactez-nous via le site Web d'Amazon.</v>
      </c>
      <c r="C29" s="42"/>
      <c r="D29" s="42"/>
      <c r="E29" s="36"/>
      <c r="F29" s="36"/>
      <c r="G29" s="43" t="s">
        <v>395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Scandinave - nordique</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399</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Belge</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customHeight="1" x14ac:dyDescent="0.15">
      <c r="A31" s="37" t="s">
        <v>429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Garantie de 6 mois après la date de livraison. En cas de dysfonctionnement du clavier, une nouvelle unité ou une pièce de rechange pour le clavier du produit sera envoyée. En cas de tri des stocks, un remboursement complet est effectué.</v>
      </c>
      <c r="C31" s="42"/>
      <c r="D31" s="42"/>
      <c r="E31" s="36"/>
      <c r="F31" s="36"/>
      <c r="G31" s="43" t="s">
        <v>430</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Bulgare</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431</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Tchèque</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customHeight="1" x14ac:dyDescent="0.15">
      <c r="A33" s="37" t="s">
        <v>432</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DISPOSITION - {flag} {language} non rétroéclairé.</v>
      </c>
      <c r="C33" s="42"/>
      <c r="D33" s="42"/>
      <c r="E33" s="36"/>
      <c r="F33" s="36"/>
      <c r="G33" s="43" t="s">
        <v>433</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Danois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412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Hongrois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413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Néerlandais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customHeight="1" x14ac:dyDescent="0.15">
      <c r="A36" s="37" t="s">
        <v>434</v>
      </c>
      <c r="B36" s="53" t="s">
        <v>378</v>
      </c>
      <c r="C36" s="42"/>
      <c r="D36" s="42"/>
      <c r="E36" s="36"/>
      <c r="F36" s="36"/>
      <c r="G36" s="43" t="s">
        <v>416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Norvégienne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customHeight="1" x14ac:dyDescent="0.15">
      <c r="A37" t="s">
        <v>435</v>
      </c>
      <c r="B37" s="53" t="s">
        <v>436</v>
      </c>
      <c r="C37" s="42"/>
      <c r="D37" s="42"/>
      <c r="E37" s="36"/>
      <c r="F37" s="36"/>
      <c r="G37" s="43" t="s">
        <v>417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Polonais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419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Portugais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420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Suédois – Finlandais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402</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Suisse</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Russe</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409</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422</v>
      </c>
      <c r="B1" s="42" t="b">
        <f>TRUE()</f>
        <v>1</v>
      </c>
      <c r="C1" t="s">
        <v>381</v>
      </c>
      <c r="D1" s="43" t="s">
        <v>374</v>
      </c>
      <c r="E1" t="s">
        <v>437</v>
      </c>
      <c r="F1" t="s">
        <v>438</v>
      </c>
      <c r="G1" t="s">
        <v>436</v>
      </c>
    </row>
    <row r="2" spans="1:7" x14ac:dyDescent="0.15">
      <c r="A2" t="s">
        <v>439</v>
      </c>
      <c r="B2" s="42" t="b">
        <f>FALSE()</f>
        <v>0</v>
      </c>
      <c r="C2" t="s">
        <v>440</v>
      </c>
      <c r="D2" s="43" t="s">
        <v>378</v>
      </c>
      <c r="E2" t="s">
        <v>441</v>
      </c>
      <c r="F2" t="s">
        <v>378</v>
      </c>
      <c r="G2" t="s">
        <v>409</v>
      </c>
    </row>
    <row r="3" spans="1:7" x14ac:dyDescent="0.15">
      <c r="A3" t="s">
        <v>442</v>
      </c>
      <c r="D3" s="43" t="s">
        <v>383</v>
      </c>
      <c r="E3" t="s">
        <v>443</v>
      </c>
      <c r="F3" t="s">
        <v>374</v>
      </c>
    </row>
    <row r="4" spans="1:7" x14ac:dyDescent="0.15">
      <c r="D4" s="43" t="s">
        <v>387</v>
      </c>
      <c r="E4" t="s">
        <v>444</v>
      </c>
      <c r="F4" t="s">
        <v>383</v>
      </c>
    </row>
    <row r="5" spans="1:7" x14ac:dyDescent="0.15">
      <c r="D5" s="43" t="s">
        <v>391</v>
      </c>
      <c r="E5" t="s">
        <v>445</v>
      </c>
      <c r="F5" t="s">
        <v>387</v>
      </c>
    </row>
    <row r="6" spans="1:7" x14ac:dyDescent="0.15">
      <c r="D6" s="43" t="s">
        <v>395</v>
      </c>
      <c r="E6" t="s">
        <v>446</v>
      </c>
      <c r="F6" t="s">
        <v>413</v>
      </c>
    </row>
    <row r="7" spans="1:7" x14ac:dyDescent="0.15">
      <c r="D7" s="43" t="s">
        <v>399</v>
      </c>
      <c r="E7" t="s">
        <v>447</v>
      </c>
      <c r="F7" t="s">
        <v>417</v>
      </c>
    </row>
    <row r="8" spans="1:7" x14ac:dyDescent="0.15">
      <c r="D8" s="43" t="s">
        <v>430</v>
      </c>
      <c r="E8" t="s">
        <v>448</v>
      </c>
      <c r="F8" t="s">
        <v>449</v>
      </c>
    </row>
    <row r="9" spans="1:7" x14ac:dyDescent="0.15">
      <c r="D9" s="43" t="s">
        <v>433</v>
      </c>
      <c r="E9" t="s">
        <v>450</v>
      </c>
      <c r="F9" t="s">
        <v>451</v>
      </c>
    </row>
    <row r="10" spans="1:7" x14ac:dyDescent="0.15">
      <c r="D10" s="43" t="s">
        <v>413</v>
      </c>
      <c r="E10" t="s">
        <v>452</v>
      </c>
    </row>
    <row r="11" spans="1:7" x14ac:dyDescent="0.15">
      <c r="D11" s="43" t="s">
        <v>416</v>
      </c>
      <c r="E11" t="s">
        <v>453</v>
      </c>
    </row>
    <row r="12" spans="1:7" x14ac:dyDescent="0.15">
      <c r="D12" s="43" t="s">
        <v>417</v>
      </c>
      <c r="E12" t="s">
        <v>454</v>
      </c>
    </row>
    <row r="13" spans="1:7" x14ac:dyDescent="0.15">
      <c r="D13" s="43" t="s">
        <v>419</v>
      </c>
      <c r="E13" t="s">
        <v>455</v>
      </c>
    </row>
    <row r="14" spans="1:7" x14ac:dyDescent="0.15">
      <c r="D14" s="43" t="s">
        <v>420</v>
      </c>
      <c r="E14" t="s">
        <v>456</v>
      </c>
    </row>
    <row r="15" spans="1:7" x14ac:dyDescent="0.15">
      <c r="D15" s="43" t="s">
        <v>402</v>
      </c>
      <c r="E15" t="s">
        <v>457</v>
      </c>
    </row>
    <row r="16" spans="1:7" x14ac:dyDescent="0.15">
      <c r="D16" s="43" t="s">
        <v>404</v>
      </c>
      <c r="E16" s="57" t="s">
        <v>458</v>
      </c>
    </row>
    <row r="17" spans="4:5" x14ac:dyDescent="0.15">
      <c r="D17" s="43" t="s">
        <v>423</v>
      </c>
      <c r="E17" t="s">
        <v>459</v>
      </c>
    </row>
    <row r="18" spans="4:5" x14ac:dyDescent="0.15">
      <c r="D18" s="43" t="s">
        <v>409</v>
      </c>
      <c r="E18" t="s">
        <v>460</v>
      </c>
    </row>
    <row r="19" spans="4:5" x14ac:dyDescent="0.15">
      <c r="D19" s="43" t="s">
        <v>412</v>
      </c>
      <c r="E19" t="s">
        <v>461</v>
      </c>
    </row>
    <row r="20" spans="4:5" x14ac:dyDescent="0.15">
      <c r="D20" s="43" t="s">
        <v>431</v>
      </c>
      <c r="E20" t="s">
        <v>462</v>
      </c>
    </row>
    <row r="50" spans="2:2" ht="16" customHeight="1" x14ac:dyDescent="0.2">
      <c r="B50" s="58"/>
    </row>
    <row r="51" spans="2:2" ht="16" customHeight="1"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438</v>
      </c>
    </row>
    <row r="3" spans="1:2" x14ac:dyDescent="0.15">
      <c r="B3" s="40" t="s">
        <v>463</v>
      </c>
    </row>
    <row r="4" spans="1:2" x14ac:dyDescent="0.15">
      <c r="B4" s="40" t="s">
        <v>464</v>
      </c>
    </row>
    <row r="5" spans="1:2" x14ac:dyDescent="0.15">
      <c r="B5" s="40" t="s">
        <v>465</v>
      </c>
    </row>
    <row r="6" spans="1:2" x14ac:dyDescent="0.15">
      <c r="A6" t="s">
        <v>466</v>
      </c>
      <c r="B6" s="40" t="s">
        <v>467</v>
      </c>
    </row>
    <row r="7" spans="1:2" x14ac:dyDescent="0.15">
      <c r="B7" s="40" t="s">
        <v>468</v>
      </c>
    </row>
    <row r="8" spans="1:2" x14ac:dyDescent="0.15">
      <c r="A8" t="s">
        <v>40</v>
      </c>
      <c r="B8" s="40" t="s">
        <v>469</v>
      </c>
    </row>
    <row r="9" spans="1:2" x14ac:dyDescent="0.15">
      <c r="A9" t="s">
        <v>470</v>
      </c>
      <c r="B9" s="40" t="s">
        <v>471</v>
      </c>
    </row>
    <row r="10" spans="1:2" x14ac:dyDescent="0.15">
      <c r="B10" t="s">
        <v>472</v>
      </c>
    </row>
    <row r="11" spans="1:2" x14ac:dyDescent="0.15">
      <c r="B11" t="s">
        <v>473</v>
      </c>
    </row>
    <row r="14" spans="1:2" x14ac:dyDescent="0.15">
      <c r="B14" s="40" t="s">
        <v>474</v>
      </c>
    </row>
    <row r="20" spans="2:2" x14ac:dyDescent="0.15">
      <c r="B20" s="43" t="s">
        <v>374</v>
      </c>
    </row>
    <row r="21" spans="2:2" x14ac:dyDescent="0.15">
      <c r="B21" s="43" t="s">
        <v>378</v>
      </c>
    </row>
    <row r="22" spans="2:2" x14ac:dyDescent="0.15">
      <c r="B22" s="43" t="s">
        <v>383</v>
      </c>
    </row>
    <row r="23" spans="2:2" x14ac:dyDescent="0.15">
      <c r="B23" s="43" t="s">
        <v>387</v>
      </c>
    </row>
    <row r="24" spans="2:2" x14ac:dyDescent="0.15">
      <c r="B24" s="43" t="s">
        <v>391</v>
      </c>
    </row>
    <row r="25" spans="2:2" x14ac:dyDescent="0.15">
      <c r="B25" s="43" t="s">
        <v>395</v>
      </c>
    </row>
    <row r="26" spans="2:2" x14ac:dyDescent="0.15">
      <c r="B26" s="43" t="s">
        <v>399</v>
      </c>
    </row>
    <row r="27" spans="2:2" x14ac:dyDescent="0.15">
      <c r="B27" s="43" t="s">
        <v>430</v>
      </c>
    </row>
    <row r="28" spans="2:2" x14ac:dyDescent="0.15">
      <c r="B28" s="43" t="s">
        <v>433</v>
      </c>
    </row>
    <row r="29" spans="2:2" x14ac:dyDescent="0.15">
      <c r="B29" s="43" t="s">
        <v>413</v>
      </c>
    </row>
    <row r="30" spans="2:2" x14ac:dyDescent="0.15">
      <c r="B30" s="43" t="s">
        <v>416</v>
      </c>
    </row>
    <row r="31" spans="2:2" x14ac:dyDescent="0.15">
      <c r="B31" s="43" t="s">
        <v>417</v>
      </c>
    </row>
    <row r="32" spans="2:2" x14ac:dyDescent="0.15">
      <c r="B32" s="43" t="s">
        <v>419</v>
      </c>
    </row>
    <row r="33" spans="2:4" x14ac:dyDescent="0.15">
      <c r="B33" s="43" t="s">
        <v>420</v>
      </c>
    </row>
    <row r="34" spans="2:4" x14ac:dyDescent="0.15">
      <c r="B34" s="43" t="s">
        <v>402</v>
      </c>
      <c r="D34" s="40"/>
    </row>
    <row r="35" spans="2:4" x14ac:dyDescent="0.15">
      <c r="B35" s="43" t="s">
        <v>404</v>
      </c>
      <c r="D35" s="40"/>
    </row>
    <row r="36" spans="2:4" x14ac:dyDescent="0.15">
      <c r="B36" s="43" t="s">
        <v>423</v>
      </c>
      <c r="D36" s="40"/>
    </row>
    <row r="37" spans="2:4" x14ac:dyDescent="0.15">
      <c r="B37" s="43" t="s">
        <v>409</v>
      </c>
      <c r="D37" s="40"/>
    </row>
    <row r="38" spans="2:4" x14ac:dyDescent="0.15">
      <c r="B38" s="43" t="s">
        <v>412</v>
      </c>
      <c r="D38" s="40"/>
    </row>
    <row r="39" spans="2:4" x14ac:dyDescent="0.15">
      <c r="B39" s="43" t="s">
        <v>431</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customHeight="1" x14ac:dyDescent="0.2">
      <c r="B3" s="58" t="s">
        <v>475</v>
      </c>
    </row>
    <row r="4" spans="1:2" ht="16" customHeight="1" x14ac:dyDescent="0.2">
      <c r="B4" s="58" t="s">
        <v>476</v>
      </c>
    </row>
    <row r="5" spans="1:2" ht="16" customHeight="1" x14ac:dyDescent="0.2">
      <c r="B5" s="58" t="s">
        <v>477</v>
      </c>
    </row>
    <row r="6" spans="1:2" ht="16" customHeight="1" x14ac:dyDescent="0.2">
      <c r="B6" s="58" t="s">
        <v>478</v>
      </c>
    </row>
    <row r="7" spans="1:2" ht="16" customHeight="1" x14ac:dyDescent="0.2">
      <c r="B7" s="58" t="s">
        <v>479</v>
      </c>
    </row>
    <row r="8" spans="1:2" x14ac:dyDescent="0.15">
      <c r="A8" t="s">
        <v>480</v>
      </c>
      <c r="B8" t="s">
        <v>481</v>
      </c>
    </row>
    <row r="9" spans="1:2" x14ac:dyDescent="0.15">
      <c r="A9" t="s">
        <v>482</v>
      </c>
      <c r="B9" t="s">
        <v>483</v>
      </c>
    </row>
    <row r="10" spans="1:2" x14ac:dyDescent="0.15">
      <c r="B10" t="s">
        <v>484</v>
      </c>
    </row>
    <row r="11" spans="1:2" x14ac:dyDescent="0.15">
      <c r="B11" t="s">
        <v>485</v>
      </c>
    </row>
    <row r="14" spans="1:2" x14ac:dyDescent="0.15">
      <c r="B14" t="s">
        <v>486</v>
      </c>
    </row>
    <row r="20" spans="2:2" x14ac:dyDescent="0.15">
      <c r="B20" t="s">
        <v>487</v>
      </c>
    </row>
    <row r="21" spans="2:2" x14ac:dyDescent="0.15">
      <c r="B21" t="s">
        <v>488</v>
      </c>
    </row>
    <row r="22" spans="2:2" x14ac:dyDescent="0.15">
      <c r="B22" t="s">
        <v>489</v>
      </c>
    </row>
    <row r="23" spans="2:2" x14ac:dyDescent="0.15">
      <c r="B23" t="s">
        <v>490</v>
      </c>
    </row>
    <row r="24" spans="2:2" x14ac:dyDescent="0.15">
      <c r="B24" t="s">
        <v>391</v>
      </c>
    </row>
    <row r="25" spans="2:2" x14ac:dyDescent="0.15">
      <c r="B25" t="s">
        <v>491</v>
      </c>
    </row>
    <row r="26" spans="2:2" x14ac:dyDescent="0.15">
      <c r="B26" t="s">
        <v>492</v>
      </c>
    </row>
    <row r="27" spans="2:2" x14ac:dyDescent="0.15">
      <c r="B27" t="s">
        <v>493</v>
      </c>
    </row>
    <row r="28" spans="2:2" x14ac:dyDescent="0.15">
      <c r="B28" t="s">
        <v>494</v>
      </c>
    </row>
    <row r="29" spans="2:2" x14ac:dyDescent="0.15">
      <c r="B29" t="s">
        <v>495</v>
      </c>
    </row>
    <row r="30" spans="2:2" x14ac:dyDescent="0.15">
      <c r="B30" t="s">
        <v>496</v>
      </c>
    </row>
    <row r="31" spans="2:2" x14ac:dyDescent="0.15">
      <c r="B31" t="s">
        <v>497</v>
      </c>
    </row>
    <row r="32" spans="2:2" x14ac:dyDescent="0.15">
      <c r="B32" t="s">
        <v>498</v>
      </c>
    </row>
    <row r="33" spans="2:2" x14ac:dyDescent="0.15">
      <c r="B33" t="s">
        <v>499</v>
      </c>
    </row>
    <row r="34" spans="2:2" x14ac:dyDescent="0.15">
      <c r="B34" t="s">
        <v>500</v>
      </c>
    </row>
    <row r="35" spans="2:2" x14ac:dyDescent="0.15">
      <c r="B35" t="s">
        <v>404</v>
      </c>
    </row>
    <row r="36" spans="2:2" x14ac:dyDescent="0.15">
      <c r="B36" t="s">
        <v>501</v>
      </c>
    </row>
    <row r="37" spans="2:2" x14ac:dyDescent="0.15">
      <c r="B37" t="s">
        <v>502</v>
      </c>
    </row>
    <row r="38" spans="2:2" x14ac:dyDescent="0.15">
      <c r="B38" t="s">
        <v>503</v>
      </c>
    </row>
    <row r="39" spans="2:2" x14ac:dyDescent="0.15">
      <c r="B39" t="s">
        <v>504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387</v>
      </c>
    </row>
    <row r="3" spans="1:2" x14ac:dyDescent="0.15">
      <c r="B3" s="40" t="s">
        <v>505</v>
      </c>
    </row>
    <row r="4" spans="1:2" x14ac:dyDescent="0.15">
      <c r="B4" s="40" t="s">
        <v>506</v>
      </c>
    </row>
    <row r="5" spans="1:2" x14ac:dyDescent="0.15">
      <c r="B5" s="40" t="s">
        <v>507</v>
      </c>
    </row>
    <row r="6" spans="1:2" x14ac:dyDescent="0.15">
      <c r="B6" s="40" t="s">
        <v>508</v>
      </c>
    </row>
    <row r="7" spans="1:2" x14ac:dyDescent="0.15">
      <c r="B7" s="40" t="s">
        <v>509</v>
      </c>
    </row>
    <row r="8" spans="1:2" x14ac:dyDescent="0.15">
      <c r="A8" t="s">
        <v>480</v>
      </c>
      <c r="B8" s="40" t="s">
        <v>510</v>
      </c>
    </row>
    <row r="9" spans="1:2" x14ac:dyDescent="0.15">
      <c r="A9" t="s">
        <v>482</v>
      </c>
      <c r="B9" s="40" t="s">
        <v>511</v>
      </c>
    </row>
    <row r="10" spans="1:2" x14ac:dyDescent="0.15">
      <c r="B10" s="40" t="s">
        <v>512</v>
      </c>
    </row>
    <row r="11" spans="1:2" x14ac:dyDescent="0.15">
      <c r="B11" s="40" t="s">
        <v>513</v>
      </c>
    </row>
    <row r="12" spans="1:2" x14ac:dyDescent="0.15">
      <c r="B12" s="40"/>
    </row>
    <row r="13" spans="1:2" x14ac:dyDescent="0.15">
      <c r="B13" s="40"/>
    </row>
    <row r="14" spans="1:2" x14ac:dyDescent="0.15">
      <c r="B14" s="40" t="s">
        <v>514</v>
      </c>
    </row>
    <row r="15" spans="1:2" x14ac:dyDescent="0.15">
      <c r="B15" s="40"/>
    </row>
    <row r="20" spans="2:2" x14ac:dyDescent="0.15">
      <c r="B20" t="s">
        <v>515</v>
      </c>
    </row>
    <row r="21" spans="2:2" x14ac:dyDescent="0.15">
      <c r="B21" t="s">
        <v>516</v>
      </c>
    </row>
    <row r="22" spans="2:2" x14ac:dyDescent="0.15">
      <c r="B22" t="s">
        <v>517</v>
      </c>
    </row>
    <row r="23" spans="2:2" x14ac:dyDescent="0.15">
      <c r="B23" t="s">
        <v>518</v>
      </c>
    </row>
    <row r="24" spans="2:2" x14ac:dyDescent="0.15">
      <c r="B24" t="s">
        <v>519</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530</v>
      </c>
    </row>
    <row r="36" spans="2:2" x14ac:dyDescent="0.15">
      <c r="B36" t="s">
        <v>531</v>
      </c>
    </row>
    <row r="37" spans="2:2" x14ac:dyDescent="0.15">
      <c r="B37" t="s">
        <v>409</v>
      </c>
    </row>
    <row r="38" spans="2:2" x14ac:dyDescent="0.15">
      <c r="B38" t="s">
        <v>532</v>
      </c>
    </row>
    <row r="39" spans="2:2" x14ac:dyDescent="0.15">
      <c r="B39" t="s">
        <v>533</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534</v>
      </c>
    </row>
    <row r="4" spans="2:2" x14ac:dyDescent="0.15">
      <c r="B4" t="s">
        <v>535</v>
      </c>
    </row>
    <row r="5" spans="2:2" x14ac:dyDescent="0.15">
      <c r="B5" t="s">
        <v>536</v>
      </c>
    </row>
    <row r="6" spans="2:2" x14ac:dyDescent="0.15">
      <c r="B6" t="s">
        <v>537</v>
      </c>
    </row>
    <row r="7" spans="2:2" x14ac:dyDescent="0.15">
      <c r="B7" t="s">
        <v>538</v>
      </c>
    </row>
    <row r="8" spans="2:2" ht="16" customHeight="1" x14ac:dyDescent="0.2">
      <c r="B8" s="58" t="s">
        <v>539</v>
      </c>
    </row>
    <row r="9" spans="2:2" x14ac:dyDescent="0.15">
      <c r="B9" t="s">
        <v>540</v>
      </c>
    </row>
    <row r="10" spans="2:2" x14ac:dyDescent="0.15">
      <c r="B10" s="40" t="s">
        <v>541</v>
      </c>
    </row>
    <row r="11" spans="2:2" x14ac:dyDescent="0.15">
      <c r="B11" s="40" t="s">
        <v>542</v>
      </c>
    </row>
    <row r="14" spans="2: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391</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558</v>
      </c>
    </row>
    <row r="36" spans="2:2" x14ac:dyDescent="0.15">
      <c r="B36" t="s">
        <v>559</v>
      </c>
    </row>
    <row r="37" spans="2:2" x14ac:dyDescent="0.15">
      <c r="B37" t="s">
        <v>409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383</v>
      </c>
    </row>
    <row r="3" spans="2:2" ht="16" customHeight="1" x14ac:dyDescent="0.2">
      <c r="B3" s="58" t="s">
        <v>562</v>
      </c>
    </row>
    <row r="4" spans="2:2" ht="16" customHeight="1" x14ac:dyDescent="0.2">
      <c r="B4" s="58" t="s">
        <v>563</v>
      </c>
    </row>
    <row r="5" spans="2:2" x14ac:dyDescent="0.15">
      <c r="B5" t="s">
        <v>564</v>
      </c>
    </row>
    <row r="6" spans="2:2" ht="16" customHeight="1" x14ac:dyDescent="0.2">
      <c r="B6" s="58" t="s">
        <v>565</v>
      </c>
    </row>
    <row r="7" spans="2:2" ht="16" customHeight="1" x14ac:dyDescent="0.2">
      <c r="B7" s="58" t="s">
        <v>566</v>
      </c>
    </row>
    <row r="8" spans="2:2" x14ac:dyDescent="0.15">
      <c r="B8" t="s">
        <v>567</v>
      </c>
    </row>
    <row r="9" spans="2:2" x14ac:dyDescent="0.15">
      <c r="B9" t="s">
        <v>568</v>
      </c>
    </row>
    <row r="10" spans="2:2" x14ac:dyDescent="0.15">
      <c r="B10" t="s">
        <v>569</v>
      </c>
    </row>
    <row r="11" spans="2:2" x14ac:dyDescent="0.15">
      <c r="B11" t="s">
        <v>570</v>
      </c>
    </row>
    <row r="14" spans="2:2" ht="16" customHeight="1" x14ac:dyDescent="0.2">
      <c r="B14" s="58" t="s">
        <v>571</v>
      </c>
    </row>
    <row r="20" spans="2:2" x14ac:dyDescent="0.15">
      <c r="B20" t="s">
        <v>572</v>
      </c>
    </row>
    <row r="21" spans="2:2" x14ac:dyDescent="0.15">
      <c r="B21" t="s">
        <v>573</v>
      </c>
    </row>
    <row r="22" spans="2:2" x14ac:dyDescent="0.15">
      <c r="B22" t="s">
        <v>517</v>
      </c>
    </row>
    <row r="23" spans="2:2" x14ac:dyDescent="0.15">
      <c r="B23" t="s">
        <v>574</v>
      </c>
    </row>
    <row r="24" spans="2:2" x14ac:dyDescent="0.15">
      <c r="B24" t="s">
        <v>391</v>
      </c>
    </row>
    <row r="25" spans="2:2" x14ac:dyDescent="0.15">
      <c r="B25" t="s">
        <v>575</v>
      </c>
    </row>
    <row r="26" spans="2:2" x14ac:dyDescent="0.15">
      <c r="B26" t="s">
        <v>521</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558</v>
      </c>
    </row>
    <row r="36" spans="2:2" x14ac:dyDescent="0.15">
      <c r="B36" t="s">
        <v>584</v>
      </c>
    </row>
    <row r="37" spans="2:2" x14ac:dyDescent="0.15">
      <c r="B37" t="s">
        <v>502</v>
      </c>
    </row>
    <row r="38" spans="2:2" x14ac:dyDescent="0.15">
      <c r="B38" t="s">
        <v>585</v>
      </c>
    </row>
    <row r="39" spans="2:2" x14ac:dyDescent="0.15">
      <c r="B39" t="s">
        <v>586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413</v>
      </c>
    </row>
    <row r="3" spans="2:2" x14ac:dyDescent="0.15">
      <c r="B3" t="s">
        <v>587</v>
      </c>
    </row>
    <row r="4" spans="2:2" x14ac:dyDescent="0.15">
      <c r="B4" t="s">
        <v>588</v>
      </c>
    </row>
    <row r="5" spans="2:2" x14ac:dyDescent="0.15">
      <c r="B5" t="s">
        <v>589</v>
      </c>
    </row>
    <row r="6" spans="2:2" x14ac:dyDescent="0.15">
      <c r="B6" t="s">
        <v>590</v>
      </c>
    </row>
    <row r="7" spans="2:2" x14ac:dyDescent="0.15">
      <c r="B7" t="s">
        <v>591</v>
      </c>
    </row>
    <row r="8" spans="2:2" x14ac:dyDescent="0.15">
      <c r="B8" t="s">
        <v>592</v>
      </c>
    </row>
    <row r="9" spans="2:2" x14ac:dyDescent="0.15">
      <c r="B9" t="s">
        <v>593</v>
      </c>
    </row>
    <row r="10" spans="2:2" x14ac:dyDescent="0.15">
      <c r="B10" t="s">
        <v>594</v>
      </c>
    </row>
    <row r="11" spans="2:2" x14ac:dyDescent="0.15">
      <c r="B11" t="s">
        <v>595</v>
      </c>
    </row>
    <row r="14" spans="2:2" x14ac:dyDescent="0.15">
      <c r="B14" t="s">
        <v>596</v>
      </c>
    </row>
    <row r="20" spans="2:2" x14ac:dyDescent="0.15">
      <c r="B20" t="s">
        <v>597</v>
      </c>
    </row>
    <row r="21" spans="2:2" x14ac:dyDescent="0.15">
      <c r="B21" t="s">
        <v>598</v>
      </c>
    </row>
    <row r="22" spans="2:2" x14ac:dyDescent="0.15">
      <c r="B22" t="s">
        <v>599</v>
      </c>
    </row>
    <row r="23" spans="2:2" x14ac:dyDescent="0.15">
      <c r="B23" t="s">
        <v>600</v>
      </c>
    </row>
    <row r="24" spans="2:2" x14ac:dyDescent="0.15">
      <c r="B24" t="s">
        <v>391</v>
      </c>
    </row>
    <row r="25" spans="2:2" x14ac:dyDescent="0.15">
      <c r="B25" t="s">
        <v>601</v>
      </c>
    </row>
    <row r="26" spans="2:2" x14ac:dyDescent="0.15">
      <c r="B26" t="s">
        <v>602</v>
      </c>
    </row>
    <row r="27" spans="2:2" x14ac:dyDescent="0.15">
      <c r="B27" t="s">
        <v>603</v>
      </c>
    </row>
    <row r="28" spans="2:2" x14ac:dyDescent="0.15">
      <c r="B28" t="s">
        <v>604</v>
      </c>
    </row>
    <row r="29" spans="2:2" x14ac:dyDescent="0.15">
      <c r="B29" t="s">
        <v>605</v>
      </c>
    </row>
    <row r="30" spans="2:2" x14ac:dyDescent="0.15">
      <c r="B30" t="s">
        <v>606</v>
      </c>
    </row>
    <row r="31" spans="2:2" x14ac:dyDescent="0.15">
      <c r="B31" t="s">
        <v>607</v>
      </c>
    </row>
    <row r="32" spans="2:2" x14ac:dyDescent="0.15">
      <c r="B32" t="s">
        <v>608</v>
      </c>
    </row>
    <row r="33" spans="2:2" x14ac:dyDescent="0.15">
      <c r="B33" t="s">
        <v>609</v>
      </c>
    </row>
    <row r="34" spans="2:2" x14ac:dyDescent="0.15">
      <c r="B34" t="s">
        <v>610</v>
      </c>
    </row>
    <row r="35" spans="2:2" x14ac:dyDescent="0.15">
      <c r="B35" t="s">
        <v>611</v>
      </c>
    </row>
    <row r="36" spans="2:2" x14ac:dyDescent="0.15">
      <c r="B36" t="s">
        <v>501</v>
      </c>
    </row>
    <row r="37" spans="2:2" x14ac:dyDescent="0.15">
      <c r="B37" t="s">
        <v>409</v>
      </c>
    </row>
    <row r="38" spans="2:2" x14ac:dyDescent="0.15">
      <c r="B38" t="s">
        <v>612</v>
      </c>
    </row>
    <row r="39" spans="2:2" x14ac:dyDescent="0.15">
      <c r="B39" t="s">
        <v>613</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 &amp;A</oddHeader>
    <oddFooter>&amp;C&amp;"Times New Roman,Regular"&amp;12 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Patrick Dominique Vibild</cp:lastModifiedBy>
  <cp:revision>196</cp:revision>
  <dcterms:created xsi:type="dcterms:W3CDTF">2020-07-27T15:42:24Z</dcterms:created>
  <dcterms:modified xsi:type="dcterms:W3CDTF">2024-07-25T01:17:06Z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