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
    </mc:Choice>
  </mc:AlternateContent>
  <xr:revisionPtr revIDLastSave="0" documentId="13_ncr:1_{0722B646-C098-DC4A-AA6F-182B32F44BC5}" xr6:coauthVersionLast="47" xr6:coauthVersionMax="47" xr10:uidLastSave="{00000000-0000-0000-0000-000000000000}"/>
  <bookViews>
    <workbookView xWindow="0" yWindow="760" windowWidth="34560" windowHeight="204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U10" i="2"/>
  <c r="T10" i="2"/>
  <c r="S10" i="2"/>
  <c r="R10" i="2"/>
  <c r="Q10" i="2"/>
  <c r="P10" i="2"/>
  <c r="O10" i="2"/>
  <c r="N10" i="2"/>
  <c r="M10" i="2"/>
  <c r="J10" i="2"/>
  <c r="I10" i="2"/>
  <c r="D10" i="2"/>
  <c r="C10" i="2"/>
  <c r="V9" i="2"/>
  <c r="H9" i="2" s="1"/>
  <c r="U9" i="2"/>
  <c r="T9" i="2"/>
  <c r="S9" i="2"/>
  <c r="R9" i="2"/>
  <c r="Q9" i="2"/>
  <c r="P9" i="2"/>
  <c r="O9" i="2"/>
  <c r="N9" i="2"/>
  <c r="M9" i="2"/>
  <c r="J9" i="2"/>
  <c r="I9" i="2"/>
  <c r="D9" i="2"/>
  <c r="C9" i="2"/>
  <c r="B9" i="2"/>
  <c r="V8" i="2"/>
  <c r="H8" i="2" s="1"/>
  <c r="U8" i="2"/>
  <c r="T8" i="2"/>
  <c r="S8" i="2"/>
  <c r="R8" i="2"/>
  <c r="Q8" i="2"/>
  <c r="P8" i="2"/>
  <c r="O8" i="2"/>
  <c r="N8" i="2"/>
  <c r="M8" i="2"/>
  <c r="J8" i="2"/>
  <c r="I8" i="2"/>
  <c r="D8" i="2"/>
  <c r="C8" i="2"/>
  <c r="B8" i="2"/>
  <c r="V7" i="2"/>
  <c r="U7" i="2"/>
  <c r="T7" i="2"/>
  <c r="S7" i="2"/>
  <c r="R7" i="2"/>
  <c r="Q7" i="2"/>
  <c r="P7" i="2"/>
  <c r="O7" i="2"/>
  <c r="N7" i="2"/>
  <c r="M7" i="2"/>
  <c r="J7" i="2"/>
  <c r="I7" i="2"/>
  <c r="H7" i="2"/>
  <c r="D7" i="2"/>
  <c r="C7" i="2"/>
  <c r="B7" i="2"/>
  <c r="V6" i="2"/>
  <c r="H6" i="2" s="1"/>
  <c r="U6" i="2"/>
  <c r="T6" i="2"/>
  <c r="S6" i="2"/>
  <c r="R6" i="2"/>
  <c r="Q6" i="2"/>
  <c r="P6" i="2"/>
  <c r="O6" i="2"/>
  <c r="N6" i="2"/>
  <c r="M6" i="2"/>
  <c r="J6" i="2"/>
  <c r="I6" i="2"/>
  <c r="D6" i="2"/>
  <c r="C6" i="2"/>
  <c r="V5" i="2"/>
  <c r="H5" i="2" s="1"/>
  <c r="U5" i="2"/>
  <c r="T5" i="2"/>
  <c r="S5" i="2"/>
  <c r="R5" i="2"/>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alcChain>
</file>

<file path=xl/sharedStrings.xml><?xml version="1.0" encoding="utf-8"?>
<sst xmlns="http://schemas.openxmlformats.org/spreadsheetml/2006/main" count="847" uniqueCount="678">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</sst>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0" fillId="0" borderId="0" xfId="0" applyNumberForma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f>Values!B13</f>
        <v>0</v>
      </c>
      <c r="C4" s="27" t="s">
        <v>347</v>
      </c>
      <c r="D4" s="28">
        <f>Values!B14</f>
        <v>0</v>
      </c>
      <c r="E4" s="1" t="s">
        <v>348</v>
      </c>
      <c r="F4" s="27" t="str">
        <f>SUBSTITUTE(Values!B1, "{language}", "") &amp; " " &amp; Values!B3</f>
        <v xml:space="preserve">ersatztastatur  Hintergrundbeleuchtung für Lenovo Thinkpad </v>
      </c>
      <c r="G4" s="27" t="s">
        <v>347</v>
      </c>
      <c r="H4" s="1" t="str">
        <f>Values!B16</f>
        <v>computer-keyboards</v>
      </c>
      <c r="I4" s="1" t="str">
        <f>IF(ISBLANK(Values!E3),"","4730574031")</f>
        <v>4730574031</v>
      </c>
      <c r="J4" s="29">
        <f>Values!B13</f>
        <v>0</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K4</f>
        <v>0</v>
      </c>
    </row>
    <row r="5" spans="1:193" ht="17" customHeight="1"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customHeight="1"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customHeight="1"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customHeight="1"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customHeight="1"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customHeight="1"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customHeight="1"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356</v>
      </c>
      <c r="B3" s="40"/>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x14ac:dyDescent="0.15">
      <c r="A4" s="37" t="s">
        <v>371</v>
      </c>
      <c r="B4" s="41"/>
      <c r="C4" s="42" t="b">
        <f>FALSE()</f>
        <v>0</v>
      </c>
      <c r="D4" s="42" t="b">
        <f>TRUE()</f>
        <v>1</v>
      </c>
      <c r="E4" s="36"/>
      <c r="F4" s="36"/>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c r="L4" s="46"/>
      <c r="M4" s="47" t="str">
        <f t="shared" ref="M4:M35" si="0">IF(ISBLANK(K4),"",IF(L4, "https://raw.githubusercontent.com/PatrickVibild/TellusAmazonPictures/master/pictures/"&amp;K4&amp;"/1.jpg","https://download.lenovo.com/Images/Parts/"&amp;K4&amp;"/"&amp;K4&amp;"_A.jpg"))</f>
        <v/>
      </c>
      <c r="N4" s="47" t="str">
        <f t="shared" ref="N4:N35" si="1">IF(ISBLANK(K4),"",IF(L4, "https://raw.githubusercontent.com/PatrickVibild/TellusAmazonPictures/master/pictures/"&amp;K4&amp;"/2.jpg","https://download.lenovo.com/Images/Parts/"&amp;K4&amp;"/"&amp;K4&amp;"_B.jpg"))</f>
        <v/>
      </c>
      <c r="O4" s="48"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x14ac:dyDescent="0.15">
      <c r="A5" s="37" t="s">
        <v>373</v>
      </c>
      <c r="B5" s="41"/>
      <c r="C5" s="42" t="b">
        <f>FALSE()</f>
        <v>0</v>
      </c>
      <c r="D5" s="42" t="b">
        <f>TRUE()</f>
        <v>1</v>
      </c>
      <c r="E5" s="36"/>
      <c r="F5" s="36"/>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c r="L5" s="46"/>
      <c r="M5" s="47" t="str">
        <f t="shared" si="0"/>
        <v/>
      </c>
      <c r="N5" s="47" t="str">
        <f t="shared" si="1"/>
        <v/>
      </c>
      <c r="O5" s="48" t="str">
        <f t="shared" si="2"/>
        <v/>
      </c>
      <c r="P5" t="str">
        <f t="shared" si="3"/>
        <v/>
      </c>
      <c r="Q5" t="str">
        <f t="shared" si="4"/>
        <v/>
      </c>
      <c r="R5" t="str">
        <f t="shared" si="5"/>
        <v/>
      </c>
      <c r="S5" t="str">
        <f t="shared" si="6"/>
        <v/>
      </c>
      <c r="T5" t="str">
        <f t="shared" si="7"/>
        <v/>
      </c>
      <c r="U5" t="str">
        <f t="shared" si="8"/>
        <v/>
      </c>
      <c r="V5" s="43">
        <f>MATCH(G5,options!$D$1:$D$20,0)</f>
        <v>2</v>
      </c>
    </row>
    <row r="6" spans="1:22" ht="14" customHeight="1" x14ac:dyDescent="0.15">
      <c r="A6" s="37" t="s">
        <v>375</v>
      </c>
      <c r="B6" s="49" t="s">
        <v>376</v>
      </c>
      <c r="C6" s="42" t="b">
        <f>FALSE()</f>
        <v>0</v>
      </c>
      <c r="D6" s="42" t="b">
        <f>TRUE()</f>
        <v>1</v>
      </c>
      <c r="E6" s="36"/>
      <c r="F6" s="36"/>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c r="L6" s="46"/>
      <c r="M6" s="47" t="str">
        <f t="shared" si="0"/>
        <v/>
      </c>
      <c r="N6" s="47" t="str">
        <f t="shared" si="1"/>
        <v/>
      </c>
      <c r="O6" s="48" t="str">
        <f t="shared" si="2"/>
        <v/>
      </c>
      <c r="P6" t="str">
        <f t="shared" si="3"/>
        <v/>
      </c>
      <c r="Q6" t="str">
        <f t="shared" si="4"/>
        <v/>
      </c>
      <c r="R6" t="str">
        <f t="shared" si="5"/>
        <v/>
      </c>
      <c r="S6" t="str">
        <f t="shared" si="6"/>
        <v/>
      </c>
      <c r="T6" t="str">
        <f t="shared" si="7"/>
        <v/>
      </c>
      <c r="U6" t="str">
        <f t="shared" si="8"/>
        <v/>
      </c>
      <c r="V6" s="43">
        <f>MATCH(G6,options!$D$1:$D$20,0)</f>
        <v>3</v>
      </c>
    </row>
    <row r="7" spans="1:22" ht="14" customHeight="1" x14ac:dyDescent="0.15">
      <c r="A7" s="37" t="s">
        <v>378</v>
      </c>
      <c r="B7" s="50" t="str">
        <f>IF(B6=options!C1,"32","41")</f>
        <v>32</v>
      </c>
      <c r="C7" s="42" t="b">
        <f>FALSE()</f>
        <v>0</v>
      </c>
      <c r="D7" s="42" t="b">
        <f>TRUE()</f>
        <v>1</v>
      </c>
      <c r="E7" s="36"/>
      <c r="F7" s="36"/>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c r="L7" s="46"/>
      <c r="M7" s="47" t="str">
        <f t="shared" si="0"/>
        <v/>
      </c>
      <c r="N7" s="47" t="str">
        <f t="shared" si="1"/>
        <v/>
      </c>
      <c r="O7" s="48" t="str">
        <f t="shared" si="2"/>
        <v/>
      </c>
      <c r="P7" t="str">
        <f t="shared" si="3"/>
        <v/>
      </c>
      <c r="Q7" t="str">
        <f t="shared" si="4"/>
        <v/>
      </c>
      <c r="R7" t="str">
        <f t="shared" si="5"/>
        <v/>
      </c>
      <c r="S7" t="str">
        <f t="shared" si="6"/>
        <v/>
      </c>
      <c r="T7" t="str">
        <f t="shared" si="7"/>
        <v/>
      </c>
      <c r="U7" t="str">
        <f t="shared" si="8"/>
        <v/>
      </c>
      <c r="V7" s="43">
        <f>MATCH(G7,options!$D$1:$D$20,0)</f>
        <v>4</v>
      </c>
    </row>
    <row r="8" spans="1:22" ht="14" customHeight="1" x14ac:dyDescent="0.15">
      <c r="A8" s="37" t="s">
        <v>380</v>
      </c>
      <c r="B8" s="50" t="str">
        <f>IF(B6=options!C1,"18","17")</f>
        <v>18</v>
      </c>
      <c r="C8" s="42" t="b">
        <f>FALSE()</f>
        <v>0</v>
      </c>
      <c r="D8" s="42" t="b">
        <f>TRUE()</f>
        <v>1</v>
      </c>
      <c r="E8" s="36"/>
      <c r="F8" s="36"/>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c r="L8" s="46"/>
      <c r="M8" s="47" t="str">
        <f t="shared" si="0"/>
        <v/>
      </c>
      <c r="N8" s="47" t="str">
        <f t="shared" si="1"/>
        <v/>
      </c>
      <c r="O8" s="48" t="str">
        <f t="shared" si="2"/>
        <v/>
      </c>
      <c r="P8" t="str">
        <f t="shared" si="3"/>
        <v/>
      </c>
      <c r="Q8" t="str">
        <f t="shared" si="4"/>
        <v/>
      </c>
      <c r="R8" t="str">
        <f t="shared" si="5"/>
        <v/>
      </c>
      <c r="S8" t="str">
        <f t="shared" si="6"/>
        <v/>
      </c>
      <c r="T8" t="str">
        <f t="shared" si="7"/>
        <v/>
      </c>
      <c r="U8" t="str">
        <f t="shared" si="8"/>
        <v/>
      </c>
      <c r="V8" s="43">
        <f>MATCH(G8,options!$D$1:$D$20,0)</f>
        <v>5</v>
      </c>
    </row>
    <row r="9" spans="1:22" ht="14" customHeight="1" x14ac:dyDescent="0.15">
      <c r="A9" s="37" t="s">
        <v>382</v>
      </c>
      <c r="B9" s="50" t="str">
        <f>IF(B6=options!C1,"2","5")</f>
        <v>2</v>
      </c>
      <c r="C9" s="42" t="b">
        <f>FALSE()</f>
        <v>0</v>
      </c>
      <c r="D9" s="42" t="b">
        <f>FALSE()</f>
        <v>0</v>
      </c>
      <c r="E9" s="36"/>
      <c r="F9" s="36"/>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c r="L9" s="46"/>
      <c r="M9" s="47" t="str">
        <f t="shared" si="0"/>
        <v/>
      </c>
      <c r="N9" s="47" t="str">
        <f t="shared" si="1"/>
        <v/>
      </c>
      <c r="O9" s="48" t="str">
        <f t="shared" si="2"/>
        <v/>
      </c>
      <c r="P9" t="str">
        <f t="shared" si="3"/>
        <v/>
      </c>
      <c r="Q9" t="str">
        <f t="shared" si="4"/>
        <v/>
      </c>
      <c r="R9" t="str">
        <f t="shared" si="5"/>
        <v/>
      </c>
      <c r="S9" t="str">
        <f t="shared" si="6"/>
        <v/>
      </c>
      <c r="T9" t="str">
        <f t="shared" si="7"/>
        <v/>
      </c>
      <c r="U9" t="str">
        <f t="shared" si="8"/>
        <v/>
      </c>
      <c r="V9" s="43">
        <f>MATCH(G9,options!$D$1:$D$20,0)</f>
        <v>6</v>
      </c>
    </row>
    <row r="10" spans="1:22" x14ac:dyDescent="0.15">
      <c r="A10" t="s">
        <v>384</v>
      </c>
      <c r="B10" s="51"/>
      <c r="C10" s="42" t="b">
        <f>FALSE()</f>
        <v>0</v>
      </c>
      <c r="D10" s="42" t="b">
        <f>FALSE()</f>
        <v>0</v>
      </c>
      <c r="E10" s="36"/>
      <c r="F10" s="36"/>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x14ac:dyDescent="0.15">
      <c r="A13" s="37" t="s">
        <v>389</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7" t="s">
        <v>391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372</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2024-07-24T17:17:48Z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