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9E51EF01-8B12-7043-9753-1290226EA0A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O43" i="2"/>
  <c r="M43" i="2"/>
  <c r="T43" i="2" s="1"/>
  <c r="K43" i="2"/>
  <c r="J43" i="2"/>
  <c r="W42" i="2"/>
  <c r="T42" i="2"/>
  <c r="S42" i="2"/>
  <c r="R42" i="2"/>
  <c r="Q42" i="2"/>
  <c r="P42" i="2"/>
  <c r="O42" i="2"/>
  <c r="M42" i="2"/>
  <c r="N42" i="2" s="1"/>
  <c r="K42" i="2"/>
  <c r="J42" i="2"/>
  <c r="I42" i="2"/>
  <c r="W41" i="2"/>
  <c r="I41" i="2" s="1"/>
  <c r="M41" i="2"/>
  <c r="R41" i="2" s="1"/>
  <c r="K41" i="2"/>
  <c r="J41" i="2"/>
  <c r="W40" i="2"/>
  <c r="I40" i="2" s="1"/>
  <c r="Q40" i="2"/>
  <c r="O40" i="2"/>
  <c r="N40" i="2"/>
  <c r="M40" i="2"/>
  <c r="V40" i="2" s="1"/>
  <c r="K40" i="2"/>
  <c r="J40" i="2"/>
  <c r="W39" i="2"/>
  <c r="V39" i="2"/>
  <c r="U39" i="2"/>
  <c r="T39" i="2"/>
  <c r="S39" i="2"/>
  <c r="R39" i="2"/>
  <c r="Q39" i="2"/>
  <c r="M39" i="2"/>
  <c r="P39" i="2" s="1"/>
  <c r="K39" i="2"/>
  <c r="J39" i="2"/>
  <c r="I39" i="2"/>
  <c r="W38" i="2"/>
  <c r="I38" i="2" s="1"/>
  <c r="V38" i="2"/>
  <c r="O38" i="2"/>
  <c r="M38" i="2"/>
  <c r="T38" i="2" s="1"/>
  <c r="K38" i="2"/>
  <c r="J38" i="2"/>
  <c r="W37" i="2"/>
  <c r="V37" i="2"/>
  <c r="U37" i="2"/>
  <c r="T37" i="2"/>
  <c r="S37" i="2"/>
  <c r="R37" i="2"/>
  <c r="Q37" i="2"/>
  <c r="P37" i="2"/>
  <c r="O37" i="2"/>
  <c r="N37" i="2"/>
  <c r="M37" i="2"/>
  <c r="K37" i="2"/>
  <c r="J37" i="2"/>
  <c r="I37" i="2"/>
  <c r="W36" i="2"/>
  <c r="I36" i="2" s="1"/>
  <c r="M36" i="2"/>
  <c r="R36" i="2" s="1"/>
  <c r="K36" i="2"/>
  <c r="J36" i="2"/>
  <c r="W35" i="2"/>
  <c r="I35" i="2" s="1"/>
  <c r="Q35" i="2"/>
  <c r="O35" i="2"/>
  <c r="N35" i="2"/>
  <c r="M35" i="2"/>
  <c r="V35" i="2" s="1"/>
  <c r="K35" i="2"/>
  <c r="J35" i="2"/>
  <c r="W34" i="2"/>
  <c r="V34" i="2"/>
  <c r="U34" i="2"/>
  <c r="T34" i="2"/>
  <c r="S34" i="2"/>
  <c r="R34" i="2"/>
  <c r="Q34" i="2"/>
  <c r="M34" i="2"/>
  <c r="P34" i="2" s="1"/>
  <c r="K34" i="2"/>
  <c r="J34" i="2"/>
  <c r="I34" i="2"/>
  <c r="W33" i="2"/>
  <c r="I33" i="2" s="1"/>
  <c r="V33" i="2"/>
  <c r="O33" i="2"/>
  <c r="M33" i="2"/>
  <c r="T33" i="2" s="1"/>
  <c r="K33" i="2"/>
  <c r="J33" i="2"/>
  <c r="B33" i="2"/>
  <c r="W32" i="2"/>
  <c r="V32" i="2"/>
  <c r="U32" i="2"/>
  <c r="T32" i="2"/>
  <c r="S32" i="2"/>
  <c r="R32" i="2"/>
  <c r="Q32" i="2"/>
  <c r="P32" i="2"/>
  <c r="M32" i="2"/>
  <c r="O32" i="2" s="1"/>
  <c r="K32" i="2"/>
  <c r="J32" i="2"/>
  <c r="I32" i="2"/>
  <c r="W31" i="2"/>
  <c r="I31" i="2" s="1"/>
  <c r="V31" i="2"/>
  <c r="U31" i="2"/>
  <c r="N31" i="2"/>
  <c r="M31" i="2"/>
  <c r="S31" i="2" s="1"/>
  <c r="K31" i="2"/>
  <c r="J31" i="2"/>
  <c r="B31" i="2"/>
  <c r="W30" i="2"/>
  <c r="U30" i="2"/>
  <c r="T30" i="2"/>
  <c r="S30" i="2"/>
  <c r="R30" i="2"/>
  <c r="Q30" i="2"/>
  <c r="P30" i="2"/>
  <c r="O30" i="2"/>
  <c r="M30" i="2"/>
  <c r="N30" i="2" s="1"/>
  <c r="K30" i="2"/>
  <c r="J30" i="2"/>
  <c r="I30" i="2"/>
  <c r="W29" i="2"/>
  <c r="I29" i="2" s="1"/>
  <c r="M29" i="2"/>
  <c r="R29" i="2" s="1"/>
  <c r="K29" i="2"/>
  <c r="J29" i="2"/>
  <c r="B29" i="2"/>
  <c r="W28" i="2"/>
  <c r="V28" i="2"/>
  <c r="U28" i="2"/>
  <c r="T28" i="2"/>
  <c r="S28" i="2"/>
  <c r="R28" i="2"/>
  <c r="Q28" i="2"/>
  <c r="P28" i="2"/>
  <c r="O28" i="2"/>
  <c r="N28" i="2"/>
  <c r="M28" i="2"/>
  <c r="K28" i="2"/>
  <c r="J28" i="2"/>
  <c r="I28" i="2"/>
  <c r="W27" i="2"/>
  <c r="V27" i="2"/>
  <c r="U27" i="2"/>
  <c r="T27" i="2"/>
  <c r="S27" i="2"/>
  <c r="R27" i="2"/>
  <c r="M27" i="2"/>
  <c r="Q27" i="2" s="1"/>
  <c r="K27" i="2"/>
  <c r="J27" i="2"/>
  <c r="I27" i="2"/>
  <c r="B27" i="2"/>
  <c r="W26" i="2"/>
  <c r="I26" i="2" s="1"/>
  <c r="Q26" i="2"/>
  <c r="O26" i="2"/>
  <c r="N26" i="2"/>
  <c r="M26" i="2"/>
  <c r="V26" i="2" s="1"/>
  <c r="K26" i="2"/>
  <c r="J26" i="2"/>
  <c r="B26" i="2"/>
  <c r="W25" i="2"/>
  <c r="V25" i="2"/>
  <c r="U25" i="2"/>
  <c r="T25" i="2"/>
  <c r="S25" i="2"/>
  <c r="R25" i="2"/>
  <c r="M25" i="2"/>
  <c r="Q25" i="2" s="1"/>
  <c r="K25" i="2"/>
  <c r="J25" i="2"/>
  <c r="I25" i="2"/>
  <c r="B25" i="2"/>
  <c r="W24" i="2"/>
  <c r="I24" i="2" s="1"/>
  <c r="Q24" i="2"/>
  <c r="O24" i="2"/>
  <c r="N24" i="2"/>
  <c r="M24" i="2"/>
  <c r="V24" i="2" s="1"/>
  <c r="K24" i="2"/>
  <c r="J24" i="2"/>
  <c r="B24" i="2"/>
  <c r="W23" i="2"/>
  <c r="V23" i="2"/>
  <c r="U23" i="2"/>
  <c r="T23" i="2"/>
  <c r="S23" i="2"/>
  <c r="R23" i="2"/>
  <c r="N23" i="2"/>
  <c r="M23" i="2"/>
  <c r="Q23" i="2" s="1"/>
  <c r="K23" i="2"/>
  <c r="J23" i="2"/>
  <c r="I23" i="2"/>
  <c r="B23" i="2"/>
  <c r="W22" i="2"/>
  <c r="I22" i="2" s="1"/>
  <c r="Q22" i="2"/>
  <c r="O22" i="2"/>
  <c r="N22" i="2"/>
  <c r="M22" i="2"/>
  <c r="V22" i="2" s="1"/>
  <c r="K22" i="2"/>
  <c r="J22" i="2"/>
  <c r="W21" i="2"/>
  <c r="U21" i="2"/>
  <c r="T21" i="2"/>
  <c r="S21" i="2"/>
  <c r="R21" i="2"/>
  <c r="Q21" i="2"/>
  <c r="M21" i="2"/>
  <c r="P21" i="2" s="1"/>
  <c r="K21" i="2"/>
  <c r="J21" i="2"/>
  <c r="I21" i="2"/>
  <c r="W20" i="2"/>
  <c r="I20" i="2" s="1"/>
  <c r="V20" i="2"/>
  <c r="O20" i="2"/>
  <c r="M20" i="2"/>
  <c r="T20" i="2" s="1"/>
  <c r="K20" i="2"/>
  <c r="J20" i="2"/>
  <c r="W19" i="2"/>
  <c r="U19" i="2"/>
  <c r="T19" i="2"/>
  <c r="S19" i="2"/>
  <c r="R19" i="2"/>
  <c r="Q19" i="2"/>
  <c r="P19" i="2"/>
  <c r="O19" i="2"/>
  <c r="M19" i="2"/>
  <c r="N19" i="2" s="1"/>
  <c r="K19" i="2"/>
  <c r="J19" i="2"/>
  <c r="I19" i="2"/>
  <c r="W18" i="2"/>
  <c r="I18" i="2" s="1"/>
  <c r="M18" i="2"/>
  <c r="R18" i="2" s="1"/>
  <c r="K18" i="2"/>
  <c r="J18" i="2"/>
  <c r="W17" i="2"/>
  <c r="I17" i="2" s="1"/>
  <c r="V17" i="2"/>
  <c r="U17" i="2"/>
  <c r="T17" i="2"/>
  <c r="S17" i="2"/>
  <c r="R17" i="2"/>
  <c r="Q17" i="2"/>
  <c r="P17" i="2"/>
  <c r="O17" i="2"/>
  <c r="N17" i="2"/>
  <c r="M17" i="2"/>
  <c r="K17" i="2"/>
  <c r="J17" i="2"/>
  <c r="W16" i="2"/>
  <c r="U16" i="2"/>
  <c r="T16" i="2"/>
  <c r="S16" i="2"/>
  <c r="R16" i="2"/>
  <c r="Q16" i="2"/>
  <c r="M16" i="2"/>
  <c r="P16" i="2" s="1"/>
  <c r="K16" i="2"/>
  <c r="J16" i="2"/>
  <c r="I16" i="2"/>
  <c r="W15" i="2"/>
  <c r="I15" i="2" s="1"/>
  <c r="V15" i="2"/>
  <c r="O15" i="2"/>
  <c r="M15" i="2"/>
  <c r="T15" i="2" s="1"/>
  <c r="K15" i="2"/>
  <c r="J15" i="2"/>
  <c r="W14" i="2"/>
  <c r="U14" i="2"/>
  <c r="T14" i="2"/>
  <c r="S14" i="2"/>
  <c r="R14" i="2"/>
  <c r="Q14" i="2"/>
  <c r="P14" i="2"/>
  <c r="O14" i="2"/>
  <c r="M14" i="2"/>
  <c r="N14" i="2" s="1"/>
  <c r="K14" i="2"/>
  <c r="J14" i="2"/>
  <c r="I14" i="2"/>
  <c r="W13" i="2"/>
  <c r="I13" i="2" s="1"/>
  <c r="M13" i="2"/>
  <c r="R13" i="2" s="1"/>
  <c r="Q14" i="1" s="1"/>
  <c r="K13" i="2"/>
  <c r="J13" i="2"/>
  <c r="D13" i="2"/>
  <c r="W12" i="2"/>
  <c r="V12" i="2"/>
  <c r="U12" i="2"/>
  <c r="T12" i="2"/>
  <c r="S12" i="2"/>
  <c r="R12" i="2"/>
  <c r="Q13" i="1" s="1"/>
  <c r="Q12" i="2"/>
  <c r="P12" i="2"/>
  <c r="O12" i="2"/>
  <c r="N12" i="2"/>
  <c r="M12" i="2"/>
  <c r="K12" i="2"/>
  <c r="J12" i="2"/>
  <c r="I12" i="2"/>
  <c r="C12" i="2"/>
  <c r="W11" i="2"/>
  <c r="I11" i="2" s="1"/>
  <c r="M11" i="2"/>
  <c r="R11" i="2" s="1"/>
  <c r="Q12" i="1" s="1"/>
  <c r="K11" i="2"/>
  <c r="J11" i="2"/>
  <c r="C11" i="2"/>
  <c r="W10" i="2"/>
  <c r="V10" i="2"/>
  <c r="U10" i="2"/>
  <c r="T10" i="2"/>
  <c r="S10" i="2"/>
  <c r="R10" i="2"/>
  <c r="Q11" i="1" s="1"/>
  <c r="Q10" i="2"/>
  <c r="P10" i="2"/>
  <c r="O10" i="2"/>
  <c r="N10" i="2"/>
  <c r="M10" i="2"/>
  <c r="K10" i="2"/>
  <c r="J10" i="2"/>
  <c r="I10" i="2"/>
  <c r="C10" i="2"/>
  <c r="W9" i="2"/>
  <c r="I9" i="2" s="1"/>
  <c r="V9" i="2"/>
  <c r="U9" i="2"/>
  <c r="T9" i="2"/>
  <c r="S9" i="2"/>
  <c r="R9" i="2"/>
  <c r="Q9" i="2"/>
  <c r="P9" i="2"/>
  <c r="O9" i="2"/>
  <c r="N9" i="2"/>
  <c r="K9" i="2"/>
  <c r="FO10" i="1" s="1"/>
  <c r="J9" i="2"/>
  <c r="C9" i="2"/>
  <c r="B9" i="2"/>
  <c r="W8" i="2"/>
  <c r="V8" i="2"/>
  <c r="U8" i="2"/>
  <c r="T8" i="2"/>
  <c r="S8" i="2"/>
  <c r="R8" i="2"/>
  <c r="Q9" i="1" s="1"/>
  <c r="Q8" i="2"/>
  <c r="P8" i="2"/>
  <c r="O8" i="2"/>
  <c r="N8" i="2"/>
  <c r="K8" i="2"/>
  <c r="J8" i="2"/>
  <c r="I8" i="2"/>
  <c r="D8" i="2"/>
  <c r="C8" i="2"/>
  <c r="B8" i="2"/>
  <c r="CQ13" i="1" s="1"/>
  <c r="W7" i="2"/>
  <c r="V7" i="2"/>
  <c r="U7" i="2"/>
  <c r="T7" i="2"/>
  <c r="S7" i="2"/>
  <c r="R7" i="2"/>
  <c r="Q7" i="2"/>
  <c r="P7" i="2"/>
  <c r="O7" i="2"/>
  <c r="N7" i="2"/>
  <c r="M8" i="1" s="1"/>
  <c r="K7" i="2"/>
  <c r="J7" i="2"/>
  <c r="I7" i="2"/>
  <c r="D7" i="2"/>
  <c r="C7" i="2"/>
  <c r="B7" i="2"/>
  <c r="W6" i="2"/>
  <c r="V6" i="2"/>
  <c r="U6" i="2"/>
  <c r="T6" i="2"/>
  <c r="S7" i="1" s="1"/>
  <c r="S6" i="2"/>
  <c r="R6" i="2"/>
  <c r="Q6" i="2"/>
  <c r="P6" i="2"/>
  <c r="O6" i="2"/>
  <c r="N6" i="2"/>
  <c r="K6" i="2"/>
  <c r="J6" i="2"/>
  <c r="I6" i="2"/>
  <c r="D6" i="2"/>
  <c r="CO7" i="1" s="1"/>
  <c r="C6" i="2"/>
  <c r="W5" i="2"/>
  <c r="I5" i="2" s="1"/>
  <c r="V5" i="2"/>
  <c r="U5" i="2"/>
  <c r="T5" i="2"/>
  <c r="S5" i="2"/>
  <c r="R5" i="2"/>
  <c r="Q5" i="2"/>
  <c r="P5" i="2"/>
  <c r="O5" i="2"/>
  <c r="N6" i="1" s="1"/>
  <c r="N5" i="2"/>
  <c r="K5" i="2"/>
  <c r="J5" i="2"/>
  <c r="D5" i="2"/>
  <c r="C5" i="2"/>
  <c r="W4" i="2"/>
  <c r="V4" i="2"/>
  <c r="U4" i="2"/>
  <c r="T4" i="2"/>
  <c r="S5" i="1" s="1"/>
  <c r="S4" i="2"/>
  <c r="R4" i="2"/>
  <c r="Q4" i="2"/>
  <c r="P4" i="2"/>
  <c r="O4" i="2"/>
  <c r="N4" i="2"/>
  <c r="K4" i="2"/>
  <c r="J4" i="2"/>
  <c r="I4" i="2"/>
  <c r="D4" i="2"/>
  <c r="CO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P14" i="1"/>
  <c r="CO14" i="1"/>
  <c r="L14" i="1" s="1"/>
  <c r="CL14" i="1"/>
  <c r="CK14" i="1"/>
  <c r="CI14" i="1"/>
  <c r="CH14" i="1"/>
  <c r="CG14" i="1"/>
  <c r="BH14" i="1"/>
  <c r="BG14" i="1"/>
  <c r="BF14" i="1"/>
  <c r="BE14" i="1"/>
  <c r="AV14" i="1"/>
  <c r="AM14" i="1"/>
  <c r="AK14" i="1"/>
  <c r="AJ14" i="1"/>
  <c r="AI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T11" i="1"/>
  <c r="AM11" i="1"/>
  <c r="AL11" i="1"/>
  <c r="AK11" i="1"/>
  <c r="AJ11" i="1"/>
  <c r="AI11" i="1"/>
  <c r="AB11" i="1"/>
  <c r="AA11" i="1"/>
  <c r="Z11" i="1"/>
  <c r="Y11" i="1"/>
  <c r="X11" i="1"/>
  <c r="W11" i="1"/>
  <c r="U11" i="1"/>
  <c r="T11" i="1"/>
  <c r="S11" i="1"/>
  <c r="R11" i="1"/>
  <c r="P11" i="1"/>
  <c r="O11" i="1"/>
  <c r="N11" i="1"/>
  <c r="M11" i="1"/>
  <c r="K11" i="1"/>
  <c r="J11" i="1"/>
  <c r="I11" i="1"/>
  <c r="H11" i="1"/>
  <c r="G11" i="1"/>
  <c r="F11" i="1"/>
  <c r="E11" i="1"/>
  <c r="D11" i="1"/>
  <c r="C11" i="1"/>
  <c r="B11" i="1"/>
  <c r="A11" i="1"/>
  <c r="FV10" i="1"/>
  <c r="FU10" i="1"/>
  <c r="FT10" i="1"/>
  <c r="FS10" i="1"/>
  <c r="FR10" i="1"/>
  <c r="FQ10" i="1"/>
  <c r="FP10" i="1"/>
  <c r="FM10" i="1"/>
  <c r="FJ10" i="1"/>
  <c r="FI10" i="1"/>
  <c r="FH10" i="1"/>
  <c r="FE10" i="1"/>
  <c r="EV10" i="1"/>
  <c r="ES10" i="1"/>
  <c r="EI10" i="1"/>
  <c r="DY10" i="1"/>
  <c r="DP10" i="1"/>
  <c r="DO10" i="1"/>
  <c r="DA10" i="1"/>
  <c r="CZ10" i="1"/>
  <c r="CV10" i="1"/>
  <c r="CU10" i="1"/>
  <c r="CT10" i="1"/>
  <c r="CS10" i="1"/>
  <c r="CR10" i="1"/>
  <c r="CP10" i="1"/>
  <c r="CO10" i="1"/>
  <c r="CL10" i="1"/>
  <c r="CK10" i="1"/>
  <c r="CI10" i="1"/>
  <c r="CH10" i="1"/>
  <c r="CG10" i="1"/>
  <c r="BH10" i="1"/>
  <c r="BG10" i="1"/>
  <c r="BF10" i="1"/>
  <c r="BE10" i="1"/>
  <c r="AM10" i="1"/>
  <c r="AK10" i="1"/>
  <c r="AJ10" i="1"/>
  <c r="AI10" i="1"/>
  <c r="AB10" i="1"/>
  <c r="AA10" i="1"/>
  <c r="Z10" i="1"/>
  <c r="Y10" i="1"/>
  <c r="X10" i="1"/>
  <c r="W10" i="1"/>
  <c r="U10" i="1"/>
  <c r="T10" i="1"/>
  <c r="S10" i="1"/>
  <c r="R10" i="1"/>
  <c r="Q10" i="1"/>
  <c r="P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P9" i="1"/>
  <c r="CO9" i="1"/>
  <c r="CL9" i="1"/>
  <c r="CK9" i="1"/>
  <c r="CI9" i="1"/>
  <c r="CH9" i="1"/>
  <c r="CG9" i="1"/>
  <c r="BH9" i="1"/>
  <c r="BG9" i="1"/>
  <c r="BF9" i="1"/>
  <c r="BE9" i="1"/>
  <c r="AV9" i="1"/>
  <c r="AT9" i="1"/>
  <c r="AM9" i="1"/>
  <c r="AL9" i="1"/>
  <c r="AK9" i="1"/>
  <c r="AJ9" i="1"/>
  <c r="AI9" i="1"/>
  <c r="AB9" i="1"/>
  <c r="AA9" i="1"/>
  <c r="Z9" i="1"/>
  <c r="Y9" i="1"/>
  <c r="X9" i="1"/>
  <c r="W9" i="1"/>
  <c r="U9" i="1"/>
  <c r="T9" i="1"/>
  <c r="S9" i="1"/>
  <c r="R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I8" i="1"/>
  <c r="CH8" i="1"/>
  <c r="CG8" i="1"/>
  <c r="BH8" i="1"/>
  <c r="BG8" i="1"/>
  <c r="BF8" i="1"/>
  <c r="BE8" i="1"/>
  <c r="AV8" i="1"/>
  <c r="AT8" i="1"/>
  <c r="AM8" i="1"/>
  <c r="AL8" i="1"/>
  <c r="AK8" i="1"/>
  <c r="AJ8" i="1"/>
  <c r="AI8" i="1"/>
  <c r="AB8" i="1"/>
  <c r="AA8" i="1"/>
  <c r="Z8" i="1"/>
  <c r="Y8" i="1"/>
  <c r="X8" i="1"/>
  <c r="W8" i="1"/>
  <c r="U8" i="1"/>
  <c r="T8" i="1"/>
  <c r="S8" i="1"/>
  <c r="R8" i="1"/>
  <c r="Q8" i="1"/>
  <c r="P8" i="1"/>
  <c r="O8" i="1"/>
  <c r="N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L7" i="1"/>
  <c r="CK7" i="1"/>
  <c r="CI7" i="1"/>
  <c r="CH7" i="1"/>
  <c r="CG7" i="1"/>
  <c r="BH7" i="1"/>
  <c r="BG7" i="1"/>
  <c r="BF7" i="1"/>
  <c r="BE7" i="1"/>
  <c r="AV7" i="1"/>
  <c r="AT7" i="1"/>
  <c r="AM7" i="1"/>
  <c r="AL7" i="1"/>
  <c r="AK7" i="1"/>
  <c r="AJ7" i="1"/>
  <c r="AI7" i="1"/>
  <c r="AB7" i="1"/>
  <c r="AA7" i="1"/>
  <c r="Z7" i="1"/>
  <c r="Y7" i="1"/>
  <c r="X7" i="1"/>
  <c r="W7" i="1"/>
  <c r="U7" i="1"/>
  <c r="T7" i="1"/>
  <c r="R7" i="1"/>
  <c r="Q7" i="1"/>
  <c r="P7" i="1"/>
  <c r="O7" i="1"/>
  <c r="N7" i="1"/>
  <c r="M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P6" i="1"/>
  <c r="CO6" i="1"/>
  <c r="CL6" i="1"/>
  <c r="CK6" i="1"/>
  <c r="CI6" i="1"/>
  <c r="CH6" i="1"/>
  <c r="CG6" i="1"/>
  <c r="BH6" i="1"/>
  <c r="BG6" i="1"/>
  <c r="BF6" i="1"/>
  <c r="BE6" i="1"/>
  <c r="AV6" i="1"/>
  <c r="AM6" i="1"/>
  <c r="AK6" i="1"/>
  <c r="AJ6" i="1"/>
  <c r="AI6" i="1"/>
  <c r="AB6" i="1"/>
  <c r="AA6" i="1"/>
  <c r="Z6" i="1"/>
  <c r="Y6" i="1"/>
  <c r="X6" i="1"/>
  <c r="W6" i="1"/>
  <c r="U6" i="1"/>
  <c r="T6" i="1"/>
  <c r="S6" i="1"/>
  <c r="R6" i="1"/>
  <c r="Q6" i="1"/>
  <c r="P6" i="1"/>
  <c r="O6" i="1"/>
  <c r="M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L5" i="1"/>
  <c r="CK5" i="1"/>
  <c r="CI5" i="1"/>
  <c r="CH5" i="1"/>
  <c r="CG5" i="1"/>
  <c r="BH5" i="1"/>
  <c r="BG5" i="1"/>
  <c r="BF5" i="1"/>
  <c r="BE5" i="1"/>
  <c r="AV5" i="1"/>
  <c r="AT5" i="1"/>
  <c r="AM5" i="1"/>
  <c r="AL5" i="1"/>
  <c r="AK5" i="1"/>
  <c r="AJ5" i="1"/>
  <c r="AI5" i="1"/>
  <c r="AB5" i="1"/>
  <c r="AA5" i="1"/>
  <c r="Z5" i="1"/>
  <c r="Y5" i="1"/>
  <c r="X5" i="1"/>
  <c r="W5" i="1"/>
  <c r="U5" i="1"/>
  <c r="T5" i="1"/>
  <c r="R5" i="1"/>
  <c r="Q5" i="1"/>
  <c r="P5" i="1"/>
  <c r="O5" i="1"/>
  <c r="N5" i="1"/>
  <c r="M5" i="1"/>
  <c r="K5" i="1"/>
  <c r="J5" i="1"/>
  <c r="I5" i="1"/>
  <c r="H5" i="1"/>
  <c r="G5" i="1"/>
  <c r="F5" i="1"/>
  <c r="E5" i="1"/>
  <c r="D5" i="1"/>
  <c r="C5" i="1"/>
  <c r="B5" i="1"/>
  <c r="A5" i="1"/>
  <c r="AA4" i="1"/>
  <c r="J4" i="1"/>
  <c r="I4" i="1"/>
  <c r="H4" i="1"/>
  <c r="F4" i="1"/>
  <c r="D4" i="1"/>
  <c r="B4" i="1"/>
  <c r="A4" i="1"/>
  <c r="AT6" i="1" l="1"/>
  <c r="F6" i="1"/>
  <c r="AL6" i="1"/>
  <c r="AT10" i="1"/>
  <c r="AL10" i="1"/>
  <c r="F12" i="1"/>
  <c r="AT12" i="1"/>
  <c r="AL12" i="1"/>
  <c r="AT14" i="1"/>
  <c r="AL14" i="1"/>
  <c r="F14" i="1"/>
  <c r="L7" i="1"/>
  <c r="FE7" i="1"/>
  <c r="FE5" i="1"/>
  <c r="L5" i="1"/>
  <c r="CJ5" i="1"/>
  <c r="CQ10" i="1"/>
  <c r="FE12" i="1"/>
  <c r="S11" i="2"/>
  <c r="R12" i="1" s="1"/>
  <c r="S13" i="2"/>
  <c r="R14" i="1" s="1"/>
  <c r="U15" i="2"/>
  <c r="S18" i="2"/>
  <c r="U20" i="2"/>
  <c r="S29" i="2"/>
  <c r="T31" i="2"/>
  <c r="U33" i="2"/>
  <c r="S36" i="2"/>
  <c r="U38" i="2"/>
  <c r="S41" i="2"/>
  <c r="U43" i="2"/>
  <c r="T11" i="2"/>
  <c r="S12" i="1" s="1"/>
  <c r="T13" i="2"/>
  <c r="S14" i="1" s="1"/>
  <c r="T18" i="2"/>
  <c r="T29" i="2"/>
  <c r="T36" i="2"/>
  <c r="T41" i="2"/>
  <c r="CJ9" i="1"/>
  <c r="CQ14" i="1"/>
  <c r="U11" i="2"/>
  <c r="T12" i="1" s="1"/>
  <c r="U13" i="2"/>
  <c r="T14" i="1" s="1"/>
  <c r="U18" i="2"/>
  <c r="U29" i="2"/>
  <c r="U36" i="2"/>
  <c r="U41" i="2"/>
  <c r="CJ6" i="1"/>
  <c r="CQ11" i="1"/>
  <c r="V11" i="2"/>
  <c r="U12" i="1" s="1"/>
  <c r="V13" i="2"/>
  <c r="U14" i="1" s="1"/>
  <c r="N15" i="2"/>
  <c r="V18" i="2"/>
  <c r="N20" i="2"/>
  <c r="P22" i="2"/>
  <c r="P24" i="2"/>
  <c r="P26" i="2"/>
  <c r="V29" i="2"/>
  <c r="N33" i="2"/>
  <c r="P35" i="2"/>
  <c r="V36" i="2"/>
  <c r="N38" i="2"/>
  <c r="P40" i="2"/>
  <c r="V41" i="2"/>
  <c r="N43" i="2"/>
  <c r="CJ10" i="1"/>
  <c r="N11" i="2"/>
  <c r="M12" i="1" s="1"/>
  <c r="N13" i="2"/>
  <c r="M14" i="1" s="1"/>
  <c r="P15" i="2"/>
  <c r="V16" i="2"/>
  <c r="N18" i="2"/>
  <c r="P20" i="2"/>
  <c r="V21" i="2"/>
  <c r="R22" i="2"/>
  <c r="R24" i="2"/>
  <c r="R26" i="2"/>
  <c r="N29" i="2"/>
  <c r="O31" i="2"/>
  <c r="P33" i="2"/>
  <c r="R35" i="2"/>
  <c r="N36" i="2"/>
  <c r="P38" i="2"/>
  <c r="R40" i="2"/>
  <c r="N41" i="2"/>
  <c r="P43" i="2"/>
  <c r="O11" i="2"/>
  <c r="N12" i="1" s="1"/>
  <c r="O13" i="2"/>
  <c r="N14" i="1" s="1"/>
  <c r="Q15" i="2"/>
  <c r="O18" i="2"/>
  <c r="Q20" i="2"/>
  <c r="S22" i="2"/>
  <c r="S24" i="2"/>
  <c r="N25" i="2"/>
  <c r="S26" i="2"/>
  <c r="N27" i="2"/>
  <c r="O29" i="2"/>
  <c r="P31" i="2"/>
  <c r="Q33" i="2"/>
  <c r="S35" i="2"/>
  <c r="O36" i="2"/>
  <c r="Q38" i="2"/>
  <c r="S40" i="2"/>
  <c r="O41" i="2"/>
  <c r="U42" i="2"/>
  <c r="Q43" i="2"/>
  <c r="CQ12" i="1"/>
  <c r="CQ9" i="1"/>
  <c r="AV10" i="1"/>
  <c r="FE11" i="1"/>
  <c r="CJ14" i="1"/>
  <c r="P11" i="2"/>
  <c r="O12" i="1" s="1"/>
  <c r="P13" i="2"/>
  <c r="O14" i="1" s="1"/>
  <c r="V14" i="2"/>
  <c r="R15" i="2"/>
  <c r="N16" i="2"/>
  <c r="P18" i="2"/>
  <c r="V19" i="2"/>
  <c r="R20" i="2"/>
  <c r="N21" i="2"/>
  <c r="T22" i="2"/>
  <c r="O23" i="2"/>
  <c r="T24" i="2"/>
  <c r="O25" i="2"/>
  <c r="T26" i="2"/>
  <c r="O27" i="2"/>
  <c r="P29" i="2"/>
  <c r="V30" i="2"/>
  <c r="Q31" i="2"/>
  <c r="R33" i="2"/>
  <c r="N34" i="2"/>
  <c r="T35" i="2"/>
  <c r="P36" i="2"/>
  <c r="R38" i="2"/>
  <c r="N39" i="2"/>
  <c r="T40" i="2"/>
  <c r="P41" i="2"/>
  <c r="V42" i="2"/>
  <c r="R43" i="2"/>
  <c r="CQ5" i="1"/>
  <c r="CJ7" i="1"/>
  <c r="FE8" i="1"/>
  <c r="CJ11" i="1"/>
  <c r="Q11" i="2"/>
  <c r="P12" i="1" s="1"/>
  <c r="Q13" i="2"/>
  <c r="P14" i="1" s="1"/>
  <c r="S15" i="2"/>
  <c r="O16" i="2"/>
  <c r="Q18" i="2"/>
  <c r="S20" i="2"/>
  <c r="O21" i="2"/>
  <c r="U22" i="2"/>
  <c r="P23" i="2"/>
  <c r="U24" i="2"/>
  <c r="P25" i="2"/>
  <c r="U26" i="2"/>
  <c r="P27" i="2"/>
  <c r="Q29" i="2"/>
  <c r="R31" i="2"/>
  <c r="N32" i="2"/>
  <c r="S33" i="2"/>
  <c r="O34" i="2"/>
  <c r="U35" i="2"/>
  <c r="Q36" i="2"/>
  <c r="S38" i="2"/>
  <c r="O39" i="2"/>
  <c r="U40" i="2"/>
  <c r="Q41" i="2"/>
  <c r="S43" i="2"/>
  <c r="CQ6" i="1"/>
  <c r="CJ8" i="1"/>
  <c r="F10" i="1"/>
</calcChain>
</file>

<file path=xl/sharedStrings.xml><?xml version="1.0" encoding="utf-8"?>
<sst xmlns="http://schemas.openxmlformats.org/spreadsheetml/2006/main" count="796" uniqueCount="644">
  <si>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</si>
  <si>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</si>
  <si>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</si>
  <si>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</si>
  <si>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</si>
  <si>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</si>
  <si>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</si>
  <si>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</si>
  <si>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</si>
  <si>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</si>
  <si>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</si>
  <si>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</si>
  <si>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</si>
  <si>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</si>
  <si>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</si>
  <si>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</si>
  <si>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</si>
  <si>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</si>
  <si>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</si>
  <si>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</si>
  <si>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</si>
  <si>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</si>
  <si>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</si>
  <si>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</si>
  <si>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</si>
  <si>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</si>
  <si>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</si>
  <si>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</si>
  <si>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</si>
  <si>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</si>
  <si>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</si>
  <si>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</si>
  <si>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</si>
  <si>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</si>
  <si>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</si>
  <si>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</si>
  <si>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</si>
  <si>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</si>
  <si>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</si>
  <si>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</si>
  <si>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</si>
  <si>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</si>
  <si>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</si>
  <si>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</si>
  <si>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</si>
  <si>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</si>
  <si>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</si>
  <si>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</si>
  <si>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</si>
  <si>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</si>
  <si>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</si>
  <si>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</si>
  <si>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</si>
  <si>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</si>
  <si>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</si>
  <si>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</si>
  <si>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</si>
  <si>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</si>
  <si>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</si>
  <si>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</si>
  <si>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</si>
  <si>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</si>
  <si>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</si>
  <si>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</si>
  <si>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</si>
  <si>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</si>
  <si>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</si>
  <si>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</si>
  <si>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</si>
  <si>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</si>
  <si>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</si>
  <si>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</si>
  <si>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</si>
  <si>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</si>
  <si>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</si>
  <si>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</si>
  <si>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</si>
  <si>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</si>
  <si>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</si>
  <si>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</si>
  <si>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</si>
  <si>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</si>
  <si>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</si>
  <si>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</si>
  <si>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</si>
  <si>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</si>
  <si>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</si>
  <si>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</si>
  <si>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</si>
  <si>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</si>
  <si>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</si>
  <si>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</si>
  <si>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</si>
  <si>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</si>
  <si>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</si>
  <si>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</si>
  <si>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</si>
  <si>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</si>
  <si>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</si>
  <si>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</si>
  <si>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</si>
  <si>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</si>
  <si>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</si>
  <si>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</si>
  <si>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</si>
  <si>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</si>
  <si>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</si>
  <si>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</si>
  <si>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</si>
  <si>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</si>
  <si>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</si>
  <si>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</si>
  <si>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</si>
  <si>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</si>
  <si>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</si>
  <si>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</si>
  <si>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</si>
  <si>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</si>
  <si>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</si>
  <si>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</si>
  <si>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</si>
  <si>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</si>
  <si>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</si>
  <si>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</si>
  <si>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</si>
  <si>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</si>
  <si>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</si>
  <si>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</si>
  <si>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</si>
  <si>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</si>
  <si>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</si>
  <si>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</si>
  <si>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</si>
  <si>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</si>
  <si>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</si>
  <si>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</si>
  <si>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</si>
  <si>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</si>
  <si>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</si>
  <si>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</si>
  <si>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</si>
  <si>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</si>
  <si>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</si>
  <si>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</si>
  <si>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</si>
  <si>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</si>
  <si>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</si>
  <si>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</si>
  <si>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</si>
  <si>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</si>
  <si>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</si>
  <si>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</si>
  <si>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</si>
  <si>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</si>
  <si>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</si>
  <si>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</si>
  <si>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</si>
  <si>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</si>
  <si>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</si>
  <si>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</si>
  <si>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</si>
  <si>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</si>
  <si>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</si>
  <si>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</si>
  <si>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</si>
  <si>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</si>
  <si>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</si>
  <si>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</si>
  <si>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</si>
  <si>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</si>
  <si>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</si>
  <si>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</si>
  <si>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</si>
  <si>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</si>
  <si>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</si>
  <si>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</si>
  <si>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</si>
  <si>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</si>
  <si>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</si>
  <si>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</si>
  <si>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</si>
  <si>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</si>
  <si>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</si>
  <si>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</si>
  <si>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</si>
  <si>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</si>
  <si>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</si>
  <si>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</si>
  <si>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</si>
  <si>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</si>
  <si>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</si>
  <si>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</si>
  <si>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</si>
  <si>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</si>
  <si>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</si>
  <si>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</si>
  <si>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</si>
  <si>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</si>
  <si>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</si>
  <si>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</si>
  <si>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</si>
  <si>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</si>
  <si>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</si>
  <si>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</si>
  <si>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</si>
  <si>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</si>
  <si>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</si>
  <si>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</si>
  <si>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</si>
  <si>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</si>
  <si>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</si>
  <si>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</si>
  <si>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</si>
  <si>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</si>
  <si>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</si>
  <si>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</si>
  <si>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</si>
  <si>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</si>
  <si>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</si>
  <si>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</si>
  <si>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</si>
  <si>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</si>
  <si>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</si>
  <si>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</si>
  <si>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</si>
  <si>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</si>
  <si>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</si>
  <si>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</si>
  <si>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</si>
  <si>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</si>
  <si>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</si>
  <si>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</si>
  <si>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</si>
  <si>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</si>
  <si>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</si>
  <si>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</si>
  <si>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</si>
  <si>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</si>
  <si>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</si>
  <si>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</si>
  <si>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</si>
  <si>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</si>
  <si>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</si>
  <si>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</si>
  <si>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</si>
  <si>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</si>
  <si>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</si>
  <si>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</si>
  <si>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</si>
  <si>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</si>
  <si>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</si>
  <si>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</si>
  <si>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</si>
  <si>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</si>
  <si>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</si>
  <si>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</si>
  <si>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</si>
  <si>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</si>
  <si>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</si>
  <si>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</si>
  <si>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</si>
  <si>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</si>
  <si>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</si>
  <si>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</si>
  <si>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</si>
  <si>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</si>
  <si>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</si>
  <si>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</si>
  <si>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</si>
  <si>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</si>
  <si>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</si>
  <si>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</si>
  <si>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</si>
  <si>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</si>
  <si>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</si>
  <si>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</si>
  <si>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</si>
  <si>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</si>
  <si>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</si>
  <si>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</si>
  <si>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</si>
  <si>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</si>
  <si>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</si>
  <si>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</si>
  <si>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</si>
  <si>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</si>
  <si>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</si>
  <si>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</si>
  <si>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</si>
  <si>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</si>
  <si>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</si>
  <si>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</si>
  <si>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</si>
  <si>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</si>
  <si>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</si>
  <si>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</si>
  <si>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</si>
  <si>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</si>
  <si>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</si>
  <si>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</si>
  <si>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</si>
  <si>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</si>
  <si>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</si>
  <si>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</si>
  <si>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</si>
  <si>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</si>
  <si>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</si>
  <si>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</si>
  <si>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</si>
  <si>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</si>
  <si>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</si>
  <si>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</si>
  <si>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</si>
  <si>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</si>
  <si>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</si>
  <si>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</si>
  <si>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</si>
  <si>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</si>
  <si>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</si>
  <si>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</si>
  <si>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</si>
  <si>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</si>
  <si>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</si>
  <si>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</si>
  <si>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</si>
  <si>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</si>
  <si>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</si>
  <si>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</si>
  <si>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</si>
  <si>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</si>
  <si>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</si>
  <si>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</si>
  <si>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</si>
  <si>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</si>
  <si>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</si>
  <si>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</si>
  <si>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</si>
  <si>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</si>
  <si>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</si>
  <si>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</si>
  <si>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</si>
  <si>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</si>
  <si>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</si>
  <si>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</si>
  <si>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</si>
  <si>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</si>
  <si>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</si>
  <si>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</si>
  <si>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</si>
  <si>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</si>
  <si>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</si>
  <si>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</si>
  <si>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</si>
  <si>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</si>
  <si>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</si>
  <si>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</si>
  <si>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</si>
  <si>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</si>
  <si>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</si>
  <si>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</si>
  <si>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</si>
  <si>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</si>
  <si>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</si>
  <si>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</si>
  <si>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</si>
  <si>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</si>
  <si>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</si>
  <si>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</si>
  <si>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</si>
  <si>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</si>
  <si>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</si>
  <si>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</si>
  <si>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</si>
  <si>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</si>
  <si>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</si>
  <si>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</si>
  <si>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</si>
  <si>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</si>
  <si>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</si>
  <si>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</si>
  <si>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</si>
  <si>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</si>
  <si>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</si>
  <si>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</si>
  <si>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</si>
  <si>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</si>
  <si>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</si>
  <si>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</si>
  <si>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</si>
  <si>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</si>
  <si>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</si>
  <si>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</si>
  <si>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</si>
  <si>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</si>
  <si>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</si>
  <si>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</si>
  <si>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</si>
  <si>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</si>
  <si>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</si>
  <si>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</si>
  <si>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</si>
  <si>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</si>
  <si>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</si>
  <si>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</si>
  <si>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</si>
  <si>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</si>
  <si>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</si>
  <si>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</si>
  <si>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</si>
  <si>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</si>
  <si>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</si>
  <si>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</si>
  <si>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</si>
  <si>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</si>
  <si>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</si>
  <si>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Hungarian</t>
  </si>
  <si>
    <t>01EN656</t>
  </si>
  <si>
    <t>Dutch</t>
  </si>
  <si>
    <t>01EN619</t>
  </si>
  <si>
    <t>Item_type</t>
  </si>
  <si>
    <t>laptop-computer-replacement-parts</t>
  </si>
  <si>
    <t>Norwegian</t>
  </si>
  <si>
    <t>01EN620</t>
  </si>
  <si>
    <t>Polish</t>
  </si>
  <si>
    <t>Default quantity</t>
  </si>
  <si>
    <t>Portuguese</t>
  </si>
  <si>
    <t>01EN663</t>
  </si>
  <si>
    <t>Swedish – Finnish</t>
  </si>
  <si>
    <t>01EN667</t>
  </si>
  <si>
    <t>Format</t>
  </si>
  <si>
    <t>PartialUpdate</t>
  </si>
  <si>
    <t>01EN750</t>
  </si>
  <si>
    <t>Lenovo/T470S/RG/USI</t>
  </si>
  <si>
    <t>Russian</t>
  </si>
  <si>
    <t>01EN623</t>
  </si>
  <si>
    <t>Bullet Point 1:</t>
  </si>
  <si>
    <t>Lenovo/T470S/RG/US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</si>
  <si>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</si>
  <si>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</si>
  <si>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</si>
  <si>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</si>
  <si>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</si>
  <si>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</si>
  <si>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</si>
  <si>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</si>
  <si>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</si>
  <si>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</si>
  <si>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</si>
  <si>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</si>
  <si>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</si>
  <si>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</si>
  <si>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</si>
  <si>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</si>
  <si>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</si>
  <si>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</si>
  <si>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</si>
  <si>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01EN701</t>
  </si>
  <si>
    <t>language</t>
  </si>
  <si>
    <t>01EN702</t>
  </si>
  <si>
    <t>Marketplace</t>
  </si>
  <si>
    <t>EU</t>
  </si>
  <si>
    <t>01EN704</t>
  </si>
  <si>
    <t>01EN749</t>
  </si>
  <si>
    <t>01EN712</t>
  </si>
  <si>
    <t>Lenovo/T470S/BL/USI</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</si>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</sst>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CDE8D7" TargetMode="External"/><Relationship Id="rId1" Type="http://schemas.openxmlformats.org/officeDocument/2006/relationships/externalLinkPath" Target="file:///FCCDE8D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G1" zoomScaleNormal="100" workbookViewId="0">
      <selection activeCell="CJ8" sqref="CJ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643</v>
      </c>
    </row>
    <row r="4" spans="1:193"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vervangend  toetsenbord met achtergrondverlichting voor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vervangend Duitse toetsenbord zonder achtergrondverlichting voor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IF(ISBLANK(Values!F4),"",IF(Values!J4,Values!$B$23,Values!$B$33))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3" t="str">
        <f>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5" s="2" t="str">
        <f>IF(ISBLANK(Values!F4),"",Values!$B$25)</f>
        <v xml:space="preserve">♻️ ECOFRIENDLY PRODUCT - Koop gerenoveerd, KOOP GROEN! Verminder meer dan 80% koolstofdioxide door onze refurbished toetsenborden te kopen, in vergelijking met het aanschaffen van een nieuw toetsenbord! </v>
      </c>
      <c r="AL5" s="2" t="str">
        <f>IF(ISBLANK(Values!F4),"",SUBSTITUTE(SUBSTITUTE(IF(Values!$K4, Values!$B$26, Values!$B$33), "{language}", Values!$I4), "{flag}", INDEX(options!$E$1:$E$20, Values!$W4)))</f>
        <v>👉 LAYOUT - 🇩🇪 Duitse zonder achtergrondverlichting.</v>
      </c>
      <c r="AM5" s="2" t="str">
        <f>SUBSTITUTE(IF(ISBLANK(Values!F4),"",Values!$B$27),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5" s="28" t="str">
        <f>IF(ISBLANK(Values!F4),"",Values!I4)</f>
        <v>Duitse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Denemarken</v>
      </c>
      <c r="CZ5" s="2" t="str">
        <f>IF(ISBLANK(Values!F4),"","No")</f>
        <v>No</v>
      </c>
      <c r="DA5" s="2" t="str">
        <f>IF(ISBLANK(Values!F4),"","No")</f>
        <v>No</v>
      </c>
      <c r="DO5" s="2" t="str">
        <f>IF(ISBLANK(Values!F4),"","Parts")</f>
        <v>Parts</v>
      </c>
      <c r="DP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IF(ISBLANK(Values!$F4), "", "not_applicable")</f>
        <v>not_applicable</v>
      </c>
      <c r="EI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64"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vervangend Frans toetsenbord zonder achtergrondverlichting voor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IF(ISBLANK(Values!F5),"",IF(Values!J5,Values!$B$23,Values!$B$33))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3" t="str">
        <f>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6" s="2" t="str">
        <f>IF(ISBLANK(Values!F5),"",Values!$B$25)</f>
        <v xml:space="preserve">♻️ ECOFRIENDLY PRODUCT - Koop gerenoveerd, KOOP GROEN! Verminder meer dan 80% koolstofdioxide door onze refurbished toetsenborden te kopen, in vergelijking met het aanschaffen van een nieuw toetsenbord! </v>
      </c>
      <c r="AL6" s="2" t="str">
        <f>IF(ISBLANK(Values!F5),"",SUBSTITUTE(SUBSTITUTE(IF(Values!$K5, Values!$B$26, Values!$B$33), "{language}", Values!$I5), "{flag}", INDEX(options!$E$1:$E$20, Values!$W5)))</f>
        <v>👉 LAYOUT - 🇫🇷 Frans zonder achtergrondverlichting.</v>
      </c>
      <c r="AM6" s="2" t="str">
        <f>SUBSTITUTE(IF(ISBLANK(Values!F5),"",Values!$B$27),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6" s="28" t="str">
        <f>IF(ISBLANK(Values!F5),"",Values!I5)</f>
        <v>Frans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Denemarken</v>
      </c>
      <c r="CZ6" s="2" t="str">
        <f>IF(ISBLANK(Values!F5),"","No")</f>
        <v>No</v>
      </c>
      <c r="DA6" s="2" t="str">
        <f>IF(ISBLANK(Values!F5),"","No")</f>
        <v>No</v>
      </c>
      <c r="DO6" s="2" t="str">
        <f>IF(ISBLANK(Values!F5),"","Parts")</f>
        <v>Parts</v>
      </c>
      <c r="DP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IF(ISBLANK(Values!$F5), "", "not_applicable")</f>
        <v>not_applicable</v>
      </c>
      <c r="EI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64"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vervangend Italiaans toetsenbord zonder achtergrondverlichting voor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IF(ISBLANK(Values!F6),"",IF(Values!J6,Values!$B$23,Values!$B$33))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3" t="str">
        <f>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7" s="2" t="str">
        <f>IF(ISBLANK(Values!F6),"",Values!$B$25)</f>
        <v xml:space="preserve">♻️ ECOFRIENDLY PRODUCT - Koop gerenoveerd, KOOP GROEN! Verminder meer dan 80% koolstofdioxide door onze refurbished toetsenborden te kopen, in vergelijking met het aanschaffen van een nieuw toetsenbord! </v>
      </c>
      <c r="AL7" s="2" t="str">
        <f>IF(ISBLANK(Values!F6),"",SUBSTITUTE(SUBSTITUTE(IF(Values!$K6, Values!$B$26, Values!$B$33), "{language}", Values!$I6), "{flag}", INDEX(options!$E$1:$E$20, Values!$W6)))</f>
        <v>👉 LAYOUT - 🇮🇹 Italiaans zonder achtergrondverlichting.</v>
      </c>
      <c r="AM7" s="2" t="str">
        <f>SUBSTITUTE(IF(ISBLANK(Values!F6),"",Values!$B$27),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7" s="28" t="str">
        <f>IF(ISBLANK(Values!F6),"",Values!I6)</f>
        <v>Italiaans</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Denemarken</v>
      </c>
      <c r="CZ7" s="2" t="str">
        <f>IF(ISBLANK(Values!F6),"","No")</f>
        <v>No</v>
      </c>
      <c r="DA7" s="2" t="str">
        <f>IF(ISBLANK(Values!F6),"","No")</f>
        <v>No</v>
      </c>
      <c r="DO7" s="2" t="str">
        <f>IF(ISBLANK(Values!F6),"","Parts")</f>
        <v>Parts</v>
      </c>
      <c r="DP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IF(ISBLANK(Values!$F6), "", "not_applicable")</f>
        <v>not_applicable</v>
      </c>
      <c r="EI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64"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vervangend Spaans toetsenbord zonder achtergrondverlichting voor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IF(ISBLANK(Values!F7),"",IF(Values!J7,Values!$B$23,Values!$B$33))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3" t="str">
        <f>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8" s="2" t="str">
        <f>IF(ISBLANK(Values!F7),"",Values!$B$25)</f>
        <v xml:space="preserve">♻️ ECOFRIENDLY PRODUCT - Koop gerenoveerd, KOOP GROEN! Verminder meer dan 80% koolstofdioxide door onze refurbished toetsenborden te kopen, in vergelijking met het aanschaffen van een nieuw toetsenbord! </v>
      </c>
      <c r="AL8" s="2" t="str">
        <f>IF(ISBLANK(Values!F7),"",SUBSTITUTE(SUBSTITUTE(IF(Values!$K7, Values!$B$26, Values!$B$33), "{language}", Values!$I7), "{flag}", INDEX(options!$E$1:$E$20, Values!$W7)))</f>
        <v>👉 LAYOUT - 🇪🇸 Spaans zonder achtergrondverlichting.</v>
      </c>
      <c r="AM8" s="2" t="str">
        <f>SUBSTITUTE(IF(ISBLANK(Values!F7),"",Values!$B$27),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8" s="28" t="str">
        <f>IF(ISBLANK(Values!F7),"",Values!I7)</f>
        <v>Spaans</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Denemarken</v>
      </c>
      <c r="CZ8" s="2" t="str">
        <f>IF(ISBLANK(Values!F7),"","No")</f>
        <v>No</v>
      </c>
      <c r="DA8" s="2" t="str">
        <f>IF(ISBLANK(Values!F7),"","No")</f>
        <v>No</v>
      </c>
      <c r="DO8" s="2" t="str">
        <f>IF(ISBLANK(Values!F7),"","Parts")</f>
        <v>Parts</v>
      </c>
      <c r="DP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IF(ISBLANK(Values!$F7), "", "not_applicable")</f>
        <v>not_applicable</v>
      </c>
      <c r="EI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64"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vervangend UK toetsenbord zonder achtergrondverlichting voor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IF(ISBLANK(Values!F8),"",IF(Values!J8,Values!$B$23,Values!$B$33))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3" t="str">
        <f>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9" s="2" t="str">
        <f>IF(ISBLANK(Values!F8),"",Values!$B$25)</f>
        <v xml:space="preserve">♻️ ECOFRIENDLY PRODUCT - Koop gerenoveerd, KOOP GROEN! Verminder meer dan 80% koolstofdioxide door onze refurbished toetsenborden te kopen, in vergelijking met het aanschaffen van een nieuw toetsenbord! </v>
      </c>
      <c r="AL9" s="2" t="str">
        <f>IF(ISBLANK(Values!F8),"",SUBSTITUTE(SUBSTITUTE(IF(Values!$K8, Values!$B$26, Values!$B$33), "{language}", Values!$I8), "{flag}", INDEX(options!$E$1:$E$20, Values!$W8)))</f>
        <v>👉 LAYOUT - 🇬🇧 UK zonder achtergrondverlichting.</v>
      </c>
      <c r="AM9" s="2" t="str">
        <f>SUBSTITUTE(IF(ISBLANK(Values!F8),"",Values!$B$27),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Denemarken</v>
      </c>
      <c r="CZ9" s="2" t="str">
        <f>IF(ISBLANK(Values!F8),"","No")</f>
        <v>No</v>
      </c>
      <c r="DA9" s="2" t="str">
        <f>IF(ISBLANK(Values!F8),"","No")</f>
        <v>No</v>
      </c>
      <c r="DO9" s="2" t="str">
        <f>IF(ISBLANK(Values!F8),"","Parts")</f>
        <v>Parts</v>
      </c>
      <c r="DP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IF(ISBLANK(Values!$F8), "", "not_applicable")</f>
        <v>not_applicable</v>
      </c>
      <c r="EI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64"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vervangend Scandinavisch - Scandinavisch toetsenbord zonder achtergrondverlichting voor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IF(ISBLANK(Values!F9),"",IF(Values!J9,Values!$B$23,Values!$B$33))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3" t="str">
        <f>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0" s="2" t="str">
        <f>IF(ISBLANK(Values!F9),"",Values!$B$25)</f>
        <v xml:space="preserve">♻️ ECOFRIENDLY PRODUCT - Koop gerenoveerd, KOOP GROEN! Verminder meer dan 80% koolstofdioxide door onze refurbished toetsenborden te kopen, in vergelijking met het aanschaffen van een nieuw toetsenbord! </v>
      </c>
      <c r="AL10" s="2" t="str">
        <f>IF(ISBLANK(Values!F9),"",SUBSTITUTE(SUBSTITUTE(IF(Values!$K9, Values!$B$26, Values!$B$33), "{language}", Values!$I9), "{flag}", INDEX(options!$E$1:$E$20, Values!$W9)))</f>
        <v>👉 LAYOUT - 🇸🇪 🇫🇮 🇳🇴 🇩🇰 Scandinavisch - Scandinavisch zonder achtergrondverlichting.</v>
      </c>
      <c r="AM10" s="2" t="str">
        <f>SUBSTITUTE(IF(ISBLANK(Values!F9),"",Values!$B$27),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0" s="28" t="str">
        <f>IF(ISBLANK(Values!F9),"",Values!I9)</f>
        <v>Scandinavisch - Scandinavisch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Denemarken</v>
      </c>
      <c r="CZ10" s="2" t="str">
        <f>IF(ISBLANK(Values!F9),"","No")</f>
        <v>No</v>
      </c>
      <c r="DA10" s="2" t="str">
        <f>IF(ISBLANK(Values!F9),"","No")</f>
        <v>No</v>
      </c>
      <c r="DO10" s="2" t="str">
        <f>IF(ISBLANK(Values!F9),"","Parts")</f>
        <v>Parts</v>
      </c>
      <c r="DP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IF(ISBLANK(Values!$F9), "", "not_applicable")</f>
        <v>not_applicable</v>
      </c>
      <c r="EI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64"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vervangend Belgisch toetsenbord zonder achtergrondverlichting voor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IF(ISBLANK(Values!F10),"",IF(Values!J10,Values!$B$23,Values!$B$33))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3" t="str">
        <f>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1" s="2" t="str">
        <f>IF(ISBLANK(Values!F10),"",Values!$B$25)</f>
        <v xml:space="preserve">♻️ ECOFRIENDLY PRODUCT - Koop gerenoveerd, KOOP GROEN! Verminder meer dan 80% koolstofdioxide door onze refurbished toetsenborden te kopen, in vergelijking met het aanschaffen van een nieuw toetsenbord! </v>
      </c>
      <c r="AL11" s="2" t="str">
        <f>IF(ISBLANK(Values!F10),"",SUBSTITUTE(SUBSTITUTE(IF(Values!$K10, Values!$B$26, Values!$B$33), "{language}", Values!$I10), "{flag}", INDEX(options!$E$1:$E$20, Values!$W10)))</f>
        <v>👉 LAYOUT - 🇧🇪 Belgisch zonder achtergrondverlichting.</v>
      </c>
      <c r="AM11" s="2" t="str">
        <f>SUBSTITUTE(IF(ISBLANK(Values!F10),"",Values!$B$27),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1" s="28" t="str">
        <f>IF(ISBLANK(Values!F10),"",Values!I10)</f>
        <v>Belgisch</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Denemarken</v>
      </c>
      <c r="CZ11" s="2" t="str">
        <f>IF(ISBLANK(Values!F10),"","No")</f>
        <v>No</v>
      </c>
      <c r="DA11" s="2" t="str">
        <f>IF(ISBLANK(Values!F10),"","No")</f>
        <v>No</v>
      </c>
      <c r="DO11" s="2" t="str">
        <f>IF(ISBLANK(Values!F10),"","Parts")</f>
        <v>Parts</v>
      </c>
      <c r="DP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IF(ISBLANK(Values!$F10), "", "not_applicable")</f>
        <v>not_applicable</v>
      </c>
      <c r="EI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64"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vervangend Zwitsers toetsenbord zonder achtergrondverlichting voor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IF(ISBLANK(Values!F11),"",IF(Values!J11,Values!$B$23,Values!$B$33))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3" t="str">
        <f>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2" s="2" t="str">
        <f>IF(ISBLANK(Values!F11),"",Values!$B$25)</f>
        <v xml:space="preserve">♻️ ECOFRIENDLY PRODUCT - Koop gerenoveerd, KOOP GROEN! Verminder meer dan 80% koolstofdioxide door onze refurbished toetsenborden te kopen, in vergelijking met het aanschaffen van een nieuw toetsenbord! </v>
      </c>
      <c r="AL12" s="2" t="str">
        <f>IF(ISBLANK(Values!F11),"",SUBSTITUTE(SUBSTITUTE(IF(Values!$K11, Values!$B$26, Values!$B$33), "{language}", Values!$I11), "{flag}", INDEX(options!$E$1:$E$20, Values!$W11)))</f>
        <v>👉 LAYOUT - 🇨🇭 Zwitsers zonder achtergrondverlichting.</v>
      </c>
      <c r="AM12" s="2" t="str">
        <f>SUBSTITUTE(IF(ISBLANK(Values!F11),"",Values!$B$27),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2" s="28" t="str">
        <f>IF(ISBLANK(Values!F11),"",Values!I11)</f>
        <v>Zwitsers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Denemarken</v>
      </c>
      <c r="CZ12" s="2" t="str">
        <f>IF(ISBLANK(Values!F11),"","No")</f>
        <v>No</v>
      </c>
      <c r="DA12" s="2" t="str">
        <f>IF(ISBLANK(Values!F11),"","No")</f>
        <v>No</v>
      </c>
      <c r="DO12" s="2" t="str">
        <f>IF(ISBLANK(Values!F11),"","Parts")</f>
        <v>Parts</v>
      </c>
      <c r="DP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IF(ISBLANK(Values!$F11), "", "not_applicable")</f>
        <v>not_applicable</v>
      </c>
      <c r="EI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64"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vervangend US Internationaal toetsenbord zonder achtergrondverlichting voor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IF(ISBLANK(Values!F12),"",IF(Values!J12,Values!$B$23,Values!$B$33))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3" t="str">
        <f>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3" s="2" t="str">
        <f>IF(ISBLANK(Values!F12),"",Values!$B$25)</f>
        <v xml:space="preserve">♻️ ECOFRIENDLY PRODUCT - Koop gerenoveerd, KOOP GROEN! Verminder meer dan 80% koolstofdioxide door onze refurbished toetsenborden te kopen, in vergelijking met het aanschaffen van een nieuw toetsenbord! </v>
      </c>
      <c r="AL13" s="2" t="str">
        <f>IF(ISBLANK(Values!F12),"",SUBSTITUTE(SUBSTITUTE(IF(Values!$K12, Values!$B$26, Values!$B$33), "{language}", Values!$I12), "{flag}", INDEX(options!$E$1:$E$20, Values!$W12)))</f>
        <v>👉 LAYOUT - 🇺🇸 with € symbol US Internationaal zonder achtergrondverlichting.</v>
      </c>
      <c r="AM13" s="2" t="str">
        <f>SUBSTITUTE(IF(ISBLANK(Values!F12),"",Values!$B$27),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3" s="28" t="str">
        <f>IF(ISBLANK(Values!F12),"",Values!I12)</f>
        <v>US Internationaal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Denemarken</v>
      </c>
      <c r="CZ13" s="2" t="str">
        <f>IF(ISBLANK(Values!F12),"","No")</f>
        <v>No</v>
      </c>
      <c r="DA13" s="2" t="str">
        <f>IF(ISBLANK(Values!F12),"","No")</f>
        <v>No</v>
      </c>
      <c r="DO13" s="2" t="str">
        <f>IF(ISBLANK(Values!F12),"","Parts")</f>
        <v>Parts</v>
      </c>
      <c r="DP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IF(ISBLANK(Values!$F12), "", "not_applicable")</f>
        <v>not_applicable</v>
      </c>
      <c r="EI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64"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vervangend US toetsenbord zonder achtergrondverlichting voor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IF(ISBLANK(Values!F13),"",IF(Values!J13,Values!$B$23,Values!$B$33))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3" t="str">
        <f>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Thinkpad 13 Gen 2, T460s, T470s</v>
      </c>
      <c r="AK14" s="2" t="str">
        <f>IF(ISBLANK(Values!F13),"",Values!$B$25)</f>
        <v xml:space="preserve">♻️ ECOFRIENDLY PRODUCT - Koop gerenoveerd, KOOP GROEN! Verminder meer dan 80% koolstofdioxide door onze refurbished toetsenborden te kopen, in vergelijking met het aanschaffen van een nieuw toetsenbord! </v>
      </c>
      <c r="AL14" s="2" t="str">
        <f>IF(ISBLANK(Values!F13),"",SUBSTITUTE(SUBSTITUTE(IF(Values!$K13, Values!$B$26, Values!$B$33), "{language}", Values!$I13), "{flag}", INDEX(options!$E$1:$E$20, Values!$W13)))</f>
        <v>👉 LAYOUT - 🇺🇸 US zonder achtergrondverlichting.</v>
      </c>
      <c r="AM14" s="2" t="str">
        <f>SUBSTITUTE(IF(ISBLANK(Values!F13),"",Values!$B$27), "{model}", Values!$B$3)</f>
        <v xml:space="preserve">👉 COMPATIBEL MET - Lenovo Thinkpad 13 Gen 2, T460s, T470s. Controleer de afbeelding en beschrijving zorgvuldig voordat u een toetsenbord koopt. Dit zorgt ervoor dat u het juiste laptoptoetsenbord voor uw computer krijgt. Super eenvoudige installatie.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Denemarken</v>
      </c>
      <c r="CZ14" s="2" t="str">
        <f>IF(ISBLANK(Values!F13),"","No")</f>
        <v>No</v>
      </c>
      <c r="DA14" s="2" t="str">
        <f>IF(ISBLANK(Values!F13),"","No")</f>
        <v>No</v>
      </c>
      <c r="DO14" s="2" t="str">
        <f>IF(ISBLANK(Values!F13),"","Parts")</f>
        <v>Parts</v>
      </c>
      <c r="DP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IF(ISBLANK(Values!$F13), "", "not_applicable")</f>
        <v>not_applicable</v>
      </c>
      <c r="EI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2"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2"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2"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2"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2"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2"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2"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
        <v>351</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2"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352</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352</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30" x14ac:dyDescent="0.25">
      <c r="A1" s="40" t="s">
        <v>353</v>
      </c>
      <c r="B1" s="41"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F1" s="1" t="s">
        <v>354</v>
      </c>
      <c r="G1" s="1"/>
      <c r="H1" s="1"/>
      <c r="I1" s="42"/>
      <c r="J1" s="42"/>
    </row>
    <row r="2" spans="1:23" ht="28" x14ac:dyDescent="0.15">
      <c r="A2" s="40" t="s">
        <v>355</v>
      </c>
      <c r="B2" s="41"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3"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P3" s="40" t="s">
        <v>371</v>
      </c>
      <c r="W3" t="s">
        <v>372</v>
      </c>
    </row>
    <row r="4" spans="1:23" ht="14" x14ac:dyDescent="0.15">
      <c r="A4" s="40" t="s">
        <v>373</v>
      </c>
      <c r="B4" s="44">
        <v>44.95</v>
      </c>
      <c r="C4" s="45" t="b">
        <f>FALSE()</f>
        <v>0</v>
      </c>
      <c r="D4" s="45" t="b">
        <f>TRUE()</f>
        <v>1</v>
      </c>
      <c r="E4" s="45"/>
      <c r="F4" s="39">
        <v>5714401130000</v>
      </c>
      <c r="G4" s="39" t="s">
        <v>374</v>
      </c>
      <c r="H4" s="46" t="s">
        <v>375</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47" t="b">
        <f>TRUE()</f>
        <v>1</v>
      </c>
      <c r="K4" s="48" t="b">
        <f>FALSE()</f>
        <v>0</v>
      </c>
      <c r="L4" s="39" t="s">
        <v>376</v>
      </c>
      <c r="M4" s="49" t="b">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377</v>
      </c>
      <c r="B5" s="44">
        <v>34.950000000000003</v>
      </c>
      <c r="C5" s="45" t="b">
        <f>FALSE()</f>
        <v>0</v>
      </c>
      <c r="D5" s="45" t="b">
        <f>TRUE()</f>
        <v>1</v>
      </c>
      <c r="E5" s="45"/>
      <c r="F5" s="39">
        <v>5714401130017</v>
      </c>
      <c r="G5" s="39" t="s">
        <v>378</v>
      </c>
      <c r="H5" s="46" t="s">
        <v>379</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47" t="b">
        <f>TRUE()</f>
        <v>1</v>
      </c>
      <c r="K5" s="48" t="b">
        <f>FALSE()</f>
        <v>0</v>
      </c>
      <c r="L5" s="39" t="s">
        <v>380</v>
      </c>
      <c r="M5" s="49" t="b">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381</v>
      </c>
      <c r="B6" s="52" t="s">
        <v>382</v>
      </c>
      <c r="C6" s="45" t="b">
        <f>FALSE()</f>
        <v>0</v>
      </c>
      <c r="D6" s="45" t="b">
        <f>TRUE()</f>
        <v>1</v>
      </c>
      <c r="E6" s="45"/>
      <c r="F6" s="39">
        <v>5714401130024</v>
      </c>
      <c r="G6" s="39" t="s">
        <v>383</v>
      </c>
      <c r="H6" s="46" t="s">
        <v>384</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47" t="b">
        <f>TRUE()</f>
        <v>1</v>
      </c>
      <c r="K6" s="48" t="b">
        <f>FALSE()</f>
        <v>0</v>
      </c>
      <c r="L6" s="39" t="s">
        <v>385</v>
      </c>
      <c r="M6" s="49" t="b">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386</v>
      </c>
      <c r="B7" s="53" t="str">
        <f>IF(B6=options!C1,"41","41")</f>
        <v>41</v>
      </c>
      <c r="C7" s="45" t="b">
        <f>FALSE()</f>
        <v>0</v>
      </c>
      <c r="D7" s="45" t="b">
        <f>TRUE()</f>
        <v>1</v>
      </c>
      <c r="E7" s="45"/>
      <c r="F7" s="39">
        <v>5714401130031</v>
      </c>
      <c r="G7" s="39" t="s">
        <v>387</v>
      </c>
      <c r="H7" s="46" t="s">
        <v>388</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47" t="b">
        <f>TRUE()</f>
        <v>1</v>
      </c>
      <c r="K7" s="48" t="b">
        <f>FALSE()</f>
        <v>0</v>
      </c>
      <c r="L7" s="39" t="s">
        <v>389</v>
      </c>
      <c r="M7" s="49" t="b">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390</v>
      </c>
      <c r="B8" s="53" t="str">
        <f>IF(B6=options!C1,"17","17")</f>
        <v>17</v>
      </c>
      <c r="C8" s="45" t="b">
        <f>FALSE()</f>
        <v>0</v>
      </c>
      <c r="D8" s="45" t="b">
        <f>TRUE()</f>
        <v>1</v>
      </c>
      <c r="E8" s="45"/>
      <c r="F8" s="39">
        <v>5714401130048</v>
      </c>
      <c r="G8" s="39" t="s">
        <v>391</v>
      </c>
      <c r="H8" s="46" t="s">
        <v>392</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393</v>
      </c>
      <c r="M8" s="49" t="b">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394</v>
      </c>
      <c r="B9" s="53" t="str">
        <f>IF(B6=options!C1,"5","5")</f>
        <v>5</v>
      </c>
      <c r="C9" s="45" t="b">
        <f>FALSE()</f>
        <v>0</v>
      </c>
      <c r="D9" s="45" t="b">
        <v>1</v>
      </c>
      <c r="E9" s="45"/>
      <c r="F9" s="39">
        <v>5714401130055</v>
      </c>
      <c r="G9" s="39" t="s">
        <v>395</v>
      </c>
      <c r="H9" s="46" t="s">
        <v>396</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47" t="b">
        <f>TRUE()</f>
        <v>1</v>
      </c>
      <c r="K9" s="48" t="b">
        <f>FALSE()</f>
        <v>0</v>
      </c>
      <c r="L9" s="39" t="s">
        <v>397</v>
      </c>
      <c r="M9" s="49" t="b">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398</v>
      </c>
      <c r="B10" s="54"/>
      <c r="C10" s="45" t="b">
        <f>FALSE()</f>
        <v>0</v>
      </c>
      <c r="D10" s="45" t="b">
        <v>1</v>
      </c>
      <c r="E10" s="45"/>
      <c r="F10" s="39">
        <v>5714401130062</v>
      </c>
      <c r="G10" s="39" t="s">
        <v>399</v>
      </c>
      <c r="H10" s="46" t="s">
        <v>400</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47" t="b">
        <f>TRUE()</f>
        <v>1</v>
      </c>
      <c r="K10" s="48" t="b">
        <f>FALSE()</f>
        <v>0</v>
      </c>
      <c r="L10" s="39" t="s">
        <v>401</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402</v>
      </c>
      <c r="B11" s="44">
        <v>150</v>
      </c>
      <c r="C11" s="45" t="b">
        <f>FALSE()</f>
        <v>0</v>
      </c>
      <c r="D11" s="45" t="b">
        <v>1</v>
      </c>
      <c r="E11" s="45"/>
      <c r="F11" s="39">
        <v>5714401130079</v>
      </c>
      <c r="G11" s="39" t="s">
        <v>403</v>
      </c>
      <c r="H11" s="46" t="s">
        <v>404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47" t="b">
        <f>TRUE()</f>
        <v>1</v>
      </c>
      <c r="K11" s="48" t="b">
        <f>FALSE()</f>
        <v>0</v>
      </c>
      <c r="L11" s="39" t="s">
        <v>405</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v>1</v>
      </c>
      <c r="E12" s="45"/>
      <c r="F12" s="39">
        <v>5714401130086</v>
      </c>
      <c r="G12" s="39" t="s">
        <v>406</v>
      </c>
      <c r="H12" s="46" t="s">
        <v>407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47" t="b">
        <f>TRUE()</f>
        <v>1</v>
      </c>
      <c r="K12" s="48" t="b">
        <f>FALSE()</f>
        <v>0</v>
      </c>
      <c r="L12" s="39" t="s">
        <v>408</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409</v>
      </c>
      <c r="B13" s="39" t="s">
        <v>410</v>
      </c>
      <c r="C13" s="45" t="b">
        <v>1</v>
      </c>
      <c r="D13" s="45" t="b">
        <f>FALSE()</f>
        <v>0</v>
      </c>
      <c r="E13" s="45"/>
      <c r="F13" s="39">
        <v>5714401130093</v>
      </c>
      <c r="G13" s="39" t="s">
        <v>411</v>
      </c>
      <c r="H13" s="46" t="s">
        <v>412</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7" t="b">
        <f>TRUE()</f>
        <v>1</v>
      </c>
      <c r="K13" s="48" t="b">
        <f>FALSE()</f>
        <v>0</v>
      </c>
      <c r="L13" s="39" t="s">
        <v>413</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414</v>
      </c>
      <c r="B14" s="39">
        <v>5714401130994</v>
      </c>
      <c r="C14" s="45"/>
      <c r="D14" s="45"/>
      <c r="E14" s="45"/>
      <c r="F14" s="39"/>
      <c r="G14" s="39"/>
      <c r="H14" s="46" t="s">
        <v>415</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Hongaars</v>
      </c>
      <c r="J14" s="47" t="b">
        <f>TRUE()</f>
        <v>1</v>
      </c>
      <c r="K14" s="48" t="b">
        <f>FALSE()</f>
        <v>0</v>
      </c>
      <c r="L14" s="39" t="s">
        <v>416</v>
      </c>
      <c r="M14" s="49" t="b">
        <f>FALSE()</f>
        <v>0</v>
      </c>
      <c r="N14" s="50" t="str">
        <f t="shared" si="0"/>
        <v>https://download.lenovo.com/Images/Parts/01EN656/01EN656_A.jpg</v>
      </c>
      <c r="O14" s="50" t="str">
        <f t="shared" si="1"/>
        <v>https://download.lenovo.com/Images/Parts/01EN656/01EN656_B.jpg</v>
      </c>
      <c r="P14" s="51" t="str">
        <f t="shared" si="2"/>
        <v>https://download.lenovo.com/Images/Parts/01EN656/01EN656_details.jpg</v>
      </c>
      <c r="Q14" t="str">
        <f t="shared" si="3"/>
        <v/>
      </c>
      <c r="R14" t="str">
        <f t="shared" si="4"/>
        <v/>
      </c>
      <c r="S14" t="str">
        <f t="shared" si="5"/>
        <v/>
      </c>
      <c r="T14" t="str">
        <f t="shared" si="6"/>
        <v/>
      </c>
      <c r="U14" t="str">
        <f t="shared" si="7"/>
        <v/>
      </c>
      <c r="V14" t="str">
        <f t="shared" si="8"/>
        <v/>
      </c>
      <c r="W14" s="46">
        <f>MATCH(H14,options!$D$1:$D$20,0)</f>
        <v>19</v>
      </c>
    </row>
    <row r="15" spans="1:23" ht="14" x14ac:dyDescent="0.15">
      <c r="B15" s="54"/>
      <c r="C15" s="45"/>
      <c r="D15" s="45"/>
      <c r="E15" s="45"/>
      <c r="F15" s="39"/>
      <c r="G15" s="39"/>
      <c r="H15" s="46" t="s">
        <v>417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Nederlands</v>
      </c>
      <c r="J15" s="47" t="b">
        <f>TRUE()</f>
        <v>1</v>
      </c>
      <c r="K15" s="48" t="b">
        <f>FALSE()</f>
        <v>0</v>
      </c>
      <c r="L15" s="39" t="s">
        <v>418</v>
      </c>
      <c r="M15" s="49" t="b">
        <f>FALSE()</f>
        <v>0</v>
      </c>
      <c r="N15" s="50" t="str">
        <f t="shared" si="0"/>
        <v>https://download.lenovo.com/Images/Parts/01EN619/01EN619_A.jpg</v>
      </c>
      <c r="O15" s="50" t="str">
        <f t="shared" si="1"/>
        <v>https://download.lenovo.com/Images/Parts/01EN619/01EN619_B.jpg</v>
      </c>
      <c r="P15" s="51" t="str">
        <f t="shared" si="2"/>
        <v>https://download.lenovo.com/Images/Parts/01EN619/01EN619_details.jpg</v>
      </c>
      <c r="Q15" t="str">
        <f t="shared" si="3"/>
        <v/>
      </c>
      <c r="R15" t="str">
        <f t="shared" si="4"/>
        <v/>
      </c>
      <c r="S15" t="str">
        <f t="shared" si="5"/>
        <v/>
      </c>
      <c r="T15" t="str">
        <f t="shared" si="6"/>
        <v/>
      </c>
      <c r="U15" t="str">
        <f t="shared" si="7"/>
        <v/>
      </c>
      <c r="V15" t="str">
        <f t="shared" si="8"/>
        <v/>
      </c>
      <c r="W15" s="46">
        <f>MATCH(H15,options!$D$1:$D$20,0)</f>
        <v>10</v>
      </c>
    </row>
    <row r="16" spans="1:23" ht="14" x14ac:dyDescent="0.15">
      <c r="A16" s="40" t="s">
        <v>419</v>
      </c>
      <c r="B16" s="41" t="s">
        <v>420</v>
      </c>
      <c r="C16" s="45"/>
      <c r="D16" s="45"/>
      <c r="E16" s="45"/>
      <c r="F16" s="39"/>
      <c r="G16" s="39"/>
      <c r="H16" s="46" t="s">
        <v>421</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Noors</v>
      </c>
      <c r="J16" s="47" t="b">
        <f>TRUE()</f>
        <v>1</v>
      </c>
      <c r="K16" s="48" t="b">
        <f>FALSE()</f>
        <v>0</v>
      </c>
      <c r="L16" s="39" t="s">
        <v>422</v>
      </c>
      <c r="M16" s="49" t="b">
        <f>FALSE()</f>
        <v>0</v>
      </c>
      <c r="N16" s="50" t="str">
        <f t="shared" si="0"/>
        <v>https://download.lenovo.com/Images/Parts/01EN620/01EN620_A.jpg</v>
      </c>
      <c r="O16" s="50" t="str">
        <f t="shared" si="1"/>
        <v>https://download.lenovo.com/Images/Parts/01EN620/01EN620_B.jpg</v>
      </c>
      <c r="P16" s="51" t="str">
        <f t="shared" si="2"/>
        <v>https://download.lenovo.com/Images/Parts/01EN620/01EN620_details.jpg</v>
      </c>
      <c r="Q16" t="str">
        <f t="shared" si="3"/>
        <v/>
      </c>
      <c r="R16" t="str">
        <f t="shared" si="4"/>
        <v/>
      </c>
      <c r="S16" t="str">
        <f t="shared" si="5"/>
        <v/>
      </c>
      <c r="T16" t="str">
        <f t="shared" si="6"/>
        <v/>
      </c>
      <c r="U16" t="str">
        <f t="shared" si="7"/>
        <v/>
      </c>
      <c r="V16" t="str">
        <f t="shared" si="8"/>
        <v/>
      </c>
      <c r="W16" s="46">
        <f>MATCH(H16,options!$D$1:$D$20,0)</f>
        <v>11</v>
      </c>
    </row>
    <row r="17" spans="1:23" x14ac:dyDescent="0.15">
      <c r="B17" s="54"/>
      <c r="C17" s="45"/>
      <c r="D17" s="45"/>
      <c r="E17" s="45"/>
      <c r="F17" s="39"/>
      <c r="G17" s="39"/>
      <c r="H17" s="46" t="s">
        <v>423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Pools</v>
      </c>
      <c r="J17" s="47" t="b">
        <f>TRUE()</f>
        <v>1</v>
      </c>
      <c r="K17" s="48" t="b">
        <f>FALSE()</f>
        <v>0</v>
      </c>
      <c r="L17" s="39"/>
      <c r="M17" s="49" t="b">
        <f>FALSE()</f>
        <v>0</v>
      </c>
      <c r="N17" s="50" t="str">
        <f t="shared" si="0"/>
        <v/>
      </c>
      <c r="O17" s="50" t="str">
        <f t="shared" si="1"/>
        <v/>
      </c>
      <c r="P17" s="51" t="str">
        <f t="shared" si="2"/>
        <v/>
      </c>
      <c r="Q17" t="str">
        <f t="shared" si="3"/>
        <v/>
      </c>
      <c r="R17" t="str">
        <f t="shared" si="4"/>
        <v/>
      </c>
      <c r="S17" t="str">
        <f t="shared" si="5"/>
        <v/>
      </c>
      <c r="T17" t="str">
        <f t="shared" si="6"/>
        <v/>
      </c>
      <c r="U17" t="str">
        <f t="shared" si="7"/>
        <v/>
      </c>
      <c r="V17" t="str">
        <f t="shared" si="8"/>
        <v/>
      </c>
      <c r="W17" s="46">
        <f>MATCH(H17,options!$D$1:$D$20,0)</f>
        <v>12</v>
      </c>
    </row>
    <row r="18" spans="1:23" ht="14" x14ac:dyDescent="0.15">
      <c r="A18" s="40" t="s">
        <v>424</v>
      </c>
      <c r="B18" s="44">
        <v>5</v>
      </c>
      <c r="C18" s="45"/>
      <c r="D18" s="45"/>
      <c r="E18" s="45"/>
      <c r="F18" s="39"/>
      <c r="G18" s="39"/>
      <c r="H18" s="46" t="s">
        <v>425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Portugees</v>
      </c>
      <c r="J18" s="47" t="b">
        <f>TRUE()</f>
        <v>1</v>
      </c>
      <c r="K18" s="48" t="b">
        <f>FALSE()</f>
        <v>0</v>
      </c>
      <c r="L18" s="39" t="s">
        <v>426</v>
      </c>
      <c r="M18" s="49" t="b">
        <f>FALSE()</f>
        <v>0</v>
      </c>
      <c r="N18" s="50" t="str">
        <f t="shared" si="0"/>
        <v>https://download.lenovo.com/Images/Parts/01EN663/01EN663_A.jpg</v>
      </c>
      <c r="O18" s="50" t="str">
        <f t="shared" si="1"/>
        <v>https://download.lenovo.com/Images/Parts/01EN663/01EN663_B.jpg</v>
      </c>
      <c r="P18" s="51" t="str">
        <f t="shared" si="2"/>
        <v>https://download.lenovo.com/Images/Parts/01EN663/01EN663_details.jpg</v>
      </c>
      <c r="Q18" t="str">
        <f t="shared" si="3"/>
        <v/>
      </c>
      <c r="R18" t="str">
        <f t="shared" si="4"/>
        <v/>
      </c>
      <c r="S18" t="str">
        <f t="shared" si="5"/>
        <v/>
      </c>
      <c r="T18" t="str">
        <f t="shared" si="6"/>
        <v/>
      </c>
      <c r="U18" t="str">
        <f t="shared" si="7"/>
        <v/>
      </c>
      <c r="V18" t="str">
        <f t="shared" si="8"/>
        <v/>
      </c>
      <c r="W18" s="46">
        <f>MATCH(H18,options!$D$1:$D$20,0)</f>
        <v>13</v>
      </c>
    </row>
    <row r="19" spans="1:23" ht="14" x14ac:dyDescent="0.15">
      <c r="B19" s="54"/>
      <c r="C19" s="45"/>
      <c r="D19" s="45"/>
      <c r="E19" s="45"/>
      <c r="F19" s="39"/>
      <c r="G19" s="39"/>
      <c r="H19" s="46" t="s">
        <v>427</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Zweeds – Finsh</v>
      </c>
      <c r="J19" s="47" t="b">
        <f>TRUE()</f>
        <v>1</v>
      </c>
      <c r="K19" s="48" t="b">
        <f>FALSE()</f>
        <v>0</v>
      </c>
      <c r="L19" s="39" t="s">
        <v>428</v>
      </c>
      <c r="M19" s="49" t="b">
        <f>FALSE()</f>
        <v>0</v>
      </c>
      <c r="N19" s="50" t="str">
        <f t="shared" si="0"/>
        <v>https://download.lenovo.com/Images/Parts/01EN667/01EN667_A.jpg</v>
      </c>
      <c r="O19" s="50" t="str">
        <f t="shared" si="1"/>
        <v>https://download.lenovo.com/Images/Parts/01EN667/01EN667_B.jpg</v>
      </c>
      <c r="P19" s="51" t="str">
        <f t="shared" si="2"/>
        <v>https://download.lenovo.com/Images/Parts/01EN667/01EN667_details.jpg</v>
      </c>
      <c r="Q19" t="str">
        <f t="shared" si="3"/>
        <v/>
      </c>
      <c r="R19" t="str">
        <f t="shared" si="4"/>
        <v/>
      </c>
      <c r="S19" t="str">
        <f t="shared" si="5"/>
        <v/>
      </c>
      <c r="T19" t="str">
        <f t="shared" si="6"/>
        <v/>
      </c>
      <c r="U19" t="str">
        <f t="shared" si="7"/>
        <v/>
      </c>
      <c r="V19" t="str">
        <f t="shared" si="8"/>
        <v/>
      </c>
      <c r="W19" s="46">
        <f>MATCH(H19,options!$D$1:$D$20,0)</f>
        <v>14</v>
      </c>
    </row>
    <row r="20" spans="1:23" ht="14" x14ac:dyDescent="0.15">
      <c r="A20" s="40" t="s">
        <v>429</v>
      </c>
      <c r="B20" s="56" t="s">
        <v>430</v>
      </c>
      <c r="C20" s="45"/>
      <c r="D20" s="45"/>
      <c r="E20" s="45"/>
      <c r="F20" s="39"/>
      <c r="G20" s="39"/>
      <c r="H20" s="46" t="s">
        <v>404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Zwitsers</v>
      </c>
      <c r="J20" s="47" t="b">
        <f>TRUE()</f>
        <v>1</v>
      </c>
      <c r="K20" s="48" t="b">
        <f>FALSE()</f>
        <v>0</v>
      </c>
      <c r="L20" s="39" t="s">
        <v>431</v>
      </c>
      <c r="M20" s="49" t="b">
        <f>FALSE()</f>
        <v>0</v>
      </c>
      <c r="N20" s="50" t="str">
        <f t="shared" si="0"/>
        <v>https://download.lenovo.com/Images/Parts/01EN750/01EN750_A.jpg</v>
      </c>
      <c r="O20" s="50" t="str">
        <f t="shared" si="1"/>
        <v>https://download.lenovo.com/Images/Parts/01EN750/01EN750_B.jpg</v>
      </c>
      <c r="P20" s="51" t="str">
        <f t="shared" si="2"/>
        <v>https://download.lenovo.com/Images/Parts/01EN750/01EN750_details.jpg</v>
      </c>
      <c r="Q20" t="str">
        <f t="shared" si="3"/>
        <v/>
      </c>
      <c r="R20" t="str">
        <f t="shared" si="4"/>
        <v/>
      </c>
      <c r="S20" t="str">
        <f t="shared" si="5"/>
        <v/>
      </c>
      <c r="T20" t="str">
        <f t="shared" si="6"/>
        <v/>
      </c>
      <c r="U20" t="str">
        <f t="shared" si="7"/>
        <v/>
      </c>
      <c r="V20" t="str">
        <f t="shared" si="8"/>
        <v/>
      </c>
      <c r="W20" s="46">
        <f>MATCH(H20,options!$D$1:$D$20,0)</f>
        <v>15</v>
      </c>
    </row>
    <row r="21" spans="1:23" ht="28" x14ac:dyDescent="0.15">
      <c r="B21" s="54"/>
      <c r="C21" s="45"/>
      <c r="D21" s="45"/>
      <c r="E21" s="45"/>
      <c r="F21" s="39"/>
      <c r="G21" s="39"/>
      <c r="H21" s="46" t="s">
        <v>407</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Internationaal</v>
      </c>
      <c r="J21" s="47" t="b">
        <f>TRUE()</f>
        <v>1</v>
      </c>
      <c r="K21" s="48" t="b">
        <f>FALSE()</f>
        <v>0</v>
      </c>
      <c r="L21" s="39" t="s">
        <v>432</v>
      </c>
      <c r="M21" s="49" t="b">
        <f>TRUE()</f>
        <v>1</v>
      </c>
      <c r="N21" s="50" t="str">
        <f t="shared" si="0"/>
        <v>https://raw.githubusercontent.com/PatrickVibild/TellusAmazonPictures/master/pictures/Lenovo/T470S/RG/USI/1.jpg</v>
      </c>
      <c r="O21" s="50" t="str">
        <f t="shared" si="1"/>
        <v>https://raw.githubusercontent.com/PatrickVibild/TellusAmazonPictures/master/pictures/Lenovo/T470S/RG/USI/2.jpg</v>
      </c>
      <c r="P21" s="51" t="str">
        <f t="shared" si="2"/>
        <v>https://raw.githubusercontent.com/PatrickVibild/TellusAmazonPictures/master/pictures/Lenovo/T470S/RG/USI/3.jpg</v>
      </c>
      <c r="Q21" t="str">
        <f t="shared" si="3"/>
        <v>https://raw.githubusercontent.com/PatrickVibild/TellusAmazonPictures/master/pictures/Lenovo/T470S/RG/USI/4.jpg</v>
      </c>
      <c r="R21" t="str">
        <f t="shared" si="4"/>
        <v>https://raw.githubusercontent.com/PatrickVibild/TellusAmazonPictures/master/pictures/Lenovo/T470S/RG/USI/5.jpg</v>
      </c>
      <c r="S21" t="str">
        <f t="shared" si="5"/>
        <v>https://raw.githubusercontent.com/PatrickVibild/TellusAmazonPictures/master/pictures/Lenovo/T470S/RG/USI/6.jpg</v>
      </c>
      <c r="T21" t="str">
        <f t="shared" si="6"/>
        <v>https://raw.githubusercontent.com/PatrickVibild/TellusAmazonPictures/master/pictures/Lenovo/T470S/RG/USI/7.jpg</v>
      </c>
      <c r="U21" t="str">
        <f t="shared" si="7"/>
        <v>https://raw.githubusercontent.com/PatrickVibild/TellusAmazonPictures/master/pictures/Lenovo/T470S/RG/USI/8.jpg</v>
      </c>
      <c r="V21" t="str">
        <f t="shared" si="8"/>
        <v>https://raw.githubusercontent.com/PatrickVibild/TellusAmazonPictures/master/pictures/Lenovo/T470S/RG/USI/9.jpg</v>
      </c>
      <c r="W21" s="46">
        <f>MATCH(H21,options!$D$1:$D$20,0)</f>
        <v>16</v>
      </c>
    </row>
    <row r="22" spans="1:23" ht="14" x14ac:dyDescent="0.15">
      <c r="B22" s="54"/>
      <c r="C22" s="45"/>
      <c r="D22" s="45"/>
      <c r="E22" s="45"/>
      <c r="F22" s="39"/>
      <c r="G22" s="39"/>
      <c r="H22" s="46" t="s">
        <v>433</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47" t="b">
        <f>TRUE()</f>
        <v>1</v>
      </c>
      <c r="K22" s="48" t="b">
        <f>FALSE()</f>
        <v>0</v>
      </c>
      <c r="L22" s="39" t="s">
        <v>434</v>
      </c>
      <c r="M22" s="49" t="b">
        <f>FALSE()</f>
        <v>0</v>
      </c>
      <c r="N22" s="50" t="str">
        <f t="shared" si="0"/>
        <v>https://download.lenovo.com/Images/Parts/01EN623/01EN623_A.jpg</v>
      </c>
      <c r="O22" s="50" t="str">
        <f t="shared" si="1"/>
        <v>https://download.lenovo.com/Images/Parts/01EN623/01EN623_B.jpg</v>
      </c>
      <c r="P22" s="51" t="str">
        <f t="shared" si="2"/>
        <v>https://download.lenovo.com/Images/Parts/01EN623/01EN623_details.jpg</v>
      </c>
      <c r="Q22" t="str">
        <f t="shared" si="3"/>
        <v/>
      </c>
      <c r="R22" t="str">
        <f t="shared" si="4"/>
        <v/>
      </c>
      <c r="S22" t="str">
        <f t="shared" si="5"/>
        <v/>
      </c>
      <c r="T22" t="str">
        <f t="shared" si="6"/>
        <v/>
      </c>
      <c r="U22" t="str">
        <f t="shared" si="7"/>
        <v/>
      </c>
      <c r="V22" t="str">
        <f t="shared" si="8"/>
        <v/>
      </c>
      <c r="W22" s="46">
        <f>MATCH(H22,options!$D$1:$D$20,0)</f>
        <v>17</v>
      </c>
    </row>
    <row r="23" spans="1:23" ht="56" x14ac:dyDescent="0.15">
      <c r="A23" s="40" t="s">
        <v>435</v>
      </c>
      <c r="B23" s="41"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5"/>
      <c r="D23" s="45"/>
      <c r="E23" s="45"/>
      <c r="F23" s="39"/>
      <c r="G23" s="39"/>
      <c r="H23" s="46" t="s">
        <v>412</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FALSE()</f>
        <v>0</v>
      </c>
      <c r="L23" s="39" t="s">
        <v>436</v>
      </c>
      <c r="M23" s="49" t="b">
        <f>TRUE()</f>
        <v>1</v>
      </c>
      <c r="N23" s="50" t="str">
        <f t="shared" si="0"/>
        <v>https://raw.githubusercontent.com/PatrickVibild/TellusAmazonPictures/master/pictures/Lenovo/T470S/RG/US/1.jpg</v>
      </c>
      <c r="O23" s="50" t="str">
        <f t="shared" si="1"/>
        <v>https://raw.githubusercontent.com/PatrickVibild/TellusAmazonPictures/master/pictures/Lenovo/T470S/RG/US/2.jpg</v>
      </c>
      <c r="P23" s="51" t="str">
        <f t="shared" si="2"/>
        <v>https://raw.githubusercontent.com/PatrickVibild/TellusAmazonPictures/master/pictures/Lenovo/T470S/RG/US/3.jpg</v>
      </c>
      <c r="Q23" t="str">
        <f t="shared" si="3"/>
        <v>https://raw.githubusercontent.com/PatrickVibild/TellusAmazonPictures/master/pictures/Lenovo/T470S/RG/US/4.jpg</v>
      </c>
      <c r="R23" t="str">
        <f t="shared" si="4"/>
        <v>https://raw.githubusercontent.com/PatrickVibild/TellusAmazonPictures/master/pictures/Lenovo/T470S/RG/US/5.jpg</v>
      </c>
      <c r="S23" t="str">
        <f t="shared" si="5"/>
        <v>https://raw.githubusercontent.com/PatrickVibild/TellusAmazonPictures/master/pictures/Lenovo/T470S/RG/US/6.jpg</v>
      </c>
      <c r="T23" t="str">
        <f t="shared" si="6"/>
        <v>https://raw.githubusercontent.com/PatrickVibild/TellusAmazonPictures/master/pictures/Lenovo/T470S/RG/US/7.jpg</v>
      </c>
      <c r="U23" t="str">
        <f t="shared" si="7"/>
        <v>https://raw.githubusercontent.com/PatrickVibild/TellusAmazonPictures/master/pictures/Lenovo/T470S/RG/US/8.jpg</v>
      </c>
      <c r="V23" t="str">
        <f t="shared" si="8"/>
        <v>https://raw.githubusercontent.com/PatrickVibild/TellusAmazonPictures/master/pictures/Lenovo/T470S/RG/US/9.jpg</v>
      </c>
      <c r="W23" s="46">
        <f>MATCH(H23,options!$D$1:$D$20,0)</f>
        <v>18</v>
      </c>
    </row>
    <row r="24" spans="1:23" ht="70" x14ac:dyDescent="0.15">
      <c r="A24" s="40" t="s">
        <v>437</v>
      </c>
      <c r="B24" s="41"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5"/>
      <c r="D24" s="45"/>
      <c r="E24" s="45"/>
      <c r="F24" s="39"/>
      <c r="G24" s="39"/>
      <c r="H24" s="46" t="s">
        <v>375</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47" t="b">
        <f>TRUE()</f>
        <v>1</v>
      </c>
      <c r="K24" s="48" t="b">
        <f>TRUE()</f>
        <v>1</v>
      </c>
      <c r="L24" s="39" t="s">
        <v>438</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56" x14ac:dyDescent="0.15">
      <c r="A25" s="40" t="s">
        <v>439</v>
      </c>
      <c r="B25" s="41"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5"/>
      <c r="D25" s="45"/>
      <c r="E25" s="45"/>
      <c r="F25" s="39"/>
      <c r="G25" s="39"/>
      <c r="H25" s="46" t="s">
        <v>379</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47" t="b">
        <f>TRUE()</f>
        <v>1</v>
      </c>
      <c r="K25" s="48" t="b">
        <f>TRUE()</f>
        <v>1</v>
      </c>
      <c r="L25" s="39" t="s">
        <v>440</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441</v>
      </c>
      <c r="B26" s="41"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5"/>
      <c r="D26" s="45"/>
      <c r="E26" s="45"/>
      <c r="F26" s="39"/>
      <c r="G26" s="39"/>
      <c r="H26" s="46" t="s">
        <v>384</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47" t="b">
        <f>TRUE()</f>
        <v>1</v>
      </c>
      <c r="K26" s="48" t="b">
        <f>TRUE()</f>
        <v>1</v>
      </c>
      <c r="L26" s="39" t="s">
        <v>442</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439</v>
      </c>
      <c r="B27" s="41"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5"/>
      <c r="D27" s="45"/>
      <c r="E27" s="45"/>
      <c r="F27" s="39"/>
      <c r="G27" s="39"/>
      <c r="H27" s="46" t="s">
        <v>388</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47" t="b">
        <f>TRUE()</f>
        <v>1</v>
      </c>
      <c r="K27" s="48" t="b">
        <f>TRUE()</f>
        <v>1</v>
      </c>
      <c r="L27" s="39" t="s">
        <v>443</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392</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444</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70" x14ac:dyDescent="0.15">
      <c r="A29" s="40" t="s">
        <v>445</v>
      </c>
      <c r="B29" s="41"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5"/>
      <c r="D29" s="45"/>
      <c r="E29" s="45"/>
      <c r="F29" s="39"/>
      <c r="G29" s="39"/>
      <c r="H29" s="46" t="s">
        <v>396</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47" t="b">
        <f>TRUE()</f>
        <v>1</v>
      </c>
      <c r="K29" s="48" t="b">
        <f>TRUE()</f>
        <v>1</v>
      </c>
      <c r="L29" s="39" t="s">
        <v>446</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400</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47" t="b">
        <f>TRUE()</f>
        <v>1</v>
      </c>
      <c r="K30" s="48" t="b">
        <f>TRUE()</f>
        <v>1</v>
      </c>
      <c r="L30" s="39" t="s">
        <v>447</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448</v>
      </c>
      <c r="B31" s="41"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5"/>
      <c r="D31" s="45"/>
      <c r="E31" s="45"/>
      <c r="F31" s="39"/>
      <c r="G31" s="39"/>
      <c r="H31" s="46" t="s">
        <v>449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47" t="b">
        <f>TRUE()</f>
        <v>1</v>
      </c>
      <c r="K31" s="48" t="b">
        <f>TRUE()</f>
        <v>1</v>
      </c>
      <c r="L31" s="39" t="s">
        <v>450</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451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47" t="b">
        <f>TRUE()</f>
        <v>1</v>
      </c>
      <c r="K32" s="48" t="b">
        <f>TRUE()</f>
        <v>1</v>
      </c>
      <c r="L32" s="39" t="s">
        <v>452</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453</v>
      </c>
      <c r="B33" s="41"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5"/>
      <c r="D33" s="45"/>
      <c r="E33" s="45"/>
      <c r="F33" s="39"/>
      <c r="G33" s="39"/>
      <c r="H33" s="46" t="s">
        <v>454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47" t="b">
        <f>TRUE()</f>
        <v>1</v>
      </c>
      <c r="K33" s="48" t="b">
        <f>TRUE()</f>
        <v>1</v>
      </c>
      <c r="L33" s="39" t="s">
        <v>455</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415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47" t="b">
        <f>TRUE()</f>
        <v>1</v>
      </c>
      <c r="K34" s="48" t="b">
        <f>TRUE()</f>
        <v>1</v>
      </c>
      <c r="L34" s="39" t="s">
        <v>416</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417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47" t="b">
        <f>TRUE()</f>
        <v>1</v>
      </c>
      <c r="K35" s="48" t="b">
        <f>TRUE()</f>
        <v>1</v>
      </c>
      <c r="L35" s="39" t="s">
        <v>456</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457</v>
      </c>
      <c r="B36" s="56" t="s">
        <v>417</v>
      </c>
      <c r="C36" s="45"/>
      <c r="D36" s="45"/>
      <c r="E36" s="45"/>
      <c r="F36" s="39"/>
      <c r="G36" s="39"/>
      <c r="H36" s="46" t="s">
        <v>421</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47" t="b">
        <f>TRUE()</f>
        <v>1</v>
      </c>
      <c r="K36" s="48" t="b">
        <f>TRUE()</f>
        <v>1</v>
      </c>
      <c r="L36" s="39" t="s">
        <v>458</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459</v>
      </c>
      <c r="B37" s="56" t="s">
        <v>460</v>
      </c>
      <c r="C37" s="45"/>
      <c r="D37" s="45"/>
      <c r="E37" s="45"/>
      <c r="F37" s="39"/>
      <c r="G37" s="39"/>
      <c r="H37" s="46" t="s">
        <v>423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425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47" t="b">
        <f>TRUE()</f>
        <v>1</v>
      </c>
      <c r="K38" s="48" t="b">
        <f>TRUE()</f>
        <v>1</v>
      </c>
      <c r="L38" s="39" t="s">
        <v>461</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427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433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7" t="b">
        <f>TRUE()</f>
        <v>1</v>
      </c>
      <c r="K42" s="48" t="b">
        <f>TRUE()</f>
        <v>1</v>
      </c>
      <c r="L42" s="39" t="s">
        <v>465</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412</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466</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467</v>
      </c>
      <c r="B1" s="45" t="b">
        <f>TRUE()</f>
        <v>1</v>
      </c>
      <c r="C1" t="s">
        <v>468</v>
      </c>
      <c r="D1" s="46" t="s">
        <v>375</v>
      </c>
      <c r="E1" t="s">
        <v>469</v>
      </c>
      <c r="F1" t="s">
        <v>470</v>
      </c>
      <c r="G1" t="s">
        <v>460</v>
      </c>
    </row>
    <row r="2" spans="1:7" x14ac:dyDescent="0.15">
      <c r="A2" t="s">
        <v>430</v>
      </c>
      <c r="B2" s="45" t="b">
        <f>FALSE()</f>
        <v>0</v>
      </c>
      <c r="C2" t="s">
        <v>382</v>
      </c>
      <c r="D2" s="46" t="s">
        <v>379</v>
      </c>
      <c r="E2" t="s">
        <v>471</v>
      </c>
      <c r="F2" t="s">
        <v>379</v>
      </c>
      <c r="G2" t="s">
        <v>412</v>
      </c>
    </row>
    <row r="3" spans="1:7" x14ac:dyDescent="0.15">
      <c r="A3" t="s">
        <v>472</v>
      </c>
      <c r="D3" s="46" t="s">
        <v>384</v>
      </c>
      <c r="E3" t="s">
        <v>473</v>
      </c>
      <c r="F3" t="s">
        <v>375</v>
      </c>
    </row>
    <row r="4" spans="1:7" x14ac:dyDescent="0.15">
      <c r="D4" s="46" t="s">
        <v>388</v>
      </c>
      <c r="E4" t="s">
        <v>474</v>
      </c>
      <c r="F4" t="s">
        <v>384</v>
      </c>
    </row>
    <row r="5" spans="1:7" x14ac:dyDescent="0.15">
      <c r="D5" s="46" t="s">
        <v>392</v>
      </c>
      <c r="E5" t="s">
        <v>475</v>
      </c>
      <c r="F5" t="s">
        <v>388</v>
      </c>
    </row>
    <row r="6" spans="1:7" x14ac:dyDescent="0.15">
      <c r="D6" s="46" t="s">
        <v>396</v>
      </c>
      <c r="E6" t="s">
        <v>476</v>
      </c>
      <c r="F6" t="s">
        <v>417</v>
      </c>
    </row>
    <row r="7" spans="1:7" x14ac:dyDescent="0.15">
      <c r="D7" s="46" t="s">
        <v>400</v>
      </c>
      <c r="E7" t="s">
        <v>477</v>
      </c>
    </row>
    <row r="8" spans="1:7" x14ac:dyDescent="0.15">
      <c r="D8" s="46" t="s">
        <v>449</v>
      </c>
      <c r="E8" t="s">
        <v>478</v>
      </c>
    </row>
    <row r="9" spans="1:7" x14ac:dyDescent="0.15">
      <c r="D9" s="46" t="s">
        <v>454</v>
      </c>
      <c r="E9" t="s">
        <v>479</v>
      </c>
    </row>
    <row r="10" spans="1:7" x14ac:dyDescent="0.15">
      <c r="D10" s="46" t="s">
        <v>417</v>
      </c>
      <c r="E10" t="s">
        <v>480</v>
      </c>
    </row>
    <row r="11" spans="1:7" x14ac:dyDescent="0.15">
      <c r="D11" s="46" t="s">
        <v>421</v>
      </c>
      <c r="E11" t="s">
        <v>481</v>
      </c>
    </row>
    <row r="12" spans="1:7" x14ac:dyDescent="0.15">
      <c r="D12" s="46" t="s">
        <v>423</v>
      </c>
      <c r="E12" t="s">
        <v>482</v>
      </c>
    </row>
    <row r="13" spans="1:7" x14ac:dyDescent="0.15">
      <c r="D13" s="46" t="s">
        <v>425</v>
      </c>
      <c r="E13" t="s">
        <v>483</v>
      </c>
    </row>
    <row r="14" spans="1:7" x14ac:dyDescent="0.15">
      <c r="D14" s="46" t="s">
        <v>427</v>
      </c>
      <c r="E14" t="s">
        <v>484</v>
      </c>
    </row>
    <row r="15" spans="1:7" x14ac:dyDescent="0.15">
      <c r="D15" s="46" t="s">
        <v>404</v>
      </c>
      <c r="E15" t="s">
        <v>485</v>
      </c>
    </row>
    <row r="16" spans="1:7" x14ac:dyDescent="0.15">
      <c r="D16" s="46" t="s">
        <v>407</v>
      </c>
      <c r="E16" s="60" t="s">
        <v>486</v>
      </c>
    </row>
    <row r="17" spans="4:5" x14ac:dyDescent="0.15">
      <c r="D17" s="46" t="s">
        <v>433</v>
      </c>
      <c r="E17" t="s">
        <v>487</v>
      </c>
    </row>
    <row r="18" spans="4:5" x14ac:dyDescent="0.15">
      <c r="D18" s="46" t="s">
        <v>412</v>
      </c>
      <c r="E18" t="s">
        <v>488</v>
      </c>
    </row>
    <row r="19" spans="4:5" x14ac:dyDescent="0.15">
      <c r="D19" s="46" t="s">
        <v>415</v>
      </c>
      <c r="E19" t="s">
        <v>489</v>
      </c>
    </row>
    <row r="20" spans="4:5" x14ac:dyDescent="0.15">
      <c r="D20" s="46" t="s">
        <v>451</v>
      </c>
      <c r="E20" t="s">
        <v>490</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470</v>
      </c>
    </row>
    <row r="3" spans="1:2" x14ac:dyDescent="0.15">
      <c r="B3" s="43" t="s">
        <v>491</v>
      </c>
    </row>
    <row r="4" spans="1:2" x14ac:dyDescent="0.15">
      <c r="B4" s="43" t="s">
        <v>492</v>
      </c>
    </row>
    <row r="5" spans="1:2" x14ac:dyDescent="0.15">
      <c r="B5" s="43" t="s">
        <v>493</v>
      </c>
    </row>
    <row r="6" spans="1:2" x14ac:dyDescent="0.15">
      <c r="A6" t="s">
        <v>494</v>
      </c>
      <c r="B6" s="43" t="s">
        <v>495</v>
      </c>
    </row>
    <row r="7" spans="1:2" x14ac:dyDescent="0.15">
      <c r="B7" s="43" t="s">
        <v>496</v>
      </c>
    </row>
    <row r="8" spans="1:2" x14ac:dyDescent="0.15">
      <c r="A8" t="s">
        <v>40</v>
      </c>
      <c r="B8" s="43" t="s">
        <v>497</v>
      </c>
    </row>
    <row r="9" spans="1:2" x14ac:dyDescent="0.15">
      <c r="A9" t="s">
        <v>498</v>
      </c>
      <c r="B9" s="43" t="s">
        <v>499</v>
      </c>
    </row>
    <row r="10" spans="1:2" x14ac:dyDescent="0.15">
      <c r="B10" t="s">
        <v>500</v>
      </c>
    </row>
    <row r="11" spans="1:2" x14ac:dyDescent="0.15">
      <c r="B11" t="s">
        <v>501</v>
      </c>
    </row>
    <row r="14" spans="1:2" x14ac:dyDescent="0.15">
      <c r="B14" s="43" t="s">
        <v>502</v>
      </c>
    </row>
    <row r="20" spans="2:2" x14ac:dyDescent="0.15">
      <c r="B20" s="46" t="s">
        <v>375</v>
      </c>
    </row>
    <row r="21" spans="2:2" x14ac:dyDescent="0.15">
      <c r="B21" s="46" t="s">
        <v>379</v>
      </c>
    </row>
    <row r="22" spans="2:2" x14ac:dyDescent="0.15">
      <c r="B22" s="46" t="s">
        <v>384</v>
      </c>
    </row>
    <row r="23" spans="2:2" x14ac:dyDescent="0.15">
      <c r="B23" s="46" t="s">
        <v>388</v>
      </c>
    </row>
    <row r="24" spans="2:2" x14ac:dyDescent="0.15">
      <c r="B24" s="46" t="s">
        <v>392</v>
      </c>
    </row>
    <row r="25" spans="2:2" x14ac:dyDescent="0.15">
      <c r="B25" s="46" t="s">
        <v>396</v>
      </c>
    </row>
    <row r="26" spans="2:2" x14ac:dyDescent="0.15">
      <c r="B26" s="46" t="s">
        <v>400</v>
      </c>
    </row>
    <row r="27" spans="2:2" x14ac:dyDescent="0.15">
      <c r="B27" s="46" t="s">
        <v>449</v>
      </c>
    </row>
    <row r="28" spans="2:2" x14ac:dyDescent="0.15">
      <c r="B28" s="46" t="s">
        <v>454</v>
      </c>
    </row>
    <row r="29" spans="2:2" x14ac:dyDescent="0.15">
      <c r="B29" s="46" t="s">
        <v>417</v>
      </c>
    </row>
    <row r="30" spans="2:2" x14ac:dyDescent="0.15">
      <c r="B30" s="46" t="s">
        <v>421</v>
      </c>
    </row>
    <row r="31" spans="2:2" x14ac:dyDescent="0.15">
      <c r="B31" s="46" t="s">
        <v>423</v>
      </c>
    </row>
    <row r="32" spans="2:2" x14ac:dyDescent="0.15">
      <c r="B32" s="46" t="s">
        <v>425</v>
      </c>
    </row>
    <row r="33" spans="2:4" x14ac:dyDescent="0.15">
      <c r="B33" s="46" t="s">
        <v>427</v>
      </c>
    </row>
    <row r="34" spans="2:4" x14ac:dyDescent="0.15">
      <c r="B34" s="46" t="s">
        <v>404</v>
      </c>
      <c r="D34" s="43"/>
    </row>
    <row r="35" spans="2:4" x14ac:dyDescent="0.15">
      <c r="B35" s="46" t="s">
        <v>407</v>
      </c>
      <c r="D35" s="43"/>
    </row>
    <row r="36" spans="2:4" x14ac:dyDescent="0.15">
      <c r="B36" s="46" t="s">
        <v>433</v>
      </c>
      <c r="D36" s="43"/>
    </row>
    <row r="37" spans="2:4" x14ac:dyDescent="0.15">
      <c r="B37" s="46" t="s">
        <v>412</v>
      </c>
      <c r="D37" s="43"/>
    </row>
    <row r="38" spans="2:4" x14ac:dyDescent="0.15">
      <c r="B38" s="46" t="s">
        <v>415</v>
      </c>
      <c r="D38" s="43"/>
    </row>
    <row r="39" spans="2:4" x14ac:dyDescent="0.15">
      <c r="B39" s="46" t="s">
        <v>451</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375</v>
      </c>
    </row>
    <row r="3" spans="1:2" ht="16" x14ac:dyDescent="0.2">
      <c r="B3" s="61" t="s">
        <v>503</v>
      </c>
    </row>
    <row r="4" spans="1:2" ht="16" x14ac:dyDescent="0.2">
      <c r="B4" s="61" t="s">
        <v>504</v>
      </c>
    </row>
    <row r="5" spans="1:2" ht="16" x14ac:dyDescent="0.2">
      <c r="B5" s="61" t="s">
        <v>505</v>
      </c>
    </row>
    <row r="6" spans="1:2" ht="16" x14ac:dyDescent="0.2">
      <c r="B6" s="61" t="s">
        <v>506</v>
      </c>
    </row>
    <row r="7" spans="1:2" ht="16" x14ac:dyDescent="0.2">
      <c r="B7" s="61" t="s">
        <v>507</v>
      </c>
    </row>
    <row r="8" spans="1:2" x14ac:dyDescent="0.15">
      <c r="A8" t="s">
        <v>508</v>
      </c>
      <c r="B8" t="s">
        <v>509</v>
      </c>
    </row>
    <row r="9" spans="1:2" x14ac:dyDescent="0.15">
      <c r="A9" t="s">
        <v>510</v>
      </c>
      <c r="B9" t="s">
        <v>511</v>
      </c>
    </row>
    <row r="10" spans="1:2" x14ac:dyDescent="0.15">
      <c r="B10" t="s">
        <v>512</v>
      </c>
    </row>
    <row r="11" spans="1:2" x14ac:dyDescent="0.15">
      <c r="B11" t="s">
        <v>513</v>
      </c>
    </row>
    <row r="14" spans="1:2" x14ac:dyDescent="0.15">
      <c r="B14" t="s">
        <v>514</v>
      </c>
    </row>
    <row r="20" spans="2:2" x14ac:dyDescent="0.15">
      <c r="B20" t="s">
        <v>515</v>
      </c>
    </row>
    <row r="21" spans="2:2" x14ac:dyDescent="0.15">
      <c r="B21" t="s">
        <v>516</v>
      </c>
    </row>
    <row r="22" spans="2:2" x14ac:dyDescent="0.15">
      <c r="B22" t="s">
        <v>517</v>
      </c>
    </row>
    <row r="23" spans="2:2" x14ac:dyDescent="0.15">
      <c r="B23" t="s">
        <v>518</v>
      </c>
    </row>
    <row r="24" spans="2:2" x14ac:dyDescent="0.15">
      <c r="B24" t="s">
        <v>392</v>
      </c>
    </row>
    <row r="25" spans="2:2" x14ac:dyDescent="0.15">
      <c r="B25" t="s">
        <v>519</v>
      </c>
    </row>
    <row r="26" spans="2:2" x14ac:dyDescent="0.15">
      <c r="B26" t="s">
        <v>520</v>
      </c>
    </row>
    <row r="27" spans="2:2" x14ac:dyDescent="0.15">
      <c r="B27" t="s">
        <v>521</v>
      </c>
    </row>
    <row r="28" spans="2:2" x14ac:dyDescent="0.15">
      <c r="B28" t="s">
        <v>522</v>
      </c>
    </row>
    <row r="29" spans="2:2" x14ac:dyDescent="0.15">
      <c r="B29" t="s">
        <v>523</v>
      </c>
    </row>
    <row r="30" spans="2:2" x14ac:dyDescent="0.15">
      <c r="B30" t="s">
        <v>524</v>
      </c>
    </row>
    <row r="31" spans="2:2" x14ac:dyDescent="0.15">
      <c r="B31" t="s">
        <v>525</v>
      </c>
    </row>
    <row r="32" spans="2:2" x14ac:dyDescent="0.15">
      <c r="B32" t="s">
        <v>526</v>
      </c>
    </row>
    <row r="33" spans="2:2" x14ac:dyDescent="0.15">
      <c r="B33" t="s">
        <v>527</v>
      </c>
    </row>
    <row r="34" spans="2:2" x14ac:dyDescent="0.15">
      <c r="B34" t="s">
        <v>528</v>
      </c>
    </row>
    <row r="35" spans="2:2" x14ac:dyDescent="0.15">
      <c r="B35" t="s">
        <v>407</v>
      </c>
    </row>
    <row r="36" spans="2:2" x14ac:dyDescent="0.15">
      <c r="B36" t="s">
        <v>529</v>
      </c>
    </row>
    <row r="37" spans="2:2" x14ac:dyDescent="0.15">
      <c r="B37" t="s">
        <v>530</v>
      </c>
    </row>
    <row r="38" spans="2:2" x14ac:dyDescent="0.15">
      <c r="B38" t="s">
        <v>531</v>
      </c>
    </row>
    <row r="39" spans="2:2" x14ac:dyDescent="0.15">
      <c r="B39" t="s">
        <v>532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388</v>
      </c>
    </row>
    <row r="3" spans="1:2" x14ac:dyDescent="0.15">
      <c r="B3" s="43" t="s">
        <v>533</v>
      </c>
    </row>
    <row r="4" spans="1:2" x14ac:dyDescent="0.15">
      <c r="B4" s="43" t="s">
        <v>534</v>
      </c>
    </row>
    <row r="5" spans="1:2" x14ac:dyDescent="0.15">
      <c r="B5" s="43" t="s">
        <v>535</v>
      </c>
    </row>
    <row r="6" spans="1:2" x14ac:dyDescent="0.15">
      <c r="B6" s="43" t="s">
        <v>536</v>
      </c>
    </row>
    <row r="7" spans="1:2" x14ac:dyDescent="0.15">
      <c r="B7" s="43" t="s">
        <v>537</v>
      </c>
    </row>
    <row r="8" spans="1:2" x14ac:dyDescent="0.15">
      <c r="A8" t="s">
        <v>508</v>
      </c>
      <c r="B8" s="43" t="s">
        <v>538</v>
      </c>
    </row>
    <row r="9" spans="1:2" x14ac:dyDescent="0.15">
      <c r="A9" t="s">
        <v>510</v>
      </c>
      <c r="B9" s="43" t="s">
        <v>539</v>
      </c>
    </row>
    <row r="10" spans="1:2" x14ac:dyDescent="0.15">
      <c r="B10" s="43" t="s">
        <v>540</v>
      </c>
    </row>
    <row r="11" spans="1:2" x14ac:dyDescent="0.15">
      <c r="B11" s="43" t="s">
        <v>541</v>
      </c>
    </row>
    <row r="12" spans="1:2" x14ac:dyDescent="0.15">
      <c r="B12" s="43"/>
    </row>
    <row r="13" spans="1:2" x14ac:dyDescent="0.15">
      <c r="B13" s="43"/>
    </row>
    <row r="14" spans="1:2" x14ac:dyDescent="0.15">
      <c r="B14" s="43" t="s">
        <v>542</v>
      </c>
    </row>
    <row r="15" spans="1:2" x14ac:dyDescent="0.15">
      <c r="B15" s="43"/>
    </row>
    <row r="20" spans="2:2" x14ac:dyDescent="0.15">
      <c r="B20" t="s">
        <v>543</v>
      </c>
    </row>
    <row r="21" spans="2:2" x14ac:dyDescent="0.15">
      <c r="B21" t="s">
        <v>544</v>
      </c>
    </row>
    <row r="22" spans="2:2" x14ac:dyDescent="0.15">
      <c r="B22" t="s">
        <v>545</v>
      </c>
    </row>
    <row r="23" spans="2:2" x14ac:dyDescent="0.15">
      <c r="B23" t="s">
        <v>546</v>
      </c>
    </row>
    <row r="24" spans="2:2" x14ac:dyDescent="0.15">
      <c r="B24" t="s">
        <v>547</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412</v>
      </c>
    </row>
    <row r="38" spans="2:2" x14ac:dyDescent="0.15">
      <c r="B38" t="s">
        <v>560</v>
      </c>
    </row>
    <row r="39" spans="2:2" x14ac:dyDescent="0.15">
      <c r="B39" t="s">
        <v>561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379</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ht="16" x14ac:dyDescent="0.2">
      <c r="B8" s="61" t="s">
        <v>567</v>
      </c>
    </row>
    <row r="9" spans="2:2" x14ac:dyDescent="0.15">
      <c r="B9" t="s">
        <v>568</v>
      </c>
    </row>
    <row r="10" spans="2:2" x14ac:dyDescent="0.15">
      <c r="B10" s="43" t="s">
        <v>569</v>
      </c>
    </row>
    <row r="11" spans="2:2" x14ac:dyDescent="0.15">
      <c r="B11" s="43"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392</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587</v>
      </c>
    </row>
    <row r="37" spans="2:2" x14ac:dyDescent="0.15">
      <c r="B37" t="s">
        <v>412</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384</v>
      </c>
    </row>
    <row r="3" spans="2:2" ht="16" x14ac:dyDescent="0.2">
      <c r="B3" s="61" t="s">
        <v>590</v>
      </c>
    </row>
    <row r="4" spans="2:2" ht="16" x14ac:dyDescent="0.2">
      <c r="B4" s="61" t="s">
        <v>591</v>
      </c>
    </row>
    <row r="5" spans="2:2" x14ac:dyDescent="0.15">
      <c r="B5" t="s">
        <v>592</v>
      </c>
    </row>
    <row r="6" spans="2:2" ht="16" x14ac:dyDescent="0.2">
      <c r="B6" s="61" t="s">
        <v>593</v>
      </c>
    </row>
    <row r="7" spans="2:2" ht="16" x14ac:dyDescent="0.2">
      <c r="B7" s="61" t="s">
        <v>594</v>
      </c>
    </row>
    <row r="8" spans="2:2" x14ac:dyDescent="0.15">
      <c r="B8" t="s">
        <v>595</v>
      </c>
    </row>
    <row r="9" spans="2:2" x14ac:dyDescent="0.15">
      <c r="B9" t="s">
        <v>596</v>
      </c>
    </row>
    <row r="10" spans="2:2" x14ac:dyDescent="0.15">
      <c r="B10" t="s">
        <v>597</v>
      </c>
    </row>
    <row r="11" spans="2:2" x14ac:dyDescent="0.15">
      <c r="B11" t="s">
        <v>598</v>
      </c>
    </row>
    <row r="14" spans="2:2" ht="16" x14ac:dyDescent="0.2">
      <c r="B14" s="61" t="s">
        <v>599</v>
      </c>
    </row>
    <row r="20" spans="2:2" x14ac:dyDescent="0.15">
      <c r="B20" t="s">
        <v>600</v>
      </c>
    </row>
    <row r="21" spans="2:2" x14ac:dyDescent="0.15">
      <c r="B21" t="s">
        <v>601</v>
      </c>
    </row>
    <row r="22" spans="2:2" x14ac:dyDescent="0.15">
      <c r="B22" t="s">
        <v>545</v>
      </c>
    </row>
    <row r="23" spans="2:2" x14ac:dyDescent="0.15">
      <c r="B23" t="s">
        <v>602</v>
      </c>
    </row>
    <row r="24" spans="2:2" x14ac:dyDescent="0.15">
      <c r="B24" t="s">
        <v>392</v>
      </c>
    </row>
    <row r="25" spans="2:2" x14ac:dyDescent="0.15">
      <c r="B25" t="s">
        <v>603</v>
      </c>
    </row>
    <row r="26" spans="2:2" x14ac:dyDescent="0.15">
      <c r="B26" t="s">
        <v>549</v>
      </c>
    </row>
    <row r="27" spans="2:2" x14ac:dyDescent="0.15">
      <c r="B27" t="s">
        <v>604</v>
      </c>
    </row>
    <row r="28" spans="2:2" x14ac:dyDescent="0.15">
      <c r="B28" t="s">
        <v>605</v>
      </c>
    </row>
    <row r="29" spans="2:2" x14ac:dyDescent="0.15">
      <c r="B29" t="s">
        <v>606</v>
      </c>
    </row>
    <row r="30" spans="2:2" x14ac:dyDescent="0.15">
      <c r="B30" t="s">
        <v>607</v>
      </c>
    </row>
    <row r="31" spans="2:2" x14ac:dyDescent="0.15">
      <c r="B31" t="s">
        <v>608</v>
      </c>
    </row>
    <row r="32" spans="2:2" x14ac:dyDescent="0.15">
      <c r="B32" t="s">
        <v>609</v>
      </c>
    </row>
    <row r="33" spans="2:2" x14ac:dyDescent="0.15">
      <c r="B33" t="s">
        <v>610</v>
      </c>
    </row>
    <row r="34" spans="2:2" x14ac:dyDescent="0.15">
      <c r="B34" t="s">
        <v>611</v>
      </c>
    </row>
    <row r="35" spans="2:2" x14ac:dyDescent="0.15">
      <c r="B35" t="s">
        <v>586</v>
      </c>
    </row>
    <row r="36" spans="2:2" x14ac:dyDescent="0.15">
      <c r="B36" t="s">
        <v>612</v>
      </c>
    </row>
    <row r="37" spans="2:2" x14ac:dyDescent="0.15">
      <c r="B37" t="s">
        <v>530</v>
      </c>
    </row>
    <row r="38" spans="2:2" x14ac:dyDescent="0.15">
      <c r="B38" t="s">
        <v>613</v>
      </c>
    </row>
    <row r="39" spans="2:2" x14ac:dyDescent="0.15">
      <c r="B39" t="s">
        <v>614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417</v>
      </c>
    </row>
    <row r="3" spans="2:2" x14ac:dyDescent="0.15">
      <c r="B3" t="s">
        <v>615</v>
      </c>
    </row>
    <row r="4" spans="2:2" x14ac:dyDescent="0.15">
      <c r="B4" t="s">
        <v>616</v>
      </c>
    </row>
    <row r="5" spans="2:2" x14ac:dyDescent="0.15">
      <c r="B5" t="s">
        <v>617</v>
      </c>
    </row>
    <row r="6" spans="2:2" x14ac:dyDescent="0.15">
      <c r="B6" t="s">
        <v>618</v>
      </c>
    </row>
    <row r="7" spans="2:2" x14ac:dyDescent="0.15">
      <c r="B7" t="s">
        <v>619</v>
      </c>
    </row>
    <row r="8" spans="2:2" x14ac:dyDescent="0.15">
      <c r="B8" t="s">
        <v>620</v>
      </c>
    </row>
    <row r="9" spans="2:2" x14ac:dyDescent="0.15">
      <c r="B9" t="s">
        <v>621</v>
      </c>
    </row>
    <row r="10" spans="2:2" x14ac:dyDescent="0.15">
      <c r="B10" t="s">
        <v>622</v>
      </c>
    </row>
    <row r="11" spans="2:2" x14ac:dyDescent="0.15">
      <c r="B11" t="s">
        <v>623</v>
      </c>
    </row>
    <row r="14" spans="2:2" x14ac:dyDescent="0.15">
      <c r="B14" t="s">
        <v>624</v>
      </c>
    </row>
    <row r="20" spans="2:2" x14ac:dyDescent="0.15">
      <c r="B20" t="s">
        <v>625</v>
      </c>
    </row>
    <row r="21" spans="2:2" x14ac:dyDescent="0.15">
      <c r="B21" t="s">
        <v>626</v>
      </c>
    </row>
    <row r="22" spans="2:2" x14ac:dyDescent="0.15">
      <c r="B22" t="s">
        <v>627</v>
      </c>
    </row>
    <row r="23" spans="2:2" x14ac:dyDescent="0.15">
      <c r="B23" t="s">
        <v>628</v>
      </c>
    </row>
    <row r="24" spans="2:2" x14ac:dyDescent="0.15">
      <c r="B24" t="s">
        <v>392</v>
      </c>
    </row>
    <row r="25" spans="2:2" x14ac:dyDescent="0.15">
      <c r="B25" t="s">
        <v>629</v>
      </c>
    </row>
    <row r="26" spans="2:2" x14ac:dyDescent="0.15">
      <c r="B26" t="s">
        <v>630</v>
      </c>
    </row>
    <row r="27" spans="2:2" x14ac:dyDescent="0.15">
      <c r="B27" t="s">
        <v>631</v>
      </c>
    </row>
    <row r="28" spans="2:2" x14ac:dyDescent="0.15">
      <c r="B28" t="s">
        <v>632</v>
      </c>
    </row>
    <row r="29" spans="2:2" x14ac:dyDescent="0.15">
      <c r="B29" t="s">
        <v>633</v>
      </c>
    </row>
    <row r="30" spans="2:2" x14ac:dyDescent="0.15">
      <c r="B30" t="s">
        <v>634</v>
      </c>
    </row>
    <row r="31" spans="2:2" x14ac:dyDescent="0.15">
      <c r="B31" t="s">
        <v>635</v>
      </c>
    </row>
    <row r="32" spans="2:2" x14ac:dyDescent="0.15">
      <c r="B32" t="s">
        <v>636</v>
      </c>
    </row>
    <row r="33" spans="2:2" x14ac:dyDescent="0.15">
      <c r="B33" t="s">
        <v>637</v>
      </c>
    </row>
    <row r="34" spans="2:2" x14ac:dyDescent="0.15">
      <c r="B34" t="s">
        <v>638</v>
      </c>
    </row>
    <row r="35" spans="2:2" x14ac:dyDescent="0.15">
      <c r="B35" t="s">
        <v>639</v>
      </c>
    </row>
    <row r="36" spans="2:2" x14ac:dyDescent="0.15">
      <c r="B36" t="s">
        <v>529</v>
      </c>
    </row>
    <row r="37" spans="2:2" x14ac:dyDescent="0.15">
      <c r="B37" t="s">
        <v>412</v>
      </c>
    </row>
    <row r="38" spans="2:2" x14ac:dyDescent="0.15">
      <c r="B38" t="s">
        <v>640</v>
      </c>
    </row>
    <row r="39" spans="2:2" x14ac:dyDescent="0.15">
      <c r="B39" t="s">
        <v>641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148</cp:revision>
  <dcterms:created xsi:type="dcterms:W3CDTF">2020-07-27T15:42:24Z</dcterms:created>
  <dcterms:modified xsi:type="dcterms:W3CDTF">2024-07-24T21:44:19Z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