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9FEFAB2D-B4A7-9C4E-B3EA-F526CA1D1D95}"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H101" i="2" s="1"/>
  <c r="U101" i="2"/>
  <c r="T101" i="2"/>
  <c r="S101" i="2"/>
  <c r="R101" i="2"/>
  <c r="Q101" i="2"/>
  <c r="P101" i="2"/>
  <c r="O101" i="2"/>
  <c r="N101" i="2"/>
  <c r="M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H61" i="2" s="1"/>
  <c r="U61" i="2"/>
  <c r="T61" i="2"/>
  <c r="S61" i="2"/>
  <c r="R61" i="2"/>
  <c r="Q61" i="2"/>
  <c r="P61" i="2"/>
  <c r="O61" i="2"/>
  <c r="N61" i="2"/>
  <c r="M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L43" i="2"/>
  <c r="H43" i="2"/>
  <c r="V42" i="2"/>
  <c r="U42" i="2"/>
  <c r="T42" i="2"/>
  <c r="S42" i="2"/>
  <c r="R42" i="2"/>
  <c r="Q42" i="2"/>
  <c r="P42" i="2"/>
  <c r="O42" i="2"/>
  <c r="N42" i="2"/>
  <c r="M42" i="2"/>
  <c r="L42" i="2"/>
  <c r="H42" i="2"/>
  <c r="V41" i="2"/>
  <c r="H41" i="2" s="1"/>
  <c r="U41" i="2"/>
  <c r="T41" i="2"/>
  <c r="S41" i="2"/>
  <c r="R41" i="2"/>
  <c r="Q41" i="2"/>
  <c r="P41" i="2"/>
  <c r="O41" i="2"/>
  <c r="N41" i="2"/>
  <c r="M41" i="2"/>
  <c r="L41" i="2"/>
  <c r="V40" i="2"/>
  <c r="U40" i="2"/>
  <c r="T40" i="2"/>
  <c r="S40" i="2"/>
  <c r="R40" i="2"/>
  <c r="Q40" i="2"/>
  <c r="P40" i="2"/>
  <c r="O40" i="2"/>
  <c r="N40" i="2"/>
  <c r="M40" i="2"/>
  <c r="L40" i="2"/>
  <c r="H40" i="2"/>
  <c r="V39" i="2"/>
  <c r="U39" i="2"/>
  <c r="T39" i="2"/>
  <c r="S39" i="2"/>
  <c r="R39" i="2"/>
  <c r="Q39" i="2"/>
  <c r="P39" i="2"/>
  <c r="O39" i="2"/>
  <c r="N39" i="2"/>
  <c r="M39" i="2"/>
  <c r="L39" i="2"/>
  <c r="H39" i="2"/>
  <c r="V38" i="2"/>
  <c r="U38" i="2"/>
  <c r="T38" i="2"/>
  <c r="S38" i="2"/>
  <c r="R38" i="2"/>
  <c r="Q38" i="2"/>
  <c r="P38" i="2"/>
  <c r="O38" i="2"/>
  <c r="N38" i="2"/>
  <c r="M38" i="2"/>
  <c r="L38" i="2"/>
  <c r="H38" i="2"/>
  <c r="V37" i="2"/>
  <c r="U37" i="2"/>
  <c r="T37" i="2"/>
  <c r="S37" i="2"/>
  <c r="R37" i="2"/>
  <c r="Q37" i="2"/>
  <c r="P37" i="2"/>
  <c r="O37" i="2"/>
  <c r="N37" i="2"/>
  <c r="M37" i="2"/>
  <c r="L37" i="2"/>
  <c r="H37" i="2"/>
  <c r="V36" i="2"/>
  <c r="H36" i="2" s="1"/>
  <c r="U36" i="2"/>
  <c r="T36" i="2"/>
  <c r="S36" i="2"/>
  <c r="R36" i="2"/>
  <c r="Q36" i="2"/>
  <c r="P36" i="2"/>
  <c r="O36" i="2"/>
  <c r="N36" i="2"/>
  <c r="M36" i="2"/>
  <c r="L36" i="2"/>
  <c r="V35" i="2"/>
  <c r="H35" i="2" s="1"/>
  <c r="U35" i="2"/>
  <c r="T35" i="2"/>
  <c r="S35" i="2"/>
  <c r="R35" i="2"/>
  <c r="Q35" i="2"/>
  <c r="P35" i="2"/>
  <c r="O35" i="2"/>
  <c r="N35" i="2"/>
  <c r="M35" i="2"/>
  <c r="L35" i="2"/>
  <c r="V34" i="2"/>
  <c r="U34" i="2"/>
  <c r="T34" i="2"/>
  <c r="S34" i="2"/>
  <c r="R34" i="2"/>
  <c r="Q34" i="2"/>
  <c r="P34" i="2"/>
  <c r="O34" i="2"/>
  <c r="N34" i="2"/>
  <c r="M34" i="2"/>
  <c r="L34" i="2"/>
  <c r="H34" i="2"/>
  <c r="V33" i="2"/>
  <c r="U33" i="2"/>
  <c r="T33" i="2"/>
  <c r="S33" i="2"/>
  <c r="R33" i="2"/>
  <c r="Q33" i="2"/>
  <c r="P33" i="2"/>
  <c r="O33" i="2"/>
  <c r="N33" i="2"/>
  <c r="M33" i="2"/>
  <c r="L33" i="2"/>
  <c r="H33" i="2"/>
  <c r="B33" i="2"/>
  <c r="V32" i="2"/>
  <c r="H32" i="2" s="1"/>
  <c r="U32" i="2"/>
  <c r="T32" i="2"/>
  <c r="S32" i="2"/>
  <c r="R32" i="2"/>
  <c r="Q32" i="2"/>
  <c r="P32" i="2"/>
  <c r="O32" i="2"/>
  <c r="N32" i="2"/>
  <c r="M32" i="2"/>
  <c r="L32" i="2"/>
  <c r="V31" i="2"/>
  <c r="U31" i="2"/>
  <c r="T31" i="2"/>
  <c r="S31" i="2"/>
  <c r="R31" i="2"/>
  <c r="Q31" i="2"/>
  <c r="P31" i="2"/>
  <c r="O31" i="2"/>
  <c r="N31" i="2"/>
  <c r="M31" i="2"/>
  <c r="L31" i="2"/>
  <c r="H31" i="2"/>
  <c r="B31" i="2"/>
  <c r="V30" i="2"/>
  <c r="U30" i="2"/>
  <c r="T30" i="2"/>
  <c r="S30" i="2"/>
  <c r="R30" i="2"/>
  <c r="Q30" i="2"/>
  <c r="P30" i="2"/>
  <c r="O30" i="2"/>
  <c r="N30" i="2"/>
  <c r="M30" i="2"/>
  <c r="L30" i="2"/>
  <c r="H30" i="2"/>
  <c r="V29" i="2"/>
  <c r="U29" i="2"/>
  <c r="T29" i="2"/>
  <c r="S29" i="2"/>
  <c r="R29" i="2"/>
  <c r="Q29" i="2"/>
  <c r="P29" i="2"/>
  <c r="O29" i="2"/>
  <c r="N29" i="2"/>
  <c r="M29" i="2"/>
  <c r="L29" i="2"/>
  <c r="H29" i="2"/>
  <c r="B29" i="2"/>
  <c r="V28" i="2"/>
  <c r="H28" i="2" s="1"/>
  <c r="U28" i="2"/>
  <c r="T28" i="2"/>
  <c r="S28" i="2"/>
  <c r="R28" i="2"/>
  <c r="Q28" i="2"/>
  <c r="P28" i="2"/>
  <c r="O28" i="2"/>
  <c r="N28" i="2"/>
  <c r="M28" i="2"/>
  <c r="L28" i="2"/>
  <c r="V27" i="2"/>
  <c r="U27" i="2"/>
  <c r="T27" i="2"/>
  <c r="S27" i="2"/>
  <c r="R27" i="2"/>
  <c r="Q27" i="2"/>
  <c r="P27" i="2"/>
  <c r="O27" i="2"/>
  <c r="N27" i="2"/>
  <c r="M27" i="2"/>
  <c r="L27" i="2"/>
  <c r="H27" i="2"/>
  <c r="B27" i="2"/>
  <c r="V26" i="2"/>
  <c r="U26" i="2"/>
  <c r="T26" i="2"/>
  <c r="S26" i="2"/>
  <c r="R26" i="2"/>
  <c r="Q26" i="2"/>
  <c r="P26" i="2"/>
  <c r="O26" i="2"/>
  <c r="N26" i="2"/>
  <c r="M26" i="2"/>
  <c r="L26" i="2"/>
  <c r="H26" i="2"/>
  <c r="B26" i="2"/>
  <c r="V25" i="2"/>
  <c r="U25" i="2"/>
  <c r="T25" i="2"/>
  <c r="S25" i="2"/>
  <c r="R25" i="2"/>
  <c r="Q25" i="2"/>
  <c r="P25" i="2"/>
  <c r="O25" i="2"/>
  <c r="N25" i="2"/>
  <c r="M25" i="2"/>
  <c r="L25" i="2"/>
  <c r="H25" i="2"/>
  <c r="B25" i="2"/>
  <c r="V24" i="2"/>
  <c r="H24" i="2" s="1"/>
  <c r="U24" i="2"/>
  <c r="T24" i="2"/>
  <c r="S24" i="2"/>
  <c r="R24" i="2"/>
  <c r="Q24" i="2"/>
  <c r="P24" i="2"/>
  <c r="O24" i="2"/>
  <c r="N24" i="2"/>
  <c r="M24" i="2"/>
  <c r="L24" i="2"/>
  <c r="B24" i="2"/>
  <c r="V23" i="2"/>
  <c r="U23" i="2"/>
  <c r="T23" i="2"/>
  <c r="S23" i="2"/>
  <c r="R23" i="2"/>
  <c r="Q23" i="2"/>
  <c r="P23" i="2"/>
  <c r="P24" i="1" s="1"/>
  <c r="O23" i="2"/>
  <c r="N23" i="2"/>
  <c r="M23" i="2"/>
  <c r="J23" i="2"/>
  <c r="I23" i="2"/>
  <c r="H23" i="2"/>
  <c r="D23" i="2"/>
  <c r="C23" i="2"/>
  <c r="B23" i="2"/>
  <c r="V22" i="2"/>
  <c r="H22" i="2" s="1"/>
  <c r="U22" i="2"/>
  <c r="T22" i="2"/>
  <c r="S22" i="2"/>
  <c r="R22" i="2"/>
  <c r="Q22" i="2"/>
  <c r="P22" i="2"/>
  <c r="O22" i="2"/>
  <c r="N22" i="2"/>
  <c r="N23" i="1" s="1"/>
  <c r="M22" i="2"/>
  <c r="M23" i="1" s="1"/>
  <c r="L22" i="2"/>
  <c r="J22" i="2"/>
  <c r="I22" i="2"/>
  <c r="D22" i="2"/>
  <c r="C22" i="2"/>
  <c r="V21" i="2"/>
  <c r="U21" i="2"/>
  <c r="T21" i="2"/>
  <c r="T22" i="1" s="1"/>
  <c r="S21" i="2"/>
  <c r="S22" i="1" s="1"/>
  <c r="R21" i="2"/>
  <c r="R22" i="1" s="1"/>
  <c r="Q21" i="2"/>
  <c r="P21" i="2"/>
  <c r="O21" i="2"/>
  <c r="N21" i="2"/>
  <c r="M21" i="2"/>
  <c r="J21" i="2"/>
  <c r="I21" i="2"/>
  <c r="H21" i="2"/>
  <c r="D21" i="2"/>
  <c r="C21" i="2"/>
  <c r="V20" i="2"/>
  <c r="H20" i="2" s="1"/>
  <c r="L20" i="2"/>
  <c r="U20" i="2" s="1"/>
  <c r="U21" i="1" s="1"/>
  <c r="J20" i="2"/>
  <c r="I20" i="2"/>
  <c r="D20" i="2"/>
  <c r="C20" i="2"/>
  <c r="V19" i="2"/>
  <c r="T19" i="2"/>
  <c r="T20" i="1" s="1"/>
  <c r="S19" i="2"/>
  <c r="S20" i="1" s="1"/>
  <c r="R19" i="2"/>
  <c r="R20" i="1" s="1"/>
  <c r="L19" i="2"/>
  <c r="Q19" i="2" s="1"/>
  <c r="Q20" i="1" s="1"/>
  <c r="J19" i="2"/>
  <c r="I19" i="2"/>
  <c r="H19" i="2"/>
  <c r="D19" i="2"/>
  <c r="C19" i="2"/>
  <c r="V18" i="2"/>
  <c r="H18" i="2" s="1"/>
  <c r="L18" i="2"/>
  <c r="U18" i="2" s="1"/>
  <c r="U19" i="1" s="1"/>
  <c r="J18" i="2"/>
  <c r="I18" i="2"/>
  <c r="D18" i="2"/>
  <c r="C18" i="2"/>
  <c r="V17" i="2"/>
  <c r="U17" i="2"/>
  <c r="T17" i="2"/>
  <c r="S17" i="2"/>
  <c r="R17" i="2"/>
  <c r="Q17" i="2"/>
  <c r="P17" i="2"/>
  <c r="O17" i="2"/>
  <c r="N17" i="2"/>
  <c r="M17" i="2"/>
  <c r="L17" i="2"/>
  <c r="J17" i="2"/>
  <c r="I17" i="2"/>
  <c r="H17" i="2"/>
  <c r="D17" i="2"/>
  <c r="C17" i="2"/>
  <c r="V16" i="2"/>
  <c r="S16" i="2"/>
  <c r="R16" i="2"/>
  <c r="P16" i="2"/>
  <c r="P17" i="1" s="1"/>
  <c r="N16" i="2"/>
  <c r="N17" i="1" s="1"/>
  <c r="M16" i="2"/>
  <c r="M17" i="1" s="1"/>
  <c r="L16" i="2"/>
  <c r="U16" i="2" s="1"/>
  <c r="U17" i="1" s="1"/>
  <c r="J16" i="2"/>
  <c r="I16" i="2"/>
  <c r="H16" i="2"/>
  <c r="D16" i="2"/>
  <c r="C16" i="2"/>
  <c r="V15" i="2"/>
  <c r="U15" i="2"/>
  <c r="U16" i="1" s="1"/>
  <c r="T15" i="2"/>
  <c r="T16" i="1" s="1"/>
  <c r="S15" i="2"/>
  <c r="S16" i="1" s="1"/>
  <c r="R15" i="2"/>
  <c r="Q15" i="2"/>
  <c r="P15" i="2"/>
  <c r="O15" i="2"/>
  <c r="N15" i="2"/>
  <c r="M15" i="2"/>
  <c r="L15" i="2"/>
  <c r="J15" i="2"/>
  <c r="I15" i="2"/>
  <c r="H15" i="2"/>
  <c r="D15" i="2"/>
  <c r="C15" i="2"/>
  <c r="V14" i="2"/>
  <c r="T14" i="2"/>
  <c r="S14" i="2"/>
  <c r="Q14" i="2"/>
  <c r="Q15" i="1" s="1"/>
  <c r="P14" i="2"/>
  <c r="P15" i="1" s="1"/>
  <c r="O14" i="2"/>
  <c r="O15" i="1" s="1"/>
  <c r="N14" i="2"/>
  <c r="L14" i="2"/>
  <c r="M14" i="2" s="1"/>
  <c r="M15" i="1" s="1"/>
  <c r="J14" i="2"/>
  <c r="I14" i="2"/>
  <c r="H14" i="2"/>
  <c r="D14" i="2"/>
  <c r="C14" i="2"/>
  <c r="V13" i="2"/>
  <c r="H13" i="2" s="1"/>
  <c r="U13" i="2"/>
  <c r="U14" i="1" s="1"/>
  <c r="L13" i="2"/>
  <c r="T13" i="2" s="1"/>
  <c r="T14" i="1" s="1"/>
  <c r="J13" i="2"/>
  <c r="I13" i="2"/>
  <c r="D13" i="2"/>
  <c r="C13" i="2"/>
  <c r="V12" i="2"/>
  <c r="H12" i="2" s="1"/>
  <c r="U12" i="2"/>
  <c r="S12" i="2"/>
  <c r="R12" i="2"/>
  <c r="Q12" i="2"/>
  <c r="P12" i="2"/>
  <c r="M12" i="2"/>
  <c r="L12" i="2"/>
  <c r="N12" i="2" s="1"/>
  <c r="N13" i="1" s="1"/>
  <c r="J12" i="2"/>
  <c r="I12" i="2"/>
  <c r="D12" i="2"/>
  <c r="C12" i="2"/>
  <c r="V11" i="2"/>
  <c r="H11" i="2" s="1"/>
  <c r="L11" i="2"/>
  <c r="U11" i="2" s="1"/>
  <c r="U12" i="1" s="1"/>
  <c r="J11" i="2"/>
  <c r="I11" i="2"/>
  <c r="D11" i="2"/>
  <c r="C11" i="2"/>
  <c r="V10" i="2"/>
  <c r="U10" i="2"/>
  <c r="S10" i="2"/>
  <c r="S11" i="1" s="1"/>
  <c r="R10" i="2"/>
  <c r="R11" i="1" s="1"/>
  <c r="Q10" i="2"/>
  <c r="Q11" i="1" s="1"/>
  <c r="L10" i="2"/>
  <c r="P10" i="2" s="1"/>
  <c r="P11" i="1" s="1"/>
  <c r="J10" i="2"/>
  <c r="I10" i="2"/>
  <c r="H10" i="2"/>
  <c r="D10" i="2"/>
  <c r="C10" i="2"/>
  <c r="V9" i="2"/>
  <c r="H9" i="2" s="1"/>
  <c r="L9" i="2"/>
  <c r="U9" i="2" s="1"/>
  <c r="U10" i="1" s="1"/>
  <c r="J9" i="2"/>
  <c r="I9" i="2"/>
  <c r="D9" i="2"/>
  <c r="C9" i="2"/>
  <c r="B9" i="2"/>
  <c r="V8" i="2"/>
  <c r="U8" i="2"/>
  <c r="T8" i="2"/>
  <c r="S8" i="2"/>
  <c r="S9" i="1" s="1"/>
  <c r="R8" i="2"/>
  <c r="P8" i="2"/>
  <c r="O8" i="2"/>
  <c r="N8" i="2"/>
  <c r="M8" i="2"/>
  <c r="L8" i="2"/>
  <c r="Q8" i="2" s="1"/>
  <c r="Q9" i="1" s="1"/>
  <c r="J8" i="2"/>
  <c r="I8" i="2"/>
  <c r="H8" i="2"/>
  <c r="D8" i="2"/>
  <c r="C8" i="2"/>
  <c r="B8" i="2"/>
  <c r="V7" i="2"/>
  <c r="H7" i="2" s="1"/>
  <c r="U7" i="2"/>
  <c r="T7" i="2"/>
  <c r="R7" i="2"/>
  <c r="R8" i="1" s="1"/>
  <c r="Q7" i="2"/>
  <c r="Q8" i="1" s="1"/>
  <c r="P7" i="2"/>
  <c r="P8" i="1" s="1"/>
  <c r="O7" i="2"/>
  <c r="M7" i="2"/>
  <c r="L7" i="2"/>
  <c r="N7" i="2" s="1"/>
  <c r="N8" i="1" s="1"/>
  <c r="J7" i="2"/>
  <c r="I7" i="2"/>
  <c r="D7" i="2"/>
  <c r="C7" i="2"/>
  <c r="B7" i="2"/>
  <c r="V6" i="2"/>
  <c r="H6" i="2" s="1"/>
  <c r="R6" i="2"/>
  <c r="Q6" i="2"/>
  <c r="O6" i="2"/>
  <c r="O7" i="1" s="1"/>
  <c r="N6" i="2"/>
  <c r="N7" i="1" s="1"/>
  <c r="M6" i="2"/>
  <c r="M7" i="1" s="1"/>
  <c r="L6" i="2"/>
  <c r="U6" i="2" s="1"/>
  <c r="U7" i="1" s="1"/>
  <c r="J6" i="2"/>
  <c r="I6" i="2"/>
  <c r="D6" i="2"/>
  <c r="C6" i="2"/>
  <c r="V5" i="2"/>
  <c r="U5" i="2"/>
  <c r="U6" i="1" s="1"/>
  <c r="T5" i="2"/>
  <c r="T6" i="1" s="1"/>
  <c r="S5" i="2"/>
  <c r="S6" i="1" s="1"/>
  <c r="R5" i="2"/>
  <c r="P5" i="2"/>
  <c r="O5" i="2"/>
  <c r="N5" i="2"/>
  <c r="M5" i="2"/>
  <c r="L5" i="2"/>
  <c r="Q5" i="2" s="1"/>
  <c r="Q6" i="1" s="1"/>
  <c r="J5" i="2"/>
  <c r="I5" i="2"/>
  <c r="H5" i="2"/>
  <c r="D5" i="2"/>
  <c r="C5" i="2"/>
  <c r="V4" i="2"/>
  <c r="T4" i="2"/>
  <c r="S4" i="2"/>
  <c r="Q4" i="2"/>
  <c r="P4" i="2"/>
  <c r="O4" i="2"/>
  <c r="O5" i="1" s="1"/>
  <c r="N4" i="2"/>
  <c r="L4" i="2"/>
  <c r="M4" i="2" s="1"/>
  <c r="M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Z178" i="1"/>
  <c r="Y178" i="1"/>
  <c r="X178" i="1"/>
  <c r="W178" i="1"/>
  <c r="O178" i="1"/>
  <c r="N178" i="1"/>
  <c r="M178" i="1"/>
  <c r="L178" i="1"/>
  <c r="K178" i="1"/>
  <c r="J178" i="1"/>
  <c r="I178" i="1"/>
  <c r="H178" i="1"/>
  <c r="G178" i="1"/>
  <c r="F178" i="1"/>
  <c r="E178" i="1"/>
  <c r="D178" i="1"/>
  <c r="C178" i="1"/>
  <c r="B178" i="1"/>
  <c r="A178"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U72" i="1"/>
  <c r="T72" i="1"/>
  <c r="S72" i="1"/>
  <c r="R72" i="1"/>
  <c r="Q72" i="1"/>
  <c r="P72" i="1"/>
  <c r="O72" i="1"/>
  <c r="N72" i="1"/>
  <c r="M72" i="1"/>
  <c r="L72" i="1"/>
  <c r="K72" i="1"/>
  <c r="J72" i="1"/>
  <c r="I72" i="1"/>
  <c r="H72" i="1"/>
  <c r="G72" i="1"/>
  <c r="F72" i="1"/>
  <c r="E72" i="1"/>
  <c r="D72" i="1"/>
  <c r="C72" i="1"/>
  <c r="B72" i="1"/>
  <c r="A72" i="1"/>
  <c r="AA71" i="1"/>
  <c r="Z71" i="1"/>
  <c r="Y71" i="1"/>
  <c r="X71" i="1"/>
  <c r="W71" i="1"/>
  <c r="U71" i="1"/>
  <c r="T71" i="1"/>
  <c r="S71" i="1"/>
  <c r="R71" i="1"/>
  <c r="Q71" i="1"/>
  <c r="P71" i="1"/>
  <c r="O71" i="1"/>
  <c r="N71" i="1"/>
  <c r="M71" i="1"/>
  <c r="L71" i="1"/>
  <c r="K71" i="1"/>
  <c r="J71" i="1"/>
  <c r="I71" i="1"/>
  <c r="H71" i="1"/>
  <c r="G71" i="1"/>
  <c r="F71" i="1"/>
  <c r="E71" i="1"/>
  <c r="D71" i="1"/>
  <c r="C71" i="1"/>
  <c r="B71" i="1"/>
  <c r="A71" i="1"/>
  <c r="AA70" i="1"/>
  <c r="Z70" i="1"/>
  <c r="Y70" i="1"/>
  <c r="X70" i="1"/>
  <c r="W70" i="1"/>
  <c r="U70" i="1"/>
  <c r="T70" i="1"/>
  <c r="S70" i="1"/>
  <c r="R70" i="1"/>
  <c r="Q70" i="1"/>
  <c r="P70" i="1"/>
  <c r="O70" i="1"/>
  <c r="N70" i="1"/>
  <c r="M70" i="1"/>
  <c r="L70" i="1"/>
  <c r="K70" i="1"/>
  <c r="J70" i="1"/>
  <c r="I70" i="1"/>
  <c r="H70" i="1"/>
  <c r="G70" i="1"/>
  <c r="F70" i="1"/>
  <c r="E70" i="1"/>
  <c r="D70" i="1"/>
  <c r="C70" i="1"/>
  <c r="B70" i="1"/>
  <c r="A70" i="1"/>
  <c r="AA69" i="1"/>
  <c r="Z69" i="1"/>
  <c r="Y69" i="1"/>
  <c r="X69" i="1"/>
  <c r="W69" i="1"/>
  <c r="U69" i="1"/>
  <c r="T69" i="1"/>
  <c r="S69" i="1"/>
  <c r="R69" i="1"/>
  <c r="Q69" i="1"/>
  <c r="P69" i="1"/>
  <c r="O69" i="1"/>
  <c r="N69" i="1"/>
  <c r="M69" i="1"/>
  <c r="L69" i="1"/>
  <c r="K69" i="1"/>
  <c r="J69" i="1"/>
  <c r="I69" i="1"/>
  <c r="H69" i="1"/>
  <c r="G69" i="1"/>
  <c r="F69" i="1"/>
  <c r="E69" i="1"/>
  <c r="D69" i="1"/>
  <c r="C69" i="1"/>
  <c r="B69" i="1"/>
  <c r="A69" i="1"/>
  <c r="AA68" i="1"/>
  <c r="Z68" i="1"/>
  <c r="Y68" i="1"/>
  <c r="X68" i="1"/>
  <c r="W68" i="1"/>
  <c r="U68" i="1"/>
  <c r="T68" i="1"/>
  <c r="S68" i="1"/>
  <c r="R68" i="1"/>
  <c r="Q68" i="1"/>
  <c r="P68" i="1"/>
  <c r="O68" i="1"/>
  <c r="N68" i="1"/>
  <c r="M68" i="1"/>
  <c r="L68" i="1"/>
  <c r="K68" i="1"/>
  <c r="J68" i="1"/>
  <c r="I68" i="1"/>
  <c r="H68" i="1"/>
  <c r="G68" i="1"/>
  <c r="F68" i="1"/>
  <c r="E68" i="1"/>
  <c r="D68" i="1"/>
  <c r="C68" i="1"/>
  <c r="B68" i="1"/>
  <c r="A68" i="1"/>
  <c r="AA67" i="1"/>
  <c r="Z67" i="1"/>
  <c r="Y67" i="1"/>
  <c r="X67" i="1"/>
  <c r="W67" i="1"/>
  <c r="U67" i="1"/>
  <c r="T67" i="1"/>
  <c r="S67" i="1"/>
  <c r="R67" i="1"/>
  <c r="Q67" i="1"/>
  <c r="P67" i="1"/>
  <c r="O67" i="1"/>
  <c r="N67" i="1"/>
  <c r="M67" i="1"/>
  <c r="L67" i="1"/>
  <c r="K67" i="1"/>
  <c r="J67" i="1"/>
  <c r="I67" i="1"/>
  <c r="H67" i="1"/>
  <c r="G67" i="1"/>
  <c r="F67" i="1"/>
  <c r="E67" i="1"/>
  <c r="D67" i="1"/>
  <c r="C67" i="1"/>
  <c r="B67" i="1"/>
  <c r="A67" i="1"/>
  <c r="AA66" i="1"/>
  <c r="Z66" i="1"/>
  <c r="Y66" i="1"/>
  <c r="X66" i="1"/>
  <c r="W66" i="1"/>
  <c r="U66" i="1"/>
  <c r="T66" i="1"/>
  <c r="S66" i="1"/>
  <c r="R66" i="1"/>
  <c r="Q66" i="1"/>
  <c r="P66" i="1"/>
  <c r="O66" i="1"/>
  <c r="N66" i="1"/>
  <c r="M66" i="1"/>
  <c r="L66" i="1"/>
  <c r="K66" i="1"/>
  <c r="J66" i="1"/>
  <c r="I66" i="1"/>
  <c r="H66" i="1"/>
  <c r="G66" i="1"/>
  <c r="F66" i="1"/>
  <c r="E66" i="1"/>
  <c r="D66" i="1"/>
  <c r="C66" i="1"/>
  <c r="B66" i="1"/>
  <c r="A66" i="1"/>
  <c r="AA65" i="1"/>
  <c r="Z65" i="1"/>
  <c r="Y65" i="1"/>
  <c r="X65" i="1"/>
  <c r="W65" i="1"/>
  <c r="U65" i="1"/>
  <c r="T65" i="1"/>
  <c r="S65" i="1"/>
  <c r="R65" i="1"/>
  <c r="Q65" i="1"/>
  <c r="P65" i="1"/>
  <c r="O65" i="1"/>
  <c r="N65" i="1"/>
  <c r="M65" i="1"/>
  <c r="L65" i="1"/>
  <c r="K65" i="1"/>
  <c r="J65" i="1"/>
  <c r="I65" i="1"/>
  <c r="H65" i="1"/>
  <c r="G65" i="1"/>
  <c r="F65" i="1"/>
  <c r="E65" i="1"/>
  <c r="D65" i="1"/>
  <c r="C65" i="1"/>
  <c r="B65" i="1"/>
  <c r="A65" i="1"/>
  <c r="AA64" i="1"/>
  <c r="Z64" i="1"/>
  <c r="Y64" i="1"/>
  <c r="X64" i="1"/>
  <c r="W64" i="1"/>
  <c r="U64" i="1"/>
  <c r="T64" i="1"/>
  <c r="S64" i="1"/>
  <c r="R64" i="1"/>
  <c r="Q64" i="1"/>
  <c r="P64" i="1"/>
  <c r="O64" i="1"/>
  <c r="N64" i="1"/>
  <c r="M64" i="1"/>
  <c r="L64" i="1"/>
  <c r="K64" i="1"/>
  <c r="J64" i="1"/>
  <c r="I64" i="1"/>
  <c r="H64" i="1"/>
  <c r="G64" i="1"/>
  <c r="F64" i="1"/>
  <c r="E64" i="1"/>
  <c r="D64" i="1"/>
  <c r="C64" i="1"/>
  <c r="B64" i="1"/>
  <c r="A64" i="1"/>
  <c r="AA63" i="1"/>
  <c r="Z63" i="1"/>
  <c r="Y63" i="1"/>
  <c r="X63" i="1"/>
  <c r="W63" i="1"/>
  <c r="U63" i="1"/>
  <c r="T63" i="1"/>
  <c r="S63" i="1"/>
  <c r="R63" i="1"/>
  <c r="Q63" i="1"/>
  <c r="P63" i="1"/>
  <c r="O63" i="1"/>
  <c r="N63" i="1"/>
  <c r="M63" i="1"/>
  <c r="L63" i="1"/>
  <c r="K63" i="1"/>
  <c r="J63" i="1"/>
  <c r="I63" i="1"/>
  <c r="H63" i="1"/>
  <c r="G63" i="1"/>
  <c r="F63" i="1"/>
  <c r="E63" i="1"/>
  <c r="D63" i="1"/>
  <c r="C63" i="1"/>
  <c r="B63" i="1"/>
  <c r="A63" i="1"/>
  <c r="AA62" i="1"/>
  <c r="Z62" i="1"/>
  <c r="Y62" i="1"/>
  <c r="X62" i="1"/>
  <c r="W62" i="1"/>
  <c r="U62" i="1"/>
  <c r="T62" i="1"/>
  <c r="S62" i="1"/>
  <c r="R62" i="1"/>
  <c r="Q62" i="1"/>
  <c r="P62" i="1"/>
  <c r="O62" i="1"/>
  <c r="N62" i="1"/>
  <c r="M62" i="1"/>
  <c r="L62" i="1"/>
  <c r="K62" i="1"/>
  <c r="J62" i="1"/>
  <c r="I62" i="1"/>
  <c r="H62" i="1"/>
  <c r="G62" i="1"/>
  <c r="F62" i="1"/>
  <c r="E62" i="1"/>
  <c r="D62" i="1"/>
  <c r="C62" i="1"/>
  <c r="B62" i="1"/>
  <c r="A62" i="1"/>
  <c r="AA61" i="1"/>
  <c r="Z61" i="1"/>
  <c r="Y61" i="1"/>
  <c r="X61" i="1"/>
  <c r="W61" i="1"/>
  <c r="U61" i="1"/>
  <c r="T61" i="1"/>
  <c r="S61" i="1"/>
  <c r="R61" i="1"/>
  <c r="Q61" i="1"/>
  <c r="P61" i="1"/>
  <c r="O61" i="1"/>
  <c r="N61" i="1"/>
  <c r="M61" i="1"/>
  <c r="L61" i="1"/>
  <c r="K61" i="1"/>
  <c r="J61" i="1"/>
  <c r="I61" i="1"/>
  <c r="H61" i="1"/>
  <c r="G61" i="1"/>
  <c r="F61" i="1"/>
  <c r="E61" i="1"/>
  <c r="D61" i="1"/>
  <c r="C61" i="1"/>
  <c r="B61" i="1"/>
  <c r="A61" i="1"/>
  <c r="AA60" i="1"/>
  <c r="Z60" i="1"/>
  <c r="Y60" i="1"/>
  <c r="X60" i="1"/>
  <c r="W60" i="1"/>
  <c r="U60" i="1"/>
  <c r="T60" i="1"/>
  <c r="S60" i="1"/>
  <c r="R60" i="1"/>
  <c r="Q60" i="1"/>
  <c r="P60" i="1"/>
  <c r="O60" i="1"/>
  <c r="N60" i="1"/>
  <c r="M60" i="1"/>
  <c r="L60" i="1"/>
  <c r="K60" i="1"/>
  <c r="J60" i="1"/>
  <c r="I60" i="1"/>
  <c r="H60" i="1"/>
  <c r="G60" i="1"/>
  <c r="F60" i="1"/>
  <c r="E60" i="1"/>
  <c r="D60" i="1"/>
  <c r="C60" i="1"/>
  <c r="B60" i="1"/>
  <c r="A60" i="1"/>
  <c r="AA59" i="1"/>
  <c r="Z59" i="1"/>
  <c r="Y59" i="1"/>
  <c r="X59" i="1"/>
  <c r="W59" i="1"/>
  <c r="U59" i="1"/>
  <c r="T59" i="1"/>
  <c r="S59" i="1"/>
  <c r="R59" i="1"/>
  <c r="Q59" i="1"/>
  <c r="P59" i="1"/>
  <c r="O59" i="1"/>
  <c r="N59" i="1"/>
  <c r="M59" i="1"/>
  <c r="L59" i="1"/>
  <c r="K59" i="1"/>
  <c r="J59" i="1"/>
  <c r="I59" i="1"/>
  <c r="H59" i="1"/>
  <c r="G59" i="1"/>
  <c r="F59" i="1"/>
  <c r="E59" i="1"/>
  <c r="D59" i="1"/>
  <c r="C59" i="1"/>
  <c r="B59" i="1"/>
  <c r="A59" i="1"/>
  <c r="AA58" i="1"/>
  <c r="Z58" i="1"/>
  <c r="Y58" i="1"/>
  <c r="X58" i="1"/>
  <c r="W58" i="1"/>
  <c r="U58" i="1"/>
  <c r="T58" i="1"/>
  <c r="S58" i="1"/>
  <c r="R58" i="1"/>
  <c r="Q58" i="1"/>
  <c r="P58" i="1"/>
  <c r="O58" i="1"/>
  <c r="N58" i="1"/>
  <c r="M58" i="1"/>
  <c r="L58" i="1"/>
  <c r="K58" i="1"/>
  <c r="J58" i="1"/>
  <c r="I58" i="1"/>
  <c r="H58" i="1"/>
  <c r="G58" i="1"/>
  <c r="F58" i="1"/>
  <c r="E58" i="1"/>
  <c r="D58" i="1"/>
  <c r="C58" i="1"/>
  <c r="B58" i="1"/>
  <c r="A58" i="1"/>
  <c r="AA57" i="1"/>
  <c r="Z57" i="1"/>
  <c r="Y57" i="1"/>
  <c r="X57" i="1"/>
  <c r="W57" i="1"/>
  <c r="U57" i="1"/>
  <c r="T57" i="1"/>
  <c r="S57" i="1"/>
  <c r="R57" i="1"/>
  <c r="Q57" i="1"/>
  <c r="P57" i="1"/>
  <c r="O57" i="1"/>
  <c r="N57" i="1"/>
  <c r="M57" i="1"/>
  <c r="L57" i="1"/>
  <c r="K57" i="1"/>
  <c r="J57" i="1"/>
  <c r="I57" i="1"/>
  <c r="H57" i="1"/>
  <c r="G57" i="1"/>
  <c r="F57" i="1"/>
  <c r="E57" i="1"/>
  <c r="D57" i="1"/>
  <c r="C57" i="1"/>
  <c r="B57" i="1"/>
  <c r="A57" i="1"/>
  <c r="AA56" i="1"/>
  <c r="Z56" i="1"/>
  <c r="Y56" i="1"/>
  <c r="X56" i="1"/>
  <c r="W56" i="1"/>
  <c r="U56" i="1"/>
  <c r="T56" i="1"/>
  <c r="S56" i="1"/>
  <c r="R56" i="1"/>
  <c r="Q56" i="1"/>
  <c r="P56" i="1"/>
  <c r="O56" i="1"/>
  <c r="N56" i="1"/>
  <c r="M56" i="1"/>
  <c r="L56" i="1"/>
  <c r="K56" i="1"/>
  <c r="J56" i="1"/>
  <c r="I56" i="1"/>
  <c r="H56" i="1"/>
  <c r="G56" i="1"/>
  <c r="F56" i="1"/>
  <c r="E56" i="1"/>
  <c r="D56" i="1"/>
  <c r="C56" i="1"/>
  <c r="B56" i="1"/>
  <c r="A56" i="1"/>
  <c r="AA55" i="1"/>
  <c r="Z55" i="1"/>
  <c r="Y55" i="1"/>
  <c r="X55" i="1"/>
  <c r="W55" i="1"/>
  <c r="U55" i="1"/>
  <c r="T55" i="1"/>
  <c r="S55" i="1"/>
  <c r="R55" i="1"/>
  <c r="Q55" i="1"/>
  <c r="P55" i="1"/>
  <c r="O55" i="1"/>
  <c r="N55" i="1"/>
  <c r="M55" i="1"/>
  <c r="L55" i="1"/>
  <c r="K55" i="1"/>
  <c r="J55" i="1"/>
  <c r="I55" i="1"/>
  <c r="H55" i="1"/>
  <c r="G55" i="1"/>
  <c r="F55" i="1"/>
  <c r="E55" i="1"/>
  <c r="D55" i="1"/>
  <c r="C55" i="1"/>
  <c r="B55" i="1"/>
  <c r="A55" i="1"/>
  <c r="AA54" i="1"/>
  <c r="Z54" i="1"/>
  <c r="Y54" i="1"/>
  <c r="X54" i="1"/>
  <c r="W54" i="1"/>
  <c r="U54" i="1"/>
  <c r="T54" i="1"/>
  <c r="S54" i="1"/>
  <c r="R54" i="1"/>
  <c r="Q54" i="1"/>
  <c r="P54" i="1"/>
  <c r="O54" i="1"/>
  <c r="N54" i="1"/>
  <c r="M54" i="1"/>
  <c r="L54" i="1"/>
  <c r="K54" i="1"/>
  <c r="J54" i="1"/>
  <c r="I54" i="1"/>
  <c r="H54" i="1"/>
  <c r="G54" i="1"/>
  <c r="F54" i="1"/>
  <c r="E54" i="1"/>
  <c r="D54" i="1"/>
  <c r="C54" i="1"/>
  <c r="B54" i="1"/>
  <c r="A54" i="1"/>
  <c r="AA53" i="1"/>
  <c r="Z53" i="1"/>
  <c r="Y53" i="1"/>
  <c r="X53" i="1"/>
  <c r="W53" i="1"/>
  <c r="U53" i="1"/>
  <c r="T53" i="1"/>
  <c r="S53" i="1"/>
  <c r="R53" i="1"/>
  <c r="Q53" i="1"/>
  <c r="P53" i="1"/>
  <c r="O53" i="1"/>
  <c r="N53" i="1"/>
  <c r="M53" i="1"/>
  <c r="L53" i="1"/>
  <c r="K53" i="1"/>
  <c r="J53" i="1"/>
  <c r="I53" i="1"/>
  <c r="H53" i="1"/>
  <c r="G53" i="1"/>
  <c r="F53" i="1"/>
  <c r="E53" i="1"/>
  <c r="D53" i="1"/>
  <c r="C53" i="1"/>
  <c r="B53" i="1"/>
  <c r="A53" i="1"/>
  <c r="AA52" i="1"/>
  <c r="Z52" i="1"/>
  <c r="Y52" i="1"/>
  <c r="X52" i="1"/>
  <c r="W52" i="1"/>
  <c r="U52" i="1"/>
  <c r="T52" i="1"/>
  <c r="S52" i="1"/>
  <c r="R52" i="1"/>
  <c r="Q52" i="1"/>
  <c r="P52" i="1"/>
  <c r="O52" i="1"/>
  <c r="N52" i="1"/>
  <c r="M52" i="1"/>
  <c r="L52" i="1"/>
  <c r="K52" i="1"/>
  <c r="J52" i="1"/>
  <c r="I52" i="1"/>
  <c r="H52" i="1"/>
  <c r="G52" i="1"/>
  <c r="F52" i="1"/>
  <c r="E52" i="1"/>
  <c r="D52" i="1"/>
  <c r="C52" i="1"/>
  <c r="B52" i="1"/>
  <c r="A52" i="1"/>
  <c r="AA51" i="1"/>
  <c r="Z51" i="1"/>
  <c r="Y51" i="1"/>
  <c r="X51" i="1"/>
  <c r="W51" i="1"/>
  <c r="U51" i="1"/>
  <c r="T51" i="1"/>
  <c r="S51" i="1"/>
  <c r="R51" i="1"/>
  <c r="Q51" i="1"/>
  <c r="P51" i="1"/>
  <c r="O51" i="1"/>
  <c r="N51" i="1"/>
  <c r="M51" i="1"/>
  <c r="L51" i="1"/>
  <c r="K51" i="1"/>
  <c r="J51" i="1"/>
  <c r="I51" i="1"/>
  <c r="H51" i="1"/>
  <c r="G51" i="1"/>
  <c r="F51" i="1"/>
  <c r="E51" i="1"/>
  <c r="D51" i="1"/>
  <c r="C51" i="1"/>
  <c r="B51" i="1"/>
  <c r="A51" i="1"/>
  <c r="AA50" i="1"/>
  <c r="Z50" i="1"/>
  <c r="Y50" i="1"/>
  <c r="X50" i="1"/>
  <c r="W50" i="1"/>
  <c r="U50" i="1"/>
  <c r="T50" i="1"/>
  <c r="S50" i="1"/>
  <c r="R50" i="1"/>
  <c r="Q50" i="1"/>
  <c r="P50" i="1"/>
  <c r="O50" i="1"/>
  <c r="N50" i="1"/>
  <c r="M50" i="1"/>
  <c r="L50" i="1"/>
  <c r="K50" i="1"/>
  <c r="J50" i="1"/>
  <c r="I50" i="1"/>
  <c r="H50" i="1"/>
  <c r="G50" i="1"/>
  <c r="F50" i="1"/>
  <c r="E50" i="1"/>
  <c r="D50" i="1"/>
  <c r="C50" i="1"/>
  <c r="B50" i="1"/>
  <c r="A50" i="1"/>
  <c r="AA49" i="1"/>
  <c r="Z49" i="1"/>
  <c r="Y49" i="1"/>
  <c r="X49" i="1"/>
  <c r="W49" i="1"/>
  <c r="U49" i="1"/>
  <c r="T49" i="1"/>
  <c r="S49" i="1"/>
  <c r="R49" i="1"/>
  <c r="Q49" i="1"/>
  <c r="P49" i="1"/>
  <c r="O49" i="1"/>
  <c r="N49" i="1"/>
  <c r="M49" i="1"/>
  <c r="L49" i="1"/>
  <c r="K49" i="1"/>
  <c r="J49" i="1"/>
  <c r="I49" i="1"/>
  <c r="H49" i="1"/>
  <c r="G49" i="1"/>
  <c r="F49" i="1"/>
  <c r="E49" i="1"/>
  <c r="D49" i="1"/>
  <c r="C49" i="1"/>
  <c r="B49" i="1"/>
  <c r="A49" i="1"/>
  <c r="AA48" i="1"/>
  <c r="Z48" i="1"/>
  <c r="Y48" i="1"/>
  <c r="X48" i="1"/>
  <c r="W48" i="1"/>
  <c r="U48" i="1"/>
  <c r="T48" i="1"/>
  <c r="S48" i="1"/>
  <c r="R48" i="1"/>
  <c r="Q48" i="1"/>
  <c r="P48" i="1"/>
  <c r="O48" i="1"/>
  <c r="N48" i="1"/>
  <c r="M48" i="1"/>
  <c r="L48" i="1"/>
  <c r="K48" i="1"/>
  <c r="J48" i="1"/>
  <c r="I48" i="1"/>
  <c r="H48" i="1"/>
  <c r="G48" i="1"/>
  <c r="F48" i="1"/>
  <c r="E48" i="1"/>
  <c r="D48" i="1"/>
  <c r="C48" i="1"/>
  <c r="B48" i="1"/>
  <c r="A48" i="1"/>
  <c r="AA47" i="1"/>
  <c r="Z47" i="1"/>
  <c r="Y47" i="1"/>
  <c r="X47" i="1"/>
  <c r="W47" i="1"/>
  <c r="U47" i="1"/>
  <c r="T47" i="1"/>
  <c r="S47" i="1"/>
  <c r="R47" i="1"/>
  <c r="Q47" i="1"/>
  <c r="P47" i="1"/>
  <c r="O47" i="1"/>
  <c r="N47" i="1"/>
  <c r="M47" i="1"/>
  <c r="L47" i="1"/>
  <c r="K47" i="1"/>
  <c r="J47" i="1"/>
  <c r="I47" i="1"/>
  <c r="H47" i="1"/>
  <c r="G47" i="1"/>
  <c r="F47" i="1"/>
  <c r="E47" i="1"/>
  <c r="D47" i="1"/>
  <c r="C47" i="1"/>
  <c r="B47" i="1"/>
  <c r="A47" i="1"/>
  <c r="AA46" i="1"/>
  <c r="Z46" i="1"/>
  <c r="Y46" i="1"/>
  <c r="X46" i="1"/>
  <c r="W46" i="1"/>
  <c r="U46" i="1"/>
  <c r="T46" i="1"/>
  <c r="S46" i="1"/>
  <c r="R46" i="1"/>
  <c r="Q46" i="1"/>
  <c r="P46" i="1"/>
  <c r="O46" i="1"/>
  <c r="N46" i="1"/>
  <c r="M46" i="1"/>
  <c r="L46" i="1"/>
  <c r="K46" i="1"/>
  <c r="J46" i="1"/>
  <c r="I46" i="1"/>
  <c r="H46" i="1"/>
  <c r="G46" i="1"/>
  <c r="F46" i="1"/>
  <c r="E46" i="1"/>
  <c r="D46" i="1"/>
  <c r="C46" i="1"/>
  <c r="B46" i="1"/>
  <c r="A46" i="1"/>
  <c r="AA45" i="1"/>
  <c r="Z45" i="1"/>
  <c r="Y45" i="1"/>
  <c r="X45" i="1"/>
  <c r="W45" i="1"/>
  <c r="U45" i="1"/>
  <c r="T45" i="1"/>
  <c r="S45" i="1"/>
  <c r="R45" i="1"/>
  <c r="Q45" i="1"/>
  <c r="P45" i="1"/>
  <c r="O45" i="1"/>
  <c r="N45" i="1"/>
  <c r="M45" i="1"/>
  <c r="L45" i="1"/>
  <c r="K45" i="1"/>
  <c r="J45" i="1"/>
  <c r="I45" i="1"/>
  <c r="H45" i="1"/>
  <c r="G45" i="1"/>
  <c r="F45" i="1"/>
  <c r="E45" i="1"/>
  <c r="D45" i="1"/>
  <c r="C45" i="1"/>
  <c r="B45" i="1"/>
  <c r="A45" i="1"/>
  <c r="AA44" i="1"/>
  <c r="Z44" i="1"/>
  <c r="Y44" i="1"/>
  <c r="X44" i="1"/>
  <c r="W44" i="1"/>
  <c r="U44" i="1"/>
  <c r="T44" i="1"/>
  <c r="S44" i="1"/>
  <c r="R44" i="1"/>
  <c r="Q44" i="1"/>
  <c r="P44" i="1"/>
  <c r="O44" i="1"/>
  <c r="N44" i="1"/>
  <c r="M44" i="1"/>
  <c r="L44" i="1"/>
  <c r="K44" i="1"/>
  <c r="J44" i="1"/>
  <c r="I44" i="1"/>
  <c r="H44" i="1"/>
  <c r="G44" i="1"/>
  <c r="F44" i="1"/>
  <c r="E44" i="1"/>
  <c r="D44" i="1"/>
  <c r="C44" i="1"/>
  <c r="A44" i="1"/>
  <c r="AA43" i="1"/>
  <c r="Z43" i="1"/>
  <c r="Y43" i="1"/>
  <c r="X43" i="1"/>
  <c r="W43" i="1"/>
  <c r="U43" i="1"/>
  <c r="T43" i="1"/>
  <c r="S43" i="1"/>
  <c r="R43" i="1"/>
  <c r="Q43" i="1"/>
  <c r="P43" i="1"/>
  <c r="O43" i="1"/>
  <c r="N43" i="1"/>
  <c r="M43" i="1"/>
  <c r="L43" i="1"/>
  <c r="K43" i="1"/>
  <c r="J43" i="1"/>
  <c r="I43" i="1"/>
  <c r="H43" i="1"/>
  <c r="G43" i="1"/>
  <c r="F43" i="1"/>
  <c r="E43" i="1"/>
  <c r="D43" i="1"/>
  <c r="C43" i="1"/>
  <c r="B43" i="1"/>
  <c r="A43" i="1"/>
  <c r="AA42" i="1"/>
  <c r="Z42" i="1"/>
  <c r="Y42" i="1"/>
  <c r="X42" i="1"/>
  <c r="W42" i="1"/>
  <c r="U42" i="1"/>
  <c r="T42" i="1"/>
  <c r="S42" i="1"/>
  <c r="R42" i="1"/>
  <c r="Q42" i="1"/>
  <c r="P42" i="1"/>
  <c r="O42" i="1"/>
  <c r="N42" i="1"/>
  <c r="M42" i="1"/>
  <c r="L42" i="1"/>
  <c r="K42" i="1"/>
  <c r="J42" i="1"/>
  <c r="I42" i="1"/>
  <c r="H42" i="1"/>
  <c r="G42" i="1"/>
  <c r="F42" i="1"/>
  <c r="E42" i="1"/>
  <c r="D42" i="1"/>
  <c r="C42" i="1"/>
  <c r="B42" i="1"/>
  <c r="A42" i="1"/>
  <c r="AA41" i="1"/>
  <c r="Z41" i="1"/>
  <c r="Y41" i="1"/>
  <c r="X41" i="1"/>
  <c r="W41" i="1"/>
  <c r="U41" i="1"/>
  <c r="T41" i="1"/>
  <c r="S41" i="1"/>
  <c r="R41" i="1"/>
  <c r="Q41" i="1"/>
  <c r="P41" i="1"/>
  <c r="O41" i="1"/>
  <c r="N41" i="1"/>
  <c r="M41" i="1"/>
  <c r="L41" i="1"/>
  <c r="K41" i="1"/>
  <c r="J41" i="1"/>
  <c r="I41" i="1"/>
  <c r="H41" i="1"/>
  <c r="G41" i="1"/>
  <c r="F41" i="1"/>
  <c r="E41" i="1"/>
  <c r="D41" i="1"/>
  <c r="C41" i="1"/>
  <c r="B41" i="1"/>
  <c r="A41" i="1"/>
  <c r="AA40" i="1"/>
  <c r="Z40" i="1"/>
  <c r="Y40" i="1"/>
  <c r="X40" i="1"/>
  <c r="W40" i="1"/>
  <c r="U40" i="1"/>
  <c r="T40" i="1"/>
  <c r="S40" i="1"/>
  <c r="R40" i="1"/>
  <c r="Q40" i="1"/>
  <c r="P40" i="1"/>
  <c r="O40" i="1"/>
  <c r="N40" i="1"/>
  <c r="M40" i="1"/>
  <c r="L40" i="1"/>
  <c r="K40" i="1"/>
  <c r="J40" i="1"/>
  <c r="I40" i="1"/>
  <c r="H40" i="1"/>
  <c r="G40" i="1"/>
  <c r="F40" i="1"/>
  <c r="E40" i="1"/>
  <c r="D40" i="1"/>
  <c r="C40" i="1"/>
  <c r="B40" i="1"/>
  <c r="A40" i="1"/>
  <c r="AA39" i="1"/>
  <c r="Z39" i="1"/>
  <c r="Y39" i="1"/>
  <c r="X39" i="1"/>
  <c r="W39" i="1"/>
  <c r="U39" i="1"/>
  <c r="T39" i="1"/>
  <c r="S39" i="1"/>
  <c r="R39" i="1"/>
  <c r="Q39" i="1"/>
  <c r="P39" i="1"/>
  <c r="O39" i="1"/>
  <c r="N39" i="1"/>
  <c r="M39" i="1"/>
  <c r="L39" i="1"/>
  <c r="K39" i="1"/>
  <c r="J39" i="1"/>
  <c r="I39" i="1"/>
  <c r="H39" i="1"/>
  <c r="G39" i="1"/>
  <c r="F39" i="1"/>
  <c r="E39" i="1"/>
  <c r="D39" i="1"/>
  <c r="C39" i="1"/>
  <c r="B39" i="1"/>
  <c r="A39" i="1"/>
  <c r="AA38" i="1"/>
  <c r="Z38" i="1"/>
  <c r="Y38" i="1"/>
  <c r="X38" i="1"/>
  <c r="W38" i="1"/>
  <c r="U38" i="1"/>
  <c r="T38" i="1"/>
  <c r="S38" i="1"/>
  <c r="R38" i="1"/>
  <c r="Q38" i="1"/>
  <c r="P38" i="1"/>
  <c r="O38" i="1"/>
  <c r="N38" i="1"/>
  <c r="M38" i="1"/>
  <c r="L38" i="1"/>
  <c r="K38" i="1"/>
  <c r="J38" i="1"/>
  <c r="I38" i="1"/>
  <c r="H38" i="1"/>
  <c r="G38" i="1"/>
  <c r="F38" i="1"/>
  <c r="E38" i="1"/>
  <c r="D38" i="1"/>
  <c r="C38" i="1"/>
  <c r="B38" i="1"/>
  <c r="A38" i="1"/>
  <c r="AA37" i="1"/>
  <c r="Z37" i="1"/>
  <c r="Y37" i="1"/>
  <c r="X37" i="1"/>
  <c r="W37" i="1"/>
  <c r="U37" i="1"/>
  <c r="T37" i="1"/>
  <c r="S37" i="1"/>
  <c r="R37" i="1"/>
  <c r="Q37" i="1"/>
  <c r="P37" i="1"/>
  <c r="O37" i="1"/>
  <c r="N37" i="1"/>
  <c r="M37" i="1"/>
  <c r="L37" i="1"/>
  <c r="K37" i="1"/>
  <c r="J37" i="1"/>
  <c r="I37" i="1"/>
  <c r="H37" i="1"/>
  <c r="G37" i="1"/>
  <c r="F37" i="1"/>
  <c r="E37" i="1"/>
  <c r="D37" i="1"/>
  <c r="C37" i="1"/>
  <c r="B37" i="1"/>
  <c r="A37" i="1"/>
  <c r="AA36" i="1"/>
  <c r="U36" i="1"/>
  <c r="T36" i="1"/>
  <c r="S36" i="1"/>
  <c r="R36" i="1"/>
  <c r="Q36" i="1"/>
  <c r="P36" i="1"/>
  <c r="O36" i="1"/>
  <c r="N36" i="1"/>
  <c r="M36" i="1"/>
  <c r="L36" i="1"/>
  <c r="K36" i="1"/>
  <c r="J36" i="1"/>
  <c r="I36" i="1"/>
  <c r="H36" i="1"/>
  <c r="G36" i="1"/>
  <c r="F36" i="1"/>
  <c r="E36" i="1"/>
  <c r="D36" i="1"/>
  <c r="C36" i="1"/>
  <c r="B36" i="1"/>
  <c r="A36" i="1"/>
  <c r="AA35" i="1"/>
  <c r="U35" i="1"/>
  <c r="T35" i="1"/>
  <c r="S35" i="1"/>
  <c r="R35" i="1"/>
  <c r="Q35" i="1"/>
  <c r="P35" i="1"/>
  <c r="O35" i="1"/>
  <c r="N35" i="1"/>
  <c r="M35" i="1"/>
  <c r="L35" i="1"/>
  <c r="K35" i="1"/>
  <c r="J35" i="1"/>
  <c r="I35" i="1"/>
  <c r="H35" i="1"/>
  <c r="G35" i="1"/>
  <c r="F35" i="1"/>
  <c r="E35" i="1"/>
  <c r="D35" i="1"/>
  <c r="C35" i="1"/>
  <c r="B35" i="1"/>
  <c r="A35" i="1"/>
  <c r="AA34" i="1"/>
  <c r="U34" i="1"/>
  <c r="T34" i="1"/>
  <c r="S34" i="1"/>
  <c r="R34" i="1"/>
  <c r="Q34" i="1"/>
  <c r="P34" i="1"/>
  <c r="O34" i="1"/>
  <c r="N34" i="1"/>
  <c r="M34" i="1"/>
  <c r="L34" i="1"/>
  <c r="K34" i="1"/>
  <c r="J34" i="1"/>
  <c r="I34" i="1"/>
  <c r="H34" i="1"/>
  <c r="G34" i="1"/>
  <c r="F34" i="1"/>
  <c r="E34" i="1"/>
  <c r="D34" i="1"/>
  <c r="C34" i="1"/>
  <c r="B34" i="1"/>
  <c r="A34" i="1"/>
  <c r="AA33" i="1"/>
  <c r="U33" i="1"/>
  <c r="T33" i="1"/>
  <c r="S33" i="1"/>
  <c r="R33" i="1"/>
  <c r="Q33" i="1"/>
  <c r="P33" i="1"/>
  <c r="O33" i="1"/>
  <c r="N33" i="1"/>
  <c r="M33" i="1"/>
  <c r="L33" i="1"/>
  <c r="K33" i="1"/>
  <c r="J33" i="1"/>
  <c r="I33" i="1"/>
  <c r="H33" i="1"/>
  <c r="G33" i="1"/>
  <c r="F33" i="1"/>
  <c r="E33" i="1"/>
  <c r="D33" i="1"/>
  <c r="C33" i="1"/>
  <c r="B33" i="1"/>
  <c r="A33" i="1"/>
  <c r="AA32" i="1"/>
  <c r="U32" i="1"/>
  <c r="T32" i="1"/>
  <c r="S32" i="1"/>
  <c r="R32" i="1"/>
  <c r="Q32" i="1"/>
  <c r="P32" i="1"/>
  <c r="O32" i="1"/>
  <c r="N32" i="1"/>
  <c r="M32" i="1"/>
  <c r="L32" i="1"/>
  <c r="K32" i="1"/>
  <c r="J32" i="1"/>
  <c r="I32" i="1"/>
  <c r="H32" i="1"/>
  <c r="G32" i="1"/>
  <c r="F32" i="1"/>
  <c r="E32" i="1"/>
  <c r="D32" i="1"/>
  <c r="C32" i="1"/>
  <c r="B32" i="1"/>
  <c r="A32" i="1"/>
  <c r="AA31" i="1"/>
  <c r="U31" i="1"/>
  <c r="T31" i="1"/>
  <c r="S31" i="1"/>
  <c r="R31" i="1"/>
  <c r="Q31" i="1"/>
  <c r="P31" i="1"/>
  <c r="O31" i="1"/>
  <c r="N31" i="1"/>
  <c r="M31" i="1"/>
  <c r="L31" i="1"/>
  <c r="K31" i="1"/>
  <c r="J31" i="1"/>
  <c r="I31" i="1"/>
  <c r="H31" i="1"/>
  <c r="G31" i="1"/>
  <c r="F31" i="1"/>
  <c r="E31" i="1"/>
  <c r="D31" i="1"/>
  <c r="C31" i="1"/>
  <c r="B31" i="1"/>
  <c r="A31" i="1"/>
  <c r="AA30" i="1"/>
  <c r="U30" i="1"/>
  <c r="T30" i="1"/>
  <c r="S30" i="1"/>
  <c r="R30" i="1"/>
  <c r="Q30" i="1"/>
  <c r="P30" i="1"/>
  <c r="O30" i="1"/>
  <c r="N30" i="1"/>
  <c r="M30" i="1"/>
  <c r="L30" i="1"/>
  <c r="K30" i="1"/>
  <c r="J30" i="1"/>
  <c r="I30" i="1"/>
  <c r="H30" i="1"/>
  <c r="G30" i="1"/>
  <c r="F30" i="1"/>
  <c r="E30" i="1"/>
  <c r="D30" i="1"/>
  <c r="C30" i="1"/>
  <c r="B30" i="1"/>
  <c r="A30" i="1"/>
  <c r="AA29" i="1"/>
  <c r="U29" i="1"/>
  <c r="T29" i="1"/>
  <c r="S29" i="1"/>
  <c r="R29" i="1"/>
  <c r="Q29" i="1"/>
  <c r="P29" i="1"/>
  <c r="O29" i="1"/>
  <c r="N29" i="1"/>
  <c r="M29" i="1"/>
  <c r="L29" i="1"/>
  <c r="K29" i="1"/>
  <c r="J29" i="1"/>
  <c r="I29" i="1"/>
  <c r="H29" i="1"/>
  <c r="G29" i="1"/>
  <c r="F29" i="1"/>
  <c r="E29" i="1"/>
  <c r="D29" i="1"/>
  <c r="C29" i="1"/>
  <c r="B29" i="1"/>
  <c r="A29" i="1"/>
  <c r="AA28" i="1"/>
  <c r="U28" i="1"/>
  <c r="T28" i="1"/>
  <c r="S28" i="1"/>
  <c r="R28" i="1"/>
  <c r="Q28" i="1"/>
  <c r="P28" i="1"/>
  <c r="O28" i="1"/>
  <c r="N28" i="1"/>
  <c r="M28" i="1"/>
  <c r="L28" i="1"/>
  <c r="K28" i="1"/>
  <c r="J28" i="1"/>
  <c r="I28" i="1"/>
  <c r="H28" i="1"/>
  <c r="G28" i="1"/>
  <c r="F28" i="1"/>
  <c r="E28" i="1"/>
  <c r="D28" i="1"/>
  <c r="C28" i="1"/>
  <c r="B28" i="1"/>
  <c r="A28" i="1"/>
  <c r="AA27" i="1"/>
  <c r="U27" i="1"/>
  <c r="T27" i="1"/>
  <c r="S27" i="1"/>
  <c r="R27" i="1"/>
  <c r="Q27" i="1"/>
  <c r="P27" i="1"/>
  <c r="O27" i="1"/>
  <c r="N27" i="1"/>
  <c r="M27" i="1"/>
  <c r="L27" i="1"/>
  <c r="K27" i="1"/>
  <c r="J27" i="1"/>
  <c r="I27" i="1"/>
  <c r="H27" i="1"/>
  <c r="G27" i="1"/>
  <c r="F27" i="1"/>
  <c r="E27" i="1"/>
  <c r="D27" i="1"/>
  <c r="C27" i="1"/>
  <c r="B27" i="1"/>
  <c r="A27" i="1"/>
  <c r="AA26" i="1"/>
  <c r="U26" i="1"/>
  <c r="T26" i="1"/>
  <c r="S26" i="1"/>
  <c r="R26" i="1"/>
  <c r="Q26" i="1"/>
  <c r="P26" i="1"/>
  <c r="O26" i="1"/>
  <c r="N26" i="1"/>
  <c r="M26" i="1"/>
  <c r="L26" i="1"/>
  <c r="K26" i="1"/>
  <c r="J26" i="1"/>
  <c r="I26" i="1"/>
  <c r="H26" i="1"/>
  <c r="G26" i="1"/>
  <c r="F26" i="1"/>
  <c r="E26" i="1"/>
  <c r="D26" i="1"/>
  <c r="C26" i="1"/>
  <c r="B26" i="1"/>
  <c r="A26" i="1"/>
  <c r="AA25" i="1"/>
  <c r="U25" i="1"/>
  <c r="T25" i="1"/>
  <c r="S25" i="1"/>
  <c r="R25" i="1"/>
  <c r="Q25" i="1"/>
  <c r="P25" i="1"/>
  <c r="O25" i="1"/>
  <c r="N25" i="1"/>
  <c r="M25" i="1"/>
  <c r="L25" i="1"/>
  <c r="K25" i="1"/>
  <c r="J25" i="1"/>
  <c r="I25" i="1"/>
  <c r="H25" i="1"/>
  <c r="G25" i="1"/>
  <c r="F25" i="1"/>
  <c r="E25" i="1"/>
  <c r="D25" i="1"/>
  <c r="C25" i="1"/>
  <c r="B25" i="1"/>
  <c r="A25" i="1"/>
  <c r="AA24" i="1"/>
  <c r="U24" i="1"/>
  <c r="T24" i="1"/>
  <c r="S24" i="1"/>
  <c r="R24" i="1"/>
  <c r="Q24" i="1"/>
  <c r="O24" i="1"/>
  <c r="N24" i="1"/>
  <c r="M24" i="1"/>
  <c r="E24" i="1"/>
  <c r="D24" i="1"/>
  <c r="B24" i="1"/>
  <c r="A24" i="1"/>
  <c r="AA23" i="1"/>
  <c r="U23" i="1"/>
  <c r="T23" i="1"/>
  <c r="S23" i="1"/>
  <c r="R23" i="1"/>
  <c r="Q23" i="1"/>
  <c r="P23" i="1"/>
  <c r="O23" i="1"/>
  <c r="E23" i="1"/>
  <c r="D23" i="1"/>
  <c r="B23" i="1"/>
  <c r="A23" i="1"/>
  <c r="AA22" i="1"/>
  <c r="U22" i="1"/>
  <c r="Q22" i="1"/>
  <c r="P22" i="1"/>
  <c r="O22" i="1"/>
  <c r="N22" i="1"/>
  <c r="M22" i="1"/>
  <c r="E22" i="1"/>
  <c r="D22" i="1"/>
  <c r="B22" i="1"/>
  <c r="A22" i="1"/>
  <c r="AA21" i="1"/>
  <c r="E21" i="1"/>
  <c r="D21" i="1"/>
  <c r="B21" i="1"/>
  <c r="A21" i="1"/>
  <c r="AA20" i="1"/>
  <c r="E20" i="1"/>
  <c r="D20" i="1"/>
  <c r="B20" i="1"/>
  <c r="A20" i="1"/>
  <c r="AA19" i="1"/>
  <c r="E19" i="1"/>
  <c r="D19" i="1"/>
  <c r="B19" i="1"/>
  <c r="A19" i="1"/>
  <c r="AA18" i="1"/>
  <c r="U18" i="1"/>
  <c r="T18" i="1"/>
  <c r="S18" i="1"/>
  <c r="R18" i="1"/>
  <c r="Q18" i="1"/>
  <c r="P18" i="1"/>
  <c r="O18" i="1"/>
  <c r="N18" i="1"/>
  <c r="M18" i="1"/>
  <c r="E18" i="1"/>
  <c r="D18" i="1"/>
  <c r="B18" i="1"/>
  <c r="A18" i="1"/>
  <c r="AA17" i="1"/>
  <c r="S17" i="1"/>
  <c r="R17" i="1"/>
  <c r="E17" i="1"/>
  <c r="D17" i="1"/>
  <c r="B17" i="1"/>
  <c r="A17" i="1"/>
  <c r="AA16" i="1"/>
  <c r="R16" i="1"/>
  <c r="Q16" i="1"/>
  <c r="P16" i="1"/>
  <c r="O16" i="1"/>
  <c r="N16" i="1"/>
  <c r="M16" i="1"/>
  <c r="E16" i="1"/>
  <c r="D16" i="1"/>
  <c r="B16" i="1"/>
  <c r="A16" i="1"/>
  <c r="AA15" i="1"/>
  <c r="T15" i="1"/>
  <c r="S15" i="1"/>
  <c r="N15" i="1"/>
  <c r="E15" i="1"/>
  <c r="D15" i="1"/>
  <c r="B15" i="1"/>
  <c r="A15" i="1"/>
  <c r="AA14" i="1"/>
  <c r="E14" i="1"/>
  <c r="D14" i="1"/>
  <c r="B14" i="1"/>
  <c r="A14" i="1"/>
  <c r="AA13" i="1"/>
  <c r="U13" i="1"/>
  <c r="S13" i="1"/>
  <c r="R13" i="1"/>
  <c r="Q13" i="1"/>
  <c r="P13" i="1"/>
  <c r="M13" i="1"/>
  <c r="E13" i="1"/>
  <c r="D13" i="1"/>
  <c r="B13" i="1"/>
  <c r="A13" i="1"/>
  <c r="AA12" i="1"/>
  <c r="O12" i="1"/>
  <c r="E12" i="1"/>
  <c r="D12" i="1"/>
  <c r="B12" i="1"/>
  <c r="A12" i="1"/>
  <c r="AA11" i="1"/>
  <c r="U11" i="1"/>
  <c r="E11" i="1"/>
  <c r="D11" i="1"/>
  <c r="B11" i="1"/>
  <c r="A11" i="1"/>
  <c r="AA10" i="1"/>
  <c r="E10" i="1"/>
  <c r="D10" i="1"/>
  <c r="B10" i="1"/>
  <c r="A10" i="1"/>
  <c r="AA9" i="1"/>
  <c r="U9" i="1"/>
  <c r="T9" i="1"/>
  <c r="R9" i="1"/>
  <c r="P9" i="1"/>
  <c r="O9" i="1"/>
  <c r="N9" i="1"/>
  <c r="M9" i="1"/>
  <c r="E9" i="1"/>
  <c r="D9" i="1"/>
  <c r="B9" i="1"/>
  <c r="A9" i="1"/>
  <c r="AA8" i="1"/>
  <c r="U8" i="1"/>
  <c r="T8" i="1"/>
  <c r="O8" i="1"/>
  <c r="M8" i="1"/>
  <c r="E8" i="1"/>
  <c r="D8" i="1"/>
  <c r="B8" i="1"/>
  <c r="A8" i="1"/>
  <c r="AA7" i="1"/>
  <c r="R7" i="1"/>
  <c r="Q7" i="1"/>
  <c r="E7" i="1"/>
  <c r="D7" i="1"/>
  <c r="B7" i="1"/>
  <c r="A7" i="1"/>
  <c r="AA6" i="1"/>
  <c r="R6" i="1"/>
  <c r="P6" i="1"/>
  <c r="O6" i="1"/>
  <c r="N6" i="1"/>
  <c r="M6" i="1"/>
  <c r="E6" i="1"/>
  <c r="D6" i="1"/>
  <c r="B6" i="1"/>
  <c r="A6" i="1"/>
  <c r="AA5" i="1"/>
  <c r="T5" i="1"/>
  <c r="S5" i="1"/>
  <c r="Q5" i="1"/>
  <c r="P5" i="1"/>
  <c r="N5" i="1"/>
  <c r="E5" i="1"/>
  <c r="D5" i="1"/>
  <c r="B5" i="1"/>
  <c r="A5" i="1"/>
  <c r="N9" i="2" l="1"/>
  <c r="N10" i="1" s="1"/>
  <c r="M11" i="2"/>
  <c r="M12" i="1" s="1"/>
  <c r="M13" i="2"/>
  <c r="M14" i="1" s="1"/>
  <c r="N18" i="2"/>
  <c r="N19" i="1" s="1"/>
  <c r="N20" i="2"/>
  <c r="N21" i="1" s="1"/>
  <c r="R4" i="2"/>
  <c r="R5" i="1" s="1"/>
  <c r="P6" i="2"/>
  <c r="P7" i="1" s="1"/>
  <c r="S7" i="2"/>
  <c r="S8" i="1" s="1"/>
  <c r="P9" i="2"/>
  <c r="P10" i="1" s="1"/>
  <c r="T10" i="2"/>
  <c r="T11" i="1" s="1"/>
  <c r="N11" i="2"/>
  <c r="N12" i="1" s="1"/>
  <c r="T12" i="2"/>
  <c r="T13" i="1" s="1"/>
  <c r="N13" i="2"/>
  <c r="N14" i="1" s="1"/>
  <c r="R14" i="2"/>
  <c r="R15" i="1" s="1"/>
  <c r="Q16" i="2"/>
  <c r="Q17" i="1" s="1"/>
  <c r="P18" i="2"/>
  <c r="P19" i="1" s="1"/>
  <c r="U19" i="2"/>
  <c r="U20" i="1" s="1"/>
  <c r="P20" i="2"/>
  <c r="P21" i="1" s="1"/>
  <c r="M20" i="2"/>
  <c r="M21" i="1" s="1"/>
  <c r="Q9" i="2"/>
  <c r="Q10" i="1" s="1"/>
  <c r="P11" i="2"/>
  <c r="P12" i="1" s="1"/>
  <c r="O13" i="2"/>
  <c r="O14" i="1" s="1"/>
  <c r="Q18" i="2"/>
  <c r="Q19" i="1" s="1"/>
  <c r="Q20" i="2"/>
  <c r="Q21" i="1" s="1"/>
  <c r="R9" i="2"/>
  <c r="R10" i="1" s="1"/>
  <c r="Q11" i="2"/>
  <c r="Q12" i="1" s="1"/>
  <c r="P13" i="2"/>
  <c r="P14" i="1" s="1"/>
  <c r="R18" i="2"/>
  <c r="R19" i="1" s="1"/>
  <c r="R20" i="2"/>
  <c r="R21" i="1" s="1"/>
  <c r="M9" i="2"/>
  <c r="M10" i="1" s="1"/>
  <c r="U4" i="2"/>
  <c r="U5" i="1" s="1"/>
  <c r="S6" i="2"/>
  <c r="S7" i="1" s="1"/>
  <c r="S9" i="2"/>
  <c r="S10" i="1" s="1"/>
  <c r="M10" i="2"/>
  <c r="M11" i="1" s="1"/>
  <c r="R11" i="2"/>
  <c r="R12" i="1" s="1"/>
  <c r="Q13" i="2"/>
  <c r="Q14" i="1" s="1"/>
  <c r="U14" i="2"/>
  <c r="U15" i="1" s="1"/>
  <c r="T16" i="2"/>
  <c r="T17" i="1" s="1"/>
  <c r="S18" i="2"/>
  <c r="S19" i="1" s="1"/>
  <c r="M19" i="2"/>
  <c r="M20" i="1" s="1"/>
  <c r="S20" i="2"/>
  <c r="S21" i="1" s="1"/>
  <c r="M18" i="2"/>
  <c r="M19" i="1" s="1"/>
  <c r="T6" i="2"/>
  <c r="T7" i="1" s="1"/>
  <c r="T9" i="2"/>
  <c r="T10" i="1" s="1"/>
  <c r="N10" i="2"/>
  <c r="N11" i="1" s="1"/>
  <c r="S11" i="2"/>
  <c r="S12" i="1" s="1"/>
  <c r="R13" i="2"/>
  <c r="R14" i="1" s="1"/>
  <c r="T18" i="2"/>
  <c r="T19" i="1" s="1"/>
  <c r="N19" i="2"/>
  <c r="N20" i="1" s="1"/>
  <c r="T20" i="2"/>
  <c r="T21" i="1" s="1"/>
  <c r="O10" i="2"/>
  <c r="O11" i="1" s="1"/>
  <c r="T11" i="2"/>
  <c r="T12" i="1" s="1"/>
  <c r="S13" i="2"/>
  <c r="S14" i="1" s="1"/>
  <c r="P19" i="2"/>
  <c r="P20" i="1" s="1"/>
</calcChain>
</file>

<file path=xl/sharedStrings.xml><?xml version="1.0" encoding="utf-8"?>
<sst xmlns="http://schemas.openxmlformats.org/spreadsheetml/2006/main" count="751" uniqueCount="626">
  <si>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</si>
  <si>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</si>
  <si>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</si>
  <si>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</si>
  <si>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</si>
  <si>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</si>
  <si>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</si>
  <si>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</si>
  <si>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</si>
  <si>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</si>
  <si>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</si>
  <si>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</si>
  <si>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</si>
  <si>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</si>
  <si>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</si>
  <si>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</si>
  <si>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</si>
  <si>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</si>
  <si>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</si>
  <si>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</si>
  <si>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</si>
  <si>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</si>
  <si>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</si>
  <si>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</si>
  <si>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</si>
  <si>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</si>
  <si>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</si>
  <si>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</si>
  <si>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</si>
  <si>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</si>
  <si>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</si>
  <si>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</si>
  <si>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</si>
  <si>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</si>
  <si>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</si>
  <si>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</si>
  <si>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</si>
  <si>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</si>
  <si>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</si>
  <si>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</si>
  <si>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</si>
  <si>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</si>
  <si>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</si>
  <si>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</si>
  <si>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</si>
  <si>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</si>
  <si>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</si>
  <si>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</si>
  <si>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</si>
  <si>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</si>
  <si>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</si>
  <si>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</si>
  <si>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</si>
  <si>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</si>
  <si>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</si>
  <si>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</si>
  <si>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</si>
  <si>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</si>
  <si>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</si>
  <si>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</si>
  <si>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</si>
  <si>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</si>
  <si>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</si>
  <si>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</si>
  <si>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</si>
  <si>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</si>
  <si>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</si>
  <si>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</si>
  <si>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</si>
  <si>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</si>
  <si>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</si>
  <si>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</si>
  <si>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</si>
  <si>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</si>
  <si>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</si>
  <si>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</si>
  <si>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</si>
  <si>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</si>
  <si>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</si>
  <si>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</si>
  <si>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</si>
  <si>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</si>
  <si>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</si>
  <si>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</si>
  <si>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</si>
  <si>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</si>
  <si>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</si>
  <si>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</si>
  <si>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</si>
  <si>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</si>
  <si>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</si>
  <si>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</si>
  <si>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</si>
  <si>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</si>
  <si>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</si>
  <si>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</si>
  <si>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</si>
  <si>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</si>
  <si>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</si>
  <si>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</si>
  <si>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</si>
  <si>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</si>
  <si>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</si>
  <si>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</si>
  <si>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</si>
  <si>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</si>
  <si>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</si>
  <si>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</si>
  <si>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</si>
  <si>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</si>
  <si>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</si>
  <si>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</si>
  <si>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</si>
  <si>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</si>
  <si>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</si>
  <si>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</si>
  <si>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</si>
  <si>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</si>
  <si>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</si>
  <si>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</si>
  <si>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</si>
  <si>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</si>
  <si>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</si>
  <si>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</si>
  <si>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</si>
  <si>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</si>
  <si>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</si>
  <si>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</si>
  <si>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</si>
  <si>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</si>
  <si>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</si>
  <si>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</si>
  <si>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</si>
  <si>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</si>
  <si>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</si>
  <si>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</si>
  <si>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</si>
  <si>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</si>
  <si>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</si>
  <si>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</si>
  <si>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</si>
  <si>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</si>
  <si>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</si>
  <si>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</si>
  <si>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</si>
  <si>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</si>
  <si>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</si>
  <si>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</si>
  <si>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</si>
  <si>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</si>
  <si>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</si>
  <si>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</si>
  <si>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</si>
  <si>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</si>
  <si>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</si>
  <si>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</si>
  <si>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</si>
  <si>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</si>
  <si>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</si>
  <si>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</si>
  <si>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</si>
  <si>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</si>
  <si>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</si>
  <si>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</si>
  <si>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</si>
  <si>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</si>
  <si>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</si>
  <si>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</si>
  <si>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</si>
  <si>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</si>
  <si>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</si>
  <si>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</si>
  <si>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</si>
  <si>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</si>
  <si>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</si>
  <si>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</si>
  <si>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</si>
  <si>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</si>
  <si>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</si>
  <si>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</si>
  <si>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</si>
  <si>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</si>
  <si>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</si>
  <si>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</si>
  <si>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</si>
  <si>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</si>
  <si>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</si>
  <si>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</si>
  <si>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</si>
  <si>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</si>
  <si>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</si>
  <si>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</si>
  <si>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</si>
  <si>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</si>
  <si>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</si>
  <si>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</si>
  <si>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</si>
  <si>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</si>
  <si>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</si>
  <si>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</si>
  <si>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</si>
  <si>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</si>
  <si>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</si>
  <si>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</si>
  <si>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</si>
  <si>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</si>
  <si>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</si>
  <si>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</si>
  <si>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</si>
  <si>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</si>
  <si>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</si>
  <si>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</si>
  <si>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</si>
  <si>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</si>
  <si>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</si>
  <si>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</si>
  <si>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</si>
  <si>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</si>
  <si>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</si>
  <si>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</si>
  <si>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</si>
  <si>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</si>
  <si>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</si>
  <si>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</si>
  <si>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</si>
  <si>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</si>
  <si>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</si>
  <si>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</si>
  <si>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</si>
  <si>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</si>
  <si>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</si>
  <si>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</si>
  <si>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</si>
  <si>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</si>
  <si>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</si>
  <si>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</si>
  <si>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</si>
  <si>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</si>
  <si>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</si>
  <si>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</si>
  <si>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</si>
  <si>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</si>
  <si>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</si>
  <si>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</si>
  <si>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</si>
  <si>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</si>
  <si>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</si>
  <si>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</si>
  <si>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</si>
  <si>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</si>
  <si>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</si>
  <si>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</si>
  <si>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</si>
  <si>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</si>
  <si>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</si>
  <si>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</si>
  <si>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</si>
  <si>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</si>
  <si>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</si>
  <si>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</si>
  <si>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</si>
  <si>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</si>
  <si>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</si>
  <si>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</si>
  <si>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</si>
  <si>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</si>
  <si>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</si>
  <si>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</si>
  <si>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</si>
  <si>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</si>
  <si>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</si>
  <si>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</si>
  <si>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</si>
  <si>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</si>
  <si>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</si>
  <si>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</si>
  <si>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</si>
  <si>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</si>
  <si>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</si>
  <si>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</si>
  <si>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</si>
  <si>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</si>
  <si>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</si>
  <si>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</si>
  <si>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</si>
  <si>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</si>
  <si>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</si>
  <si>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</si>
  <si>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</si>
  <si>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</si>
  <si>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</si>
  <si>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</si>
  <si>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</si>
  <si>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</si>
  <si>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</si>
  <si>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</si>
  <si>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</si>
  <si>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</si>
  <si>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</si>
  <si>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</si>
  <si>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</si>
  <si>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</si>
  <si>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</si>
  <si>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</si>
  <si>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</si>
  <si>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</si>
  <si>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</si>
  <si>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</si>
  <si>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</si>
  <si>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</si>
  <si>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</si>
  <si>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</si>
  <si>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</si>
  <si>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</si>
  <si>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</si>
  <si>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</si>
  <si>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</si>
  <si>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</si>
  <si>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</si>
  <si>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</si>
  <si>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</si>
  <si>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</si>
  <si>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</si>
  <si>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</si>
  <si>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</si>
  <si>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</si>
  <si>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</si>
  <si>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</si>
  <si>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</si>
  <si>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</si>
  <si>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</si>
  <si>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</si>
  <si>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</si>
  <si>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</si>
  <si>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</si>
  <si>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</si>
  <si>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</si>
  <si>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</si>
  <si>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</si>
  <si>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</si>
  <si>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</si>
  <si>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</si>
  <si>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</si>
  <si>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</si>
  <si>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</si>
  <si>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</si>
  <si>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</si>
  <si>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</si>
  <si>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</si>
  <si>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L580 E580 P52 P72 T590 T580s </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</si>
  <si>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</si>
  <si>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</si>
  <si>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</si>
  <si>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</si>
  <si>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</si>
  <si>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</si>
  <si>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</si>
  <si>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</si>
  <si>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</si>
  <si>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</si>
  <si>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</si>
  <si>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</si>
  <si>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</si>
  <si>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</si>
  <si>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</si>
  <si>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P52 Silver - DE</t>
  </si>
  <si>
    <t>German</t>
  </si>
  <si>
    <t>Lenovo/P52/BL/DE</t>
  </si>
  <si>
    <t>Price – NON-Backlit</t>
  </si>
  <si>
    <t>Lenovo P52 Silver - FR</t>
  </si>
  <si>
    <t>French</t>
  </si>
  <si>
    <t>Lenovo/P52/BL/FR</t>
  </si>
  <si>
    <t>Packing size</t>
  </si>
  <si>
    <t>Big</t>
  </si>
  <si>
    <t>Lenovo P52 Silver - IT</t>
  </si>
  <si>
    <t>Italian</t>
  </si>
  <si>
    <t>Lenovo/P52/BL/IT</t>
  </si>
  <si>
    <t>Package height (CM)</t>
  </si>
  <si>
    <t>Lenovo P52 Silver - ES</t>
  </si>
  <si>
    <t>Spanish</t>
  </si>
  <si>
    <t>Lenovo/P52/BL/ES</t>
  </si>
  <si>
    <t>Package width (CM)</t>
  </si>
  <si>
    <t>Lenovo P52 Silver - UK</t>
  </si>
  <si>
    <t>UK</t>
  </si>
  <si>
    <t>Lenovo/P52/BL/UK</t>
  </si>
  <si>
    <t>Package length (CM)</t>
  </si>
  <si>
    <t>Lenovo P52 Silver - NOR</t>
  </si>
  <si>
    <t>Scandinavian – Nordic</t>
  </si>
  <si>
    <t>Lenovo/P52/BL/NOR</t>
  </si>
  <si>
    <t>Origin of Product</t>
  </si>
  <si>
    <t>Lenovo P52 Silvers - BE</t>
  </si>
  <si>
    <t>Belgian</t>
  </si>
  <si>
    <t>01YP686</t>
  </si>
  <si>
    <t>Package weight (GR)</t>
  </si>
  <si>
    <t>Lenovo P52 Silver - BG</t>
  </si>
  <si>
    <t>Bulgarian</t>
  </si>
  <si>
    <t>01YP687</t>
  </si>
  <si>
    <t>https://download.lenovo.com/Images/Parts/01YP687/01YP687_details.jpg</t>
  </si>
  <si>
    <t>Lenovo P52 Silver - CZ</t>
  </si>
  <si>
    <t>Czech</t>
  </si>
  <si>
    <t>01EN990</t>
  </si>
  <si>
    <t>Parent sku</t>
  </si>
  <si>
    <t>Lenovo P52 parent</t>
  </si>
  <si>
    <t>Lenovo P52 Silver - DK</t>
  </si>
  <si>
    <t>Danish</t>
  </si>
  <si>
    <t>01YP689</t>
  </si>
  <si>
    <t>Parent EAN</t>
  </si>
  <si>
    <t>Lenovo P52 Silver - HU</t>
  </si>
  <si>
    <t>Hungarian</t>
  </si>
  <si>
    <t>01YP695</t>
  </si>
  <si>
    <t>Lenovo P52 Silver - NL</t>
  </si>
  <si>
    <t>Dutch</t>
  </si>
  <si>
    <t>Item_type</t>
  </si>
  <si>
    <t>laptop-computer-replacement-parts</t>
  </si>
  <si>
    <t>Lenovo P52 Silver - NO</t>
  </si>
  <si>
    <t>Norwegian</t>
  </si>
  <si>
    <t>01YP700</t>
  </si>
  <si>
    <t>Lenovo P52 Silver - PL</t>
  </si>
  <si>
    <t>Polish</t>
  </si>
  <si>
    <t>Default quantity</t>
  </si>
  <si>
    <t>Lenovo P52 Silver - PT</t>
  </si>
  <si>
    <t>Portuguese</t>
  </si>
  <si>
    <t>01YP621</t>
  </si>
  <si>
    <t>Lenovo P52 Silver - SE/FI</t>
  </si>
  <si>
    <t>Swedish – Finnish</t>
  </si>
  <si>
    <t>01YP629</t>
  </si>
  <si>
    <t>Format</t>
  </si>
  <si>
    <t>PartialUpdate</t>
  </si>
  <si>
    <t>Lenovo P52 Silver - CH</t>
  </si>
  <si>
    <t>Swiss</t>
  </si>
  <si>
    <t>01YP706</t>
  </si>
  <si>
    <t>Lenovo P52 Silver - US INT</t>
  </si>
  <si>
    <t>US International</t>
  </si>
  <si>
    <t>Lenovo/P52/BL/USI</t>
  </si>
  <si>
    <t>Lenovo P52 Silver - RUS</t>
  </si>
  <si>
    <t>Russian</t>
  </si>
  <si>
    <t>Bullet Point 1:</t>
  </si>
  <si>
    <t>Lenovo P52 Silver - US</t>
  </si>
  <si>
    <t>US</t>
  </si>
  <si>
    <t>Lenovo/P52/BL/US</t>
  </si>
  <si>
    <t>Bullet Point 2:</t>
  </si>
  <si>
    <t>Bullet Point 5:</t>
  </si>
  <si>
    <t>Bullet Point 4:</t>
  </si>
  <si>
    <t>Product Description</t>
  </si>
  <si>
    <t>Warranty Message</t>
  </si>
  <si>
    <t>bullet point 4: regular</t>
  </si>
  <si>
    <t>language</t>
  </si>
  <si>
    <t>Marketplace</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</si>
  <si>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</si>
  <si>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</si>
  <si>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</si>
  <si>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</si>
  <si>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</si>
  <si>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</si>
  <si>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</si>
  <si>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</si>
  <si>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</si>
  <si>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</si>
  <si>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</si>
  <si>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</si>
  <si>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</si>
  <si>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</si>
  <si>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</si>
  <si>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</si>
  <si>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</si>
  <si>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</si>
  <si>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</si>
  <si>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</si>
  <si>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</si>
  <si>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</si>
  <si>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</si>
  <si>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</si>
  <si>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</si>
  <si>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</si>
  <si>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</si>
  <si>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</si>
  <si>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</si>
  <si>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</si>
  <si>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</si>
  <si>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</si>
  <si>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</si>
  <si>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</si>
  <si>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Edge </t>
  </si>
  <si>
    <t xml:space="preserve">replacement {language} non-backlit keyboard for Lenovo Edge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</si>
  <si>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</si>
  <si>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</si>
  <si>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</si>
  <si>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</si>
  <si>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</si>
  <si>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</si>
  <si>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</si>
  <si>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</si>
  <si>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</si>
  <si>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</si>
  <si>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Edge</t>
  </si>
  <si>
    <t>ersatztastatur {language} Nicht Hintergrundbeleuchtung für Lenovo Edge</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</si>
  <si>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</si>
  <si>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</si>
  <si>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</si>
  <si>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</si>
  <si>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</si>
  <si>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</si>
  <si>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</si>
  <si>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</si>
  <si>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</si>
  <si>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</si>
  <si>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</si>
  <si>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</si>
  <si>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</si>
  <si>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</si>
  <si>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</si>
  <si>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</si>
  <si>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</si>
  <si>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</si>
  <si>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</si>
  <si>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</si>
  <si>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</si>
  <si>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</si>
  <si>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</si>
  <si>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</si>
  <si>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</si>
  <si>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</si>
  <si>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Edge</t>
  </si>
  <si>
    <t>Teclado de respuesto {language} sin retroiluminación  para Lenovo Edge</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</si>
  <si>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</si>
  <si>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</si>
  <si>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</si>
  <si>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</si>
  <si>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</si>
  <si>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</si>
  <si>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</si>
  <si>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</si>
  <si>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</si>
  <si>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</si>
  <si>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</si>
  <si>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</si>
  <si>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</si>
  <si>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</si>
  <si>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</si>
  <si>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</si>
  <si>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</si>
  <si>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</si>
  <si>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</si>
  <si>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</si>
  <si>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</si>
  <si>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</si>
  <si>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</si>
  <si>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</si>
  <si>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</si>
  <si>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</si>
  <si>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</si>
  <si>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Edge</t>
  </si>
  <si>
    <t>clavier de remplacement {language} non rétroéclairé pour Lenovo Edge</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</si>
  <si>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</si>
  <si>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</si>
  <si>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</si>
  <si>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</si>
  <si>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</si>
  <si>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</si>
  <si>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</si>
  <si>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</si>
  <si>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</si>
  <si>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</si>
  <si>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</si>
  <si>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</si>
  <si>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</si>
  <si>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</si>
  <si>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</si>
  <si>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</si>
  <si>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</si>
  <si>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</si>
  <si>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</si>
  <si>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</si>
  <si>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</si>
  <si>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</si>
  <si>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</si>
  <si>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</si>
  <si>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</si>
  <si>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</si>
  <si>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Edge</t>
  </si>
  <si>
    <t>sostituzione della tastiera {language} non retroilluminata per Lenovo Edge</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</si>
  <si>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</si>
  <si>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</si>
  <si>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</si>
  <si>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</si>
  <si>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</si>
  <si>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</si>
  <si>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</si>
  <si>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</si>
  <si>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</si>
  <si>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</si>
  <si>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</si>
  <si>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</si>
  <si>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</si>
  <si>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</si>
  <si>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</si>
  <si>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</si>
  <si>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</si>
  <si>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</si>
  <si>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</si>
  <si>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</si>
  <si>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</si>
  <si>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</si>
  <si>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</si>
  <si>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Edge</t>
  </si>
  <si>
    <t>vervangend {language} toetsenbord zonder achtergrondverlichting voor Lenovo Edge</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</si>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</sst>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1"/>
      <name val="Calibri"/>
      <family val="2"/>
      <charset val="1"/>
    </font>
    <font>
      <sz val="14"/>
      <color rgb="FF000000"/>
      <name val="Arial"/>
      <family val="2"/>
      <charset val="1"/>
    </font>
    <font>
      <sz val="10"/>
      <color rgb="FF00000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6" fillId="0" borderId="0" xfId="0" applyFont="1" applyAlignment="1">
      <alignment horizontal="center"/>
    </xf>
    <xf numFmtId="0" fontId="1" fillId="0" borderId="0" xfId="1" applyProtection="1">
      <protection locked="0"/>
    </xf>
    <xf numFmtId="49" fontId="1" fillId="0" borderId="0" xfId="1" applyNumberFormat="1" applyProtection="1">
      <protection locked="0"/>
    </xf>
    <xf numFmtId="1" fontId="1" fillId="0" borderId="0" xfId="1" applyNumberFormat="1" applyProtection="1">
      <protection locked="0"/>
    </xf>
    <xf numFmtId="0" fontId="2" fillId="2" borderId="1" xfId="1" applyFont="1" applyFill="1" applyBorder="1" applyAlignment="1">
      <alignment horizontal="left" vertical="center"/>
    </xf>
    <xf numFmtId="49" fontId="2" fillId="2" borderId="1" xfId="1" applyNumberFormat="1" applyFont="1" applyFill="1" applyBorder="1" applyAlignment="1">
      <alignment horizontal="left" vertical="center"/>
    </xf>
    <xf numFmtId="0" fontId="2" fillId="3" borderId="1" xfId="1" applyFont="1" applyFill="1" applyBorder="1" applyAlignment="1">
      <alignment horizontal="left" vertical="center"/>
    </xf>
    <xf numFmtId="0" fontId="2" fillId="4" borderId="1" xfId="1" applyFont="1" applyFill="1" applyBorder="1" applyAlignment="1">
      <alignment horizontal="left" vertical="center"/>
    </xf>
    <xf numFmtId="0" fontId="2" fillId="5" borderId="1" xfId="1" applyFont="1" applyFill="1" applyBorder="1" applyAlignment="1">
      <alignment horizontal="left" vertical="center"/>
    </xf>
    <xf numFmtId="0" fontId="2" fillId="6" borderId="1" xfId="1" applyFont="1" applyFill="1" applyBorder="1" applyAlignment="1">
      <alignment horizontal="left" vertical="center"/>
    </xf>
    <xf numFmtId="0" fontId="2" fillId="7" borderId="1" xfId="1" applyFont="1" applyFill="1" applyBorder="1" applyAlignment="1">
      <alignment horizontal="left" vertical="center"/>
    </xf>
    <xf numFmtId="0" fontId="2" fillId="8" borderId="1" xfId="1" applyFont="1" applyFill="1" applyBorder="1" applyAlignment="1">
      <alignment horizontal="left" vertical="center"/>
    </xf>
    <xf numFmtId="0" fontId="2" fillId="9" borderId="1" xfId="1" applyFont="1" applyFill="1" applyBorder="1" applyAlignment="1">
      <alignment horizontal="left" vertical="center"/>
    </xf>
    <xf numFmtId="0" fontId="2" fillId="10" borderId="1" xfId="1" applyFont="1" applyFill="1" applyBorder="1" applyAlignment="1">
      <alignment horizontal="left" vertical="center"/>
    </xf>
    <xf numFmtId="0" fontId="2" fillId="11" borderId="1" xfId="1" applyFont="1" applyFill="1" applyBorder="1" applyAlignment="1">
      <alignment horizontal="left" vertical="center"/>
    </xf>
    <xf numFmtId="0" fontId="1" fillId="2" borderId="2" xfId="1" applyFill="1" applyBorder="1" applyAlignment="1">
      <alignment horizontal="left" vertical="center"/>
    </xf>
    <xf numFmtId="49" fontId="1" fillId="2" borderId="2" xfId="1" applyNumberFormat="1" applyFill="1" applyBorder="1" applyAlignment="1">
      <alignment horizontal="left" vertical="center"/>
    </xf>
    <xf numFmtId="0" fontId="2" fillId="5" borderId="2" xfId="2" applyFont="1" applyFill="1" applyBorder="1" applyAlignment="1">
      <alignment horizontal="left" vertical="center"/>
    </xf>
    <xf numFmtId="0" fontId="1" fillId="3" borderId="2" xfId="1" applyFill="1" applyBorder="1" applyAlignment="1">
      <alignment horizontal="left" vertical="center"/>
    </xf>
    <xf numFmtId="0" fontId="1" fillId="4" borderId="2" xfId="1" applyFill="1" applyBorder="1" applyAlignment="1">
      <alignment horizontal="left" vertical="center"/>
    </xf>
    <xf numFmtId="0" fontId="1" fillId="5" borderId="2" xfId="1" applyFill="1" applyBorder="1" applyAlignment="1">
      <alignment horizontal="left" vertical="center"/>
    </xf>
    <xf numFmtId="0" fontId="1" fillId="6" borderId="2" xfId="1" applyFill="1" applyBorder="1" applyAlignment="1">
      <alignment horizontal="left" vertical="center"/>
    </xf>
    <xf numFmtId="0" fontId="1" fillId="7" borderId="2" xfId="1" applyFill="1" applyBorder="1" applyAlignment="1">
      <alignment horizontal="left" vertical="center"/>
    </xf>
    <xf numFmtId="0" fontId="1" fillId="8" borderId="2" xfId="1" applyFill="1" applyBorder="1" applyAlignment="1">
      <alignment horizontal="left" vertical="center"/>
    </xf>
    <xf numFmtId="0" fontId="1" fillId="9" borderId="2" xfId="1" applyFill="1" applyBorder="1" applyAlignment="1">
      <alignment horizontal="left" vertical="center"/>
    </xf>
    <xf numFmtId="0" fontId="1" fillId="10" borderId="2" xfId="1" applyFill="1" applyBorder="1" applyAlignment="1">
      <alignment horizontal="left" vertical="center"/>
    </xf>
    <xf numFmtId="0" fontId="1" fillId="11" borderId="2" xfId="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1" applyAlignment="1" applyProtection="1">
      <alignment wrapText="1"/>
      <protection locked="0"/>
    </xf>
    <xf numFmtId="0" fontId="1" fillId="0" borderId="0" xfId="1"/>
    <xf numFmtId="0" fontId="1" fillId="12" borderId="0" xfId="1"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1" fontId="1" fillId="0" borderId="0" xfId="0" applyNumberFormat="1" applyFont="1"/>
    <xf numFmtId="0" fontId="1" fillId="0" borderId="0" xfId="0" applyFon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1" fontId="7" fillId="0" borderId="0" xfId="0" applyNumberFormat="1" applyFont="1"/>
    <xf numFmtId="0" fontId="8" fillId="0" borderId="0" xfId="0" applyFont="1"/>
    <xf numFmtId="0" fontId="0" fillId="15" borderId="0" xfId="0" applyFill="1" applyAlignment="1">
      <alignment horizontal="left" wrapText="1"/>
    </xf>
    <xf numFmtId="0" fontId="9" fillId="0" borderId="0" xfId="0" applyFont="1"/>
    <xf numFmtId="0" fontId="7" fillId="0" borderId="0" xfId="0" applyFont="1"/>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10" fillId="0" borderId="0" xfId="0" applyFont="1"/>
    <xf numFmtId="0" fontId="0" fillId="14" borderId="0" xfId="0" applyFill="1" applyAlignment="1">
      <alignment horizontal="left"/>
    </xf>
    <xf numFmtId="0" fontId="1" fillId="0" borderId="0" xfId="1" applyNumberFormat="1" applyProtection="1">
      <protection locked="0"/>
    </xf>
    <xf numFmtId="0" fontId="1" fillId="12" borderId="0" xfId="1" applyNumberFormat="1" applyFill="1" applyProtection="1">
      <protection locked="0"/>
    </xf>
  </cellXfs>
  <cellStyles count="3">
    <cellStyle name="Normal" xfId="0" builtinId="0"/>
    <cellStyle name="Normal 2" xfId="1" xr:uid="{00000000-0005-0000-0000-000006000000}"/>
    <cellStyle name="Normal 3" xfId="2" xr:uid="{00000000-0005-0000-0000-000007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5" sqref="F1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v>
      </c>
      <c r="B5" s="33" t="str">
        <f>IF(ISBLANK(Values!E4),"",Values!F4)</f>
        <v>Lenovo P52 Silver - DE</v>
      </c>
      <c r="C5" s="30"/>
      <c r="D5" s="29">
        <f>IF(ISBLANK(Values!E4),"",Values!E4)</f>
        <v>5714401522010</v>
      </c>
      <c r="E5" s="2" t="str">
        <f>IF(ISBLANK(Values!E4),"","EAN")</f>
        <v>EAN</v>
      </c>
      <c r="F5" s="28"/>
      <c r="G5" s="30"/>
      <c r="J5" s="32"/>
      <c r="K5" s="28"/>
      <c r="L5" s="28"/>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c r="X5" s="30"/>
      <c r="Y5" s="32"/>
      <c r="Z5" s="30"/>
      <c r="AA5" s="2" t="str">
        <f>IF(ISBLANK(Values!E4),"",Values!$B$20)</f>
        <v>PartialUpdate</v>
      </c>
      <c r="AI5" s="34"/>
      <c r="AJ5" s="35"/>
      <c r="AT5" s="28"/>
      <c r="FO5" s="28"/>
      <c r="GK5" s="66">
        <f>K5</f>
        <v>0</v>
      </c>
    </row>
    <row r="6" spans="1:193" ht="16" x14ac:dyDescent="0.2">
      <c r="A6" s="2" t="str">
        <f>IF(ISBLANK(Values!E5),"",IF(Values!$B$37="EU","computercomponent","computer"))</f>
        <v>computer</v>
      </c>
      <c r="B6" s="33" t="str">
        <f>IF(ISBLANK(Values!E5),"",Values!F5)</f>
        <v>Lenovo P52 Silver - FR</v>
      </c>
      <c r="C6" s="30"/>
      <c r="D6" s="29">
        <f>IF(ISBLANK(Values!E5),"",Values!E5)</f>
        <v>5714401522027</v>
      </c>
      <c r="E6" s="2" t="str">
        <f>IF(ISBLANK(Values!E5),"","EAN")</f>
        <v>EAN</v>
      </c>
      <c r="F6" s="28"/>
      <c r="G6" s="30"/>
      <c r="J6" s="32"/>
      <c r="K6" s="28"/>
      <c r="L6" s="28"/>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c r="X6" s="30"/>
      <c r="Y6" s="32"/>
      <c r="Z6" s="30"/>
      <c r="AA6" s="2" t="str">
        <f>IF(ISBLANK(Values!E5),"",Values!$B$20)</f>
        <v>PartialUpdate</v>
      </c>
      <c r="AI6" s="34"/>
      <c r="AJ6" s="35"/>
      <c r="AT6" s="28"/>
      <c r="FO6" s="28"/>
      <c r="GK6" s="66">
        <f>K6</f>
        <v>0</v>
      </c>
    </row>
    <row r="7" spans="1:193" ht="16" x14ac:dyDescent="0.2">
      <c r="A7" s="2" t="str">
        <f>IF(ISBLANK(Values!E6),"",IF(Values!$B$37="EU","computercomponent","computer"))</f>
        <v>computer</v>
      </c>
      <c r="B7" s="33" t="str">
        <f>IF(ISBLANK(Values!E6),"",Values!F6)</f>
        <v>Lenovo P52 Silver - IT</v>
      </c>
      <c r="C7" s="30"/>
      <c r="D7" s="29">
        <f>IF(ISBLANK(Values!E6),"",Values!E6)</f>
        <v>5714401522034</v>
      </c>
      <c r="E7" s="2" t="str">
        <f>IF(ISBLANK(Values!E6),"","EAN")</f>
        <v>EAN</v>
      </c>
      <c r="F7" s="28"/>
      <c r="G7" s="30"/>
      <c r="J7" s="32"/>
      <c r="K7" s="28"/>
      <c r="L7" s="28"/>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c r="X7" s="30"/>
      <c r="Y7" s="32"/>
      <c r="Z7" s="30"/>
      <c r="AA7" s="2" t="str">
        <f>IF(ISBLANK(Values!E6),"",Values!$B$20)</f>
        <v>PartialUpdate</v>
      </c>
      <c r="AI7" s="34"/>
      <c r="AJ7" s="35"/>
      <c r="AT7" s="28"/>
      <c r="FO7" s="28"/>
      <c r="GK7" s="66">
        <f>K7</f>
        <v>0</v>
      </c>
    </row>
    <row r="8" spans="1:193" ht="16" x14ac:dyDescent="0.2">
      <c r="A8" s="2" t="str">
        <f>IF(ISBLANK(Values!E7),"",IF(Values!$B$37="EU","computercomponent","computer"))</f>
        <v>computer</v>
      </c>
      <c r="B8" s="33" t="str">
        <f>IF(ISBLANK(Values!E7),"",Values!F7)</f>
        <v>Lenovo P52 Silver - ES</v>
      </c>
      <c r="C8" s="30"/>
      <c r="D8" s="29">
        <f>IF(ISBLANK(Values!E7),"",Values!E7)</f>
        <v>5714401522041</v>
      </c>
      <c r="E8" s="2" t="str">
        <f>IF(ISBLANK(Values!E7),"","EAN")</f>
        <v>EAN</v>
      </c>
      <c r="F8" s="28"/>
      <c r="G8" s="30"/>
      <c r="J8" s="32"/>
      <c r="K8" s="28"/>
      <c r="L8" s="28"/>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c r="X8" s="30"/>
      <c r="Y8" s="32"/>
      <c r="Z8" s="30"/>
      <c r="AA8" s="2" t="str">
        <f>IF(ISBLANK(Values!E7),"",Values!$B$20)</f>
        <v>PartialUpdate</v>
      </c>
      <c r="AI8" s="34"/>
      <c r="AJ8" s="35"/>
      <c r="AT8" s="28"/>
      <c r="FO8" s="28"/>
      <c r="GK8" s="66">
        <f>K8</f>
        <v>0</v>
      </c>
    </row>
    <row r="9" spans="1:193" ht="16" x14ac:dyDescent="0.2">
      <c r="A9" s="2" t="str">
        <f>IF(ISBLANK(Values!E8),"",IF(Values!$B$37="EU","computercomponent","computer"))</f>
        <v>computer</v>
      </c>
      <c r="B9" s="33" t="str">
        <f>IF(ISBLANK(Values!E8),"",Values!F8)</f>
        <v>Lenovo P52 Silver - UK</v>
      </c>
      <c r="C9" s="30"/>
      <c r="D9" s="29">
        <f>IF(ISBLANK(Values!E8),"",Values!E8)</f>
        <v>5714401522058</v>
      </c>
      <c r="E9" s="2" t="str">
        <f>IF(ISBLANK(Values!E8),"","EAN")</f>
        <v>EAN</v>
      </c>
      <c r="F9" s="28"/>
      <c r="G9" s="30"/>
      <c r="J9" s="32"/>
      <c r="K9" s="28"/>
      <c r="L9" s="28"/>
      <c r="M9" s="28" t="str">
        <f>IF(ISBLANK(Values!E8),"",Values!$M8)</f>
        <v>https://raw.githubusercontent.com/PatrickVibild/TellusAmazonPictures/master/pictures/Lenovo/P52/BL/UK/1.jpg</v>
      </c>
      <c r="N9" s="28" t="str">
        <f>IF(ISBLANK(Values!$F8),"",Values!N8)</f>
        <v>https://raw.githubusercontent.com/PatrickVibild/TellusAmazonPictures/master/pictures/Lenovo/P52/BL/UK/2.jpg</v>
      </c>
      <c r="O9" s="28" t="str">
        <f>IF(ISBLANK(Values!$F8),"",Values!O8)</f>
        <v>https://raw.githubusercontent.com/PatrickVibild/TellusAmazonPictures/master/pictures/Lenovo/P52/BL/UK/3.jpg</v>
      </c>
      <c r="P9" s="28" t="str">
        <f>IF(ISBLANK(Values!$F8),"",Values!P8)</f>
        <v>https://raw.githubusercontent.com/PatrickVibild/TellusAmazonPictures/master/pictures/Lenovo/P52/BL/UK/4.jpg</v>
      </c>
      <c r="Q9" s="28" t="str">
        <f>IF(ISBLANK(Values!$F8),"",Values!Q8)</f>
        <v>https://raw.githubusercontent.com/PatrickVibild/TellusAmazonPictures/master/pictures/Lenovo/P52/BL/UK/5.jpg</v>
      </c>
      <c r="R9" s="28" t="str">
        <f>IF(ISBLANK(Values!$F8),"",Values!R8)</f>
        <v>https://raw.githubusercontent.com/PatrickVibild/TellusAmazonPictures/master/pictures/Lenovo/P52/BL/UK/6.jpg</v>
      </c>
      <c r="S9" s="28" t="str">
        <f>IF(ISBLANK(Values!$F8),"",Values!S8)</f>
        <v>https://raw.githubusercontent.com/PatrickVibild/TellusAmazonPictures/master/pictures/Lenovo/P52/BL/UK/7.jpg</v>
      </c>
      <c r="T9" s="28" t="str">
        <f>IF(ISBLANK(Values!$F8),"",Values!T8)</f>
        <v>https://raw.githubusercontent.com/PatrickVibild/TellusAmazonPictures/master/pictures/Lenovo/P52/BL/UK/8.jpg</v>
      </c>
      <c r="U9" s="28" t="str">
        <f>IF(ISBLANK(Values!$F8),"",Values!U8)</f>
        <v>https://raw.githubusercontent.com/PatrickVibild/TellusAmazonPictures/master/pictures/Lenovo/P52/BL/UK/9.jpg</v>
      </c>
      <c r="W9" s="30"/>
      <c r="X9" s="30"/>
      <c r="Y9" s="32"/>
      <c r="Z9" s="30"/>
      <c r="AA9" s="2" t="str">
        <f>IF(ISBLANK(Values!E8),"",Values!$B$20)</f>
        <v>PartialUpdate</v>
      </c>
      <c r="AI9" s="34"/>
      <c r="AJ9" s="35"/>
      <c r="AT9" s="28"/>
      <c r="FO9" s="28"/>
      <c r="GK9" s="66">
        <f>K9</f>
        <v>0</v>
      </c>
    </row>
    <row r="10" spans="1:193" ht="16" x14ac:dyDescent="0.2">
      <c r="A10" s="2" t="str">
        <f>IF(ISBLANK(Values!E9),"",IF(Values!$B$37="EU","computercomponent","computer"))</f>
        <v>computer</v>
      </c>
      <c r="B10" s="33" t="str">
        <f>IF(ISBLANK(Values!E9),"",Values!F9)</f>
        <v>Lenovo P52 Silver - NOR</v>
      </c>
      <c r="C10" s="30"/>
      <c r="D10" s="29">
        <f>IF(ISBLANK(Values!E9),"",Values!E9)</f>
        <v>5714401522065</v>
      </c>
      <c r="E10" s="2" t="str">
        <f>IF(ISBLANK(Values!E9),"","EAN")</f>
        <v>EAN</v>
      </c>
      <c r="F10" s="28"/>
      <c r="G10" s="30"/>
      <c r="J10" s="32"/>
      <c r="K10" s="28"/>
      <c r="L10" s="28"/>
      <c r="M10" s="28" t="str">
        <f>IF(ISBLANK(Values!E9),"",Values!$M9)</f>
        <v>https://raw.githubusercontent.com/PatrickVibild/TellusAmazonPictures/master/pictures/Lenovo/P52/BL/NOR/1.jpg</v>
      </c>
      <c r="N10" s="28" t="str">
        <f>IF(ISBLANK(Values!$F9),"",Values!N9)</f>
        <v>https://raw.githubusercontent.com/PatrickVibild/TellusAmazonPictures/master/pictures/Lenovo/P52/BL/NOR/2.jpg</v>
      </c>
      <c r="O10" s="28"/>
      <c r="P10" s="28" t="str">
        <f>IF(ISBLANK(Values!$F9),"",Values!P9)</f>
        <v>https://raw.githubusercontent.com/PatrickVibild/TellusAmazonPictures/master/pictures/Lenovo/P52/BL/NOR/4.jpg</v>
      </c>
      <c r="Q10" s="28" t="str">
        <f>IF(ISBLANK(Values!$F9),"",Values!Q9)</f>
        <v>https://raw.githubusercontent.com/PatrickVibild/TellusAmazonPictures/master/pictures/Lenovo/P52/BL/NOR/5.jpg</v>
      </c>
      <c r="R10" s="28" t="str">
        <f>IF(ISBLANK(Values!$F9),"",Values!R9)</f>
        <v>https://raw.githubusercontent.com/PatrickVibild/TellusAmazonPictures/master/pictures/Lenovo/P52/BL/NOR/6.jpg</v>
      </c>
      <c r="S10" s="28" t="str">
        <f>IF(ISBLANK(Values!$F9),"",Values!S9)</f>
        <v>https://raw.githubusercontent.com/PatrickVibild/TellusAmazonPictures/master/pictures/Lenovo/P52/BL/NOR/7.jpg</v>
      </c>
      <c r="T10" s="28" t="str">
        <f>IF(ISBLANK(Values!$F9),"",Values!T9)</f>
        <v>https://raw.githubusercontent.com/PatrickVibild/TellusAmazonPictures/master/pictures/Lenovo/P52/BL/NOR/8.jpg</v>
      </c>
      <c r="U10" s="28" t="str">
        <f>IF(ISBLANK(Values!$F9),"",Values!U9)</f>
        <v>https://raw.githubusercontent.com/PatrickVibild/TellusAmazonPictures/master/pictures/Lenovo/P52/BL/NOR/9.jpg</v>
      </c>
      <c r="W10" s="30"/>
      <c r="X10" s="30"/>
      <c r="Y10" s="32"/>
      <c r="Z10" s="30"/>
      <c r="AA10" s="2" t="str">
        <f>IF(ISBLANK(Values!E9),"",Values!$B$20)</f>
        <v>PartialUpdate</v>
      </c>
      <c r="AI10" s="34"/>
      <c r="AJ10" s="35"/>
      <c r="AT10" s="28"/>
      <c r="FO10" s="28"/>
      <c r="GK10" s="66">
        <f>K10</f>
        <v>0</v>
      </c>
    </row>
    <row r="11" spans="1:193" ht="16" x14ac:dyDescent="0.2">
      <c r="A11" s="2" t="str">
        <f>IF(ISBLANK(Values!E10),"",IF(Values!$B$37="EU","computercomponent","computer"))</f>
        <v>computer</v>
      </c>
      <c r="B11" s="33" t="str">
        <f>IF(ISBLANK(Values!E10),"",Values!F10)</f>
        <v>Lenovo P52 Silvers - BE</v>
      </c>
      <c r="C11" s="30"/>
      <c r="D11" s="29">
        <f>IF(ISBLANK(Values!E10),"",Values!E10)</f>
        <v>5714401522072</v>
      </c>
      <c r="E11" s="2" t="str">
        <f>IF(ISBLANK(Values!E10),"","EAN")</f>
        <v>EAN</v>
      </c>
      <c r="F11" s="28"/>
      <c r="G11" s="30"/>
      <c r="J11" s="32"/>
      <c r="K11" s="28"/>
      <c r="L11" s="28"/>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4"/>
      <c r="AJ11" s="35"/>
      <c r="AT11" s="28"/>
      <c r="FO11" s="28"/>
      <c r="GK11" s="66">
        <f>K11</f>
        <v>0</v>
      </c>
    </row>
    <row r="12" spans="1:193" ht="16" x14ac:dyDescent="0.2">
      <c r="A12" s="2" t="str">
        <f>IF(ISBLANK(Values!E11),"",IF(Values!$B$37="EU","computercomponent","computer"))</f>
        <v>computer</v>
      </c>
      <c r="B12" s="33" t="str">
        <f>IF(ISBLANK(Values!E11),"",Values!F11)</f>
        <v>Lenovo P52 Silver - BG</v>
      </c>
      <c r="C12" s="30"/>
      <c r="D12" s="29">
        <f>IF(ISBLANK(Values!E11),"",Values!E11)</f>
        <v>5714401522089</v>
      </c>
      <c r="E12" s="2" t="str">
        <f>IF(ISBLANK(Values!E11),"","EAN")</f>
        <v>EAN</v>
      </c>
      <c r="F12" s="28"/>
      <c r="G12" s="30"/>
      <c r="J12" s="32"/>
      <c r="K12" s="28"/>
      <c r="L12" s="28"/>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4"/>
      <c r="AJ12" s="35"/>
      <c r="AT12" s="28"/>
      <c r="FO12" s="28"/>
      <c r="GK12" s="66">
        <f>K12</f>
        <v>0</v>
      </c>
    </row>
    <row r="13" spans="1:193" ht="16" x14ac:dyDescent="0.2">
      <c r="A13" s="2" t="str">
        <f>IF(ISBLANK(Values!E12),"",IF(Values!$B$37="EU","computercomponent","computer"))</f>
        <v>computer</v>
      </c>
      <c r="B13" s="33" t="str">
        <f>IF(ISBLANK(Values!E12),"",Values!F12)</f>
        <v>Lenovo P52 Silver - CZ</v>
      </c>
      <c r="C13" s="30"/>
      <c r="D13" s="29">
        <f>IF(ISBLANK(Values!E12),"",Values!E12)</f>
        <v>5714401522096</v>
      </c>
      <c r="E13" s="2" t="str">
        <f>IF(ISBLANK(Values!E12),"","EAN")</f>
        <v>EAN</v>
      </c>
      <c r="F13" s="28"/>
      <c r="G13" s="30"/>
      <c r="J13" s="32"/>
      <c r="K13" s="28"/>
      <c r="L13" s="28"/>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4"/>
      <c r="AJ13" s="35"/>
      <c r="AT13" s="28"/>
      <c r="FO13" s="28"/>
      <c r="GK13" s="66">
        <f>K13</f>
        <v>0</v>
      </c>
    </row>
    <row r="14" spans="1:193" ht="16" x14ac:dyDescent="0.2">
      <c r="A14" s="2" t="str">
        <f>IF(ISBLANK(Values!E13),"",IF(Values!$B$37="EU","computercomponent","computer"))</f>
        <v>computer</v>
      </c>
      <c r="B14" s="33" t="str">
        <f>IF(ISBLANK(Values!E13),"",Values!F13)</f>
        <v>Lenovo P52 Silver - DK</v>
      </c>
      <c r="C14" s="30"/>
      <c r="D14" s="29">
        <f>IF(ISBLANK(Values!E13),"",Values!E13)</f>
        <v>5714401522102</v>
      </c>
      <c r="E14" s="2" t="str">
        <f>IF(ISBLANK(Values!E13),"","EAN")</f>
        <v>EAN</v>
      </c>
      <c r="F14" s="28"/>
      <c r="G14" s="30"/>
      <c r="J14" s="32"/>
      <c r="K14" s="28"/>
      <c r="L14" s="28"/>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4"/>
      <c r="AJ14" s="35"/>
      <c r="AT14" s="28"/>
      <c r="FO14" s="28"/>
      <c r="GK14" s="66">
        <f>K14</f>
        <v>0</v>
      </c>
    </row>
    <row r="15" spans="1:193" ht="16" x14ac:dyDescent="0.2">
      <c r="A15" s="2" t="str">
        <f>IF(ISBLANK(Values!E14),"",IF(Values!$B$37="EU","computercomponent","computer"))</f>
        <v>computer</v>
      </c>
      <c r="B15" s="33" t="str">
        <f>IF(ISBLANK(Values!E14),"",Values!F14)</f>
        <v>Lenovo P52 Silver - HU</v>
      </c>
      <c r="C15" s="30"/>
      <c r="D15" s="29">
        <f>IF(ISBLANK(Values!E14),"",Values!E14)</f>
        <v>5714401522119</v>
      </c>
      <c r="E15" s="2" t="str">
        <f>IF(ISBLANK(Values!E14),"","EAN")</f>
        <v>EAN</v>
      </c>
      <c r="F15" s="28"/>
      <c r="G15" s="30"/>
      <c r="J15" s="32"/>
      <c r="K15" s="28"/>
      <c r="L15" s="28"/>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4"/>
      <c r="AJ15" s="35"/>
      <c r="AT15" s="28"/>
      <c r="FO15" s="28"/>
      <c r="GK15" s="66">
        <f>K15</f>
        <v>0</v>
      </c>
    </row>
    <row r="16" spans="1:193" ht="16" x14ac:dyDescent="0.2">
      <c r="A16" s="2" t="str">
        <f>IF(ISBLANK(Values!E15),"",IF(Values!$B$37="EU","computercomponent","computer"))</f>
        <v>computer</v>
      </c>
      <c r="B16" s="33" t="str">
        <f>IF(ISBLANK(Values!E15),"",Values!F15)</f>
        <v>Lenovo P52 Silver - NL</v>
      </c>
      <c r="C16" s="30"/>
      <c r="D16" s="29">
        <f>IF(ISBLANK(Values!E15),"",Values!E15)</f>
        <v>5714401522126</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4"/>
      <c r="AJ16" s="35"/>
      <c r="AT16" s="28"/>
      <c r="FO16" s="28"/>
      <c r="GK16" s="66">
        <f>K16</f>
        <v>0</v>
      </c>
    </row>
    <row r="17" spans="1:193" ht="16" x14ac:dyDescent="0.2">
      <c r="A17" s="2" t="str">
        <f>IF(ISBLANK(Values!E16),"",IF(Values!$B$37="EU","computercomponent","computer"))</f>
        <v>computer</v>
      </c>
      <c r="B17" s="33" t="str">
        <f>IF(ISBLANK(Values!E16),"",Values!F16)</f>
        <v>Lenovo P52 Silver - NO</v>
      </c>
      <c r="C17" s="30"/>
      <c r="D17" s="29">
        <f>IF(ISBLANK(Values!E16),"",Values!E16)</f>
        <v>5714401522133</v>
      </c>
      <c r="E17" s="2" t="str">
        <f>IF(ISBLANK(Values!E16),"","EAN")</f>
        <v>EAN</v>
      </c>
      <c r="F17" s="28"/>
      <c r="G17" s="30"/>
      <c r="J17" s="32"/>
      <c r="K17" s="28"/>
      <c r="L17" s="28"/>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4"/>
      <c r="AJ17" s="35"/>
      <c r="AT17" s="28"/>
      <c r="FO17" s="28"/>
      <c r="GK17" s="66">
        <f>K17</f>
        <v>0</v>
      </c>
    </row>
    <row r="18" spans="1:193" ht="16" x14ac:dyDescent="0.2">
      <c r="A18" s="2" t="str">
        <f>IF(ISBLANK(Values!E17),"",IF(Values!$B$37="EU","computercomponent","computer"))</f>
        <v>computer</v>
      </c>
      <c r="B18" s="33" t="str">
        <f>IF(ISBLANK(Values!E17),"",Values!F17)</f>
        <v>Lenovo P52 Silver - PL</v>
      </c>
      <c r="C18" s="30"/>
      <c r="D18" s="29">
        <f>IF(ISBLANK(Values!E17),"",Values!E17)</f>
        <v>5714401522140</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4"/>
      <c r="AJ18" s="35"/>
      <c r="AT18" s="28"/>
      <c r="FO18" s="28"/>
      <c r="GK18" s="66">
        <f>K18</f>
        <v>0</v>
      </c>
    </row>
    <row r="19" spans="1:193" ht="16" x14ac:dyDescent="0.2">
      <c r="A19" s="2" t="str">
        <f>IF(ISBLANK(Values!E18),"",IF(Values!$B$37="EU","computercomponent","computer"))</f>
        <v>computer</v>
      </c>
      <c r="B19" s="33" t="str">
        <f>IF(ISBLANK(Values!E18),"",Values!F18)</f>
        <v>Lenovo P52 Silver - PT</v>
      </c>
      <c r="C19" s="30"/>
      <c r="D19" s="29">
        <f>IF(ISBLANK(Values!E18),"",Values!E18)</f>
        <v>5714401522157</v>
      </c>
      <c r="E19" s="2" t="str">
        <f>IF(ISBLANK(Values!E18),"","EAN")</f>
        <v>EAN</v>
      </c>
      <c r="F19" s="28"/>
      <c r="G19" s="30"/>
      <c r="J19" s="32"/>
      <c r="K19" s="28"/>
      <c r="L19" s="28"/>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4"/>
      <c r="AJ19" s="35"/>
      <c r="AT19" s="28"/>
      <c r="FO19" s="28"/>
      <c r="GK19" s="66">
        <f>K19</f>
        <v>0</v>
      </c>
    </row>
    <row r="20" spans="1:193" ht="16" x14ac:dyDescent="0.2">
      <c r="A20" s="2" t="str">
        <f>IF(ISBLANK(Values!E19),"",IF(Values!$B$37="EU","computercomponent","computer"))</f>
        <v>computer</v>
      </c>
      <c r="B20" s="33" t="str">
        <f>IF(ISBLANK(Values!E19),"",Values!F19)</f>
        <v>Lenovo P52 Silver - SE/FI</v>
      </c>
      <c r="C20" s="30"/>
      <c r="D20" s="29">
        <f>IF(ISBLANK(Values!E19),"",Values!E19)</f>
        <v>5714401522164</v>
      </c>
      <c r="E20" s="2" t="str">
        <f>IF(ISBLANK(Values!E19),"","EAN")</f>
        <v>EAN</v>
      </c>
      <c r="F20" s="28"/>
      <c r="G20" s="30"/>
      <c r="J20" s="32"/>
      <c r="K20" s="28"/>
      <c r="L20" s="28"/>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4"/>
      <c r="AJ20" s="35"/>
      <c r="AT20" s="28"/>
      <c r="FO20" s="28"/>
      <c r="GK20" s="66">
        <f>K20</f>
        <v>0</v>
      </c>
    </row>
    <row r="21" spans="1:193" ht="16" x14ac:dyDescent="0.2">
      <c r="A21" s="2" t="str">
        <f>IF(ISBLANK(Values!E20),"",IF(Values!$B$37="EU","computercomponent","computer"))</f>
        <v>computer</v>
      </c>
      <c r="B21" s="33" t="str">
        <f>IF(ISBLANK(Values!E20),"",Values!F20)</f>
        <v>Lenovo P52 Silver - CH</v>
      </c>
      <c r="C21" s="30"/>
      <c r="D21" s="29">
        <f>IF(ISBLANK(Values!E20),"",Values!E20)</f>
        <v>5714401522171</v>
      </c>
      <c r="E21" s="2" t="str">
        <f>IF(ISBLANK(Values!E20),"","EAN")</f>
        <v>EAN</v>
      </c>
      <c r="F21" s="28"/>
      <c r="G21" s="30"/>
      <c r="J21" s="32"/>
      <c r="K21" s="28"/>
      <c r="L21" s="28"/>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4"/>
      <c r="AJ21" s="35"/>
      <c r="AT21" s="28"/>
      <c r="FO21" s="28"/>
      <c r="GK21" s="66">
        <f>K21</f>
        <v>0</v>
      </c>
    </row>
    <row r="22" spans="1:193" ht="16" x14ac:dyDescent="0.2">
      <c r="A22" s="2" t="str">
        <f>IF(ISBLANK(Values!E21),"",IF(Values!$B$37="EU","computercomponent","computer"))</f>
        <v>computer</v>
      </c>
      <c r="B22" s="33" t="str">
        <f>IF(ISBLANK(Values!E21),"",Values!F21)</f>
        <v>Lenovo P52 Silver - US INT</v>
      </c>
      <c r="C22" s="30"/>
      <c r="D22" s="29">
        <f>IF(ISBLANK(Values!E21),"",Values!E21)</f>
        <v>5714401522188</v>
      </c>
      <c r="E22" s="2" t="str">
        <f>IF(ISBLANK(Values!E21),"","EAN")</f>
        <v>EAN</v>
      </c>
      <c r="F22" s="28"/>
      <c r="G22" s="30"/>
      <c r="J22" s="32"/>
      <c r="K22" s="28"/>
      <c r="L22" s="28"/>
      <c r="M22" s="28" t="str">
        <f>IF(ISBLANK(Values!E21),"",Values!$M21)</f>
        <v>https://raw.githubusercontent.com/PatrickVibild/TellusAmazonPictures/master/pictures/Lenovo/P52/BL/USI/1.jpg</v>
      </c>
      <c r="N22" s="28" t="str">
        <f>IF(ISBLANK(Values!$F21),"",Values!N21)</f>
        <v>https://raw.githubusercontent.com/PatrickVibild/TellusAmazonPictures/master/pictures/Lenovo/P52/BL/USI/2.jpg</v>
      </c>
      <c r="O22" s="28" t="str">
        <f>IF(ISBLANK(Values!$F21),"",Values!O21)</f>
        <v>https://raw.githubusercontent.com/PatrickVibild/TellusAmazonPictures/master/pictures/Lenovo/P52/BL/USI/3.jpg</v>
      </c>
      <c r="P22" s="28" t="str">
        <f>IF(ISBLANK(Values!$F21),"",Values!P21)</f>
        <v>https://raw.githubusercontent.com/PatrickVibild/TellusAmazonPictures/master/pictures/Lenovo/P52/BL/USI/4.jpg</v>
      </c>
      <c r="Q22" s="28" t="str">
        <f>IF(ISBLANK(Values!$F21),"",Values!Q21)</f>
        <v>https://raw.githubusercontent.com/PatrickVibild/TellusAmazonPictures/master/pictures/Lenovo/P52/BL/USI/5.jpg</v>
      </c>
      <c r="R22" s="28" t="str">
        <f>IF(ISBLANK(Values!$F21),"",Values!R21)</f>
        <v>https://raw.githubusercontent.com/PatrickVibild/TellusAmazonPictures/master/pictures/Lenovo/P52/BL/USI/6.jpg</v>
      </c>
      <c r="S22" s="28" t="str">
        <f>IF(ISBLANK(Values!$F21),"",Values!S21)</f>
        <v>https://raw.githubusercontent.com/PatrickVibild/TellusAmazonPictures/master/pictures/Lenovo/P52/BL/USI/7.jpg</v>
      </c>
      <c r="T22" s="28" t="str">
        <f>IF(ISBLANK(Values!$F21),"",Values!T21)</f>
        <v>https://raw.githubusercontent.com/PatrickVibild/TellusAmazonPictures/master/pictures/Lenovo/P52/BL/USI/8.jpg</v>
      </c>
      <c r="U22" s="28" t="str">
        <f>IF(ISBLANK(Values!$F21),"",Values!U21)</f>
        <v>https://raw.githubusercontent.com/PatrickVibild/TellusAmazonPictures/master/pictures/Lenovo/P52/BL/USI/9.jpg</v>
      </c>
      <c r="W22" s="30"/>
      <c r="X22" s="30"/>
      <c r="Y22" s="32"/>
      <c r="Z22" s="30"/>
      <c r="AA22" s="2" t="str">
        <f>IF(ISBLANK(Values!E21),"",Values!$B$20)</f>
        <v>PartialUpdate</v>
      </c>
      <c r="AI22" s="34"/>
      <c r="AJ22" s="35"/>
      <c r="AT22" s="28"/>
      <c r="FO22" s="28"/>
      <c r="GK22" s="66">
        <f>K22</f>
        <v>0</v>
      </c>
    </row>
    <row r="23" spans="1:193" s="36" customFormat="1" ht="16" x14ac:dyDescent="0.2">
      <c r="A23" s="2" t="str">
        <f>IF(ISBLANK(Values!E22),"",IF(Values!$B$37="EU","computercomponent","computer"))</f>
        <v>computer</v>
      </c>
      <c r="B23" s="33" t="str">
        <f>IF(ISBLANK(Values!E22),"",Values!F22)</f>
        <v>Lenovo P52 Silver - RUS</v>
      </c>
      <c r="C23" s="30"/>
      <c r="D23" s="29">
        <f>IF(ISBLANK(Values!E22),"",Values!E22)</f>
        <v>5714401522195</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7">
        <f>K23</f>
        <v>0</v>
      </c>
    </row>
    <row r="24" spans="1:193" s="36" customFormat="1" ht="16" x14ac:dyDescent="0.2">
      <c r="A24" s="2" t="str">
        <f>IF(ISBLANK(Values!E23),"",IF(Values!$B$37="EU","computercomponent","computer"))</f>
        <v>computer</v>
      </c>
      <c r="B24" s="33" t="str">
        <f>IF(ISBLANK(Values!E23),"",Values!F23)</f>
        <v>Lenovo P52 Silver - US</v>
      </c>
      <c r="C24" s="30"/>
      <c r="D24" s="29">
        <f>IF(ISBLANK(Values!E23),"",Values!E23)</f>
        <v>5714401522201</v>
      </c>
      <c r="E24" s="2" t="str">
        <f>IF(ISBLANK(Values!E23),"","EAN")</f>
        <v>EAN</v>
      </c>
      <c r="F24" s="28"/>
      <c r="G24" s="37"/>
      <c r="H24" s="2"/>
      <c r="I24" s="2"/>
      <c r="J24" s="32"/>
      <c r="K24" s="28"/>
      <c r="L24" s="28"/>
      <c r="M24" s="28" t="str">
        <f>IF(ISBLANK(Values!E23),"",Values!$M23)</f>
        <v>https://raw.githubusercontent.com/PatrickVibild/TellusAmazonPictures/master/pictures/Lenovo/P52/BL/US/1.jpg</v>
      </c>
      <c r="N24" s="28" t="str">
        <f>IF(ISBLANK(Values!$F23),"",Values!N23)</f>
        <v>https://raw.githubusercontent.com/PatrickVibild/TellusAmazonPictures/master/pictures/Lenovo/P52/BL/US/2.jpg</v>
      </c>
      <c r="O24" s="28" t="str">
        <f>IF(ISBLANK(Values!$F23),"",Values!O23)</f>
        <v>https://raw.githubusercontent.com/PatrickVibild/TellusAmazonPictures/master/pictures/Lenovo/P52/BL/US/3.jpg</v>
      </c>
      <c r="P24" s="28" t="str">
        <f>IF(ISBLANK(Values!$F23),"",Values!P23)</f>
        <v>https://raw.githubusercontent.com/PatrickVibild/TellusAmazonPictures/master/pictures/Lenovo/P52/BL/US/4.jpg</v>
      </c>
      <c r="Q24" s="28" t="str">
        <f>IF(ISBLANK(Values!$F23),"",Values!Q23)</f>
        <v>https://raw.githubusercontent.com/PatrickVibild/TellusAmazonPictures/master/pictures/Lenovo/P52/BL/US/5.jpg</v>
      </c>
      <c r="R24" s="28" t="str">
        <f>IF(ISBLANK(Values!$F23),"",Values!R23)</f>
        <v>https://raw.githubusercontent.com/PatrickVibild/TellusAmazonPictures/master/pictures/Lenovo/P52/BL/US/6.jpg</v>
      </c>
      <c r="S24" s="28" t="str">
        <f>IF(ISBLANK(Values!$F23),"",Values!S23)</f>
        <v>https://raw.githubusercontent.com/PatrickVibild/TellusAmazonPictures/master/pictures/Lenovo/P52/BL/US/7.jpg</v>
      </c>
      <c r="T24" s="28" t="str">
        <f>IF(ISBLANK(Values!$F23),"",Values!T23)</f>
        <v>https://raw.githubusercontent.com/PatrickVibild/TellusAmazonPictures/master/pictures/Lenovo/P52/BL/US/8.jpg</v>
      </c>
      <c r="U24" s="28" t="str">
        <f>IF(ISBLANK(Values!$F23),"",Values!U23)</f>
        <v>https://raw.githubusercontent.com/PatrickVibild/TellusAmazonPictures/master/pictures/Lenovo/P52/BL/US/9.jpg</v>
      </c>
      <c r="V24" s="2"/>
      <c r="W24" s="30"/>
      <c r="X24" s="30"/>
      <c r="Y24" s="32"/>
      <c r="Z24" s="30"/>
      <c r="AA24" s="2" t="str">
        <f>IF(ISBLANK(Values!E23),"",Values!$B$20)</f>
        <v>PartialUpdate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7">
        <f>K24</f>
        <v>0</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c r="X25" s="30"/>
      <c r="Y25" s="32"/>
      <c r="Z25" s="30"/>
      <c r="AA25" s="2" t="str">
        <f>IF(ISBLANK(Values!E24),"",Values!$B$20)</f>
        <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7"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c r="X26" s="30"/>
      <c r="Y26" s="32"/>
      <c r="Z26" s="30"/>
      <c r="AA26" s="2" t="str">
        <f>IF(ISBLANK(Values!E25),"",Values!$B$20)</f>
        <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7"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c r="X27" s="30"/>
      <c r="Y27" s="32"/>
      <c r="Z27" s="30"/>
      <c r="AA27" s="2" t="str">
        <f>IF(ISBLANK(Values!E26),"",Values!$B$20)</f>
        <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7"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c r="X28" s="30"/>
      <c r="Y28" s="32"/>
      <c r="Z28" s="30"/>
      <c r="AA28" s="2" t="str">
        <f>IF(ISBLANK(Values!E27),"",Values!$B$20)</f>
        <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7"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c r="X29" s="30"/>
      <c r="Y29" s="32"/>
      <c r="Z29" s="30"/>
      <c r="AA29" s="2" t="str">
        <f>IF(ISBLANK(Values!E28),"",Values!$B$20)</f>
        <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7"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c r="X30" s="30"/>
      <c r="Y30" s="32"/>
      <c r="Z30" s="30"/>
      <c r="AA30" s="2" t="str">
        <f>IF(ISBLANK(Values!E29),"",Values!$B$20)</f>
        <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7"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7"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
      </c>
      <c r="AB32" s="2"/>
      <c r="AC32" s="2"/>
      <c r="AD32" s="2"/>
      <c r="AE32" s="2"/>
      <c r="AF32" s="2"/>
      <c r="AG32" s="2"/>
      <c r="AH32" s="2"/>
      <c r="AI32" s="34"/>
      <c r="AJ32" s="35"/>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7"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
      </c>
      <c r="AB33" s="2"/>
      <c r="AC33" s="2"/>
      <c r="AD33" s="2"/>
      <c r="AE33" s="2"/>
      <c r="AF33" s="2"/>
      <c r="AG33" s="2"/>
      <c r="AH33" s="2"/>
      <c r="AI33" s="34"/>
      <c r="AJ33" s="35"/>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7"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
      </c>
      <c r="AB34" s="2"/>
      <c r="AC34" s="2"/>
      <c r="AD34" s="2"/>
      <c r="AE34" s="2"/>
      <c r="AF34" s="2"/>
      <c r="AG34" s="2"/>
      <c r="AH34" s="2"/>
      <c r="AI34" s="34"/>
      <c r="AJ34" s="35"/>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7"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
      </c>
      <c r="AB35" s="2"/>
      <c r="AC35" s="2"/>
      <c r="AD35" s="2"/>
      <c r="AE35" s="2"/>
      <c r="AF35" s="2"/>
      <c r="AG35" s="2"/>
      <c r="AH35" s="2"/>
      <c r="AI35" s="34"/>
      <c r="AJ35" s="35"/>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7"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
      </c>
      <c r="AB36" s="2"/>
      <c r="AC36" s="2"/>
      <c r="AD36" s="2"/>
      <c r="AE36" s="2"/>
      <c r="AF36" s="2"/>
      <c r="AG36" s="2"/>
      <c r="AH36" s="2"/>
      <c r="AI36" s="34"/>
      <c r="AJ36" s="35"/>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7"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c r="AC37" s="2"/>
      <c r="AD37" s="2"/>
      <c r="AE37" s="2"/>
      <c r="AF37" s="2"/>
      <c r="AG37" s="2"/>
      <c r="AH37" s="2"/>
      <c r="AI37" s="34"/>
      <c r="AJ37" s="35"/>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7"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c r="AC38" s="2"/>
      <c r="AD38" s="2"/>
      <c r="AE38" s="2"/>
      <c r="AF38" s="2"/>
      <c r="AG38" s="2"/>
      <c r="AH38" s="2"/>
      <c r="AI38" s="34"/>
      <c r="AJ38" s="35"/>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7"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c r="AC39" s="2"/>
      <c r="AD39" s="2"/>
      <c r="AE39" s="2"/>
      <c r="AF39" s="2"/>
      <c r="AG39" s="2"/>
      <c r="AH39" s="2"/>
      <c r="AI39" s="34"/>
      <c r="AJ39" s="35"/>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7"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c r="AC40" s="2"/>
      <c r="AD40" s="2"/>
      <c r="AE40" s="2"/>
      <c r="AF40" s="2"/>
      <c r="AG40" s="2"/>
      <c r="AH40" s="2"/>
      <c r="AI40" s="34"/>
      <c r="AJ40" s="35"/>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7"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c r="AC41" s="2"/>
      <c r="AD41" s="2"/>
      <c r="AE41" s="2"/>
      <c r="AF41" s="2"/>
      <c r="AG41" s="2"/>
      <c r="AH41" s="2"/>
      <c r="AI41" s="34"/>
      <c r="AJ41" s="35"/>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7"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I42" s="34"/>
      <c r="AJ42" s="35"/>
      <c r="AT42" s="28"/>
      <c r="FO42" s="28"/>
      <c r="GK42" s="66"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I43" s="34"/>
      <c r="AJ43" s="35"/>
      <c r="AT43" s="28"/>
      <c r="FO43" s="28"/>
      <c r="GK43" s="66"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I44" s="34"/>
      <c r="AJ44" s="35"/>
      <c r="AT44" s="28"/>
      <c r="FO44" s="28"/>
      <c r="GK44" s="66"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I45" s="34"/>
      <c r="AJ45" s="35"/>
      <c r="AT45" s="28"/>
      <c r="FO45" s="28"/>
      <c r="GK45" s="66"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I46" s="34"/>
      <c r="AJ46" s="35"/>
      <c r="AT46" s="28"/>
      <c r="FO46" s="28"/>
      <c r="GK46" s="66"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I47" s="34"/>
      <c r="AJ47" s="35"/>
      <c r="AT47" s="28"/>
      <c r="FO47" s="28"/>
      <c r="GK47" s="66"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I48" s="34"/>
      <c r="AJ48" s="35"/>
      <c r="AT48" s="28"/>
      <c r="FO48" s="28"/>
      <c r="GK48" s="66"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I49" s="34"/>
      <c r="AJ49" s="35"/>
      <c r="AT49" s="28"/>
      <c r="FO49" s="28"/>
      <c r="GK49" s="66"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I50" s="34"/>
      <c r="AJ50" s="35"/>
      <c r="AT50" s="28"/>
      <c r="FO50" s="28"/>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I51" s="34"/>
      <c r="AJ51" s="35"/>
      <c r="AT51" s="28"/>
      <c r="FO51" s="28"/>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I52" s="34"/>
      <c r="AJ52" s="35"/>
      <c r="AT52" s="28"/>
      <c r="FO52" s="28"/>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I53" s="34"/>
      <c r="AJ53" s="35"/>
      <c r="AT53" s="28"/>
      <c r="FO53" s="28"/>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I54" s="34"/>
      <c r="AJ54" s="35"/>
      <c r="AT54" s="28"/>
      <c r="FO54" s="28"/>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I55" s="34"/>
      <c r="AJ55" s="35"/>
      <c r="AT55" s="28"/>
      <c r="FO55" s="28"/>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I56" s="34"/>
      <c r="AJ56" s="35"/>
      <c r="AT56" s="28"/>
      <c r="FO56" s="28"/>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I57" s="34"/>
      <c r="AJ57" s="35"/>
      <c r="AT57" s="28"/>
      <c r="FO57" s="28"/>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I58" s="34"/>
      <c r="AJ58" s="35"/>
      <c r="AT58" s="28"/>
      <c r="FO58" s="28"/>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I59" s="34"/>
      <c r="AJ59" s="35"/>
      <c r="AT59" s="28"/>
      <c r="FO59" s="28"/>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I60" s="34"/>
      <c r="AJ60" s="35"/>
      <c r="AT60" s="28"/>
      <c r="FO60" s="28"/>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I61" s="34"/>
      <c r="AJ61" s="35"/>
      <c r="AT61" s="28"/>
      <c r="FO61" s="28"/>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I62" s="34"/>
      <c r="AJ62" s="35"/>
      <c r="AT62" s="28"/>
      <c r="FO62" s="28"/>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I63" s="34"/>
      <c r="AJ63" s="35"/>
      <c r="AT63" s="28"/>
      <c r="FO63" s="28"/>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I64" s="34"/>
      <c r="AJ64" s="35"/>
      <c r="AT64" s="28"/>
      <c r="FO64" s="28"/>
    </row>
    <row r="65" spans="1:171"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I65" s="34"/>
      <c r="AJ65" s="35"/>
      <c r="AT65" s="28"/>
      <c r="FO65" s="28"/>
    </row>
    <row r="66" spans="1:171"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I66" s="34"/>
      <c r="AJ66" s="35"/>
      <c r="AT66" s="28"/>
      <c r="FO66" s="28"/>
    </row>
    <row r="67" spans="1:171"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I67" s="34"/>
      <c r="AJ67" s="35"/>
      <c r="AT67" s="28"/>
      <c r="FO67" s="28"/>
    </row>
    <row r="68" spans="1:171"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I68" s="34"/>
      <c r="AJ68" s="35"/>
      <c r="AT68" s="28"/>
      <c r="FO68" s="28"/>
    </row>
    <row r="69" spans="1:171"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I69" s="34"/>
      <c r="AJ69" s="35"/>
      <c r="AT69" s="28"/>
      <c r="FO69" s="28"/>
    </row>
    <row r="70" spans="1:171"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I70" s="34"/>
      <c r="AJ70" s="35"/>
      <c r="AT70" s="28"/>
      <c r="FO70" s="28"/>
    </row>
    <row r="71" spans="1:171"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I71" s="34"/>
      <c r="AJ71" s="35"/>
      <c r="AT71" s="28"/>
      <c r="FO71" s="28"/>
    </row>
    <row r="72" spans="1:171"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I72" s="34"/>
      <c r="AJ72" s="35"/>
      <c r="AT72" s="28"/>
      <c r="FO72" s="28"/>
    </row>
    <row r="73" spans="1:171"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4"/>
      <c r="AJ73" s="35"/>
      <c r="AT73" s="28"/>
      <c r="FO73" s="28"/>
    </row>
    <row r="74" spans="1:171"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4"/>
      <c r="AJ74" s="35"/>
      <c r="AT74" s="28"/>
      <c r="FO74" s="28"/>
    </row>
    <row r="75" spans="1:171"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4"/>
      <c r="AJ75" s="35"/>
      <c r="AT75" s="28"/>
      <c r="FO75" s="28"/>
    </row>
    <row r="76" spans="1:171"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4"/>
      <c r="AJ76" s="35"/>
      <c r="AT76" s="28"/>
      <c r="FO76" s="28"/>
    </row>
    <row r="77" spans="1:171"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4"/>
      <c r="AJ77" s="35"/>
      <c r="AT77" s="28"/>
      <c r="FO77" s="28"/>
    </row>
    <row r="78" spans="1:171"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4"/>
      <c r="AJ78" s="35"/>
      <c r="AT78" s="28"/>
      <c r="FO78" s="28"/>
    </row>
    <row r="79" spans="1:171"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4"/>
      <c r="AJ79" s="35"/>
      <c r="AT79" s="28"/>
      <c r="FO79" s="28"/>
    </row>
    <row r="80" spans="1:171"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4"/>
      <c r="AJ80" s="35"/>
      <c r="AT80" s="28"/>
      <c r="FO80" s="28"/>
    </row>
    <row r="81" spans="1:171"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4"/>
      <c r="AJ81" s="35"/>
      <c r="AT81" s="28"/>
      <c r="FO81" s="28"/>
    </row>
    <row r="82" spans="1:171"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4"/>
      <c r="AJ82" s="35"/>
      <c r="AT82" s="28"/>
      <c r="FO82" s="28"/>
    </row>
    <row r="83" spans="1:171"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4"/>
      <c r="AJ83" s="35"/>
      <c r="AT83" s="28"/>
      <c r="FO83" s="28"/>
    </row>
    <row r="84" spans="1:171"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4"/>
      <c r="AJ84" s="35"/>
      <c r="AT84" s="28"/>
      <c r="FO84" s="28"/>
    </row>
    <row r="85" spans="1:171"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4"/>
      <c r="AJ85" s="35"/>
      <c r="AT85" s="28"/>
      <c r="FO85" s="28"/>
    </row>
    <row r="86" spans="1:171"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4"/>
      <c r="AJ86" s="35"/>
      <c r="AT86" s="28"/>
      <c r="FO86" s="28"/>
    </row>
    <row r="87" spans="1:171"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4"/>
      <c r="AJ87" s="35"/>
      <c r="AT87" s="28"/>
      <c r="FO87" s="28"/>
    </row>
    <row r="88" spans="1:171"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4"/>
      <c r="AJ88" s="35"/>
      <c r="AT88" s="28"/>
      <c r="FO88" s="28"/>
    </row>
    <row r="89" spans="1:171"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4"/>
      <c r="AJ89" s="35"/>
      <c r="AT89" s="28"/>
      <c r="FO89" s="28"/>
    </row>
    <row r="90" spans="1:171"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4"/>
      <c r="AJ90" s="35"/>
      <c r="AT90" s="28"/>
      <c r="FO90" s="28"/>
    </row>
    <row r="91" spans="1:171"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4"/>
      <c r="AJ91" s="35"/>
      <c r="AT91" s="28"/>
      <c r="FO91" s="28"/>
    </row>
    <row r="92" spans="1:171"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4"/>
      <c r="AJ92" s="35"/>
      <c r="AT92" s="28"/>
      <c r="FO92" s="28"/>
    </row>
    <row r="93" spans="1:171"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4"/>
      <c r="AJ93" s="35"/>
      <c r="AT93" s="28"/>
      <c r="FO93" s="28"/>
    </row>
    <row r="94" spans="1:171"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4"/>
      <c r="AJ94" s="35"/>
      <c r="AT94" s="28"/>
      <c r="FO94" s="28"/>
    </row>
    <row r="95" spans="1:171"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4"/>
      <c r="AJ95" s="35"/>
      <c r="AT95" s="28"/>
      <c r="FO95" s="28"/>
    </row>
    <row r="96" spans="1:171"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4"/>
      <c r="AJ96" s="35"/>
      <c r="AT96" s="28"/>
      <c r="FO96" s="28"/>
    </row>
    <row r="97" spans="1:171"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4"/>
      <c r="AJ97" s="35"/>
      <c r="AT97" s="28"/>
      <c r="FO97" s="28"/>
    </row>
    <row r="98" spans="1:171"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4"/>
      <c r="AJ98" s="35"/>
      <c r="AT98" s="28"/>
      <c r="FO98" s="28"/>
    </row>
    <row r="99" spans="1:171"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4"/>
      <c r="AJ99" s="35"/>
      <c r="AT99" s="28"/>
      <c r="FO99" s="28"/>
    </row>
    <row r="100" spans="1:171"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4"/>
      <c r="AJ100" s="35"/>
      <c r="AT100" s="28"/>
      <c r="FO100" s="28"/>
    </row>
    <row r="101" spans="1:171"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4"/>
      <c r="AJ101" s="35"/>
      <c r="AT101" s="28"/>
      <c r="FO101" s="28"/>
    </row>
    <row r="102" spans="1:171"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4"/>
      <c r="AJ102" s="35"/>
      <c r="AT102" s="28"/>
      <c r="FO102" s="28"/>
    </row>
    <row r="103" spans="1:171"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4"/>
      <c r="AJ103" s="35"/>
      <c r="AT103" s="28"/>
      <c r="FO103" s="28"/>
    </row>
    <row r="104" spans="1:171"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4"/>
      <c r="AJ104" s="35"/>
      <c r="AT104" s="28"/>
      <c r="FO104" s="28"/>
    </row>
    <row r="105" spans="1:171"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4"/>
      <c r="AJ105" s="35"/>
      <c r="AT105" s="28"/>
      <c r="FO105" s="28"/>
    </row>
    <row r="106" spans="1:171"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4"/>
      <c r="AJ106" s="35"/>
      <c r="AT106" s="28"/>
      <c r="FO106" s="28"/>
    </row>
    <row r="107" spans="1:171"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4"/>
      <c r="AJ107" s="35"/>
      <c r="AT107" s="28"/>
      <c r="FO107" s="28"/>
    </row>
    <row r="108" spans="1:171"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4"/>
      <c r="AJ108" s="35"/>
      <c r="AT108" s="28"/>
      <c r="FO108" s="28"/>
    </row>
    <row r="109" spans="1:171"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4"/>
      <c r="AJ109" s="35"/>
      <c r="AT109" s="28"/>
      <c r="FO109" s="28"/>
    </row>
    <row r="110" spans="1:171"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4"/>
      <c r="AJ110" s="35"/>
      <c r="AT110" s="28"/>
      <c r="FO110" s="28"/>
    </row>
    <row r="111" spans="1:171"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4"/>
      <c r="AJ111" s="35"/>
      <c r="AT111" s="28"/>
      <c r="FO111" s="28"/>
    </row>
    <row r="112" spans="1:171"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4"/>
      <c r="AJ112" s="35"/>
      <c r="AT112" s="28"/>
      <c r="FO112" s="28"/>
    </row>
    <row r="113" spans="1:171"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4"/>
      <c r="AJ113" s="35"/>
      <c r="AT113" s="28"/>
      <c r="FO113" s="28"/>
    </row>
    <row r="114" spans="1:171"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4"/>
      <c r="AJ114" s="35"/>
      <c r="AT114" s="28"/>
      <c r="FO114" s="28"/>
    </row>
    <row r="115" spans="1:171"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4"/>
      <c r="AJ115" s="35"/>
      <c r="AT115" s="28"/>
      <c r="FO115" s="28"/>
    </row>
    <row r="116" spans="1:171"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4"/>
      <c r="AJ116" s="35"/>
      <c r="AT116" s="28"/>
      <c r="FO116" s="28"/>
    </row>
    <row r="117" spans="1:171"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4"/>
      <c r="AJ117" s="35"/>
      <c r="AT117" s="28"/>
      <c r="FO117" s="28"/>
    </row>
    <row r="118" spans="1:171"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4"/>
      <c r="AJ118" s="35"/>
      <c r="AT118" s="28"/>
      <c r="FO118" s="28"/>
    </row>
    <row r="119" spans="1:171"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4"/>
      <c r="AJ119" s="35"/>
      <c r="AT119" s="28"/>
      <c r="FO119" s="28"/>
    </row>
    <row r="120" spans="1:171"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4"/>
      <c r="AJ120" s="35"/>
      <c r="AT120" s="28"/>
      <c r="FO120" s="28"/>
    </row>
    <row r="121" spans="1:171"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4"/>
      <c r="AJ121" s="35"/>
      <c r="AT121" s="28"/>
      <c r="FO121" s="28"/>
    </row>
    <row r="122" spans="1:171"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4"/>
      <c r="AJ122" s="35"/>
      <c r="AT122" s="28"/>
      <c r="FO122" s="28"/>
    </row>
    <row r="123" spans="1:171"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4"/>
      <c r="AJ123" s="35"/>
      <c r="AT123" s="28"/>
      <c r="FO123" s="28"/>
    </row>
    <row r="124" spans="1:171"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4"/>
      <c r="AJ124" s="35"/>
      <c r="AT124" s="28"/>
      <c r="FO124" s="28"/>
    </row>
    <row r="125" spans="1:171"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4"/>
      <c r="AJ125" s="35"/>
      <c r="AT125" s="28"/>
      <c r="FO125" s="28"/>
    </row>
    <row r="126" spans="1:171"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4"/>
      <c r="AJ126" s="35"/>
      <c r="AT126" s="28"/>
      <c r="FO126" s="28"/>
    </row>
    <row r="127" spans="1:171"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4"/>
      <c r="AJ127" s="35"/>
      <c r="AT127" s="28"/>
      <c r="FO127" s="28"/>
    </row>
    <row r="128" spans="1:171"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4"/>
      <c r="AJ128" s="35"/>
      <c r="AT128" s="28"/>
      <c r="FO128" s="28"/>
    </row>
    <row r="129" spans="1:171"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4"/>
      <c r="AJ129" s="35"/>
      <c r="AT129" s="28"/>
      <c r="FO129" s="28"/>
    </row>
    <row r="130" spans="1:171"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4"/>
      <c r="AJ130" s="35"/>
      <c r="AT130" s="28"/>
      <c r="FO130" s="28"/>
    </row>
    <row r="131" spans="1:171"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4"/>
      <c r="AJ131" s="35"/>
      <c r="AT131" s="28"/>
      <c r="FO131" s="28"/>
    </row>
    <row r="132" spans="1:171"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4"/>
      <c r="AJ132" s="35"/>
      <c r="AT132" s="28"/>
      <c r="FO132" s="28"/>
    </row>
    <row r="133" spans="1:171"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4"/>
      <c r="AJ133" s="35"/>
      <c r="AT133" s="28"/>
      <c r="FO133" s="28"/>
    </row>
    <row r="134" spans="1:171"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4"/>
      <c r="AJ134" s="35"/>
      <c r="AT134" s="28"/>
      <c r="FO134" s="28"/>
    </row>
    <row r="135" spans="1:171"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4"/>
      <c r="AJ135" s="35"/>
      <c r="AT135" s="28"/>
      <c r="FO135" s="28"/>
    </row>
    <row r="136" spans="1:171"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4"/>
      <c r="AJ136" s="35"/>
      <c r="AT136" s="28"/>
      <c r="FO136" s="28"/>
    </row>
    <row r="137" spans="1:171"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4"/>
      <c r="AJ137" s="35"/>
      <c r="AT137" s="28"/>
      <c r="FO137" s="28"/>
    </row>
    <row r="138" spans="1:171"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4"/>
      <c r="AJ138" s="35"/>
      <c r="AT138" s="28"/>
      <c r="FO138" s="28"/>
    </row>
    <row r="139" spans="1:171"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4"/>
      <c r="AJ139" s="35"/>
      <c r="AT139" s="28"/>
      <c r="FO139" s="28"/>
    </row>
    <row r="140" spans="1:171"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4"/>
      <c r="AJ140" s="35"/>
      <c r="AT140" s="28"/>
      <c r="FO140" s="28"/>
    </row>
    <row r="141" spans="1:171"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4"/>
      <c r="AJ141" s="35"/>
      <c r="AT141" s="28"/>
      <c r="FO141" s="28"/>
    </row>
    <row r="142" spans="1:171"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4"/>
      <c r="AJ142" s="35"/>
      <c r="AT142" s="28"/>
      <c r="FO142" s="28"/>
    </row>
    <row r="143" spans="1:171"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4"/>
      <c r="AJ143" s="35"/>
      <c r="AT143" s="28"/>
      <c r="FO143" s="28"/>
    </row>
    <row r="144" spans="1:171"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4"/>
      <c r="AJ144" s="35"/>
      <c r="AT144" s="28"/>
      <c r="FO144" s="28"/>
    </row>
    <row r="145" spans="1:171"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4"/>
      <c r="AJ145" s="35"/>
      <c r="AT145" s="28"/>
      <c r="FO145" s="28"/>
    </row>
    <row r="146" spans="1:171"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4"/>
      <c r="AJ146" s="35"/>
      <c r="AT146" s="28"/>
      <c r="FO146" s="28"/>
    </row>
    <row r="147" spans="1:171"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4"/>
      <c r="AJ147" s="35"/>
      <c r="AT147" s="28"/>
      <c r="FO147" s="28"/>
    </row>
    <row r="148" spans="1:171"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4"/>
      <c r="AJ148" s="35"/>
      <c r="AT148" s="28"/>
      <c r="FO148" s="28"/>
    </row>
    <row r="149" spans="1:171"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4"/>
      <c r="AJ149" s="35"/>
      <c r="AT149" s="28"/>
      <c r="FO149" s="28"/>
    </row>
    <row r="150" spans="1:171"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4"/>
      <c r="AJ150" s="35"/>
      <c r="AT150" s="28"/>
      <c r="FO150" s="28"/>
    </row>
    <row r="151" spans="1:171"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4"/>
      <c r="AJ151" s="35"/>
      <c r="AT151" s="28"/>
      <c r="FO151" s="28"/>
    </row>
    <row r="152" spans="1:171"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4"/>
      <c r="AJ152" s="35"/>
      <c r="AT152" s="28"/>
      <c r="FO152" s="28"/>
    </row>
    <row r="153" spans="1:171"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4"/>
      <c r="AJ153" s="35"/>
      <c r="AT153" s="28"/>
      <c r="FO153" s="28"/>
    </row>
    <row r="154" spans="1:171"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4"/>
      <c r="AJ154" s="35"/>
      <c r="AT154" s="28"/>
      <c r="FO154" s="28"/>
    </row>
    <row r="155" spans="1:171"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4"/>
      <c r="AJ155" s="35"/>
      <c r="AT155" s="28"/>
      <c r="FO155" s="28"/>
    </row>
    <row r="156" spans="1:171"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4"/>
      <c r="AJ156" s="35"/>
      <c r="AT156" s="28"/>
      <c r="FO156" s="28"/>
    </row>
    <row r="157" spans="1:171"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4"/>
      <c r="AJ157" s="35"/>
      <c r="AT157" s="28"/>
      <c r="FO157" s="28"/>
    </row>
    <row r="158" spans="1:171"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4"/>
      <c r="AJ158" s="35"/>
      <c r="AT158" s="28"/>
      <c r="FO158" s="28"/>
    </row>
    <row r="159" spans="1:171"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4"/>
      <c r="AJ159" s="35"/>
      <c r="AT159" s="28"/>
      <c r="FO159" s="28"/>
    </row>
    <row r="160" spans="1:171"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4"/>
      <c r="AJ160" s="35"/>
      <c r="AT160" s="28"/>
      <c r="FO160" s="28"/>
    </row>
    <row r="161" spans="1:171"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4"/>
      <c r="AJ161" s="35"/>
      <c r="AT161" s="28"/>
      <c r="FO161" s="28"/>
    </row>
    <row r="162" spans="1:171"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4"/>
      <c r="AJ162" s="35"/>
      <c r="AT162" s="28"/>
      <c r="FO162" s="28"/>
    </row>
    <row r="163" spans="1:171"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4"/>
      <c r="AJ163" s="35"/>
      <c r="AT163" s="28"/>
      <c r="FO163" s="28"/>
    </row>
    <row r="164" spans="1:171"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4"/>
      <c r="AJ164" s="35"/>
      <c r="AT164" s="28"/>
      <c r="FO164" s="28"/>
    </row>
    <row r="165" spans="1:171"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4"/>
      <c r="AJ165" s="35"/>
      <c r="AT165" s="28"/>
      <c r="FO165" s="28"/>
    </row>
    <row r="166" spans="1:171"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4"/>
      <c r="AJ166" s="35"/>
      <c r="AT166" s="28"/>
      <c r="FO166" s="28"/>
    </row>
    <row r="167" spans="1:171"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4"/>
      <c r="AJ167" s="35"/>
      <c r="AV167" s="28"/>
      <c r="FO167" s="28"/>
    </row>
    <row r="168" spans="1:171"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4"/>
      <c r="AJ168" s="35"/>
      <c r="AV168" s="28"/>
      <c r="FO168" s="28"/>
    </row>
    <row r="169" spans="1:171"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4"/>
      <c r="AJ169" s="35"/>
      <c r="AV169" s="28"/>
      <c r="FO169" s="28"/>
    </row>
    <row r="170" spans="1:171"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4"/>
      <c r="AJ170" s="35"/>
      <c r="AV170" s="28"/>
      <c r="FO170" s="28"/>
    </row>
    <row r="171" spans="1:171"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4"/>
      <c r="AJ171" s="35"/>
      <c r="AV171" s="28"/>
      <c r="FO171" s="28"/>
    </row>
    <row r="172" spans="1:171"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4"/>
      <c r="AJ172" s="35"/>
      <c r="AV172" s="28"/>
      <c r="FO172" s="28"/>
    </row>
    <row r="173" spans="1:171"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4"/>
      <c r="AJ173" s="35"/>
      <c r="AV173" s="28"/>
      <c r="FO173" s="28"/>
    </row>
    <row r="174" spans="1:171"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4"/>
      <c r="AJ174" s="35"/>
      <c r="AV174" s="28"/>
      <c r="FO174" s="28"/>
    </row>
    <row r="175" spans="1:171"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4"/>
      <c r="AJ175" s="35"/>
      <c r="AV175" s="28"/>
      <c r="FO175" s="28"/>
    </row>
    <row r="176" spans="1:171"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4"/>
      <c r="AJ176" s="35"/>
      <c r="AV176" s="28"/>
      <c r="FO176" s="28"/>
    </row>
    <row r="177" spans="1:171"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I177" s="34"/>
      <c r="AJ177" s="35"/>
      <c r="AV177" s="28"/>
      <c r="FO177" s="28"/>
    </row>
    <row r="178" spans="1:171"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I178" s="34"/>
      <c r="AJ178" s="35"/>
      <c r="AV178" s="28"/>
      <c r="FO178" s="28"/>
    </row>
    <row r="179" spans="1:171"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4"/>
      <c r="AJ179" s="35"/>
      <c r="AV179" s="28"/>
      <c r="FO179" s="28"/>
    </row>
    <row r="180" spans="1:171"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4"/>
      <c r="AJ180" s="35"/>
      <c r="AV180" s="28"/>
      <c r="FO180" s="28"/>
    </row>
    <row r="181" spans="1:171"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4"/>
      <c r="AJ181" s="35"/>
      <c r="AV181" s="28"/>
      <c r="FO181" s="28"/>
    </row>
    <row r="182" spans="1:171"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4"/>
      <c r="AJ182" s="35"/>
      <c r="AV182" s="28"/>
      <c r="FO182" s="28"/>
    </row>
    <row r="183" spans="1:171"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4"/>
      <c r="AJ183" s="35"/>
      <c r="AV183" s="28"/>
      <c r="FO183" s="28"/>
    </row>
    <row r="184" spans="1:171"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4"/>
      <c r="AJ184" s="35"/>
      <c r="AV184" s="28"/>
      <c r="FO184" s="28"/>
    </row>
    <row r="185" spans="1:171"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4"/>
      <c r="AJ185" s="35"/>
      <c r="AV185" s="28"/>
      <c r="FO185" s="28"/>
    </row>
    <row r="186" spans="1:171"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4"/>
      <c r="AJ186" s="35"/>
      <c r="AV186" s="28"/>
      <c r="FO186" s="28"/>
    </row>
    <row r="187" spans="1:171"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4"/>
      <c r="AJ187" s="35"/>
      <c r="AV187" s="28"/>
      <c r="FO187" s="28"/>
    </row>
    <row r="188" spans="1:171"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4"/>
      <c r="AJ188" s="35"/>
      <c r="AV188" s="28"/>
      <c r="FO188" s="28"/>
    </row>
    <row r="189" spans="1:171"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4"/>
      <c r="AJ189" s="35"/>
      <c r="AV189" s="28"/>
      <c r="FO189" s="28"/>
    </row>
    <row r="190" spans="1:171"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4"/>
      <c r="AJ190" s="35"/>
      <c r="AV190" s="28"/>
      <c r="FO190" s="28"/>
    </row>
    <row r="191" spans="1:171"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4"/>
      <c r="AJ191" s="35"/>
      <c r="AV191" s="28"/>
      <c r="FO191" s="28"/>
    </row>
    <row r="192" spans="1:171"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4"/>
      <c r="AJ192" s="35"/>
      <c r="AV192" s="28"/>
      <c r="FO192" s="28"/>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4"/>
      <c r="AJ193" s="35"/>
      <c r="AV193" s="28"/>
      <c r="FO193" s="28"/>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spans="1:22" ht="14"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9" x14ac:dyDescent="0.2">
      <c r="A4" s="39" t="s">
        <v>364</v>
      </c>
      <c r="B4" s="42">
        <v>68.989999999999995</v>
      </c>
      <c r="C4" s="43" t="b">
        <f>FALSE()</f>
        <v>0</v>
      </c>
      <c r="D4" s="43" t="b">
        <f>TRUE()</f>
        <v>1</v>
      </c>
      <c r="E4" s="44">
        <v>5714401522010</v>
      </c>
      <c r="F4" s="45" t="s">
        <v>365</v>
      </c>
      <c r="G4" s="46"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7" t="b">
        <f>TRUE()</f>
        <v>1</v>
      </c>
      <c r="J4" s="48" t="b">
        <f>TRUE()</f>
        <v>1</v>
      </c>
      <c r="K4" s="38" t="s">
        <v>367</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1" t="str">
        <f>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2">IF(ISBLANK(K4),"",IF(L4, "https://raw.githubusercontent.com/PatrickVibild/TellusAmazonPictures/master/pictures/"&amp;K4&amp;"/4.jpg", ""))</f>
        <v>https://raw.githubusercontent.com/PatrickVibild/TellusAmazonPictures/master/pictures/Lenovo/P52/BL/DE/4.jpg</v>
      </c>
      <c r="Q4" t="str">
        <f t="shared" ref="Q4:Q35" si="3">IF(ISBLANK(K4),"",IF(L4, "https://raw.githubusercontent.com/PatrickVibild/TellusAmazonPictures/master/pictures/"&amp;K4&amp;"/5.jpg", ""))</f>
        <v>https://raw.githubusercontent.com/PatrickVibild/TellusAmazonPictures/master/pictures/Lenovo/P52/BL/DE/5.jpg</v>
      </c>
      <c r="R4" t="str">
        <f t="shared" ref="R4:R35" si="4">IF(ISBLANK(K4),"",IF(L4, "https://raw.githubusercontent.com/PatrickVibild/TellusAmazonPictures/master/pictures/"&amp;K4&amp;"/6.jpg", ""))</f>
        <v>https://raw.githubusercontent.com/PatrickVibild/TellusAmazonPictures/master/pictures/Lenovo/P52/BL/DE/6.jpg</v>
      </c>
      <c r="S4" t="str">
        <f t="shared" ref="S4:S35" si="5">IF(ISBLANK(K4),"",IF(L4, "https://raw.githubusercontent.com/PatrickVibild/TellusAmazonPictures/master/pictures/"&amp;K4&amp;"/7.jpg", ""))</f>
        <v>https://raw.githubusercontent.com/PatrickVibild/TellusAmazonPictures/master/pictures/Lenovo/P52/BL/DE/7.jpg</v>
      </c>
      <c r="T4" t="str">
        <f t="shared" ref="T4:T35" si="6">IF(ISBLANK(K4),"",IF(L4, "https://raw.githubusercontent.com/PatrickVibild/TellusAmazonPictures/master/pictures/"&amp;K4&amp;"/8.jpg",""))</f>
        <v>https://raw.githubusercontent.com/PatrickVibild/TellusAmazonPictures/master/pictures/Lenovo/P52/BL/DE/8.jpg</v>
      </c>
      <c r="U4" t="str">
        <f t="shared" ref="U4:U35" si="7">IF(ISBLANK(K4),"",IF(L4, "https://raw.githubusercontent.com/PatrickVibild/TellusAmazonPictures/master/pictures/"&amp;K4&amp;"/9.jpg", ""))</f>
        <v>https://raw.githubusercontent.com/PatrickVibild/TellusAmazonPictures/master/pictures/Lenovo/P52/BL/DE/9.jpg</v>
      </c>
      <c r="V4" s="46">
        <f>MATCH(G4,options!$D$1:$D$20,0)</f>
        <v>1</v>
      </c>
    </row>
    <row r="5" spans="1:22" ht="29" x14ac:dyDescent="0.2">
      <c r="A5" s="39" t="s">
        <v>368</v>
      </c>
      <c r="B5" s="42">
        <v>68.989999999999995</v>
      </c>
      <c r="C5" s="43" t="b">
        <f>FALSE()</f>
        <v>0</v>
      </c>
      <c r="D5" s="43" t="b">
        <f>TRUE()</f>
        <v>1</v>
      </c>
      <c r="E5" s="44">
        <v>5714401522027</v>
      </c>
      <c r="F5" s="45" t="s">
        <v>369</v>
      </c>
      <c r="G5" s="46"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7" t="b">
        <f>TRUE()</f>
        <v>1</v>
      </c>
      <c r="J5" s="48" t="b">
        <f>TRUE()</f>
        <v>1</v>
      </c>
      <c r="K5" s="38" t="s">
        <v>371</v>
      </c>
      <c r="L5" s="49" t="b">
        <f>TRUE()</f>
        <v>1</v>
      </c>
      <c r="M5" s="50" t="str">
        <f t="shared" si="0"/>
        <v>https://raw.githubusercontent.com/PatrickVibild/TellusAmazonPictures/master/pictures/Lenovo/P52/BL/FR/1.jpg</v>
      </c>
      <c r="N5" s="50" t="str">
        <f t="shared" si="1"/>
        <v>https://raw.githubusercontent.com/PatrickVibild/TellusAmazonPictures/master/pictures/Lenovo/P52/BL/FR/2.jpg</v>
      </c>
      <c r="O5" s="51" t="str">
        <f>IF(ISBLANK(K5),"",IF(L5, "https://raw.githubusercontent.com/PatrickVibild/TellusAmazonPictures/master/pictures/"&amp;K5&amp;"/3.jpg","https://download.lenovo.com/Images/Parts/"&amp;K5&amp;"/"&amp;K5&amp;"_details.jpg"))</f>
        <v>https://raw.githubusercontent.com/PatrickVibild/TellusAmazonPictures/master/pictures/Lenovo/P52/BL/FR/3.jpg</v>
      </c>
      <c r="P5" t="str">
        <f t="shared" si="2"/>
        <v>https://raw.githubusercontent.com/PatrickVibild/TellusAmazonPictures/master/pictures/Lenovo/P52/BL/FR/4.jpg</v>
      </c>
      <c r="Q5" t="str">
        <f t="shared" si="3"/>
        <v>https://raw.githubusercontent.com/PatrickVibild/TellusAmazonPictures/master/pictures/Lenovo/P52/BL/FR/5.jpg</v>
      </c>
      <c r="R5" t="str">
        <f t="shared" si="4"/>
        <v>https://raw.githubusercontent.com/PatrickVibild/TellusAmazonPictures/master/pictures/Lenovo/P52/BL/FR/6.jpg</v>
      </c>
      <c r="S5" t="str">
        <f t="shared" si="5"/>
        <v>https://raw.githubusercontent.com/PatrickVibild/TellusAmazonPictures/master/pictures/Lenovo/P52/BL/FR/7.jpg</v>
      </c>
      <c r="T5" t="str">
        <f t="shared" si="6"/>
        <v>https://raw.githubusercontent.com/PatrickVibild/TellusAmazonPictures/master/pictures/Lenovo/P52/BL/FR/8.jpg</v>
      </c>
      <c r="U5" t="str">
        <f t="shared" si="7"/>
        <v>https://raw.githubusercontent.com/PatrickVibild/TellusAmazonPictures/master/pictures/Lenovo/P52/BL/FR/9.jpg</v>
      </c>
      <c r="V5" s="46">
        <f>MATCH(G5,options!$D$1:$D$20,0)</f>
        <v>2</v>
      </c>
    </row>
    <row r="6" spans="1:22" ht="29" x14ac:dyDescent="0.2">
      <c r="A6" s="39" t="s">
        <v>372</v>
      </c>
      <c r="B6" s="52" t="s">
        <v>373</v>
      </c>
      <c r="C6" s="43" t="b">
        <f>FALSE()</f>
        <v>0</v>
      </c>
      <c r="D6" s="43" t="b">
        <f>TRUE()</f>
        <v>1</v>
      </c>
      <c r="E6" s="44">
        <v>5714401522034</v>
      </c>
      <c r="F6" s="45" t="s">
        <v>374</v>
      </c>
      <c r="G6" s="46"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7" t="b">
        <f>TRUE()</f>
        <v>1</v>
      </c>
      <c r="J6" s="48" t="b">
        <f>TRUE()</f>
        <v>1</v>
      </c>
      <c r="K6" s="38" t="s">
        <v>376</v>
      </c>
      <c r="L6" s="49" t="b">
        <f>TRUE()</f>
        <v>1</v>
      </c>
      <c r="M6" s="50" t="str">
        <f t="shared" si="0"/>
        <v>https://raw.githubusercontent.com/PatrickVibild/TellusAmazonPictures/master/pictures/Lenovo/P52/BL/IT/1.jpg</v>
      </c>
      <c r="N6" s="50" t="str">
        <f t="shared" si="1"/>
        <v>https://raw.githubusercontent.com/PatrickVibild/TellusAmazonPictures/master/pictures/Lenovo/P52/BL/IT/2.jpg</v>
      </c>
      <c r="O6" s="51" t="str">
        <f>IF(ISBLANK(K6),"",IF(L6, "https://raw.githubusercontent.com/PatrickVibild/TellusAmazonPictures/master/pictures/"&amp;K6&amp;"/3.jpg","https://download.lenovo.com/Images/Parts/"&amp;K6&amp;"/"&amp;K6&amp;"_details.jpg"))</f>
        <v>https://raw.githubusercontent.com/PatrickVibild/TellusAmazonPictures/master/pictures/Lenovo/P52/BL/IT/3.jpg</v>
      </c>
      <c r="P6" t="str">
        <f t="shared" si="2"/>
        <v>https://raw.githubusercontent.com/PatrickVibild/TellusAmazonPictures/master/pictures/Lenovo/P52/BL/IT/4.jpg</v>
      </c>
      <c r="Q6" t="str">
        <f t="shared" si="3"/>
        <v>https://raw.githubusercontent.com/PatrickVibild/TellusAmazonPictures/master/pictures/Lenovo/P52/BL/IT/5.jpg</v>
      </c>
      <c r="R6" t="str">
        <f t="shared" si="4"/>
        <v>https://raw.githubusercontent.com/PatrickVibild/TellusAmazonPictures/master/pictures/Lenovo/P52/BL/IT/6.jpg</v>
      </c>
      <c r="S6" t="str">
        <f t="shared" si="5"/>
        <v>https://raw.githubusercontent.com/PatrickVibild/TellusAmazonPictures/master/pictures/Lenovo/P52/BL/IT/7.jpg</v>
      </c>
      <c r="T6" t="str">
        <f t="shared" si="6"/>
        <v>https://raw.githubusercontent.com/PatrickVibild/TellusAmazonPictures/master/pictures/Lenovo/P52/BL/IT/8.jpg</v>
      </c>
      <c r="U6" t="str">
        <f t="shared" si="7"/>
        <v>https://raw.githubusercontent.com/PatrickVibild/TellusAmazonPictures/master/pictures/Lenovo/P52/BL/IT/9.jpg</v>
      </c>
      <c r="V6" s="46">
        <f>MATCH(G6,options!$D$1:$D$20,0)</f>
        <v>3</v>
      </c>
    </row>
    <row r="7" spans="1:22" ht="29" x14ac:dyDescent="0.2">
      <c r="A7" s="39" t="s">
        <v>377</v>
      </c>
      <c r="B7" s="53" t="str">
        <f>IF(B6=options!C1,"41","41")</f>
        <v>41</v>
      </c>
      <c r="C7" s="43" t="b">
        <f>FALSE()</f>
        <v>0</v>
      </c>
      <c r="D7" s="43" t="b">
        <f>TRUE()</f>
        <v>1</v>
      </c>
      <c r="E7" s="44">
        <v>5714401522041</v>
      </c>
      <c r="F7" s="45" t="s">
        <v>378</v>
      </c>
      <c r="G7" s="4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7" t="b">
        <f>TRUE()</f>
        <v>1</v>
      </c>
      <c r="J7" s="48" t="b">
        <f>TRUE()</f>
        <v>1</v>
      </c>
      <c r="K7" s="38" t="s">
        <v>380</v>
      </c>
      <c r="L7" s="49" t="b">
        <f>TRUE()</f>
        <v>1</v>
      </c>
      <c r="M7" s="50" t="str">
        <f t="shared" si="0"/>
        <v>https://raw.githubusercontent.com/PatrickVibild/TellusAmazonPictures/master/pictures/Lenovo/P52/BL/ES/1.jpg</v>
      </c>
      <c r="N7" s="50" t="str">
        <f t="shared" si="1"/>
        <v>https://raw.githubusercontent.com/PatrickVibild/TellusAmazonPictures/master/pictures/Lenovo/P52/BL/ES/2.jpg</v>
      </c>
      <c r="O7" s="51" t="str">
        <f>IF(ISBLANK(K7),"",IF(L7, "https://raw.githubusercontent.com/PatrickVibild/TellusAmazonPictures/master/pictures/"&amp;K7&amp;"/3.jpg","https://download.lenovo.com/Images/Parts/"&amp;K7&amp;"/"&amp;K7&amp;"_details.jpg"))</f>
        <v>https://raw.githubusercontent.com/PatrickVibild/TellusAmazonPictures/master/pictures/Lenovo/P52/BL/ES/3.jpg</v>
      </c>
      <c r="P7" t="str">
        <f t="shared" si="2"/>
        <v>https://raw.githubusercontent.com/PatrickVibild/TellusAmazonPictures/master/pictures/Lenovo/P52/BL/ES/4.jpg</v>
      </c>
      <c r="Q7" t="str">
        <f t="shared" si="3"/>
        <v>https://raw.githubusercontent.com/PatrickVibild/TellusAmazonPictures/master/pictures/Lenovo/P52/BL/ES/5.jpg</v>
      </c>
      <c r="R7" t="str">
        <f t="shared" si="4"/>
        <v>https://raw.githubusercontent.com/PatrickVibild/TellusAmazonPictures/master/pictures/Lenovo/P52/BL/ES/6.jpg</v>
      </c>
      <c r="S7" t="str">
        <f t="shared" si="5"/>
        <v>https://raw.githubusercontent.com/PatrickVibild/TellusAmazonPictures/master/pictures/Lenovo/P52/BL/ES/7.jpg</v>
      </c>
      <c r="T7" t="str">
        <f t="shared" si="6"/>
        <v>https://raw.githubusercontent.com/PatrickVibild/TellusAmazonPictures/master/pictures/Lenovo/P52/BL/ES/8.jpg</v>
      </c>
      <c r="U7" t="str">
        <f t="shared" si="7"/>
        <v>https://raw.githubusercontent.com/PatrickVibild/TellusAmazonPictures/master/pictures/Lenovo/P52/BL/ES/9.jpg</v>
      </c>
      <c r="V7" s="46">
        <f>MATCH(G7,options!$D$1:$D$20,0)</f>
        <v>4</v>
      </c>
    </row>
    <row r="8" spans="1:22" ht="29" x14ac:dyDescent="0.2">
      <c r="A8" s="39" t="s">
        <v>381</v>
      </c>
      <c r="B8" s="53" t="str">
        <f>IF(B6=options!C1,"17","17")</f>
        <v>17</v>
      </c>
      <c r="C8" s="43" t="b">
        <f>FALSE()</f>
        <v>0</v>
      </c>
      <c r="D8" s="43" t="b">
        <f>TRUE()</f>
        <v>1</v>
      </c>
      <c r="E8" s="44">
        <v>5714401522058</v>
      </c>
      <c r="F8" s="45" t="s">
        <v>382</v>
      </c>
      <c r="G8" s="46"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TRUE()</f>
        <v>1</v>
      </c>
      <c r="K8" s="38" t="s">
        <v>384</v>
      </c>
      <c r="L8" s="49" t="b">
        <f>TRUE()</f>
        <v>1</v>
      </c>
      <c r="M8" s="50" t="str">
        <f t="shared" si="0"/>
        <v>https://raw.githubusercontent.com/PatrickVibild/TellusAmazonPictures/master/pictures/Lenovo/P52/BL/UK/1.jpg</v>
      </c>
      <c r="N8" s="50" t="str">
        <f t="shared" si="1"/>
        <v>https://raw.githubusercontent.com/PatrickVibild/TellusAmazonPictures/master/pictures/Lenovo/P52/BL/UK/2.jpg</v>
      </c>
      <c r="O8" s="51" t="str">
        <f>IF(ISBLANK(K8),"",IF(L8, "https://raw.githubusercontent.com/PatrickVibild/TellusAmazonPictures/master/pictures/"&amp;K8&amp;"/3.jpg","https://download.lenovo.com/Images/Parts/"&amp;K8&amp;"/"&amp;K8&amp;"_details.jpg"))</f>
        <v>https://raw.githubusercontent.com/PatrickVibild/TellusAmazonPictures/master/pictures/Lenovo/P52/BL/UK/3.jpg</v>
      </c>
      <c r="P8" t="str">
        <f t="shared" si="2"/>
        <v>https://raw.githubusercontent.com/PatrickVibild/TellusAmazonPictures/master/pictures/Lenovo/P52/BL/UK/4.jpg</v>
      </c>
      <c r="Q8" t="str">
        <f t="shared" si="3"/>
        <v>https://raw.githubusercontent.com/PatrickVibild/TellusAmazonPictures/master/pictures/Lenovo/P52/BL/UK/5.jpg</v>
      </c>
      <c r="R8" t="str">
        <f t="shared" si="4"/>
        <v>https://raw.githubusercontent.com/PatrickVibild/TellusAmazonPictures/master/pictures/Lenovo/P52/BL/UK/6.jpg</v>
      </c>
      <c r="S8" t="str">
        <f t="shared" si="5"/>
        <v>https://raw.githubusercontent.com/PatrickVibild/TellusAmazonPictures/master/pictures/Lenovo/P52/BL/UK/7.jpg</v>
      </c>
      <c r="T8" t="str">
        <f t="shared" si="6"/>
        <v>https://raw.githubusercontent.com/PatrickVibild/TellusAmazonPictures/master/pictures/Lenovo/P52/BL/UK/8.jpg</v>
      </c>
      <c r="U8" t="str">
        <f t="shared" si="7"/>
        <v>https://raw.githubusercontent.com/PatrickVibild/TellusAmazonPictures/master/pictures/Lenovo/P52/BL/UK/9.jpg</v>
      </c>
      <c r="V8" s="46">
        <f>MATCH(G8,options!$D$1:$D$20,0)</f>
        <v>5</v>
      </c>
    </row>
    <row r="9" spans="1:22" ht="29" x14ac:dyDescent="0.2">
      <c r="A9" s="39" t="s">
        <v>385</v>
      </c>
      <c r="B9" s="53" t="str">
        <f>IF(B6=options!C1,"5","5")</f>
        <v>5</v>
      </c>
      <c r="C9" s="43" t="b">
        <f>FALSE()</f>
        <v>0</v>
      </c>
      <c r="D9" s="43" t="b">
        <f>TRUE()</f>
        <v>1</v>
      </c>
      <c r="E9" s="44">
        <v>5714401522065</v>
      </c>
      <c r="F9" s="45" t="s">
        <v>386</v>
      </c>
      <c r="G9" s="46"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7" t="b">
        <f>TRUE()</f>
        <v>1</v>
      </c>
      <c r="J9" s="48" t="b">
        <f>TRUE()</f>
        <v>1</v>
      </c>
      <c r="K9" s="38" t="s">
        <v>388</v>
      </c>
      <c r="L9" s="49" t="b">
        <f>TRUE()</f>
        <v>1</v>
      </c>
      <c r="M9" s="50" t="str">
        <f t="shared" si="0"/>
        <v>https://raw.githubusercontent.com/PatrickVibild/TellusAmazonPictures/master/pictures/Lenovo/P52/BL/NOR/1.jpg</v>
      </c>
      <c r="N9" s="50" t="str">
        <f t="shared" si="1"/>
        <v>https://raw.githubusercontent.com/PatrickVibild/TellusAmazonPictures/master/pictures/Lenovo/P52/BL/NOR/2.jpg</v>
      </c>
      <c r="O9" s="51"/>
      <c r="P9" t="str">
        <f t="shared" si="2"/>
        <v>https://raw.githubusercontent.com/PatrickVibild/TellusAmazonPictures/master/pictures/Lenovo/P52/BL/NOR/4.jpg</v>
      </c>
      <c r="Q9" t="str">
        <f t="shared" si="3"/>
        <v>https://raw.githubusercontent.com/PatrickVibild/TellusAmazonPictures/master/pictures/Lenovo/P52/BL/NOR/5.jpg</v>
      </c>
      <c r="R9" t="str">
        <f t="shared" si="4"/>
        <v>https://raw.githubusercontent.com/PatrickVibild/TellusAmazonPictures/master/pictures/Lenovo/P52/BL/NOR/6.jpg</v>
      </c>
      <c r="S9" t="str">
        <f t="shared" si="5"/>
        <v>https://raw.githubusercontent.com/PatrickVibild/TellusAmazonPictures/master/pictures/Lenovo/P52/BL/NOR/7.jpg</v>
      </c>
      <c r="T9" t="str">
        <f t="shared" si="6"/>
        <v>https://raw.githubusercontent.com/PatrickVibild/TellusAmazonPictures/master/pictures/Lenovo/P52/BL/NOR/8.jpg</v>
      </c>
      <c r="U9" t="str">
        <f t="shared" si="7"/>
        <v>https://raw.githubusercontent.com/PatrickVibild/TellusAmazonPictures/master/pictures/Lenovo/P52/BL/NOR/9.jpg</v>
      </c>
      <c r="V9" s="46">
        <f>MATCH(G9,options!$D$1:$D$20,0)</f>
        <v>6</v>
      </c>
    </row>
    <row r="10" spans="1:22" ht="18" x14ac:dyDescent="0.2">
      <c r="A10" t="s">
        <v>389</v>
      </c>
      <c r="B10" s="54"/>
      <c r="C10" s="43" t="b">
        <f>FALSE()</f>
        <v>0</v>
      </c>
      <c r="D10" s="43" t="b">
        <f>FALSE()</f>
        <v>0</v>
      </c>
      <c r="E10" s="55">
        <v>5714401522072</v>
      </c>
      <c r="F10" s="45" t="s">
        <v>390</v>
      </c>
      <c r="G10" s="46"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7" t="b">
        <f>TRUE()</f>
        <v>1</v>
      </c>
      <c r="J10" s="48" t="b">
        <f>TRUE()</f>
        <v>1</v>
      </c>
      <c r="K10" s="56" t="s">
        <v>392</v>
      </c>
      <c r="L10" s="49" t="b">
        <f>FALSE()</f>
        <v>0</v>
      </c>
      <c r="M10" s="50" t="str">
        <f t="shared" si="0"/>
        <v>https://download.lenovo.com/Images/Parts/01YP686/01YP686_A.jpg</v>
      </c>
      <c r="N10" s="50" t="str">
        <f t="shared" si="1"/>
        <v>https://download.lenovo.com/Images/Parts/01YP686/01YP686_B.jpg</v>
      </c>
      <c r="O10" s="51" t="str">
        <f>IF(ISBLANK(K10),"",IF(L10, "https://raw.githubusercontent.com/PatrickVibild/TellusAmazonPictures/master/pictures/"&amp;K10&amp;"/3.jpg","https://download.lenovo.com/Images/Parts/"&amp;K10&amp;"/"&amp;K10&amp;"_details.jpg"))</f>
        <v>https://download.lenovo.com/Images/Parts/01YP686/01YP686_details.jpg</v>
      </c>
      <c r="P10" t="str">
        <f t="shared" si="2"/>
        <v/>
      </c>
      <c r="Q10" t="str">
        <f t="shared" si="3"/>
        <v/>
      </c>
      <c r="R10" t="str">
        <f t="shared" si="4"/>
        <v/>
      </c>
      <c r="S10" t="str">
        <f t="shared" si="5"/>
        <v/>
      </c>
      <c r="T10" t="str">
        <f t="shared" si="6"/>
        <v/>
      </c>
      <c r="U10" t="str">
        <f t="shared" si="7"/>
        <v/>
      </c>
      <c r="V10" s="46">
        <f>MATCH(G10,options!$D$1:$D$20,0)</f>
        <v>7</v>
      </c>
    </row>
    <row r="11" spans="1:22" ht="18" x14ac:dyDescent="0.2">
      <c r="A11" s="39" t="s">
        <v>393</v>
      </c>
      <c r="B11" s="42">
        <v>150</v>
      </c>
      <c r="C11" s="43" t="b">
        <f>FALSE()</f>
        <v>0</v>
      </c>
      <c r="D11" s="43" t="b">
        <f>FALSE()</f>
        <v>0</v>
      </c>
      <c r="E11" s="55">
        <v>5714401522089</v>
      </c>
      <c r="F11" s="45" t="s">
        <v>394</v>
      </c>
      <c r="G11" s="46"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7" t="b">
        <f>TRUE()</f>
        <v>1</v>
      </c>
      <c r="J11" s="48" t="b">
        <f>TRUE()</f>
        <v>1</v>
      </c>
      <c r="K11" s="56" t="s">
        <v>396</v>
      </c>
      <c r="L11" s="49" t="b">
        <f>FALSE()</f>
        <v>0</v>
      </c>
      <c r="M11" s="50" t="str">
        <f t="shared" si="0"/>
        <v>https://download.lenovo.com/Images/Parts/01YP687/01YP687_A.jpg</v>
      </c>
      <c r="N11" s="50" t="str">
        <f t="shared" si="1"/>
        <v>https://download.lenovo.com/Images/Parts/01YP687/01YP687_B.jpg</v>
      </c>
      <c r="O11" s="51" t="s">
        <v>397</v>
      </c>
      <c r="P11" t="str">
        <f t="shared" si="2"/>
        <v/>
      </c>
      <c r="Q11" t="str">
        <f t="shared" si="3"/>
        <v/>
      </c>
      <c r="R11" t="str">
        <f t="shared" si="4"/>
        <v/>
      </c>
      <c r="S11" t="str">
        <f t="shared" si="5"/>
        <v/>
      </c>
      <c r="T11" t="str">
        <f t="shared" si="6"/>
        <v/>
      </c>
      <c r="U11" t="str">
        <f t="shared" si="7"/>
        <v/>
      </c>
      <c r="V11" s="46">
        <f>MATCH(G11,options!$D$1:$D$20,0)</f>
        <v>8</v>
      </c>
    </row>
    <row r="12" spans="1:22" ht="18" x14ac:dyDescent="0.2">
      <c r="B12" s="54"/>
      <c r="C12" s="43" t="b">
        <f>FALSE()</f>
        <v>0</v>
      </c>
      <c r="D12" s="43" t="b">
        <f>FALSE()</f>
        <v>0</v>
      </c>
      <c r="E12" s="55">
        <v>5714401522096</v>
      </c>
      <c r="F12" s="45" t="s">
        <v>398</v>
      </c>
      <c r="G12" s="46"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7" t="b">
        <f>TRUE()</f>
        <v>1</v>
      </c>
      <c r="J12" s="48" t="b">
        <f>TRUE()</f>
        <v>1</v>
      </c>
      <c r="K12" s="56" t="s">
        <v>400</v>
      </c>
      <c r="L12" s="49" t="b">
        <f>FALSE()</f>
        <v>0</v>
      </c>
      <c r="M12" s="50" t="str">
        <f t="shared" si="0"/>
        <v>https://download.lenovo.com/Images/Parts/01EN990/01EN990_A.jpg</v>
      </c>
      <c r="N12" s="50" t="str">
        <f t="shared" si="1"/>
        <v>https://download.lenovo.com/Images/Parts/01EN990/01EN990_B.jpg</v>
      </c>
      <c r="O12" s="51"/>
      <c r="P12" t="str">
        <f t="shared" si="2"/>
        <v/>
      </c>
      <c r="Q12" t="str">
        <f t="shared" si="3"/>
        <v/>
      </c>
      <c r="R12" t="str">
        <f t="shared" si="4"/>
        <v/>
      </c>
      <c r="S12" t="str">
        <f t="shared" si="5"/>
        <v/>
      </c>
      <c r="T12" t="str">
        <f t="shared" si="6"/>
        <v/>
      </c>
      <c r="U12" t="str">
        <f t="shared" si="7"/>
        <v/>
      </c>
      <c r="V12" s="46">
        <f>MATCH(G12,options!$D$1:$D$20,0)</f>
        <v>20</v>
      </c>
    </row>
    <row r="13" spans="1:22" ht="18" x14ac:dyDescent="0.2">
      <c r="A13" s="39" t="s">
        <v>401</v>
      </c>
      <c r="B13" s="38" t="s">
        <v>402</v>
      </c>
      <c r="C13" s="43" t="b">
        <f>FALSE()</f>
        <v>0</v>
      </c>
      <c r="D13" s="43" t="b">
        <f>FALSE()</f>
        <v>0</v>
      </c>
      <c r="E13" s="55">
        <v>5714401522102</v>
      </c>
      <c r="F13" s="45" t="s">
        <v>403</v>
      </c>
      <c r="G13" s="46"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7" t="b">
        <f>TRUE()</f>
        <v>1</v>
      </c>
      <c r="J13" s="48" t="b">
        <f>TRUE()</f>
        <v>1</v>
      </c>
      <c r="K13" s="56" t="s">
        <v>405</v>
      </c>
      <c r="L13" s="49" t="b">
        <f>FALSE()</f>
        <v>0</v>
      </c>
      <c r="M13" s="50" t="str">
        <f t="shared" si="0"/>
        <v>https://download.lenovo.com/Images/Parts/01YP689/01YP689_A.jpg</v>
      </c>
      <c r="N13" s="50" t="str">
        <f t="shared" si="1"/>
        <v>https://download.lenovo.com/Images/Parts/01YP689/01YP689_B.jpg</v>
      </c>
      <c r="O13" s="51" t="str">
        <f>IF(ISBLANK(K13),"",IF(L13, "https://raw.githubusercontent.com/PatrickVibild/TellusAmazonPictures/master/pictures/"&amp;K13&amp;"/3.jpg","https://download.lenovo.com/Images/Parts/"&amp;K13&amp;"/"&amp;K13&amp;"_details.jpg"))</f>
        <v>https://download.lenovo.com/Images/Parts/01YP689/01YP689_details.jpg</v>
      </c>
      <c r="P13" t="str">
        <f t="shared" si="2"/>
        <v/>
      </c>
      <c r="Q13" t="str">
        <f t="shared" si="3"/>
        <v/>
      </c>
      <c r="R13" t="str">
        <f t="shared" si="4"/>
        <v/>
      </c>
      <c r="S13" t="str">
        <f t="shared" si="5"/>
        <v/>
      </c>
      <c r="T13" t="str">
        <f t="shared" si="6"/>
        <v/>
      </c>
      <c r="U13" t="str">
        <f t="shared" si="7"/>
        <v/>
      </c>
      <c r="V13" s="46">
        <f>MATCH(G13,options!$D$1:$D$20,0)</f>
        <v>9</v>
      </c>
    </row>
    <row r="14" spans="1:22" ht="18" x14ac:dyDescent="0.2">
      <c r="A14" s="39" t="s">
        <v>406</v>
      </c>
      <c r="B14" s="55">
        <v>5714401522218</v>
      </c>
      <c r="C14" s="43" t="b">
        <f>FALSE()</f>
        <v>0</v>
      </c>
      <c r="D14" s="43" t="b">
        <f>FALSE()</f>
        <v>0</v>
      </c>
      <c r="E14" s="55">
        <v>5714401522119</v>
      </c>
      <c r="F14" s="45" t="s">
        <v>407</v>
      </c>
      <c r="G14" s="46"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7" t="b">
        <f>TRUE()</f>
        <v>1</v>
      </c>
      <c r="J14" s="48" t="b">
        <f>TRUE()</f>
        <v>1</v>
      </c>
      <c r="K14" s="56" t="s">
        <v>409</v>
      </c>
      <c r="L14" s="49" t="b">
        <f>FALSE()</f>
        <v>0</v>
      </c>
      <c r="M14" s="50" t="str">
        <f t="shared" si="0"/>
        <v>https://download.lenovo.com/Images/Parts/01YP695/01YP695_A.jpg</v>
      </c>
      <c r="N14" s="50" t="str">
        <f t="shared" si="1"/>
        <v>https://download.lenovo.com/Images/Parts/01YP695/01YP695_B.jpg</v>
      </c>
      <c r="O14" s="51" t="str">
        <f>IF(ISBLANK(K14),"",IF(L14, "https://raw.githubusercontent.com/PatrickVibild/TellusAmazonPictures/master/pictures/"&amp;K14&amp;"/3.jpg","https://download.lenovo.com/Images/Parts/"&amp;K14&amp;"/"&amp;K14&amp;"_details.jpg"))</f>
        <v>https://download.lenovo.com/Images/Parts/01YP695/01YP695_details.jpg</v>
      </c>
      <c r="P14" t="str">
        <f t="shared" si="2"/>
        <v/>
      </c>
      <c r="Q14" t="str">
        <f t="shared" si="3"/>
        <v/>
      </c>
      <c r="R14" t="str">
        <f t="shared" si="4"/>
        <v/>
      </c>
      <c r="S14" t="str">
        <f t="shared" si="5"/>
        <v/>
      </c>
      <c r="T14" t="str">
        <f t="shared" si="6"/>
        <v/>
      </c>
      <c r="U14" t="str">
        <f t="shared" si="7"/>
        <v/>
      </c>
      <c r="V14" s="46">
        <f>MATCH(G14,options!$D$1:$D$20,0)</f>
        <v>19</v>
      </c>
    </row>
    <row r="15" spans="1:22" ht="15" x14ac:dyDescent="0.2">
      <c r="B15" s="54"/>
      <c r="C15" s="43" t="b">
        <f>FALSE()</f>
        <v>0</v>
      </c>
      <c r="D15" s="43" t="b">
        <f>FALSE()</f>
        <v>0</v>
      </c>
      <c r="E15" s="55">
        <v>5714401522126</v>
      </c>
      <c r="F15" s="45" t="s">
        <v>410</v>
      </c>
      <c r="G15" s="46"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7" t="b">
        <f>TRUE()</f>
        <v>1</v>
      </c>
      <c r="J15" s="48" t="b">
        <f>TRUE()</f>
        <v>1</v>
      </c>
      <c r="K15" s="38"/>
      <c r="L15" s="49" t="b">
        <f>FALSE()</f>
        <v>0</v>
      </c>
      <c r="M15" s="50" t="str">
        <f t="shared" si="0"/>
        <v/>
      </c>
      <c r="N15" s="50" t="str">
        <f t="shared" si="1"/>
        <v/>
      </c>
      <c r="O15" s="51" t="str">
        <f>IF(ISBLANK(K15),"",IF(L15, "https://raw.githubusercontent.com/PatrickVibild/TellusAmazonPictures/master/pictures/"&amp;K15&amp;"/3.jpg","https://download.lenovo.com/Images/Parts/"&amp;K15&amp;"/"&amp;K15&amp;"_details.jpg"))</f>
        <v/>
      </c>
      <c r="P15" t="str">
        <f t="shared" si="2"/>
        <v/>
      </c>
      <c r="Q15" t="str">
        <f t="shared" si="3"/>
        <v/>
      </c>
      <c r="R15" t="str">
        <f t="shared" si="4"/>
        <v/>
      </c>
      <c r="S15" t="str">
        <f t="shared" si="5"/>
        <v/>
      </c>
      <c r="T15" t="str">
        <f t="shared" si="6"/>
        <v/>
      </c>
      <c r="U15" t="str">
        <f t="shared" si="7"/>
        <v/>
      </c>
      <c r="V15" s="46">
        <f>MATCH(G15,options!$D$1:$D$20,0)</f>
        <v>10</v>
      </c>
    </row>
    <row r="16" spans="1:22" ht="18" x14ac:dyDescent="0.2">
      <c r="A16" s="39" t="s">
        <v>412</v>
      </c>
      <c r="B16" s="40" t="s">
        <v>413</v>
      </c>
      <c r="C16" s="43" t="b">
        <f>FALSE()</f>
        <v>0</v>
      </c>
      <c r="D16" s="43" t="b">
        <f>FALSE()</f>
        <v>0</v>
      </c>
      <c r="E16" s="55">
        <v>5714401522133</v>
      </c>
      <c r="F16" s="45" t="s">
        <v>414</v>
      </c>
      <c r="G16" s="46"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7" t="b">
        <f>TRUE()</f>
        <v>1</v>
      </c>
      <c r="J16" s="48" t="b">
        <f>TRUE()</f>
        <v>1</v>
      </c>
      <c r="K16" s="56" t="s">
        <v>416</v>
      </c>
      <c r="L16" s="49" t="b">
        <f>FALSE()</f>
        <v>0</v>
      </c>
      <c r="M16" s="50" t="str">
        <f t="shared" si="0"/>
        <v>https://download.lenovo.com/Images/Parts/01YP700/01YP700_A.jpg</v>
      </c>
      <c r="N16" s="50" t="str">
        <f t="shared" si="1"/>
        <v>https://download.lenovo.com/Images/Parts/01YP700/01YP700_B.jpg</v>
      </c>
      <c r="O16" s="51"/>
      <c r="P16" t="str">
        <f t="shared" si="2"/>
        <v/>
      </c>
      <c r="Q16" t="str">
        <f t="shared" si="3"/>
        <v/>
      </c>
      <c r="R16" t="str">
        <f t="shared" si="4"/>
        <v/>
      </c>
      <c r="S16" t="str">
        <f t="shared" si="5"/>
        <v/>
      </c>
      <c r="T16" t="str">
        <f t="shared" si="6"/>
        <v/>
      </c>
      <c r="U16" t="str">
        <f t="shared" si="7"/>
        <v/>
      </c>
      <c r="V16" s="46">
        <f>MATCH(G16,options!$D$1:$D$20,0)</f>
        <v>11</v>
      </c>
    </row>
    <row r="17" spans="1:22" ht="15" x14ac:dyDescent="0.2">
      <c r="B17" s="54"/>
      <c r="C17" s="43" t="b">
        <f>FALSE()</f>
        <v>0</v>
      </c>
      <c r="D17" s="43" t="b">
        <f>FALSE()</f>
        <v>0</v>
      </c>
      <c r="E17" s="55">
        <v>5714401522140</v>
      </c>
      <c r="F17" s="45" t="s">
        <v>417</v>
      </c>
      <c r="G17" s="46"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7" t="b">
        <f>TRUE()</f>
        <v>1</v>
      </c>
      <c r="J17" s="48" t="b">
        <f>TRUE()</f>
        <v>1</v>
      </c>
      <c r="K17" s="38"/>
      <c r="L17" s="49" t="b">
        <f>FALSE()</f>
        <v>0</v>
      </c>
      <c r="M17" s="50" t="str">
        <f t="shared" si="0"/>
        <v/>
      </c>
      <c r="N17" s="50" t="str">
        <f t="shared" si="1"/>
        <v/>
      </c>
      <c r="O17" s="51" t="str">
        <f>IF(ISBLANK(K17),"",IF(L17, "https://raw.githubusercontent.com/PatrickVibild/TellusAmazonPictures/master/pictures/"&amp;K17&amp;"/3.jpg","https://download.lenovo.com/Images/Parts/"&amp;K17&amp;"/"&amp;K17&amp;"_details.jpg"))</f>
        <v/>
      </c>
      <c r="P17" t="str">
        <f t="shared" si="2"/>
        <v/>
      </c>
      <c r="Q17" t="str">
        <f t="shared" si="3"/>
        <v/>
      </c>
      <c r="R17" t="str">
        <f t="shared" si="4"/>
        <v/>
      </c>
      <c r="S17" t="str">
        <f t="shared" si="5"/>
        <v/>
      </c>
      <c r="T17" t="str">
        <f t="shared" si="6"/>
        <v/>
      </c>
      <c r="U17" t="str">
        <f t="shared" si="7"/>
        <v/>
      </c>
      <c r="V17" s="46">
        <f>MATCH(G17,options!$D$1:$D$20,0)</f>
        <v>12</v>
      </c>
    </row>
    <row r="18" spans="1:22" ht="18" x14ac:dyDescent="0.2">
      <c r="A18" s="39" t="s">
        <v>419</v>
      </c>
      <c r="B18" s="42">
        <v>5</v>
      </c>
      <c r="C18" s="43" t="b">
        <f>FALSE()</f>
        <v>0</v>
      </c>
      <c r="D18" s="43" t="b">
        <f>FALSE()</f>
        <v>0</v>
      </c>
      <c r="E18" s="55">
        <v>5714401522157</v>
      </c>
      <c r="F18" s="45" t="s">
        <v>420</v>
      </c>
      <c r="G18" s="46"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7" t="b">
        <f>TRUE()</f>
        <v>1</v>
      </c>
      <c r="J18" s="48" t="b">
        <f>TRUE()</f>
        <v>1</v>
      </c>
      <c r="K18" s="56" t="s">
        <v>422</v>
      </c>
      <c r="L18" s="49" t="b">
        <f>FALSE()</f>
        <v>0</v>
      </c>
      <c r="M18" s="50" t="str">
        <f t="shared" si="0"/>
        <v>https://download.lenovo.com/Images/Parts/01YP621/01YP621_A.jpg</v>
      </c>
      <c r="N18" s="50" t="str">
        <f t="shared" si="1"/>
        <v>https://download.lenovo.com/Images/Parts/01YP621/01YP621_B.jpg</v>
      </c>
      <c r="O18" s="51"/>
      <c r="P18" t="str">
        <f t="shared" si="2"/>
        <v/>
      </c>
      <c r="Q18" t="str">
        <f t="shared" si="3"/>
        <v/>
      </c>
      <c r="R18" t="str">
        <f t="shared" si="4"/>
        <v/>
      </c>
      <c r="S18" t="str">
        <f t="shared" si="5"/>
        <v/>
      </c>
      <c r="T18" t="str">
        <f t="shared" si="6"/>
        <v/>
      </c>
      <c r="U18" t="str">
        <f t="shared" si="7"/>
        <v/>
      </c>
      <c r="V18" s="46">
        <f>MATCH(G18,options!$D$1:$D$20,0)</f>
        <v>13</v>
      </c>
    </row>
    <row r="19" spans="1:22" ht="18" x14ac:dyDescent="0.2">
      <c r="B19" s="54"/>
      <c r="C19" s="43" t="b">
        <f>FALSE()</f>
        <v>0</v>
      </c>
      <c r="D19" s="43" t="b">
        <f>FALSE()</f>
        <v>0</v>
      </c>
      <c r="E19" s="55">
        <v>5714401522164</v>
      </c>
      <c r="F19" s="45" t="s">
        <v>423</v>
      </c>
      <c r="G19" s="46"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7" t="b">
        <f>TRUE()</f>
        <v>1</v>
      </c>
      <c r="J19" s="48" t="b">
        <f>TRUE()</f>
        <v>1</v>
      </c>
      <c r="K19" s="56" t="s">
        <v>425</v>
      </c>
      <c r="L19" s="49" t="b">
        <f>FALSE()</f>
        <v>0</v>
      </c>
      <c r="M19" s="50" t="str">
        <f t="shared" si="0"/>
        <v>https://download.lenovo.com/Images/Parts/01YP629/01YP629_A.jpg</v>
      </c>
      <c r="N19" s="50" t="str">
        <f t="shared" si="1"/>
        <v>https://download.lenovo.com/Images/Parts/01YP629/01YP629_B.jpg</v>
      </c>
      <c r="O19" s="51"/>
      <c r="P19" t="str">
        <f t="shared" si="2"/>
        <v/>
      </c>
      <c r="Q19" t="str">
        <f t="shared" si="3"/>
        <v/>
      </c>
      <c r="R19" t="str">
        <f t="shared" si="4"/>
        <v/>
      </c>
      <c r="S19" t="str">
        <f t="shared" si="5"/>
        <v/>
      </c>
      <c r="T19" t="str">
        <f t="shared" si="6"/>
        <v/>
      </c>
      <c r="U19" t="str">
        <f t="shared" si="7"/>
        <v/>
      </c>
      <c r="V19" s="46">
        <f>MATCH(G19,options!$D$1:$D$20,0)</f>
        <v>14</v>
      </c>
    </row>
    <row r="20" spans="1:22" ht="18" x14ac:dyDescent="0.2">
      <c r="A20" s="39" t="s">
        <v>426</v>
      </c>
      <c r="B20" s="57" t="s">
        <v>427</v>
      </c>
      <c r="C20" s="43" t="b">
        <f>FALSE()</f>
        <v>0</v>
      </c>
      <c r="D20" s="43" t="b">
        <f>FALSE()</f>
        <v>0</v>
      </c>
      <c r="E20" s="55">
        <v>5714401522171</v>
      </c>
      <c r="F20" s="45" t="s">
        <v>428</v>
      </c>
      <c r="G20" s="46"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7" t="b">
        <f>TRUE()</f>
        <v>1</v>
      </c>
      <c r="J20" s="48" t="b">
        <f>TRUE()</f>
        <v>1</v>
      </c>
      <c r="K20" s="56" t="s">
        <v>430</v>
      </c>
      <c r="L20" s="49" t="b">
        <f>FALSE()</f>
        <v>0</v>
      </c>
      <c r="M20" s="50" t="str">
        <f t="shared" si="0"/>
        <v>https://download.lenovo.com/Images/Parts/01YP706/01YP706_A.jpg</v>
      </c>
      <c r="N20" s="50" t="str">
        <f t="shared" si="1"/>
        <v>https://download.lenovo.com/Images/Parts/01YP706/01YP706_B.jpg</v>
      </c>
      <c r="O20" s="51"/>
      <c r="P20" t="str">
        <f t="shared" si="2"/>
        <v/>
      </c>
      <c r="Q20" t="str">
        <f t="shared" si="3"/>
        <v/>
      </c>
      <c r="R20" t="str">
        <f t="shared" si="4"/>
        <v/>
      </c>
      <c r="S20" t="str">
        <f t="shared" si="5"/>
        <v/>
      </c>
      <c r="T20" t="str">
        <f t="shared" si="6"/>
        <v/>
      </c>
      <c r="U20" t="str">
        <f t="shared" si="7"/>
        <v/>
      </c>
      <c r="V20" s="46">
        <f>MATCH(G20,options!$D$1:$D$20,0)</f>
        <v>15</v>
      </c>
    </row>
    <row r="21" spans="1:22" ht="15" x14ac:dyDescent="0.2">
      <c r="B21" s="54"/>
      <c r="C21" s="43" t="b">
        <f>FALSE()</f>
        <v>0</v>
      </c>
      <c r="D21" s="43" t="b">
        <f>FALSE()</f>
        <v>0</v>
      </c>
      <c r="E21" s="55">
        <v>5714401522188</v>
      </c>
      <c r="F21" s="45" t="s">
        <v>431</v>
      </c>
      <c r="G21" s="46"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TRUE()</f>
        <v>1</v>
      </c>
      <c r="K21" s="58" t="s">
        <v>433</v>
      </c>
      <c r="L21" s="49" t="b">
        <v>1</v>
      </c>
      <c r="M21" s="50" t="str">
        <f t="shared" si="0"/>
        <v>https://raw.githubusercontent.com/PatrickVibild/TellusAmazonPictures/master/pictures/Lenovo/P52/BL/USI/1.jpg</v>
      </c>
      <c r="N21" s="50" t="str">
        <f t="shared" si="1"/>
        <v>https://raw.githubusercontent.com/PatrickVibild/TellusAmazonPictures/master/pictures/Lenovo/P52/BL/USI/2.jpg</v>
      </c>
      <c r="O21" s="51" t="str">
        <f t="shared" ref="O21:O52" si="8">IF(ISBLANK(K21),"",IF(L21, "https://raw.githubusercontent.com/PatrickVibild/TellusAmazonPictures/master/pictures/"&amp;K21&amp;"/3.jpg","https://download.lenovo.com/Images/Parts/"&amp;K21&amp;"/"&amp;K21&amp;"_details.jpg"))</f>
        <v>https://raw.githubusercontent.com/PatrickVibild/TellusAmazonPictures/master/pictures/Lenovo/P52/BL/USI/3.jpg</v>
      </c>
      <c r="P21" t="str">
        <f t="shared" si="2"/>
        <v>https://raw.githubusercontent.com/PatrickVibild/TellusAmazonPictures/master/pictures/Lenovo/P52/BL/USI/4.jpg</v>
      </c>
      <c r="Q21" t="str">
        <f t="shared" si="3"/>
        <v>https://raw.githubusercontent.com/PatrickVibild/TellusAmazonPictures/master/pictures/Lenovo/P52/BL/USI/5.jpg</v>
      </c>
      <c r="R21" t="str">
        <f t="shared" si="4"/>
        <v>https://raw.githubusercontent.com/PatrickVibild/TellusAmazonPictures/master/pictures/Lenovo/P52/BL/USI/6.jpg</v>
      </c>
      <c r="S21" t="str">
        <f t="shared" si="5"/>
        <v>https://raw.githubusercontent.com/PatrickVibild/TellusAmazonPictures/master/pictures/Lenovo/P52/BL/USI/7.jpg</v>
      </c>
      <c r="T21" t="str">
        <f t="shared" si="6"/>
        <v>https://raw.githubusercontent.com/PatrickVibild/TellusAmazonPictures/master/pictures/Lenovo/P52/BL/USI/8.jpg</v>
      </c>
      <c r="U21" t="str">
        <f t="shared" si="7"/>
        <v>https://raw.githubusercontent.com/PatrickVibild/TellusAmazonPictures/master/pictures/Lenovo/P52/BL/USI/9.jpg</v>
      </c>
      <c r="V21" s="46">
        <f>MATCH(G21,options!$D$1:$D$20,0)</f>
        <v>16</v>
      </c>
    </row>
    <row r="22" spans="1:22" ht="15" x14ac:dyDescent="0.2">
      <c r="B22" s="54"/>
      <c r="C22" s="43" t="b">
        <f>FALSE()</f>
        <v>0</v>
      </c>
      <c r="D22" s="43" t="b">
        <f>FALSE()</f>
        <v>0</v>
      </c>
      <c r="E22" s="55">
        <v>5714401522195</v>
      </c>
      <c r="F22" s="59" t="s">
        <v>434</v>
      </c>
      <c r="G22" s="46"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7" t="b">
        <f>TRUE()</f>
        <v>1</v>
      </c>
      <c r="J22" s="48" t="b">
        <f>TRUE()</f>
        <v>1</v>
      </c>
      <c r="K22" s="38"/>
      <c r="L22" s="49" t="b">
        <f>FALSE()</f>
        <v>0</v>
      </c>
      <c r="M22" s="50" t="str">
        <f t="shared" si="0"/>
        <v/>
      </c>
      <c r="N22" s="50" t="str">
        <f t="shared" si="1"/>
        <v/>
      </c>
      <c r="O22" s="51" t="str">
        <f t="shared" si="8"/>
        <v/>
      </c>
      <c r="P22" t="str">
        <f t="shared" si="2"/>
        <v/>
      </c>
      <c r="Q22" t="str">
        <f t="shared" si="3"/>
        <v/>
      </c>
      <c r="R22" t="str">
        <f t="shared" si="4"/>
        <v/>
      </c>
      <c r="S22" t="str">
        <f t="shared" si="5"/>
        <v/>
      </c>
      <c r="T22" t="str">
        <f t="shared" si="6"/>
        <v/>
      </c>
      <c r="U22" t="str">
        <f t="shared" si="7"/>
        <v/>
      </c>
      <c r="V22" s="46">
        <f>MATCH(G22,options!$D$1:$D$20,0)</f>
        <v>17</v>
      </c>
    </row>
    <row r="23" spans="1:22" ht="57" x14ac:dyDescent="0.2">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55">
        <v>5714401522201</v>
      </c>
      <c r="F23" s="59" t="s">
        <v>437</v>
      </c>
      <c r="G23" s="46"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7" t="b">
        <f>TRUE()</f>
        <v>1</v>
      </c>
      <c r="J23" s="48" t="b">
        <f>TRUE()</f>
        <v>1</v>
      </c>
      <c r="K23" s="58" t="s">
        <v>439</v>
      </c>
      <c r="L23" s="49" t="b">
        <v>1</v>
      </c>
      <c r="M23" s="50" t="str">
        <f t="shared" si="0"/>
        <v>https://raw.githubusercontent.com/PatrickVibild/TellusAmazonPictures/master/pictures/Lenovo/P52/BL/US/1.jpg</v>
      </c>
      <c r="N23" s="50" t="str">
        <f t="shared" si="1"/>
        <v>https://raw.githubusercontent.com/PatrickVibild/TellusAmazonPictures/master/pictures/Lenovo/P52/BL/US/2.jpg</v>
      </c>
      <c r="O23" s="51" t="str">
        <f t="shared" si="8"/>
        <v>https://raw.githubusercontent.com/PatrickVibild/TellusAmazonPictures/master/pictures/Lenovo/P52/BL/US/3.jpg</v>
      </c>
      <c r="P23" t="str">
        <f t="shared" si="2"/>
        <v>https://raw.githubusercontent.com/PatrickVibild/TellusAmazonPictures/master/pictures/Lenovo/P52/BL/US/4.jpg</v>
      </c>
      <c r="Q23" t="str">
        <f t="shared" si="3"/>
        <v>https://raw.githubusercontent.com/PatrickVibild/TellusAmazonPictures/master/pictures/Lenovo/P52/BL/US/5.jpg</v>
      </c>
      <c r="R23" t="str">
        <f t="shared" si="4"/>
        <v>https://raw.githubusercontent.com/PatrickVibild/TellusAmazonPictures/master/pictures/Lenovo/P52/BL/US/6.jpg</v>
      </c>
      <c r="S23" t="str">
        <f t="shared" si="5"/>
        <v>https://raw.githubusercontent.com/PatrickVibild/TellusAmazonPictures/master/pictures/Lenovo/P52/BL/US/7.jpg</v>
      </c>
      <c r="T23" t="str">
        <f t="shared" si="6"/>
        <v>https://raw.githubusercontent.com/PatrickVibild/TellusAmazonPictures/master/pictures/Lenovo/P52/BL/US/8.jpg</v>
      </c>
      <c r="U23" t="str">
        <f t="shared" si="7"/>
        <v>https://raw.githubusercontent.com/PatrickVibild/TellusAmazonPictures/master/pictures/Lenovo/P52/BL/US/9.jpg</v>
      </c>
      <c r="V23" s="46">
        <f>MATCH(G23,options!$D$1:$D$20,0)</f>
        <v>18</v>
      </c>
    </row>
    <row r="24" spans="1:22" ht="71" x14ac:dyDescent="0.2">
      <c r="A24" s="39" t="s">
        <v>440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4"/>
      <c r="F24" s="38"/>
      <c r="G24" s="46"/>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7"/>
      <c r="J24" s="48"/>
      <c r="K24" s="38"/>
      <c r="L24" s="49" t="b">
        <f>FALSE()</f>
        <v>0</v>
      </c>
      <c r="M24" s="50" t="str">
        <f t="shared" si="0"/>
        <v/>
      </c>
      <c r="N24" s="50" t="str">
        <f t="shared" si="1"/>
        <v/>
      </c>
      <c r="O24" s="51" t="str">
        <f t="shared" si="8"/>
        <v/>
      </c>
      <c r="P24" t="str">
        <f t="shared" si="2"/>
        <v/>
      </c>
      <c r="Q24" t="str">
        <f t="shared" si="3"/>
        <v/>
      </c>
      <c r="R24" t="str">
        <f t="shared" si="4"/>
        <v/>
      </c>
      <c r="S24" t="str">
        <f t="shared" si="5"/>
        <v/>
      </c>
      <c r="T24" t="str">
        <f t="shared" si="6"/>
        <v/>
      </c>
      <c r="U24" t="str">
        <f t="shared" si="7"/>
        <v/>
      </c>
      <c r="V24" s="46" t="e">
        <f>MATCH(G24,options!$D$1:$D$20,0)</f>
        <v>#N/A</v>
      </c>
    </row>
    <row r="25" spans="1:22" ht="43" x14ac:dyDescent="0.2">
      <c r="A25" s="39" t="s">
        <v>441</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44"/>
      <c r="F25" s="38"/>
      <c r="G25" s="46"/>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7"/>
      <c r="J25" s="48"/>
      <c r="K25" s="38"/>
      <c r="L25" s="49" t="b">
        <f>FALSE()</f>
        <v>0</v>
      </c>
      <c r="M25" s="50" t="str">
        <f t="shared" si="0"/>
        <v/>
      </c>
      <c r="N25" s="50" t="str">
        <f t="shared" si="1"/>
        <v/>
      </c>
      <c r="O25" s="51" t="str">
        <f t="shared" si="8"/>
        <v/>
      </c>
      <c r="P25" t="str">
        <f t="shared" si="2"/>
        <v/>
      </c>
      <c r="Q25" t="str">
        <f t="shared" si="3"/>
        <v/>
      </c>
      <c r="R25" t="str">
        <f t="shared" si="4"/>
        <v/>
      </c>
      <c r="S25" t="str">
        <f t="shared" si="5"/>
        <v/>
      </c>
      <c r="T25" t="str">
        <f t="shared" si="6"/>
        <v/>
      </c>
      <c r="U25" t="str">
        <f t="shared" si="7"/>
        <v/>
      </c>
      <c r="V25" s="46" t="e">
        <f>MATCH(G25,options!$D$1:$D$20,0)</f>
        <v>#N/A</v>
      </c>
    </row>
    <row r="26" spans="1:22" ht="15" x14ac:dyDescent="0.2">
      <c r="A26" s="39" t="s">
        <v>442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44"/>
      <c r="F26" s="38"/>
      <c r="G26" s="46"/>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7"/>
      <c r="J26" s="48"/>
      <c r="K26" s="38"/>
      <c r="L26" s="49" t="b">
        <f>FALSE()</f>
        <v>0</v>
      </c>
      <c r="M26" s="50" t="str">
        <f t="shared" si="0"/>
        <v/>
      </c>
      <c r="N26" s="50" t="str">
        <f t="shared" si="1"/>
        <v/>
      </c>
      <c r="O26" s="51" t="str">
        <f t="shared" si="8"/>
        <v/>
      </c>
      <c r="P26" t="str">
        <f t="shared" si="2"/>
        <v/>
      </c>
      <c r="Q26" t="str">
        <f t="shared" si="3"/>
        <v/>
      </c>
      <c r="R26" t="str">
        <f t="shared" si="4"/>
        <v/>
      </c>
      <c r="S26" t="str">
        <f t="shared" si="5"/>
        <v/>
      </c>
      <c r="T26" t="str">
        <f t="shared" si="6"/>
        <v/>
      </c>
      <c r="U26" t="str">
        <f t="shared" si="7"/>
        <v/>
      </c>
      <c r="V26" s="46" t="e">
        <f>MATCH(G26,options!$D$1:$D$20,0)</f>
        <v>#N/A</v>
      </c>
    </row>
    <row r="27" spans="1:22" ht="57" x14ac:dyDescent="0.2">
      <c r="A27" s="39" t="s">
        <v>441</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44"/>
      <c r="F27" s="38"/>
      <c r="G27" s="46"/>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7"/>
      <c r="J27" s="48"/>
      <c r="K27" s="38"/>
      <c r="L27" s="49" t="b">
        <f>FALSE()</f>
        <v>0</v>
      </c>
      <c r="M27" s="50" t="str">
        <f t="shared" si="0"/>
        <v/>
      </c>
      <c r="N27" s="50" t="str">
        <f t="shared" si="1"/>
        <v/>
      </c>
      <c r="O27" s="51" t="str">
        <f t="shared" si="8"/>
        <v/>
      </c>
      <c r="P27" t="str">
        <f t="shared" si="2"/>
        <v/>
      </c>
      <c r="Q27" t="str">
        <f t="shared" si="3"/>
        <v/>
      </c>
      <c r="R27" t="str">
        <f t="shared" si="4"/>
        <v/>
      </c>
      <c r="S27" t="str">
        <f t="shared" si="5"/>
        <v/>
      </c>
      <c r="T27" t="str">
        <f t="shared" si="6"/>
        <v/>
      </c>
      <c r="U27" t="str">
        <f t="shared" si="7"/>
        <v/>
      </c>
      <c r="V27" s="46" t="e">
        <f>MATCH(G27,options!$D$1:$D$20,0)</f>
        <v>#N/A</v>
      </c>
    </row>
    <row r="28" spans="1:22" ht="15" x14ac:dyDescent="0.2">
      <c r="B28" s="60"/>
      <c r="E28" s="44"/>
      <c r="F28" s="38"/>
      <c r="G28" s="46"/>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7"/>
      <c r="J28" s="48"/>
      <c r="K28" s="38"/>
      <c r="L28" s="49" t="b">
        <f>FALSE()</f>
        <v>0</v>
      </c>
      <c r="M28" s="50" t="str">
        <f t="shared" si="0"/>
        <v/>
      </c>
      <c r="N28" s="50" t="str">
        <f t="shared" si="1"/>
        <v/>
      </c>
      <c r="O28" s="51" t="str">
        <f t="shared" si="8"/>
        <v/>
      </c>
      <c r="P28" t="str">
        <f t="shared" si="2"/>
        <v/>
      </c>
      <c r="Q28" t="str">
        <f t="shared" si="3"/>
        <v/>
      </c>
      <c r="R28" t="str">
        <f t="shared" si="4"/>
        <v/>
      </c>
      <c r="S28" t="str">
        <f t="shared" si="5"/>
        <v/>
      </c>
      <c r="T28" t="str">
        <f t="shared" si="6"/>
        <v/>
      </c>
      <c r="U28" t="str">
        <f t="shared" si="7"/>
        <v/>
      </c>
      <c r="V28" s="46" t="e">
        <f>MATCH(G28,options!$D$1:$D$20,0)</f>
        <v>#N/A</v>
      </c>
    </row>
    <row r="29" spans="1:22" ht="57" x14ac:dyDescent="0.2">
      <c r="A29" s="39" t="s">
        <v>443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4"/>
      <c r="F29" s="38"/>
      <c r="G29" s="46"/>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7"/>
      <c r="J29" s="48"/>
      <c r="K29" s="50"/>
      <c r="L29" s="49" t="b">
        <f>FALSE()</f>
        <v>0</v>
      </c>
      <c r="M29" s="50" t="str">
        <f t="shared" si="0"/>
        <v/>
      </c>
      <c r="N29" s="50" t="str">
        <f t="shared" si="1"/>
        <v/>
      </c>
      <c r="O29" s="51" t="str">
        <f t="shared" si="8"/>
        <v/>
      </c>
      <c r="P29" t="str">
        <f t="shared" si="2"/>
        <v/>
      </c>
      <c r="Q29" t="str">
        <f t="shared" si="3"/>
        <v/>
      </c>
      <c r="R29" t="str">
        <f t="shared" si="4"/>
        <v/>
      </c>
      <c r="S29" t="str">
        <f t="shared" si="5"/>
        <v/>
      </c>
      <c r="T29" t="str">
        <f t="shared" si="6"/>
        <v/>
      </c>
      <c r="U29" t="str">
        <f t="shared" si="7"/>
        <v/>
      </c>
      <c r="V29" s="46" t="e">
        <f>MATCH(G29,options!$D$1:$D$20,0)</f>
        <v>#N/A</v>
      </c>
    </row>
    <row r="30" spans="1:22" ht="15" x14ac:dyDescent="0.2">
      <c r="B30" s="60"/>
      <c r="E30" s="44"/>
      <c r="F30" s="38"/>
      <c r="G30" s="46"/>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7"/>
      <c r="J30" s="48"/>
      <c r="K30" s="38"/>
      <c r="L30" s="49" t="b">
        <f>FALSE()</f>
        <v>0</v>
      </c>
      <c r="M30" s="50" t="str">
        <f t="shared" si="0"/>
        <v/>
      </c>
      <c r="N30" s="50" t="str">
        <f t="shared" si="1"/>
        <v/>
      </c>
      <c r="O30" s="51" t="str">
        <f t="shared" si="8"/>
        <v/>
      </c>
      <c r="P30" t="str">
        <f t="shared" si="2"/>
        <v/>
      </c>
      <c r="Q30" t="str">
        <f t="shared" si="3"/>
        <v/>
      </c>
      <c r="R30" t="str">
        <f t="shared" si="4"/>
        <v/>
      </c>
      <c r="S30" t="str">
        <f t="shared" si="5"/>
        <v/>
      </c>
      <c r="T30" t="str">
        <f t="shared" si="6"/>
        <v/>
      </c>
      <c r="U30" t="str">
        <f t="shared" si="7"/>
        <v/>
      </c>
      <c r="V30" s="46" t="e">
        <f>MATCH(G30,options!$D$1:$D$20,0)</f>
        <v>#N/A</v>
      </c>
    </row>
    <row r="31" spans="1:22" ht="57" x14ac:dyDescent="0.2">
      <c r="A31" s="39" t="s">
        <v>444</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4"/>
      <c r="F31" s="38"/>
      <c r="G31" s="46"/>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7"/>
      <c r="J31" s="48"/>
      <c r="K31" s="38"/>
      <c r="L31" s="49" t="b">
        <f>FALSE()</f>
        <v>0</v>
      </c>
      <c r="M31" s="50" t="str">
        <f t="shared" si="0"/>
        <v/>
      </c>
      <c r="N31" s="50" t="str">
        <f t="shared" si="1"/>
        <v/>
      </c>
      <c r="O31" s="51" t="str">
        <f t="shared" si="8"/>
        <v/>
      </c>
      <c r="P31" t="str">
        <f t="shared" si="2"/>
        <v/>
      </c>
      <c r="Q31" t="str">
        <f t="shared" si="3"/>
        <v/>
      </c>
      <c r="R31" t="str">
        <f t="shared" si="4"/>
        <v/>
      </c>
      <c r="S31" t="str">
        <f t="shared" si="5"/>
        <v/>
      </c>
      <c r="T31" t="str">
        <f t="shared" si="6"/>
        <v/>
      </c>
      <c r="U31" t="str">
        <f t="shared" si="7"/>
        <v/>
      </c>
      <c r="V31" s="46" t="e">
        <f>MATCH(G31,options!$D$1:$D$20,0)</f>
        <v>#N/A</v>
      </c>
    </row>
    <row r="32" spans="1:22" ht="15" x14ac:dyDescent="0.2">
      <c r="E32" s="44"/>
      <c r="F32" s="38"/>
      <c r="G32" s="46"/>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7"/>
      <c r="J32" s="48"/>
      <c r="K32" s="38"/>
      <c r="L32" s="49" t="b">
        <f>FALSE()</f>
        <v>0</v>
      </c>
      <c r="M32" s="50" t="str">
        <f t="shared" si="0"/>
        <v/>
      </c>
      <c r="N32" s="50" t="str">
        <f t="shared" si="1"/>
        <v/>
      </c>
      <c r="O32" s="51" t="str">
        <f t="shared" si="8"/>
        <v/>
      </c>
      <c r="P32" t="str">
        <f t="shared" si="2"/>
        <v/>
      </c>
      <c r="Q32" t="str">
        <f t="shared" si="3"/>
        <v/>
      </c>
      <c r="R32" t="str">
        <f t="shared" si="4"/>
        <v/>
      </c>
      <c r="S32" t="str">
        <f t="shared" si="5"/>
        <v/>
      </c>
      <c r="T32" t="str">
        <f t="shared" si="6"/>
        <v/>
      </c>
      <c r="U32" t="str">
        <f t="shared" si="7"/>
        <v/>
      </c>
      <c r="V32" s="46" t="e">
        <f>MATCH(G32,options!$D$1:$D$20,0)</f>
        <v>#N/A</v>
      </c>
    </row>
    <row r="33" spans="1:22" ht="15" x14ac:dyDescent="0.2">
      <c r="A33" s="39" t="s">
        <v>445</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44"/>
      <c r="F33" s="38"/>
      <c r="G33" s="46"/>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7"/>
      <c r="J33" s="48"/>
      <c r="K33" s="38"/>
      <c r="L33" s="49" t="b">
        <f>FALSE()</f>
        <v>0</v>
      </c>
      <c r="M33" s="50" t="str">
        <f t="shared" si="0"/>
        <v/>
      </c>
      <c r="N33" s="50" t="str">
        <f t="shared" si="1"/>
        <v/>
      </c>
      <c r="O33" s="51" t="str">
        <f t="shared" si="8"/>
        <v/>
      </c>
      <c r="P33" t="str">
        <f t="shared" si="2"/>
        <v/>
      </c>
      <c r="Q33" t="str">
        <f t="shared" si="3"/>
        <v/>
      </c>
      <c r="R33" t="str">
        <f t="shared" si="4"/>
        <v/>
      </c>
      <c r="S33" t="str">
        <f t="shared" si="5"/>
        <v/>
      </c>
      <c r="T33" t="str">
        <f t="shared" si="6"/>
        <v/>
      </c>
      <c r="U33" t="str">
        <f t="shared" si="7"/>
        <v/>
      </c>
      <c r="V33" s="46" t="e">
        <f>MATCH(G33,options!$D$1:$D$20,0)</f>
        <v>#N/A</v>
      </c>
    </row>
    <row r="34" spans="1:22" ht="15" x14ac:dyDescent="0.2">
      <c r="E34" s="44"/>
      <c r="F34" s="38"/>
      <c r="G34" s="46"/>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7"/>
      <c r="J34" s="48"/>
      <c r="K34" s="38"/>
      <c r="L34" s="49" t="b">
        <f>FALSE()</f>
        <v>0</v>
      </c>
      <c r="M34" s="50" t="str">
        <f t="shared" si="0"/>
        <v/>
      </c>
      <c r="N34" s="50" t="str">
        <f t="shared" si="1"/>
        <v/>
      </c>
      <c r="O34" s="51" t="str">
        <f t="shared" si="8"/>
        <v/>
      </c>
      <c r="P34" t="str">
        <f t="shared" si="2"/>
        <v/>
      </c>
      <c r="Q34" t="str">
        <f t="shared" si="3"/>
        <v/>
      </c>
      <c r="R34" t="str">
        <f t="shared" si="4"/>
        <v/>
      </c>
      <c r="S34" t="str">
        <f t="shared" si="5"/>
        <v/>
      </c>
      <c r="T34" t="str">
        <f t="shared" si="6"/>
        <v/>
      </c>
      <c r="U34" t="str">
        <f t="shared" si="7"/>
        <v/>
      </c>
      <c r="V34" s="46" t="e">
        <f>MATCH(G34,options!$D$1:$D$20,0)</f>
        <v>#N/A</v>
      </c>
    </row>
    <row r="35" spans="1:22" ht="15" x14ac:dyDescent="0.2">
      <c r="E35" s="44"/>
      <c r="F35" s="38"/>
      <c r="G35" s="46"/>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7"/>
      <c r="J35" s="48"/>
      <c r="K35" s="38"/>
      <c r="L35" s="49" t="b">
        <f>FALSE()</f>
        <v>0</v>
      </c>
      <c r="M35" s="50" t="str">
        <f t="shared" si="0"/>
        <v/>
      </c>
      <c r="N35" s="50" t="str">
        <f t="shared" si="1"/>
        <v/>
      </c>
      <c r="O35" s="51" t="str">
        <f t="shared" si="8"/>
        <v/>
      </c>
      <c r="P35" t="str">
        <f t="shared" si="2"/>
        <v/>
      </c>
      <c r="Q35" t="str">
        <f t="shared" si="3"/>
        <v/>
      </c>
      <c r="R35" t="str">
        <f t="shared" si="4"/>
        <v/>
      </c>
      <c r="S35" t="str">
        <f t="shared" si="5"/>
        <v/>
      </c>
      <c r="T35" t="str">
        <f t="shared" si="6"/>
        <v/>
      </c>
      <c r="U35" t="str">
        <f t="shared" si="7"/>
        <v/>
      </c>
      <c r="V35" s="46" t="e">
        <f>MATCH(G35,options!$D$1:$D$20,0)</f>
        <v>#N/A</v>
      </c>
    </row>
    <row r="36" spans="1:22" ht="14" x14ac:dyDescent="0.15">
      <c r="A36" s="39" t="s">
        <v>446</v>
      </c>
      <c r="B36" s="57" t="s">
        <v>366</v>
      </c>
      <c r="E36" s="38"/>
      <c r="F36" s="38"/>
      <c r="G36" s="46"/>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7"/>
      <c r="J36" s="48"/>
      <c r="K36" s="38"/>
      <c r="L36" s="49" t="b">
        <f>FALSE()</f>
        <v>0</v>
      </c>
      <c r="M36" s="50" t="str">
        <f t="shared" ref="M36:M67" si="9">IF(ISBLANK(K36),"",IF(L36, "https://raw.githubusercontent.com/PatrickVibild/TellusAmazonPictures/master/pictures/"&amp;K36&amp;"/1.jpg","https://download.lenovo.com/Images/Parts/"&amp;K36&amp;"/"&amp;K36&amp;"_A.jpg"))</f>
        <v/>
      </c>
      <c r="N36" s="50" t="str">
        <f t="shared" ref="N36:N67" si="10">IF(ISBLANK(K36),"",IF(L36, "https://raw.githubusercontent.com/PatrickVibild/TellusAmazonPictures/master/pictures/"&amp;K36&amp;"/2.jpg","https://download.lenovo.com/Images/Parts/"&amp;K36&amp;"/"&amp;K36&amp;"_B.jpg"))</f>
        <v/>
      </c>
      <c r="O36" s="51" t="str">
        <f t="shared" si="8"/>
        <v/>
      </c>
      <c r="P36" t="str">
        <f t="shared" ref="P36:P67" si="11">IF(ISBLANK(K36),"",IF(L36, "https://raw.githubusercontent.com/PatrickVibild/TellusAmazonPictures/master/pictures/"&amp;K36&amp;"/4.jpg", ""))</f>
        <v/>
      </c>
      <c r="Q36" t="str">
        <f t="shared" ref="Q36:Q67" si="12">IF(ISBLANK(K36),"",IF(L36, "https://raw.githubusercontent.com/PatrickVibild/TellusAmazonPictures/master/pictures/"&amp;K36&amp;"/5.jpg", ""))</f>
        <v/>
      </c>
      <c r="R36" t="str">
        <f t="shared" ref="R36:R67" si="13">IF(ISBLANK(K36),"",IF(L36, "https://raw.githubusercontent.com/PatrickVibild/TellusAmazonPictures/master/pictures/"&amp;K36&amp;"/6.jpg", ""))</f>
        <v/>
      </c>
      <c r="S36" t="str">
        <f t="shared" ref="S36:S67" si="14">IF(ISBLANK(K36),"",IF(L36, "https://raw.githubusercontent.com/PatrickVibild/TellusAmazonPictures/master/pictures/"&amp;K36&amp;"/7.jpg", ""))</f>
        <v/>
      </c>
      <c r="T36" t="str">
        <f t="shared" ref="T36:T67" si="15">IF(ISBLANK(K36),"",IF(L36, "https://raw.githubusercontent.com/PatrickVibild/TellusAmazonPictures/master/pictures/"&amp;K36&amp;"/8.jpg",""))</f>
        <v/>
      </c>
      <c r="U36" t="str">
        <f t="shared" ref="U36:U67" si="16">IF(ISBLANK(K36),"",IF(L36, "https://raw.githubusercontent.com/PatrickVibild/TellusAmazonPictures/master/pictures/"&amp;K36&amp;"/9.jpg", ""))</f>
        <v/>
      </c>
      <c r="V36" s="46" t="e">
        <f>MATCH(G36,options!$D$1:$D$20,0)</f>
        <v>#N/A</v>
      </c>
    </row>
    <row r="37" spans="1:22" ht="14" x14ac:dyDescent="0.15">
      <c r="A37" t="s">
        <v>447</v>
      </c>
      <c r="B37" s="57" t="s">
        <v>438</v>
      </c>
      <c r="E37" s="38"/>
      <c r="F37" s="38"/>
      <c r="G37" s="46"/>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7"/>
      <c r="J37" s="48"/>
      <c r="K37" s="38"/>
      <c r="L37" s="49" t="b">
        <f>FALSE()</f>
        <v>0</v>
      </c>
      <c r="M37" s="50" t="str">
        <f t="shared" si="9"/>
        <v/>
      </c>
      <c r="N37" s="50" t="str">
        <f t="shared" si="10"/>
        <v/>
      </c>
      <c r="O37" s="51" t="str">
        <f t="shared" si="8"/>
        <v/>
      </c>
      <c r="P37" t="str">
        <f t="shared" si="11"/>
        <v/>
      </c>
      <c r="Q37" t="str">
        <f t="shared" si="12"/>
        <v/>
      </c>
      <c r="R37" t="str">
        <f t="shared" si="13"/>
        <v/>
      </c>
      <c r="S37" t="str">
        <f t="shared" si="14"/>
        <v/>
      </c>
      <c r="T37" t="str">
        <f t="shared" si="15"/>
        <v/>
      </c>
      <c r="U37" t="str">
        <f t="shared" si="16"/>
        <v/>
      </c>
      <c r="V37" s="46" t="e">
        <f>MATCH(G37,options!$D$1:$D$20,0)</f>
        <v>#N/A</v>
      </c>
    </row>
    <row r="38" spans="1:22" x14ac:dyDescent="0.15">
      <c r="E38" s="38"/>
      <c r="F38" s="38"/>
      <c r="G38" s="46"/>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7"/>
      <c r="J38" s="48"/>
      <c r="K38" s="38"/>
      <c r="L38" s="49" t="b">
        <f>FALSE()</f>
        <v>0</v>
      </c>
      <c r="M38" s="50" t="str">
        <f t="shared" si="9"/>
        <v/>
      </c>
      <c r="N38" s="50" t="str">
        <f t="shared" si="10"/>
        <v/>
      </c>
      <c r="O38" s="51" t="str">
        <f t="shared" si="8"/>
        <v/>
      </c>
      <c r="P38" t="str">
        <f t="shared" si="11"/>
        <v/>
      </c>
      <c r="Q38" t="str">
        <f t="shared" si="12"/>
        <v/>
      </c>
      <c r="R38" t="str">
        <f t="shared" si="13"/>
        <v/>
      </c>
      <c r="S38" t="str">
        <f t="shared" si="14"/>
        <v/>
      </c>
      <c r="T38" t="str">
        <f t="shared" si="15"/>
        <v/>
      </c>
      <c r="U38" t="str">
        <f t="shared" si="16"/>
        <v/>
      </c>
      <c r="V38" s="46" t="e">
        <f>MATCH(G38,options!$D$1:$D$20,0)</f>
        <v>#N/A</v>
      </c>
    </row>
    <row r="39" spans="1:22" x14ac:dyDescent="0.15">
      <c r="E39" s="38"/>
      <c r="F39" s="38"/>
      <c r="G39" s="46"/>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7"/>
      <c r="J39" s="48"/>
      <c r="K39" s="38"/>
      <c r="L39" s="49" t="b">
        <f>FALSE()</f>
        <v>0</v>
      </c>
      <c r="M39" s="50" t="str">
        <f t="shared" si="9"/>
        <v/>
      </c>
      <c r="N39" s="50" t="str">
        <f t="shared" si="10"/>
        <v/>
      </c>
      <c r="O39" s="51" t="str">
        <f t="shared" si="8"/>
        <v/>
      </c>
      <c r="P39" t="str">
        <f t="shared" si="11"/>
        <v/>
      </c>
      <c r="Q39" t="str">
        <f t="shared" si="12"/>
        <v/>
      </c>
      <c r="R39" t="str">
        <f t="shared" si="13"/>
        <v/>
      </c>
      <c r="S39" t="str">
        <f t="shared" si="14"/>
        <v/>
      </c>
      <c r="T39" t="str">
        <f t="shared" si="15"/>
        <v/>
      </c>
      <c r="U39" t="str">
        <f t="shared" si="16"/>
        <v/>
      </c>
      <c r="V39" s="46" t="e">
        <f>MATCH(G39,options!$D$1:$D$20,0)</f>
        <v>#N/A</v>
      </c>
    </row>
    <row r="40" spans="1:22" x14ac:dyDescent="0.15">
      <c r="E40" s="38"/>
      <c r="F40" s="38"/>
      <c r="G40" s="46"/>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7"/>
      <c r="J40" s="48"/>
      <c r="K40" s="38"/>
      <c r="L40" s="49" t="b">
        <f>FALSE()</f>
        <v>0</v>
      </c>
      <c r="M40" s="50" t="str">
        <f t="shared" si="9"/>
        <v/>
      </c>
      <c r="N40" s="50" t="str">
        <f t="shared" si="10"/>
        <v/>
      </c>
      <c r="O40" s="51" t="str">
        <f t="shared" si="8"/>
        <v/>
      </c>
      <c r="P40" t="str">
        <f t="shared" si="11"/>
        <v/>
      </c>
      <c r="Q40" t="str">
        <f t="shared" si="12"/>
        <v/>
      </c>
      <c r="R40" t="str">
        <f t="shared" si="13"/>
        <v/>
      </c>
      <c r="S40" t="str">
        <f t="shared" si="14"/>
        <v/>
      </c>
      <c r="T40" t="str">
        <f t="shared" si="15"/>
        <v/>
      </c>
      <c r="U40" t="str">
        <f t="shared" si="16"/>
        <v/>
      </c>
      <c r="V40" s="46" t="e">
        <f>MATCH(G40,options!$D$1:$D$20,0)</f>
        <v>#N/A</v>
      </c>
    </row>
    <row r="41" spans="1:22" x14ac:dyDescent="0.15">
      <c r="E41" s="38"/>
      <c r="F41" s="38"/>
      <c r="G41" s="46"/>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7"/>
      <c r="J41" s="48"/>
      <c r="K41" s="38"/>
      <c r="L41" s="49" t="b">
        <f>FALSE()</f>
        <v>0</v>
      </c>
      <c r="M41" s="50" t="str">
        <f t="shared" si="9"/>
        <v/>
      </c>
      <c r="N41" s="50" t="str">
        <f t="shared" si="10"/>
        <v/>
      </c>
      <c r="O41" s="51" t="str">
        <f t="shared" si="8"/>
        <v/>
      </c>
      <c r="P41" t="str">
        <f t="shared" si="11"/>
        <v/>
      </c>
      <c r="Q41" t="str">
        <f t="shared" si="12"/>
        <v/>
      </c>
      <c r="R41" t="str">
        <f t="shared" si="13"/>
        <v/>
      </c>
      <c r="S41" t="str">
        <f t="shared" si="14"/>
        <v/>
      </c>
      <c r="T41" t="str">
        <f t="shared" si="15"/>
        <v/>
      </c>
      <c r="U41" t="str">
        <f t="shared" si="16"/>
        <v/>
      </c>
      <c r="V41" s="46" t="e">
        <f>MATCH(G41,options!$D$1:$D$20,0)</f>
        <v>#N/A</v>
      </c>
    </row>
    <row r="42" spans="1:22" x14ac:dyDescent="0.15">
      <c r="E42" s="38"/>
      <c r="F42" s="38"/>
      <c r="G42" s="46"/>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7"/>
      <c r="J42" s="48"/>
      <c r="K42" s="38"/>
      <c r="L42" s="49" t="b">
        <f>FALSE()</f>
        <v>0</v>
      </c>
      <c r="M42" s="50" t="str">
        <f t="shared" si="9"/>
        <v/>
      </c>
      <c r="N42" s="50" t="str">
        <f t="shared" si="10"/>
        <v/>
      </c>
      <c r="O42" s="51" t="str">
        <f t="shared" si="8"/>
        <v/>
      </c>
      <c r="P42" t="str">
        <f t="shared" si="11"/>
        <v/>
      </c>
      <c r="Q42" t="str">
        <f t="shared" si="12"/>
        <v/>
      </c>
      <c r="R42" t="str">
        <f t="shared" si="13"/>
        <v/>
      </c>
      <c r="S42" t="str">
        <f t="shared" si="14"/>
        <v/>
      </c>
      <c r="T42" t="str">
        <f t="shared" si="15"/>
        <v/>
      </c>
      <c r="U42" t="str">
        <f t="shared" si="16"/>
        <v/>
      </c>
      <c r="V42" s="46" t="e">
        <f>MATCH(G42,options!$D$1:$D$20,0)</f>
        <v>#N/A</v>
      </c>
    </row>
    <row r="43" spans="1:22" x14ac:dyDescent="0.15">
      <c r="E43" s="38"/>
      <c r="F43" s="38"/>
      <c r="G43" s="46"/>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7"/>
      <c r="J43" s="48"/>
      <c r="K43" s="38"/>
      <c r="L43" s="49" t="b">
        <f>FALSE()</f>
        <v>0</v>
      </c>
      <c r="M43" s="50" t="str">
        <f t="shared" si="9"/>
        <v/>
      </c>
      <c r="N43" s="50" t="str">
        <f t="shared" si="10"/>
        <v/>
      </c>
      <c r="O43" s="51" t="str">
        <f t="shared" si="8"/>
        <v/>
      </c>
      <c r="P43" t="str">
        <f t="shared" si="11"/>
        <v/>
      </c>
      <c r="Q43" t="str">
        <f t="shared" si="12"/>
        <v/>
      </c>
      <c r="R43" t="str">
        <f t="shared" si="13"/>
        <v/>
      </c>
      <c r="S43" t="str">
        <f t="shared" si="14"/>
        <v/>
      </c>
      <c r="T43" t="str">
        <f t="shared" si="15"/>
        <v/>
      </c>
      <c r="U43" t="str">
        <f t="shared" si="16"/>
        <v/>
      </c>
      <c r="V43" s="46" t="e">
        <f>MATCH(G43,options!$D$1:$D$20,0)</f>
        <v>#N/A</v>
      </c>
    </row>
    <row r="44" spans="1:22" x14ac:dyDescent="0.15">
      <c r="E44" s="61"/>
      <c r="F44" s="62"/>
      <c r="G44" s="62"/>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2"/>
      <c r="J44" s="62"/>
      <c r="K44" s="50"/>
      <c r="L44" s="50"/>
      <c r="M44" s="50" t="str">
        <f t="shared" si="9"/>
        <v/>
      </c>
      <c r="N44" s="50" t="str">
        <f t="shared" si="10"/>
        <v/>
      </c>
      <c r="O44" s="51" t="str">
        <f t="shared" si="8"/>
        <v/>
      </c>
      <c r="P44" t="str">
        <f t="shared" si="11"/>
        <v/>
      </c>
      <c r="Q44" t="str">
        <f t="shared" si="12"/>
        <v/>
      </c>
      <c r="R44" t="str">
        <f t="shared" si="13"/>
        <v/>
      </c>
      <c r="S44" t="str">
        <f t="shared" si="14"/>
        <v/>
      </c>
      <c r="T44" t="str">
        <f t="shared" si="15"/>
        <v/>
      </c>
      <c r="U44" t="str">
        <f t="shared" si="16"/>
        <v/>
      </c>
      <c r="V44" s="46" t="e">
        <f>MATCH(G44,options!$D$1:$D$20,0)</f>
        <v>#N/A</v>
      </c>
    </row>
    <row r="45" spans="1:22" x14ac:dyDescent="0.15">
      <c r="E45" s="61"/>
      <c r="F45" s="62"/>
      <c r="G45" s="62"/>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2"/>
      <c r="J45" s="62"/>
      <c r="K45" s="50"/>
      <c r="L45" s="50"/>
      <c r="M45" s="50" t="str">
        <f t="shared" si="9"/>
        <v/>
      </c>
      <c r="N45" s="50" t="str">
        <f t="shared" si="10"/>
        <v/>
      </c>
      <c r="O45" s="51" t="str">
        <f t="shared" si="8"/>
        <v/>
      </c>
      <c r="P45" t="str">
        <f t="shared" si="11"/>
        <v/>
      </c>
      <c r="Q45" t="str">
        <f t="shared" si="12"/>
        <v/>
      </c>
      <c r="R45" t="str">
        <f t="shared" si="13"/>
        <v/>
      </c>
      <c r="S45" t="str">
        <f t="shared" si="14"/>
        <v/>
      </c>
      <c r="T45" t="str">
        <f t="shared" si="15"/>
        <v/>
      </c>
      <c r="U45" t="str">
        <f t="shared" si="16"/>
        <v/>
      </c>
      <c r="V45" s="46" t="e">
        <f>MATCH(G45,options!$D$1:$D$20,0)</f>
        <v>#N/A</v>
      </c>
    </row>
    <row r="46" spans="1:22" x14ac:dyDescent="0.15">
      <c r="E46" s="61"/>
      <c r="F46" s="62"/>
      <c r="G46" s="62"/>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2"/>
      <c r="J46" s="62"/>
      <c r="K46" s="50"/>
      <c r="L46" s="50"/>
      <c r="M46" s="50" t="str">
        <f t="shared" si="9"/>
        <v/>
      </c>
      <c r="N46" s="50" t="str">
        <f t="shared" si="10"/>
        <v/>
      </c>
      <c r="O46" s="51" t="str">
        <f t="shared" si="8"/>
        <v/>
      </c>
      <c r="P46" t="str">
        <f t="shared" si="11"/>
        <v/>
      </c>
      <c r="Q46" t="str">
        <f t="shared" si="12"/>
        <v/>
      </c>
      <c r="R46" t="str">
        <f t="shared" si="13"/>
        <v/>
      </c>
      <c r="S46" t="str">
        <f t="shared" si="14"/>
        <v/>
      </c>
      <c r="T46" t="str">
        <f t="shared" si="15"/>
        <v/>
      </c>
      <c r="U46" t="str">
        <f t="shared" si="16"/>
        <v/>
      </c>
      <c r="V46" s="46" t="e">
        <f>MATCH(G46,options!$D$1:$D$20,0)</f>
        <v>#N/A</v>
      </c>
    </row>
    <row r="47" spans="1:22" x14ac:dyDescent="0.15">
      <c r="E47" s="61"/>
      <c r="F47" s="62"/>
      <c r="G47" s="62"/>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2"/>
      <c r="J47" s="62"/>
      <c r="K47" s="50"/>
      <c r="L47" s="50"/>
      <c r="M47" s="50" t="str">
        <f t="shared" si="9"/>
        <v/>
      </c>
      <c r="N47" s="50" t="str">
        <f t="shared" si="10"/>
        <v/>
      </c>
      <c r="O47" s="51" t="str">
        <f t="shared" si="8"/>
        <v/>
      </c>
      <c r="P47" t="str">
        <f t="shared" si="11"/>
        <v/>
      </c>
      <c r="Q47" t="str">
        <f t="shared" si="12"/>
        <v/>
      </c>
      <c r="R47" t="str">
        <f t="shared" si="13"/>
        <v/>
      </c>
      <c r="S47" t="str">
        <f t="shared" si="14"/>
        <v/>
      </c>
      <c r="T47" t="str">
        <f t="shared" si="15"/>
        <v/>
      </c>
      <c r="U47" t="str">
        <f t="shared" si="16"/>
        <v/>
      </c>
      <c r="V47" s="46" t="e">
        <f>MATCH(G47,options!$D$1:$D$20,0)</f>
        <v>#N/A</v>
      </c>
    </row>
    <row r="48" spans="1:22" x14ac:dyDescent="0.15">
      <c r="E48" s="61"/>
      <c r="F48" s="62"/>
      <c r="G48" s="62"/>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2"/>
      <c r="J48" s="62"/>
      <c r="K48" s="50"/>
      <c r="L48" s="50"/>
      <c r="M48" s="50" t="str">
        <f t="shared" si="9"/>
        <v/>
      </c>
      <c r="N48" s="50" t="str">
        <f t="shared" si="10"/>
        <v/>
      </c>
      <c r="O48" s="51" t="str">
        <f t="shared" si="8"/>
        <v/>
      </c>
      <c r="P48" t="str">
        <f t="shared" si="11"/>
        <v/>
      </c>
      <c r="Q48" t="str">
        <f t="shared" si="12"/>
        <v/>
      </c>
      <c r="R48" t="str">
        <f t="shared" si="13"/>
        <v/>
      </c>
      <c r="S48" t="str">
        <f t="shared" si="14"/>
        <v/>
      </c>
      <c r="T48" t="str">
        <f t="shared" si="15"/>
        <v/>
      </c>
      <c r="U48" t="str">
        <f t="shared" si="16"/>
        <v/>
      </c>
      <c r="V48" s="46" t="e">
        <f>MATCH(G48,options!$D$1:$D$20,0)</f>
        <v>#N/A</v>
      </c>
    </row>
    <row r="49" spans="5:22" x14ac:dyDescent="0.15">
      <c r="E49" s="61"/>
      <c r="F49" s="62"/>
      <c r="G49" s="62"/>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2"/>
      <c r="J49" s="62"/>
      <c r="K49" s="50"/>
      <c r="L49" s="50"/>
      <c r="M49" s="50" t="str">
        <f t="shared" si="9"/>
        <v/>
      </c>
      <c r="N49" s="50" t="str">
        <f t="shared" si="10"/>
        <v/>
      </c>
      <c r="O49" s="51" t="str">
        <f t="shared" si="8"/>
        <v/>
      </c>
      <c r="P49" t="str">
        <f t="shared" si="11"/>
        <v/>
      </c>
      <c r="Q49" t="str">
        <f t="shared" si="12"/>
        <v/>
      </c>
      <c r="R49" t="str">
        <f t="shared" si="13"/>
        <v/>
      </c>
      <c r="S49" t="str">
        <f t="shared" si="14"/>
        <v/>
      </c>
      <c r="T49" t="str">
        <f t="shared" si="15"/>
        <v/>
      </c>
      <c r="U49" t="str">
        <f t="shared" si="16"/>
        <v/>
      </c>
      <c r="V49" s="46" t="e">
        <f>MATCH(G49,options!$D$1:$D$20,0)</f>
        <v>#N/A</v>
      </c>
    </row>
    <row r="50" spans="5:22" x14ac:dyDescent="0.15">
      <c r="E50" s="61"/>
      <c r="F50" s="62"/>
      <c r="G50" s="62"/>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2"/>
      <c r="J50" s="62"/>
      <c r="K50" s="50"/>
      <c r="L50" s="50"/>
      <c r="M50" s="50" t="str">
        <f t="shared" si="9"/>
        <v/>
      </c>
      <c r="N50" s="50" t="str">
        <f t="shared" si="10"/>
        <v/>
      </c>
      <c r="O50" s="51" t="str">
        <f t="shared" si="8"/>
        <v/>
      </c>
      <c r="P50" t="str">
        <f t="shared" si="11"/>
        <v/>
      </c>
      <c r="Q50" t="str">
        <f t="shared" si="12"/>
        <v/>
      </c>
      <c r="R50" t="str">
        <f t="shared" si="13"/>
        <v/>
      </c>
      <c r="S50" t="str">
        <f t="shared" si="14"/>
        <v/>
      </c>
      <c r="T50" t="str">
        <f t="shared" si="15"/>
        <v/>
      </c>
      <c r="U50" t="str">
        <f t="shared" si="16"/>
        <v/>
      </c>
      <c r="V50" s="46" t="e">
        <f>MATCH(G50,options!$D$1:$D$20,0)</f>
        <v>#N/A</v>
      </c>
    </row>
    <row r="51" spans="5:22" x14ac:dyDescent="0.15">
      <c r="E51" s="61"/>
      <c r="F51" s="62"/>
      <c r="G51" s="62"/>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2"/>
      <c r="J51" s="62"/>
      <c r="K51" s="50"/>
      <c r="L51" s="50"/>
      <c r="M51" s="50" t="str">
        <f t="shared" si="9"/>
        <v/>
      </c>
      <c r="N51" s="50" t="str">
        <f t="shared" si="10"/>
        <v/>
      </c>
      <c r="O51" s="51" t="str">
        <f t="shared" si="8"/>
        <v/>
      </c>
      <c r="P51" t="str">
        <f t="shared" si="11"/>
        <v/>
      </c>
      <c r="Q51" t="str">
        <f t="shared" si="12"/>
        <v/>
      </c>
      <c r="R51" t="str">
        <f t="shared" si="13"/>
        <v/>
      </c>
      <c r="S51" t="str">
        <f t="shared" si="14"/>
        <v/>
      </c>
      <c r="T51" t="str">
        <f t="shared" si="15"/>
        <v/>
      </c>
      <c r="U51" t="str">
        <f t="shared" si="16"/>
        <v/>
      </c>
      <c r="V51" s="46" t="e">
        <f>MATCH(G51,options!$D$1:$D$20,0)</f>
        <v>#N/A</v>
      </c>
    </row>
    <row r="52" spans="5:22" x14ac:dyDescent="0.15">
      <c r="E52" s="61"/>
      <c r="F52" s="62"/>
      <c r="G52" s="62"/>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2"/>
      <c r="J52" s="62"/>
      <c r="K52" s="50"/>
      <c r="L52" s="50"/>
      <c r="M52" s="50" t="str">
        <f t="shared" si="9"/>
        <v/>
      </c>
      <c r="N52" s="50" t="str">
        <f t="shared" si="10"/>
        <v/>
      </c>
      <c r="O52" s="51" t="str">
        <f t="shared" si="8"/>
        <v/>
      </c>
      <c r="P52" t="str">
        <f t="shared" si="11"/>
        <v/>
      </c>
      <c r="Q52" t="str">
        <f t="shared" si="12"/>
        <v/>
      </c>
      <c r="R52" t="str">
        <f t="shared" si="13"/>
        <v/>
      </c>
      <c r="S52" t="str">
        <f t="shared" si="14"/>
        <v/>
      </c>
      <c r="T52" t="str">
        <f t="shared" si="15"/>
        <v/>
      </c>
      <c r="U52" t="str">
        <f t="shared" si="16"/>
        <v/>
      </c>
      <c r="V52" s="46" t="e">
        <f>MATCH(G52,options!$D$1:$D$20,0)</f>
        <v>#N/A</v>
      </c>
    </row>
    <row r="53" spans="5:22" x14ac:dyDescent="0.15">
      <c r="E53" s="61"/>
      <c r="F53" s="62"/>
      <c r="G53" s="62"/>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2"/>
      <c r="J53" s="62"/>
      <c r="K53" s="50"/>
      <c r="L53" s="50"/>
      <c r="M53" s="50" t="str">
        <f t="shared" si="9"/>
        <v/>
      </c>
      <c r="N53" s="50" t="str">
        <f t="shared" si="10"/>
        <v/>
      </c>
      <c r="O53" s="51" t="str">
        <f t="shared" ref="O53:O84" si="17">IF(ISBLANK(K53),"",IF(L53, "https://raw.githubusercontent.com/PatrickVibild/TellusAmazonPictures/master/pictures/"&amp;K53&amp;"/3.jpg","https://download.lenovo.com/Images/Parts/"&amp;K53&amp;"/"&amp;K53&amp;"_details.jpg"))</f>
        <v/>
      </c>
      <c r="P53" t="str">
        <f t="shared" si="11"/>
        <v/>
      </c>
      <c r="Q53" t="str">
        <f t="shared" si="12"/>
        <v/>
      </c>
      <c r="R53" t="str">
        <f t="shared" si="13"/>
        <v/>
      </c>
      <c r="S53" t="str">
        <f t="shared" si="14"/>
        <v/>
      </c>
      <c r="T53" t="str">
        <f t="shared" si="15"/>
        <v/>
      </c>
      <c r="U53" t="str">
        <f t="shared" si="16"/>
        <v/>
      </c>
      <c r="V53" s="46" t="e">
        <f>MATCH(G53,options!$D$1:$D$20,0)</f>
        <v>#N/A</v>
      </c>
    </row>
    <row r="54" spans="5:22" x14ac:dyDescent="0.15">
      <c r="E54" s="61"/>
      <c r="F54" s="62"/>
      <c r="G54" s="62"/>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2"/>
      <c r="J54" s="62"/>
      <c r="K54" s="50"/>
      <c r="L54" s="50"/>
      <c r="M54" s="50" t="str">
        <f t="shared" si="9"/>
        <v/>
      </c>
      <c r="N54" s="50" t="str">
        <f t="shared" si="10"/>
        <v/>
      </c>
      <c r="O54" s="51" t="str">
        <f t="shared" si="17"/>
        <v/>
      </c>
      <c r="P54" t="str">
        <f t="shared" si="11"/>
        <v/>
      </c>
      <c r="Q54" t="str">
        <f t="shared" si="12"/>
        <v/>
      </c>
      <c r="R54" t="str">
        <f t="shared" si="13"/>
        <v/>
      </c>
      <c r="S54" t="str">
        <f t="shared" si="14"/>
        <v/>
      </c>
      <c r="T54" t="str">
        <f t="shared" si="15"/>
        <v/>
      </c>
      <c r="U54" t="str">
        <f t="shared" si="16"/>
        <v/>
      </c>
      <c r="V54" s="46" t="e">
        <f>MATCH(G54,options!$D$1:$D$20,0)</f>
        <v>#N/A</v>
      </c>
    </row>
    <row r="55" spans="5:22" x14ac:dyDescent="0.15">
      <c r="E55" s="61"/>
      <c r="F55" s="62"/>
      <c r="G55" s="62"/>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2"/>
      <c r="J55" s="62"/>
      <c r="K55" s="50"/>
      <c r="L55" s="50"/>
      <c r="M55" s="50" t="str">
        <f t="shared" si="9"/>
        <v/>
      </c>
      <c r="N55" s="50" t="str">
        <f t="shared" si="10"/>
        <v/>
      </c>
      <c r="O55" s="51" t="str">
        <f t="shared" si="17"/>
        <v/>
      </c>
      <c r="P55" t="str">
        <f t="shared" si="11"/>
        <v/>
      </c>
      <c r="Q55" t="str">
        <f t="shared" si="12"/>
        <v/>
      </c>
      <c r="R55" t="str">
        <f t="shared" si="13"/>
        <v/>
      </c>
      <c r="S55" t="str">
        <f t="shared" si="14"/>
        <v/>
      </c>
      <c r="T55" t="str">
        <f t="shared" si="15"/>
        <v/>
      </c>
      <c r="U55" t="str">
        <f t="shared" si="16"/>
        <v/>
      </c>
      <c r="V55" s="46" t="e">
        <f>MATCH(G55,options!$D$1:$D$20,0)</f>
        <v>#N/A</v>
      </c>
    </row>
    <row r="56" spans="5:22" x14ac:dyDescent="0.15">
      <c r="E56" s="61"/>
      <c r="F56" s="62"/>
      <c r="G56" s="62"/>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2"/>
      <c r="J56" s="62"/>
      <c r="K56" s="50"/>
      <c r="L56" s="50"/>
      <c r="M56" s="50" t="str">
        <f t="shared" si="9"/>
        <v/>
      </c>
      <c r="N56" s="50" t="str">
        <f t="shared" si="10"/>
        <v/>
      </c>
      <c r="O56" s="51" t="str">
        <f t="shared" si="17"/>
        <v/>
      </c>
      <c r="P56" t="str">
        <f t="shared" si="11"/>
        <v/>
      </c>
      <c r="Q56" t="str">
        <f t="shared" si="12"/>
        <v/>
      </c>
      <c r="R56" t="str">
        <f t="shared" si="13"/>
        <v/>
      </c>
      <c r="S56" t="str">
        <f t="shared" si="14"/>
        <v/>
      </c>
      <c r="T56" t="str">
        <f t="shared" si="15"/>
        <v/>
      </c>
      <c r="U56" t="str">
        <f t="shared" si="16"/>
        <v/>
      </c>
      <c r="V56" s="46" t="e">
        <f>MATCH(G56,options!$D$1:$D$20,0)</f>
        <v>#N/A</v>
      </c>
    </row>
    <row r="57" spans="5:22" x14ac:dyDescent="0.15">
      <c r="E57" s="61"/>
      <c r="F57" s="62"/>
      <c r="G57" s="62"/>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2"/>
      <c r="J57" s="62"/>
      <c r="K57" s="50"/>
      <c r="L57" s="50"/>
      <c r="M57" s="50" t="str">
        <f t="shared" si="9"/>
        <v/>
      </c>
      <c r="N57" s="50" t="str">
        <f t="shared" si="10"/>
        <v/>
      </c>
      <c r="O57" s="51" t="str">
        <f t="shared" si="17"/>
        <v/>
      </c>
      <c r="P57" t="str">
        <f t="shared" si="11"/>
        <v/>
      </c>
      <c r="Q57" t="str">
        <f t="shared" si="12"/>
        <v/>
      </c>
      <c r="R57" t="str">
        <f t="shared" si="13"/>
        <v/>
      </c>
      <c r="S57" t="str">
        <f t="shared" si="14"/>
        <v/>
      </c>
      <c r="T57" t="str">
        <f t="shared" si="15"/>
        <v/>
      </c>
      <c r="U57" t="str">
        <f t="shared" si="16"/>
        <v/>
      </c>
      <c r="V57" s="46" t="e">
        <f>MATCH(G57,options!$D$1:$D$20,0)</f>
        <v>#N/A</v>
      </c>
    </row>
    <row r="58" spans="5:22" x14ac:dyDescent="0.15">
      <c r="E58" s="61"/>
      <c r="F58" s="62"/>
      <c r="G58" s="62"/>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2"/>
      <c r="J58" s="62"/>
      <c r="K58" s="50"/>
      <c r="L58" s="50"/>
      <c r="M58" s="50" t="str">
        <f t="shared" si="9"/>
        <v/>
      </c>
      <c r="N58" s="50" t="str">
        <f t="shared" si="10"/>
        <v/>
      </c>
      <c r="O58" s="51" t="str">
        <f t="shared" si="17"/>
        <v/>
      </c>
      <c r="P58" t="str">
        <f t="shared" si="11"/>
        <v/>
      </c>
      <c r="Q58" t="str">
        <f t="shared" si="12"/>
        <v/>
      </c>
      <c r="R58" t="str">
        <f t="shared" si="13"/>
        <v/>
      </c>
      <c r="S58" t="str">
        <f t="shared" si="14"/>
        <v/>
      </c>
      <c r="T58" t="str">
        <f t="shared" si="15"/>
        <v/>
      </c>
      <c r="U58" t="str">
        <f t="shared" si="16"/>
        <v/>
      </c>
      <c r="V58" s="46" t="e">
        <f>MATCH(G58,options!$D$1:$D$20,0)</f>
        <v>#N/A</v>
      </c>
    </row>
    <row r="59" spans="5:22" x14ac:dyDescent="0.15">
      <c r="E59" s="61"/>
      <c r="F59" s="62"/>
      <c r="G59" s="62"/>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2"/>
      <c r="J59" s="62"/>
      <c r="K59" s="50"/>
      <c r="L59" s="50"/>
      <c r="M59" s="50" t="str">
        <f t="shared" si="9"/>
        <v/>
      </c>
      <c r="N59" s="50" t="str">
        <f t="shared" si="10"/>
        <v/>
      </c>
      <c r="O59" s="51" t="str">
        <f t="shared" si="17"/>
        <v/>
      </c>
      <c r="P59" t="str">
        <f t="shared" si="11"/>
        <v/>
      </c>
      <c r="Q59" t="str">
        <f t="shared" si="12"/>
        <v/>
      </c>
      <c r="R59" t="str">
        <f t="shared" si="13"/>
        <v/>
      </c>
      <c r="S59" t="str">
        <f t="shared" si="14"/>
        <v/>
      </c>
      <c r="T59" t="str">
        <f t="shared" si="15"/>
        <v/>
      </c>
      <c r="U59" t="str">
        <f t="shared" si="16"/>
        <v/>
      </c>
      <c r="V59" s="46" t="e">
        <f>MATCH(G59,options!$D$1:$D$20,0)</f>
        <v>#N/A</v>
      </c>
    </row>
    <row r="60" spans="5:22" x14ac:dyDescent="0.15">
      <c r="E60" s="61"/>
      <c r="F60" s="62"/>
      <c r="G60" s="62"/>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2"/>
      <c r="J60" s="62"/>
      <c r="K60" s="50"/>
      <c r="L60" s="50"/>
      <c r="M60" s="50" t="str">
        <f t="shared" si="9"/>
        <v/>
      </c>
      <c r="N60" s="50" t="str">
        <f t="shared" si="10"/>
        <v/>
      </c>
      <c r="O60" s="51" t="str">
        <f t="shared" si="17"/>
        <v/>
      </c>
      <c r="P60" t="str">
        <f t="shared" si="11"/>
        <v/>
      </c>
      <c r="Q60" t="str">
        <f t="shared" si="12"/>
        <v/>
      </c>
      <c r="R60" t="str">
        <f t="shared" si="13"/>
        <v/>
      </c>
      <c r="S60" t="str">
        <f t="shared" si="14"/>
        <v/>
      </c>
      <c r="T60" t="str">
        <f t="shared" si="15"/>
        <v/>
      </c>
      <c r="U60" t="str">
        <f t="shared" si="16"/>
        <v/>
      </c>
      <c r="V60" s="46" t="e">
        <f>MATCH(G60,options!$D$1:$D$20,0)</f>
        <v>#N/A</v>
      </c>
    </row>
    <row r="61" spans="5:22" x14ac:dyDescent="0.15">
      <c r="E61" s="61"/>
      <c r="F61" s="62"/>
      <c r="G61" s="62"/>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2"/>
      <c r="J61" s="62"/>
      <c r="K61" s="50"/>
      <c r="L61" s="50"/>
      <c r="M61" s="50" t="str">
        <f t="shared" si="9"/>
        <v/>
      </c>
      <c r="N61" s="50" t="str">
        <f t="shared" si="10"/>
        <v/>
      </c>
      <c r="O61" s="51" t="str">
        <f t="shared" si="17"/>
        <v/>
      </c>
      <c r="P61" t="str">
        <f t="shared" si="11"/>
        <v/>
      </c>
      <c r="Q61" t="str">
        <f t="shared" si="12"/>
        <v/>
      </c>
      <c r="R61" t="str">
        <f t="shared" si="13"/>
        <v/>
      </c>
      <c r="S61" t="str">
        <f t="shared" si="14"/>
        <v/>
      </c>
      <c r="T61" t="str">
        <f t="shared" si="15"/>
        <v/>
      </c>
      <c r="U61" t="str">
        <f t="shared" si="16"/>
        <v/>
      </c>
      <c r="V61" s="46" t="e">
        <f>MATCH(G61,options!$D$1:$D$20,0)</f>
        <v>#N/A</v>
      </c>
    </row>
    <row r="62" spans="5:22" x14ac:dyDescent="0.15">
      <c r="E62" s="61"/>
      <c r="F62" s="62"/>
      <c r="G62" s="62"/>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2"/>
      <c r="J62" s="62"/>
      <c r="K62" s="50"/>
      <c r="L62" s="50"/>
      <c r="M62" s="50" t="str">
        <f t="shared" si="9"/>
        <v/>
      </c>
      <c r="N62" s="50" t="str">
        <f t="shared" si="10"/>
        <v/>
      </c>
      <c r="O62" s="51" t="str">
        <f t="shared" si="17"/>
        <v/>
      </c>
      <c r="P62" t="str">
        <f t="shared" si="11"/>
        <v/>
      </c>
      <c r="Q62" t="str">
        <f t="shared" si="12"/>
        <v/>
      </c>
      <c r="R62" t="str">
        <f t="shared" si="13"/>
        <v/>
      </c>
      <c r="S62" t="str">
        <f t="shared" si="14"/>
        <v/>
      </c>
      <c r="T62" t="str">
        <f t="shared" si="15"/>
        <v/>
      </c>
      <c r="U62" t="str">
        <f t="shared" si="16"/>
        <v/>
      </c>
      <c r="V62" s="46" t="e">
        <f>MATCH(G62,options!$D$1:$D$20,0)</f>
        <v>#N/A</v>
      </c>
    </row>
    <row r="63" spans="5:22" x14ac:dyDescent="0.15">
      <c r="E63" s="61"/>
      <c r="F63" s="62"/>
      <c r="G63" s="62"/>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2"/>
      <c r="J63" s="62"/>
      <c r="K63" s="50"/>
      <c r="L63" s="50"/>
      <c r="M63" s="50" t="str">
        <f t="shared" si="9"/>
        <v/>
      </c>
      <c r="N63" s="50" t="str">
        <f t="shared" si="10"/>
        <v/>
      </c>
      <c r="O63" s="51" t="str">
        <f t="shared" si="17"/>
        <v/>
      </c>
      <c r="P63" t="str">
        <f t="shared" si="11"/>
        <v/>
      </c>
      <c r="Q63" t="str">
        <f t="shared" si="12"/>
        <v/>
      </c>
      <c r="R63" t="str">
        <f t="shared" si="13"/>
        <v/>
      </c>
      <c r="S63" t="str">
        <f t="shared" si="14"/>
        <v/>
      </c>
      <c r="T63" t="str">
        <f t="shared" si="15"/>
        <v/>
      </c>
      <c r="U63" t="str">
        <f t="shared" si="16"/>
        <v/>
      </c>
      <c r="V63" s="46" t="e">
        <f>MATCH(G63,options!$D$1:$D$20,0)</f>
        <v>#N/A</v>
      </c>
    </row>
    <row r="64" spans="5:22" x14ac:dyDescent="0.15">
      <c r="E64" s="61"/>
      <c r="F64" s="62"/>
      <c r="G64" s="62"/>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2"/>
      <c r="J64" s="62"/>
      <c r="K64" s="50"/>
      <c r="L64" s="50"/>
      <c r="M64" s="50" t="str">
        <f t="shared" si="9"/>
        <v/>
      </c>
      <c r="N64" s="50" t="str">
        <f t="shared" si="10"/>
        <v/>
      </c>
      <c r="O64" s="51" t="str">
        <f t="shared" si="17"/>
        <v/>
      </c>
      <c r="P64" t="str">
        <f t="shared" si="11"/>
        <v/>
      </c>
      <c r="Q64" t="str">
        <f t="shared" si="12"/>
        <v/>
      </c>
      <c r="R64" t="str">
        <f t="shared" si="13"/>
        <v/>
      </c>
      <c r="S64" t="str">
        <f t="shared" si="14"/>
        <v/>
      </c>
      <c r="T64" t="str">
        <f t="shared" si="15"/>
        <v/>
      </c>
      <c r="U64" t="str">
        <f t="shared" si="16"/>
        <v/>
      </c>
      <c r="V64" s="46" t="e">
        <f>MATCH(G64,options!$D$1:$D$20,0)</f>
        <v>#N/A</v>
      </c>
    </row>
    <row r="65" spans="5:22" x14ac:dyDescent="0.15">
      <c r="E65" s="61"/>
      <c r="F65" s="62"/>
      <c r="G65" s="62"/>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2"/>
      <c r="J65" s="62"/>
      <c r="K65" s="50"/>
      <c r="L65" s="50"/>
      <c r="M65" s="50" t="str">
        <f t="shared" si="9"/>
        <v/>
      </c>
      <c r="N65" s="50" t="str">
        <f t="shared" si="10"/>
        <v/>
      </c>
      <c r="O65" s="51" t="str">
        <f t="shared" si="17"/>
        <v/>
      </c>
      <c r="P65" t="str">
        <f t="shared" si="11"/>
        <v/>
      </c>
      <c r="Q65" t="str">
        <f t="shared" si="12"/>
        <v/>
      </c>
      <c r="R65" t="str">
        <f t="shared" si="13"/>
        <v/>
      </c>
      <c r="S65" t="str">
        <f t="shared" si="14"/>
        <v/>
      </c>
      <c r="T65" t="str">
        <f t="shared" si="15"/>
        <v/>
      </c>
      <c r="U65" t="str">
        <f t="shared" si="16"/>
        <v/>
      </c>
      <c r="V65" s="46" t="e">
        <f>MATCH(G65,options!$D$1:$D$20,0)</f>
        <v>#N/A</v>
      </c>
    </row>
    <row r="66" spans="5:22" x14ac:dyDescent="0.15">
      <c r="E66" s="61"/>
      <c r="F66" s="62"/>
      <c r="G66" s="62"/>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2"/>
      <c r="J66" s="62"/>
      <c r="K66" s="50"/>
      <c r="L66" s="50"/>
      <c r="M66" s="50" t="str">
        <f t="shared" si="9"/>
        <v/>
      </c>
      <c r="N66" s="50" t="str">
        <f t="shared" si="10"/>
        <v/>
      </c>
      <c r="O66" s="51" t="str">
        <f t="shared" si="17"/>
        <v/>
      </c>
      <c r="P66" t="str">
        <f t="shared" si="11"/>
        <v/>
      </c>
      <c r="Q66" t="str">
        <f t="shared" si="12"/>
        <v/>
      </c>
      <c r="R66" t="str">
        <f t="shared" si="13"/>
        <v/>
      </c>
      <c r="S66" t="str">
        <f t="shared" si="14"/>
        <v/>
      </c>
      <c r="T66" t="str">
        <f t="shared" si="15"/>
        <v/>
      </c>
      <c r="U66" t="str">
        <f t="shared" si="16"/>
        <v/>
      </c>
      <c r="V66" s="46" t="e">
        <f>MATCH(G66,options!$D$1:$D$20,0)</f>
        <v>#N/A</v>
      </c>
    </row>
    <row r="67" spans="5:22" x14ac:dyDescent="0.15">
      <c r="E67" s="61"/>
      <c r="F67" s="62"/>
      <c r="G67" s="62"/>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2"/>
      <c r="J67" s="62"/>
      <c r="K67" s="50"/>
      <c r="L67" s="50"/>
      <c r="M67" s="50" t="str">
        <f t="shared" si="9"/>
        <v/>
      </c>
      <c r="N67" s="50" t="str">
        <f t="shared" si="10"/>
        <v/>
      </c>
      <c r="O67" s="51" t="str">
        <f t="shared" si="17"/>
        <v/>
      </c>
      <c r="P67" t="str">
        <f t="shared" si="11"/>
        <v/>
      </c>
      <c r="Q67" t="str">
        <f t="shared" si="12"/>
        <v/>
      </c>
      <c r="R67" t="str">
        <f t="shared" si="13"/>
        <v/>
      </c>
      <c r="S67" t="str">
        <f t="shared" si="14"/>
        <v/>
      </c>
      <c r="T67" t="str">
        <f t="shared" si="15"/>
        <v/>
      </c>
      <c r="U67" t="str">
        <f t="shared" si="16"/>
        <v/>
      </c>
      <c r="V67" s="46" t="e">
        <f>MATCH(G67,options!$D$1:$D$20,0)</f>
        <v>#N/A</v>
      </c>
    </row>
    <row r="68" spans="5:22" x14ac:dyDescent="0.15">
      <c r="E68" s="61"/>
      <c r="F68" s="62"/>
      <c r="G68" s="62"/>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2"/>
      <c r="J68" s="62"/>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si="17"/>
        <v/>
      </c>
      <c r="P68" t="str">
        <f t="shared" ref="P68:P103" si="20">IF(ISBLANK(K68),"",IF(L68, "https://raw.githubusercontent.com/PatrickVibild/TellusAmazonPictures/master/pictures/"&amp;K68&amp;"/4.jpg", ""))</f>
        <v/>
      </c>
      <c r="Q68" t="str">
        <f t="shared" ref="Q68:Q103" si="21">IF(ISBLANK(K68),"",IF(L68, "https://raw.githubusercontent.com/PatrickVibild/TellusAmazonPictures/master/pictures/"&amp;K68&amp;"/5.jpg", ""))</f>
        <v/>
      </c>
      <c r="R68" t="str">
        <f t="shared" ref="R68:R103" si="22">IF(ISBLANK(K68),"",IF(L68, "https://raw.githubusercontent.com/PatrickVibild/TellusAmazonPictures/master/pictures/"&amp;K68&amp;"/6.jpg", ""))</f>
        <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6" t="e">
        <f>MATCH(G68,options!$D$1:$D$20,0)</f>
        <v>#N/A</v>
      </c>
    </row>
    <row r="69" spans="5:22" x14ac:dyDescent="0.15">
      <c r="E69" s="61"/>
      <c r="F69" s="62"/>
      <c r="G69" s="62"/>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2"/>
      <c r="J69" s="62"/>
      <c r="K69" s="50"/>
      <c r="L69" s="50"/>
      <c r="M69" s="50" t="str">
        <f t="shared" si="18"/>
        <v/>
      </c>
      <c r="N69" s="50" t="str">
        <f t="shared" si="19"/>
        <v/>
      </c>
      <c r="O69" s="51" t="str">
        <f t="shared" si="17"/>
        <v/>
      </c>
      <c r="P69" t="str">
        <f t="shared" si="20"/>
        <v/>
      </c>
      <c r="Q69" t="str">
        <f t="shared" si="21"/>
        <v/>
      </c>
      <c r="R69" t="str">
        <f t="shared" si="22"/>
        <v/>
      </c>
      <c r="S69" t="str">
        <f t="shared" si="23"/>
        <v/>
      </c>
      <c r="T69" t="str">
        <f t="shared" si="24"/>
        <v/>
      </c>
      <c r="U69" t="str">
        <f t="shared" si="25"/>
        <v/>
      </c>
      <c r="V69" s="46" t="e">
        <f>MATCH(G69,options!$D$1:$D$20,0)</f>
        <v>#N/A</v>
      </c>
    </row>
    <row r="70" spans="5:22" x14ac:dyDescent="0.15">
      <c r="E70" s="61"/>
      <c r="F70" s="62"/>
      <c r="G70" s="62"/>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2"/>
      <c r="J70" s="62"/>
      <c r="K70" s="50"/>
      <c r="L70" s="50"/>
      <c r="M70" s="50" t="str">
        <f t="shared" si="18"/>
        <v/>
      </c>
      <c r="N70" s="50" t="str">
        <f t="shared" si="19"/>
        <v/>
      </c>
      <c r="O70" s="51" t="str">
        <f t="shared" si="17"/>
        <v/>
      </c>
      <c r="P70" t="str">
        <f t="shared" si="20"/>
        <v/>
      </c>
      <c r="Q70" t="str">
        <f t="shared" si="21"/>
        <v/>
      </c>
      <c r="R70" t="str">
        <f t="shared" si="22"/>
        <v/>
      </c>
      <c r="S70" t="str">
        <f t="shared" si="23"/>
        <v/>
      </c>
      <c r="T70" t="str">
        <f t="shared" si="24"/>
        <v/>
      </c>
      <c r="U70" t="str">
        <f t="shared" si="25"/>
        <v/>
      </c>
      <c r="V70" s="46" t="e">
        <f>MATCH(G70,options!$D$1:$D$20,0)</f>
        <v>#N/A</v>
      </c>
    </row>
    <row r="71" spans="5:22" x14ac:dyDescent="0.15">
      <c r="E71" s="61"/>
      <c r="F71" s="62"/>
      <c r="G71" s="62"/>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2"/>
      <c r="J71" s="62"/>
      <c r="K71" s="50"/>
      <c r="L71" s="50"/>
      <c r="M71" s="50" t="str">
        <f t="shared" si="18"/>
        <v/>
      </c>
      <c r="N71" s="50" t="str">
        <f t="shared" si="19"/>
        <v/>
      </c>
      <c r="O71" s="51" t="str">
        <f t="shared" si="17"/>
        <v/>
      </c>
      <c r="P71" t="str">
        <f t="shared" si="20"/>
        <v/>
      </c>
      <c r="Q71" t="str">
        <f t="shared" si="21"/>
        <v/>
      </c>
      <c r="R71" t="str">
        <f t="shared" si="22"/>
        <v/>
      </c>
      <c r="S71" t="str">
        <f t="shared" si="23"/>
        <v/>
      </c>
      <c r="T71" t="str">
        <f t="shared" si="24"/>
        <v/>
      </c>
      <c r="U71" t="str">
        <f t="shared" si="25"/>
        <v/>
      </c>
      <c r="V71" s="46" t="e">
        <f>MATCH(G71,options!$D$1:$D$20,0)</f>
        <v>#N/A</v>
      </c>
    </row>
    <row r="72" spans="5:22" x14ac:dyDescent="0.15">
      <c r="E72" s="61"/>
      <c r="F72" s="62"/>
      <c r="G72" s="62"/>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2"/>
      <c r="J72" s="62"/>
      <c r="K72" s="50"/>
      <c r="L72" s="50"/>
      <c r="M72" s="50" t="str">
        <f t="shared" si="18"/>
        <v/>
      </c>
      <c r="N72" s="50" t="str">
        <f t="shared" si="19"/>
        <v/>
      </c>
      <c r="O72" s="51" t="str">
        <f t="shared" si="17"/>
        <v/>
      </c>
      <c r="P72" t="str">
        <f t="shared" si="20"/>
        <v/>
      </c>
      <c r="Q72" t="str">
        <f t="shared" si="21"/>
        <v/>
      </c>
      <c r="R72" t="str">
        <f t="shared" si="22"/>
        <v/>
      </c>
      <c r="S72" t="str">
        <f t="shared" si="23"/>
        <v/>
      </c>
      <c r="T72" t="str">
        <f t="shared" si="24"/>
        <v/>
      </c>
      <c r="U72" t="str">
        <f t="shared" si="25"/>
        <v/>
      </c>
      <c r="V72" s="46" t="e">
        <f>MATCH(G72,options!$D$1:$D$20,0)</f>
        <v>#N/A</v>
      </c>
    </row>
    <row r="73" spans="5:22" x14ac:dyDescent="0.15">
      <c r="E73" s="61"/>
      <c r="F73" s="62"/>
      <c r="G73" s="62"/>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2"/>
      <c r="J73" s="62"/>
      <c r="K73" s="50"/>
      <c r="L73" s="50"/>
      <c r="M73" s="50" t="str">
        <f t="shared" si="18"/>
        <v/>
      </c>
      <c r="N73" s="50" t="str">
        <f t="shared" si="19"/>
        <v/>
      </c>
      <c r="O73" s="51" t="str">
        <f t="shared" si="17"/>
        <v/>
      </c>
      <c r="P73" t="str">
        <f t="shared" si="20"/>
        <v/>
      </c>
      <c r="Q73" t="str">
        <f t="shared" si="21"/>
        <v/>
      </c>
      <c r="R73" t="str">
        <f t="shared" si="22"/>
        <v/>
      </c>
      <c r="S73" t="str">
        <f t="shared" si="23"/>
        <v/>
      </c>
      <c r="T73" t="str">
        <f t="shared" si="24"/>
        <v/>
      </c>
      <c r="U73" t="str">
        <f t="shared" si="25"/>
        <v/>
      </c>
      <c r="V73" s="46" t="e">
        <f>MATCH(G73,options!$D$1:$D$20,0)</f>
        <v>#N/A</v>
      </c>
    </row>
    <row r="74" spans="5:22" x14ac:dyDescent="0.15">
      <c r="E74" s="61"/>
      <c r="F74" s="62"/>
      <c r="G74" s="62"/>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2"/>
      <c r="J74" s="62"/>
      <c r="K74" s="50"/>
      <c r="L74" s="50"/>
      <c r="M74" s="50" t="str">
        <f t="shared" si="18"/>
        <v/>
      </c>
      <c r="N74" s="50" t="str">
        <f t="shared" si="19"/>
        <v/>
      </c>
      <c r="O74" s="51" t="str">
        <f t="shared" si="17"/>
        <v/>
      </c>
      <c r="P74" t="str">
        <f t="shared" si="20"/>
        <v/>
      </c>
      <c r="Q74" t="str">
        <f t="shared" si="21"/>
        <v/>
      </c>
      <c r="R74" t="str">
        <f t="shared" si="22"/>
        <v/>
      </c>
      <c r="S74" t="str">
        <f t="shared" si="23"/>
        <v/>
      </c>
      <c r="T74" t="str">
        <f t="shared" si="24"/>
        <v/>
      </c>
      <c r="U74" t="str">
        <f t="shared" si="25"/>
        <v/>
      </c>
      <c r="V74" s="46" t="e">
        <f>MATCH(G74,options!$D$1:$D$20,0)</f>
        <v>#N/A</v>
      </c>
    </row>
    <row r="75" spans="5:22" x14ac:dyDescent="0.15">
      <c r="E75" s="61"/>
      <c r="F75" s="62"/>
      <c r="G75" s="62"/>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2"/>
      <c r="J75" s="62"/>
      <c r="K75" s="50"/>
      <c r="L75" s="50"/>
      <c r="M75" s="50" t="str">
        <f t="shared" si="18"/>
        <v/>
      </c>
      <c r="N75" s="50" t="str">
        <f t="shared" si="19"/>
        <v/>
      </c>
      <c r="O75" s="51" t="str">
        <f t="shared" si="17"/>
        <v/>
      </c>
      <c r="P75" t="str">
        <f t="shared" si="20"/>
        <v/>
      </c>
      <c r="Q75" t="str">
        <f t="shared" si="21"/>
        <v/>
      </c>
      <c r="R75" t="str">
        <f t="shared" si="22"/>
        <v/>
      </c>
      <c r="S75" t="str">
        <f t="shared" si="23"/>
        <v/>
      </c>
      <c r="T75" t="str">
        <f t="shared" si="24"/>
        <v/>
      </c>
      <c r="U75" t="str">
        <f t="shared" si="25"/>
        <v/>
      </c>
      <c r="V75" s="46" t="e">
        <f>MATCH(G75,options!$D$1:$D$20,0)</f>
        <v>#N/A</v>
      </c>
    </row>
    <row r="76" spans="5:22" x14ac:dyDescent="0.15">
      <c r="E76" s="61"/>
      <c r="F76" s="62"/>
      <c r="G76" s="62"/>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2"/>
      <c r="J76" s="62"/>
      <c r="K76" s="50"/>
      <c r="L76" s="50"/>
      <c r="M76" s="50" t="str">
        <f t="shared" si="18"/>
        <v/>
      </c>
      <c r="N76" s="50" t="str">
        <f t="shared" si="19"/>
        <v/>
      </c>
      <c r="O76" s="51" t="str">
        <f t="shared" si="17"/>
        <v/>
      </c>
      <c r="P76" t="str">
        <f t="shared" si="20"/>
        <v/>
      </c>
      <c r="Q76" t="str">
        <f t="shared" si="21"/>
        <v/>
      </c>
      <c r="R76" t="str">
        <f t="shared" si="22"/>
        <v/>
      </c>
      <c r="S76" t="str">
        <f t="shared" si="23"/>
        <v/>
      </c>
      <c r="T76" t="str">
        <f t="shared" si="24"/>
        <v/>
      </c>
      <c r="U76" t="str">
        <f t="shared" si="25"/>
        <v/>
      </c>
      <c r="V76" s="46" t="e">
        <f>MATCH(G76,options!$D$1:$D$20,0)</f>
        <v>#N/A</v>
      </c>
    </row>
    <row r="77" spans="5:22" x14ac:dyDescent="0.15">
      <c r="E77" s="61"/>
      <c r="F77" s="62"/>
      <c r="G77" s="62"/>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2"/>
      <c r="J77" s="62"/>
      <c r="K77" s="50"/>
      <c r="L77" s="50"/>
      <c r="M77" s="50" t="str">
        <f t="shared" si="18"/>
        <v/>
      </c>
      <c r="N77" s="50" t="str">
        <f t="shared" si="19"/>
        <v/>
      </c>
      <c r="O77" s="51" t="str">
        <f t="shared" si="17"/>
        <v/>
      </c>
      <c r="P77" t="str">
        <f t="shared" si="20"/>
        <v/>
      </c>
      <c r="Q77" t="str">
        <f t="shared" si="21"/>
        <v/>
      </c>
      <c r="R77" t="str">
        <f t="shared" si="22"/>
        <v/>
      </c>
      <c r="S77" t="str">
        <f t="shared" si="23"/>
        <v/>
      </c>
      <c r="T77" t="str">
        <f t="shared" si="24"/>
        <v/>
      </c>
      <c r="U77" t="str">
        <f t="shared" si="25"/>
        <v/>
      </c>
      <c r="V77" s="46" t="e">
        <f>MATCH(G77,options!$D$1:$D$20,0)</f>
        <v>#N/A</v>
      </c>
    </row>
    <row r="78" spans="5:22" x14ac:dyDescent="0.15">
      <c r="E78" s="61"/>
      <c r="F78" s="62"/>
      <c r="G78" s="62"/>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2"/>
      <c r="J78" s="62"/>
      <c r="K78" s="50"/>
      <c r="L78" s="50"/>
      <c r="M78" s="50" t="str">
        <f t="shared" si="18"/>
        <v/>
      </c>
      <c r="N78" s="50" t="str">
        <f t="shared" si="19"/>
        <v/>
      </c>
      <c r="O78" s="51" t="str">
        <f t="shared" si="17"/>
        <v/>
      </c>
      <c r="P78" t="str">
        <f t="shared" si="20"/>
        <v/>
      </c>
      <c r="Q78" t="str">
        <f t="shared" si="21"/>
        <v/>
      </c>
      <c r="R78" t="str">
        <f t="shared" si="22"/>
        <v/>
      </c>
      <c r="S78" t="str">
        <f t="shared" si="23"/>
        <v/>
      </c>
      <c r="T78" t="str">
        <f t="shared" si="24"/>
        <v/>
      </c>
      <c r="U78" t="str">
        <f t="shared" si="25"/>
        <v/>
      </c>
      <c r="V78" s="46" t="e">
        <f>MATCH(G78,options!$D$1:$D$20,0)</f>
        <v>#N/A</v>
      </c>
    </row>
    <row r="79" spans="5:22" x14ac:dyDescent="0.15">
      <c r="E79" s="61"/>
      <c r="F79" s="62"/>
      <c r="G79" s="62"/>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2"/>
      <c r="J79" s="62"/>
      <c r="K79" s="50"/>
      <c r="L79" s="50"/>
      <c r="M79" s="50" t="str">
        <f t="shared" si="18"/>
        <v/>
      </c>
      <c r="N79" s="50" t="str">
        <f t="shared" si="19"/>
        <v/>
      </c>
      <c r="O79" s="51" t="str">
        <f t="shared" si="17"/>
        <v/>
      </c>
      <c r="P79" t="str">
        <f t="shared" si="20"/>
        <v/>
      </c>
      <c r="Q79" t="str">
        <f t="shared" si="21"/>
        <v/>
      </c>
      <c r="R79" t="str">
        <f t="shared" si="22"/>
        <v/>
      </c>
      <c r="S79" t="str">
        <f t="shared" si="23"/>
        <v/>
      </c>
      <c r="T79" t="str">
        <f t="shared" si="24"/>
        <v/>
      </c>
      <c r="U79" t="str">
        <f t="shared" si="25"/>
        <v/>
      </c>
      <c r="V79" s="46" t="e">
        <f>MATCH(G79,options!$D$1:$D$20,0)</f>
        <v>#N/A</v>
      </c>
    </row>
    <row r="80" spans="5:22" x14ac:dyDescent="0.15">
      <c r="E80" s="61"/>
      <c r="F80" s="62"/>
      <c r="G80" s="62"/>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2"/>
      <c r="J80" s="62"/>
      <c r="K80" s="50"/>
      <c r="L80" s="50"/>
      <c r="M80" s="50" t="str">
        <f t="shared" si="18"/>
        <v/>
      </c>
      <c r="N80" s="50" t="str">
        <f t="shared" si="19"/>
        <v/>
      </c>
      <c r="O80" s="51" t="str">
        <f t="shared" si="17"/>
        <v/>
      </c>
      <c r="P80" t="str">
        <f t="shared" si="20"/>
        <v/>
      </c>
      <c r="Q80" t="str">
        <f t="shared" si="21"/>
        <v/>
      </c>
      <c r="R80" t="str">
        <f t="shared" si="22"/>
        <v/>
      </c>
      <c r="S80" t="str">
        <f t="shared" si="23"/>
        <v/>
      </c>
      <c r="T80" t="str">
        <f t="shared" si="24"/>
        <v/>
      </c>
      <c r="U80" t="str">
        <f t="shared" si="25"/>
        <v/>
      </c>
      <c r="V80" s="46" t="e">
        <f>MATCH(G80,options!$D$1:$D$20,0)</f>
        <v>#N/A</v>
      </c>
    </row>
    <row r="81" spans="5:22" x14ac:dyDescent="0.15">
      <c r="E81" s="61"/>
      <c r="F81" s="62"/>
      <c r="G81" s="62"/>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2"/>
      <c r="J81" s="62"/>
      <c r="K81" s="50"/>
      <c r="L81" s="50"/>
      <c r="M81" s="50" t="str">
        <f t="shared" si="18"/>
        <v/>
      </c>
      <c r="N81" s="50" t="str">
        <f t="shared" si="19"/>
        <v/>
      </c>
      <c r="O81" s="51" t="str">
        <f t="shared" si="17"/>
        <v/>
      </c>
      <c r="P81" t="str">
        <f t="shared" si="20"/>
        <v/>
      </c>
      <c r="Q81" t="str">
        <f t="shared" si="21"/>
        <v/>
      </c>
      <c r="R81" t="str">
        <f t="shared" si="22"/>
        <v/>
      </c>
      <c r="S81" t="str">
        <f t="shared" si="23"/>
        <v/>
      </c>
      <c r="T81" t="str">
        <f t="shared" si="24"/>
        <v/>
      </c>
      <c r="U81" t="str">
        <f t="shared" si="25"/>
        <v/>
      </c>
      <c r="V81" s="46" t="e">
        <f>MATCH(G81,options!$D$1:$D$20,0)</f>
        <v>#N/A</v>
      </c>
    </row>
    <row r="82" spans="5:22" x14ac:dyDescent="0.15">
      <c r="E82" s="61"/>
      <c r="F82" s="62"/>
      <c r="G82" s="62"/>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2"/>
      <c r="J82" s="62"/>
      <c r="K82" s="50"/>
      <c r="L82" s="50"/>
      <c r="M82" s="50" t="str">
        <f t="shared" si="18"/>
        <v/>
      </c>
      <c r="N82" s="50" t="str">
        <f t="shared" si="19"/>
        <v/>
      </c>
      <c r="O82" s="51" t="str">
        <f t="shared" si="17"/>
        <v/>
      </c>
      <c r="P82" t="str">
        <f t="shared" si="20"/>
        <v/>
      </c>
      <c r="Q82" t="str">
        <f t="shared" si="21"/>
        <v/>
      </c>
      <c r="R82" t="str">
        <f t="shared" si="22"/>
        <v/>
      </c>
      <c r="S82" t="str">
        <f t="shared" si="23"/>
        <v/>
      </c>
      <c r="T82" t="str">
        <f t="shared" si="24"/>
        <v/>
      </c>
      <c r="U82" t="str">
        <f t="shared" si="25"/>
        <v/>
      </c>
      <c r="V82" s="46" t="e">
        <f>MATCH(G82,options!$D$1:$D$20,0)</f>
        <v>#N/A</v>
      </c>
    </row>
    <row r="83" spans="5:22" x14ac:dyDescent="0.15">
      <c r="E83" s="61"/>
      <c r="F83" s="62"/>
      <c r="G83" s="62"/>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2"/>
      <c r="J83" s="62"/>
      <c r="K83" s="50"/>
      <c r="L83" s="50"/>
      <c r="M83" s="50" t="str">
        <f t="shared" si="18"/>
        <v/>
      </c>
      <c r="N83" s="50" t="str">
        <f t="shared" si="19"/>
        <v/>
      </c>
      <c r="O83" s="51" t="str">
        <f t="shared" si="17"/>
        <v/>
      </c>
      <c r="P83" t="str">
        <f t="shared" si="20"/>
        <v/>
      </c>
      <c r="Q83" t="str">
        <f t="shared" si="21"/>
        <v/>
      </c>
      <c r="R83" t="str">
        <f t="shared" si="22"/>
        <v/>
      </c>
      <c r="S83" t="str">
        <f t="shared" si="23"/>
        <v/>
      </c>
      <c r="T83" t="str">
        <f t="shared" si="24"/>
        <v/>
      </c>
      <c r="U83" t="str">
        <f t="shared" si="25"/>
        <v/>
      </c>
      <c r="V83" s="46" t="e">
        <f>MATCH(G83,options!$D$1:$D$20,0)</f>
        <v>#N/A</v>
      </c>
    </row>
    <row r="84" spans="5:22" x14ac:dyDescent="0.15">
      <c r="E84" s="61"/>
      <c r="F84" s="62"/>
      <c r="G84" s="62"/>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2"/>
      <c r="J84" s="62"/>
      <c r="K84" s="50"/>
      <c r="L84" s="50"/>
      <c r="M84" s="50" t="str">
        <f t="shared" si="18"/>
        <v/>
      </c>
      <c r="N84" s="50" t="str">
        <f t="shared" si="19"/>
        <v/>
      </c>
      <c r="O84" s="51" t="str">
        <f t="shared" si="17"/>
        <v/>
      </c>
      <c r="P84" t="str">
        <f t="shared" si="20"/>
        <v/>
      </c>
      <c r="Q84" t="str">
        <f t="shared" si="21"/>
        <v/>
      </c>
      <c r="R84" t="str">
        <f t="shared" si="22"/>
        <v/>
      </c>
      <c r="S84" t="str">
        <f t="shared" si="23"/>
        <v/>
      </c>
      <c r="T84" t="str">
        <f t="shared" si="24"/>
        <v/>
      </c>
      <c r="U84" t="str">
        <f t="shared" si="25"/>
        <v/>
      </c>
      <c r="V84" s="46" t="e">
        <f>MATCH(G84,options!$D$1:$D$20,0)</f>
        <v>#N/A</v>
      </c>
    </row>
    <row r="85" spans="5:22" x14ac:dyDescent="0.15">
      <c r="E85" s="61"/>
      <c r="F85" s="62"/>
      <c r="G85" s="62"/>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2"/>
      <c r="J85" s="62"/>
      <c r="K85" s="50"/>
      <c r="L85" s="50"/>
      <c r="M85" s="50" t="str">
        <f t="shared" si="18"/>
        <v/>
      </c>
      <c r="N85" s="50" t="str">
        <f t="shared" si="19"/>
        <v/>
      </c>
      <c r="O85" s="51" t="str">
        <f t="shared" ref="O85:O103" si="26">IF(ISBLANK(K85),"",IF(L85, "https://raw.githubusercontent.com/PatrickVibild/TellusAmazonPictures/master/pictures/"&amp;K85&amp;"/3.jpg","https://download.lenovo.com/Images/Parts/"&amp;K85&amp;"/"&amp;K85&amp;"_details.jpg"))</f>
        <v/>
      </c>
      <c r="P85" t="str">
        <f t="shared" si="20"/>
        <v/>
      </c>
      <c r="Q85" t="str">
        <f t="shared" si="21"/>
        <v/>
      </c>
      <c r="R85" t="str">
        <f t="shared" si="22"/>
        <v/>
      </c>
      <c r="S85" t="str">
        <f t="shared" si="23"/>
        <v/>
      </c>
      <c r="T85" t="str">
        <f t="shared" si="24"/>
        <v/>
      </c>
      <c r="U85" t="str">
        <f t="shared" si="25"/>
        <v/>
      </c>
      <c r="V85" s="46" t="e">
        <f>MATCH(G85,options!$D$1:$D$20,0)</f>
        <v>#N/A</v>
      </c>
    </row>
    <row r="86" spans="5:22" x14ac:dyDescent="0.15">
      <c r="E86" s="61"/>
      <c r="F86" s="62"/>
      <c r="G86" s="62"/>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2"/>
      <c r="J86" s="62"/>
      <c r="K86" s="50"/>
      <c r="L86" s="50"/>
      <c r="M86" s="50" t="str">
        <f t="shared" si="18"/>
        <v/>
      </c>
      <c r="N86" s="50" t="str">
        <f t="shared" si="19"/>
        <v/>
      </c>
      <c r="O86" s="51" t="str">
        <f t="shared" si="26"/>
        <v/>
      </c>
      <c r="P86" t="str">
        <f t="shared" si="20"/>
        <v/>
      </c>
      <c r="Q86" t="str">
        <f t="shared" si="21"/>
        <v/>
      </c>
      <c r="R86" t="str">
        <f t="shared" si="22"/>
        <v/>
      </c>
      <c r="S86" t="str">
        <f t="shared" si="23"/>
        <v/>
      </c>
      <c r="T86" t="str">
        <f t="shared" si="24"/>
        <v/>
      </c>
      <c r="U86" t="str">
        <f t="shared" si="25"/>
        <v/>
      </c>
      <c r="V86" s="46" t="e">
        <f>MATCH(G86,options!$D$1:$D$20,0)</f>
        <v>#N/A</v>
      </c>
    </row>
    <row r="87" spans="5:22" x14ac:dyDescent="0.15">
      <c r="E87" s="61"/>
      <c r="F87" s="62"/>
      <c r="G87" s="62"/>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2"/>
      <c r="J87" s="62"/>
      <c r="K87" s="50"/>
      <c r="L87" s="50"/>
      <c r="M87" s="50" t="str">
        <f t="shared" si="18"/>
        <v/>
      </c>
      <c r="N87" s="50" t="str">
        <f t="shared" si="19"/>
        <v/>
      </c>
      <c r="O87" s="51" t="str">
        <f t="shared" si="26"/>
        <v/>
      </c>
      <c r="P87" t="str">
        <f t="shared" si="20"/>
        <v/>
      </c>
      <c r="Q87" t="str">
        <f t="shared" si="21"/>
        <v/>
      </c>
      <c r="R87" t="str">
        <f t="shared" si="22"/>
        <v/>
      </c>
      <c r="S87" t="str">
        <f t="shared" si="23"/>
        <v/>
      </c>
      <c r="T87" t="str">
        <f t="shared" si="24"/>
        <v/>
      </c>
      <c r="U87" t="str">
        <f t="shared" si="25"/>
        <v/>
      </c>
      <c r="V87" s="46" t="e">
        <f>MATCH(G87,options!$D$1:$D$20,0)</f>
        <v>#N/A</v>
      </c>
    </row>
    <row r="88" spans="5:22" x14ac:dyDescent="0.15">
      <c r="E88" s="61"/>
      <c r="F88" s="62"/>
      <c r="G88" s="62"/>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2"/>
      <c r="J88" s="62"/>
      <c r="K88" s="50"/>
      <c r="L88" s="50"/>
      <c r="M88" s="50" t="str">
        <f t="shared" si="18"/>
        <v/>
      </c>
      <c r="N88" s="50" t="str">
        <f t="shared" si="19"/>
        <v/>
      </c>
      <c r="O88" s="51" t="str">
        <f t="shared" si="26"/>
        <v/>
      </c>
      <c r="P88" t="str">
        <f t="shared" si="20"/>
        <v/>
      </c>
      <c r="Q88" t="str">
        <f t="shared" si="21"/>
        <v/>
      </c>
      <c r="R88" t="str">
        <f t="shared" si="22"/>
        <v/>
      </c>
      <c r="S88" t="str">
        <f t="shared" si="23"/>
        <v/>
      </c>
      <c r="T88" t="str">
        <f t="shared" si="24"/>
        <v/>
      </c>
      <c r="U88" t="str">
        <f t="shared" si="25"/>
        <v/>
      </c>
      <c r="V88" s="46" t="e">
        <f>MATCH(G88,options!$D$1:$D$20,0)</f>
        <v>#N/A</v>
      </c>
    </row>
    <row r="89" spans="5:22" x14ac:dyDescent="0.15">
      <c r="E89" s="61"/>
      <c r="F89" s="62"/>
      <c r="G89" s="62"/>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2"/>
      <c r="J89" s="62"/>
      <c r="K89" s="50"/>
      <c r="L89" s="50"/>
      <c r="M89" s="50" t="str">
        <f t="shared" si="18"/>
        <v/>
      </c>
      <c r="N89" s="50" t="str">
        <f t="shared" si="19"/>
        <v/>
      </c>
      <c r="O89" s="51" t="str">
        <f t="shared" si="26"/>
        <v/>
      </c>
      <c r="P89" t="str">
        <f t="shared" si="20"/>
        <v/>
      </c>
      <c r="Q89" t="str">
        <f t="shared" si="21"/>
        <v/>
      </c>
      <c r="R89" t="str">
        <f t="shared" si="22"/>
        <v/>
      </c>
      <c r="S89" t="str">
        <f t="shared" si="23"/>
        <v/>
      </c>
      <c r="T89" t="str">
        <f t="shared" si="24"/>
        <v/>
      </c>
      <c r="U89" t="str">
        <f t="shared" si="25"/>
        <v/>
      </c>
      <c r="V89" s="46" t="e">
        <f>MATCH(G89,options!$D$1:$D$20,0)</f>
        <v>#N/A</v>
      </c>
    </row>
    <row r="90" spans="5:22" x14ac:dyDescent="0.15">
      <c r="E90" s="61"/>
      <c r="F90" s="62"/>
      <c r="G90" s="62"/>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2"/>
      <c r="J90" s="62"/>
      <c r="K90" s="50"/>
      <c r="L90" s="50"/>
      <c r="M90" s="50" t="str">
        <f t="shared" si="18"/>
        <v/>
      </c>
      <c r="N90" s="50" t="str">
        <f t="shared" si="19"/>
        <v/>
      </c>
      <c r="O90" s="51" t="str">
        <f t="shared" si="26"/>
        <v/>
      </c>
      <c r="P90" t="str">
        <f t="shared" si="20"/>
        <v/>
      </c>
      <c r="Q90" t="str">
        <f t="shared" si="21"/>
        <v/>
      </c>
      <c r="R90" t="str">
        <f t="shared" si="22"/>
        <v/>
      </c>
      <c r="S90" t="str">
        <f t="shared" si="23"/>
        <v/>
      </c>
      <c r="T90" t="str">
        <f t="shared" si="24"/>
        <v/>
      </c>
      <c r="U90" t="str">
        <f t="shared" si="25"/>
        <v/>
      </c>
      <c r="V90" s="46" t="e">
        <f>MATCH(G90,options!$D$1:$D$20,0)</f>
        <v>#N/A</v>
      </c>
    </row>
    <row r="91" spans="5:22" x14ac:dyDescent="0.15">
      <c r="E91" s="61"/>
      <c r="F91" s="62"/>
      <c r="G91" s="62"/>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2"/>
      <c r="J91" s="62"/>
      <c r="K91" s="50"/>
      <c r="L91" s="50"/>
      <c r="M91" s="50" t="str">
        <f t="shared" si="18"/>
        <v/>
      </c>
      <c r="N91" s="50" t="str">
        <f t="shared" si="19"/>
        <v/>
      </c>
      <c r="O91" s="51" t="str">
        <f t="shared" si="26"/>
        <v/>
      </c>
      <c r="P91" t="str">
        <f t="shared" si="20"/>
        <v/>
      </c>
      <c r="Q91" t="str">
        <f t="shared" si="21"/>
        <v/>
      </c>
      <c r="R91" t="str">
        <f t="shared" si="22"/>
        <v/>
      </c>
      <c r="S91" t="str">
        <f t="shared" si="23"/>
        <v/>
      </c>
      <c r="T91" t="str">
        <f t="shared" si="24"/>
        <v/>
      </c>
      <c r="U91" t="str">
        <f t="shared" si="25"/>
        <v/>
      </c>
      <c r="V91" s="46" t="e">
        <f>MATCH(G91,options!$D$1:$D$20,0)</f>
        <v>#N/A</v>
      </c>
    </row>
    <row r="92" spans="5:22" x14ac:dyDescent="0.15">
      <c r="E92" s="61"/>
      <c r="F92" s="62"/>
      <c r="G92" s="62"/>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2"/>
      <c r="J92" s="62"/>
      <c r="K92" s="50"/>
      <c r="L92" s="50"/>
      <c r="M92" s="50" t="str">
        <f t="shared" si="18"/>
        <v/>
      </c>
      <c r="N92" s="50" t="str">
        <f t="shared" si="19"/>
        <v/>
      </c>
      <c r="O92" s="51" t="str">
        <f t="shared" si="26"/>
        <v/>
      </c>
      <c r="P92" t="str">
        <f t="shared" si="20"/>
        <v/>
      </c>
      <c r="Q92" t="str">
        <f t="shared" si="21"/>
        <v/>
      </c>
      <c r="R92" t="str">
        <f t="shared" si="22"/>
        <v/>
      </c>
      <c r="S92" t="str">
        <f t="shared" si="23"/>
        <v/>
      </c>
      <c r="T92" t="str">
        <f t="shared" si="24"/>
        <v/>
      </c>
      <c r="U92" t="str">
        <f t="shared" si="25"/>
        <v/>
      </c>
      <c r="V92" s="46" t="e">
        <f>MATCH(G92,options!$D$1:$D$20,0)</f>
        <v>#N/A</v>
      </c>
    </row>
    <row r="93" spans="5:22" x14ac:dyDescent="0.15">
      <c r="E93" s="61"/>
      <c r="F93" s="62"/>
      <c r="G93" s="62"/>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2"/>
      <c r="J93" s="62"/>
      <c r="K93" s="50"/>
      <c r="L93" s="50"/>
      <c r="M93" s="50" t="str">
        <f t="shared" si="18"/>
        <v/>
      </c>
      <c r="N93" s="50" t="str">
        <f t="shared" si="19"/>
        <v/>
      </c>
      <c r="O93" s="51" t="str">
        <f t="shared" si="26"/>
        <v/>
      </c>
      <c r="P93" t="str">
        <f t="shared" si="20"/>
        <v/>
      </c>
      <c r="Q93" t="str">
        <f t="shared" si="21"/>
        <v/>
      </c>
      <c r="R93" t="str">
        <f t="shared" si="22"/>
        <v/>
      </c>
      <c r="S93" t="str">
        <f t="shared" si="23"/>
        <v/>
      </c>
      <c r="T93" t="str">
        <f t="shared" si="24"/>
        <v/>
      </c>
      <c r="U93" t="str">
        <f t="shared" si="25"/>
        <v/>
      </c>
      <c r="V93" s="46" t="e">
        <f>MATCH(G93,options!$D$1:$D$20,0)</f>
        <v>#N/A</v>
      </c>
    </row>
    <row r="94" spans="5:22" x14ac:dyDescent="0.15">
      <c r="E94" s="61"/>
      <c r="F94" s="62"/>
      <c r="G94" s="62"/>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2"/>
      <c r="J94" s="62"/>
      <c r="K94" s="50"/>
      <c r="L94" s="50"/>
      <c r="M94" s="50" t="str">
        <f t="shared" si="18"/>
        <v/>
      </c>
      <c r="N94" s="50" t="str">
        <f t="shared" si="19"/>
        <v/>
      </c>
      <c r="O94" s="51" t="str">
        <f t="shared" si="26"/>
        <v/>
      </c>
      <c r="P94" t="str">
        <f t="shared" si="20"/>
        <v/>
      </c>
      <c r="Q94" t="str">
        <f t="shared" si="21"/>
        <v/>
      </c>
      <c r="R94" t="str">
        <f t="shared" si="22"/>
        <v/>
      </c>
      <c r="S94" t="str">
        <f t="shared" si="23"/>
        <v/>
      </c>
      <c r="T94" t="str">
        <f t="shared" si="24"/>
        <v/>
      </c>
      <c r="U94" t="str">
        <f t="shared" si="25"/>
        <v/>
      </c>
      <c r="V94" s="46" t="e">
        <f>MATCH(G94,options!$D$1:$D$20,0)</f>
        <v>#N/A</v>
      </c>
    </row>
    <row r="95" spans="5:22" x14ac:dyDescent="0.15">
      <c r="E95" s="61"/>
      <c r="F95" s="62"/>
      <c r="G95" s="62"/>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2"/>
      <c r="J95" s="62"/>
      <c r="K95" s="50"/>
      <c r="L95" s="50"/>
      <c r="M95" s="50" t="str">
        <f t="shared" si="18"/>
        <v/>
      </c>
      <c r="N95" s="50" t="str">
        <f t="shared" si="19"/>
        <v/>
      </c>
      <c r="O95" s="51" t="str">
        <f t="shared" si="26"/>
        <v/>
      </c>
      <c r="P95" t="str">
        <f t="shared" si="20"/>
        <v/>
      </c>
      <c r="Q95" t="str">
        <f t="shared" si="21"/>
        <v/>
      </c>
      <c r="R95" t="str">
        <f t="shared" si="22"/>
        <v/>
      </c>
      <c r="S95" t="str">
        <f t="shared" si="23"/>
        <v/>
      </c>
      <c r="T95" t="str">
        <f t="shared" si="24"/>
        <v/>
      </c>
      <c r="U95" t="str">
        <f t="shared" si="25"/>
        <v/>
      </c>
      <c r="V95" s="46" t="e">
        <f>MATCH(G95,options!$D$1:$D$20,0)</f>
        <v>#N/A</v>
      </c>
    </row>
    <row r="96" spans="5:22" x14ac:dyDescent="0.15">
      <c r="E96" s="61"/>
      <c r="F96" s="62"/>
      <c r="G96" s="62"/>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2"/>
      <c r="J96" s="62"/>
      <c r="K96" s="50"/>
      <c r="L96" s="50"/>
      <c r="M96" s="50" t="str">
        <f t="shared" si="18"/>
        <v/>
      </c>
      <c r="N96" s="50" t="str">
        <f t="shared" si="19"/>
        <v/>
      </c>
      <c r="O96" s="51" t="str">
        <f t="shared" si="26"/>
        <v/>
      </c>
      <c r="P96" t="str">
        <f t="shared" si="20"/>
        <v/>
      </c>
      <c r="Q96" t="str">
        <f t="shared" si="21"/>
        <v/>
      </c>
      <c r="R96" t="str">
        <f t="shared" si="22"/>
        <v/>
      </c>
      <c r="S96" t="str">
        <f t="shared" si="23"/>
        <v/>
      </c>
      <c r="T96" t="str">
        <f t="shared" si="24"/>
        <v/>
      </c>
      <c r="U96" t="str">
        <f t="shared" si="25"/>
        <v/>
      </c>
      <c r="V96" s="46" t="e">
        <f>MATCH(G96,options!$D$1:$D$20,0)</f>
        <v>#N/A</v>
      </c>
    </row>
    <row r="97" spans="5:22" x14ac:dyDescent="0.15">
      <c r="E97" s="61"/>
      <c r="F97" s="62"/>
      <c r="G97" s="62"/>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2"/>
      <c r="J97" s="62"/>
      <c r="K97" s="50"/>
      <c r="L97" s="50"/>
      <c r="M97" s="50" t="str">
        <f t="shared" si="18"/>
        <v/>
      </c>
      <c r="N97" s="50" t="str">
        <f t="shared" si="19"/>
        <v/>
      </c>
      <c r="O97" s="51" t="str">
        <f t="shared" si="26"/>
        <v/>
      </c>
      <c r="P97" t="str">
        <f t="shared" si="20"/>
        <v/>
      </c>
      <c r="Q97" t="str">
        <f t="shared" si="21"/>
        <v/>
      </c>
      <c r="R97" t="str">
        <f t="shared" si="22"/>
        <v/>
      </c>
      <c r="S97" t="str">
        <f t="shared" si="23"/>
        <v/>
      </c>
      <c r="T97" t="str">
        <f t="shared" si="24"/>
        <v/>
      </c>
      <c r="U97" t="str">
        <f t="shared" si="25"/>
        <v/>
      </c>
      <c r="V97" s="46" t="e">
        <f>MATCH(G97,options!$D$1:$D$20,0)</f>
        <v>#N/A</v>
      </c>
    </row>
    <row r="98" spans="5:22" x14ac:dyDescent="0.15">
      <c r="E98" s="61"/>
      <c r="F98" s="62"/>
      <c r="G98" s="62"/>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2"/>
      <c r="J98" s="62"/>
      <c r="K98" s="50"/>
      <c r="L98" s="50"/>
      <c r="M98" s="50" t="str">
        <f t="shared" si="18"/>
        <v/>
      </c>
      <c r="N98" s="50" t="str">
        <f t="shared" si="19"/>
        <v/>
      </c>
      <c r="O98" s="51" t="str">
        <f t="shared" si="26"/>
        <v/>
      </c>
      <c r="P98" t="str">
        <f t="shared" si="20"/>
        <v/>
      </c>
      <c r="Q98" t="str">
        <f t="shared" si="21"/>
        <v/>
      </c>
      <c r="R98" t="str">
        <f t="shared" si="22"/>
        <v/>
      </c>
      <c r="S98" t="str">
        <f t="shared" si="23"/>
        <v/>
      </c>
      <c r="T98" t="str">
        <f t="shared" si="24"/>
        <v/>
      </c>
      <c r="U98" t="str">
        <f t="shared" si="25"/>
        <v/>
      </c>
      <c r="V98" s="46" t="e">
        <f>MATCH(G98,options!$D$1:$D$20,0)</f>
        <v>#N/A</v>
      </c>
    </row>
    <row r="99" spans="5:22" x14ac:dyDescent="0.15">
      <c r="E99" s="61"/>
      <c r="F99" s="62"/>
      <c r="G99" s="62"/>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2"/>
      <c r="J99" s="62"/>
      <c r="K99" s="50"/>
      <c r="L99" s="50"/>
      <c r="M99" s="50" t="str">
        <f t="shared" si="18"/>
        <v/>
      </c>
      <c r="N99" s="50" t="str">
        <f t="shared" si="19"/>
        <v/>
      </c>
      <c r="O99" s="51" t="str">
        <f t="shared" si="26"/>
        <v/>
      </c>
      <c r="P99" t="str">
        <f t="shared" si="20"/>
        <v/>
      </c>
      <c r="Q99" t="str">
        <f t="shared" si="21"/>
        <v/>
      </c>
      <c r="R99" t="str">
        <f t="shared" si="22"/>
        <v/>
      </c>
      <c r="S99" t="str">
        <f t="shared" si="23"/>
        <v/>
      </c>
      <c r="T99" t="str">
        <f t="shared" si="24"/>
        <v/>
      </c>
      <c r="U99" t="str">
        <f t="shared" si="25"/>
        <v/>
      </c>
      <c r="V99" s="46" t="e">
        <f>MATCH(G99,options!$D$1:$D$20,0)</f>
        <v>#N/A</v>
      </c>
    </row>
    <row r="100" spans="5:22" x14ac:dyDescent="0.15">
      <c r="E100" s="61"/>
      <c r="F100" s="62"/>
      <c r="G100" s="62"/>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2"/>
      <c r="J100" s="62"/>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6"/>
        <v/>
      </c>
      <c r="P100" t="str">
        <f t="shared" si="20"/>
        <v/>
      </c>
      <c r="Q100" t="str">
        <f t="shared" si="21"/>
        <v/>
      </c>
      <c r="R100" t="str">
        <f t="shared" si="22"/>
        <v/>
      </c>
      <c r="S100" t="str">
        <f t="shared" si="23"/>
        <v/>
      </c>
      <c r="T100" t="str">
        <f t="shared" si="24"/>
        <v/>
      </c>
      <c r="U100" t="str">
        <f t="shared" si="25"/>
        <v/>
      </c>
      <c r="V100" s="46" t="e">
        <f>MATCH(G100,options!$D$1:$D$20,0)</f>
        <v>#N/A</v>
      </c>
    </row>
    <row r="101" spans="5:22" x14ac:dyDescent="0.15">
      <c r="E101" s="61"/>
      <c r="F101" s="62"/>
      <c r="G101" s="62"/>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2"/>
      <c r="J101" s="62"/>
      <c r="K101" s="50"/>
      <c r="L101" s="50"/>
      <c r="M101" s="50" t="str">
        <f t="shared" si="27"/>
        <v/>
      </c>
      <c r="N101" s="50" t="str">
        <f t="shared" si="19"/>
        <v/>
      </c>
      <c r="O101" s="51" t="str">
        <f t="shared" si="26"/>
        <v/>
      </c>
      <c r="P101" t="str">
        <f t="shared" si="20"/>
        <v/>
      </c>
      <c r="Q101" t="str">
        <f t="shared" si="21"/>
        <v/>
      </c>
      <c r="R101" t="str">
        <f t="shared" si="22"/>
        <v/>
      </c>
      <c r="S101" t="str">
        <f t="shared" si="23"/>
        <v/>
      </c>
      <c r="T101" t="str">
        <f t="shared" si="24"/>
        <v/>
      </c>
      <c r="U101" t="str">
        <f t="shared" si="25"/>
        <v/>
      </c>
      <c r="V101" s="46" t="e">
        <f>MATCH(G101,options!$D$1:$D$20,0)</f>
        <v>#N/A</v>
      </c>
    </row>
    <row r="102" spans="5:22" x14ac:dyDescent="0.15">
      <c r="E102" s="61"/>
      <c r="F102" s="62"/>
      <c r="G102" s="62"/>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2"/>
      <c r="J102" s="62"/>
      <c r="K102" s="50"/>
      <c r="L102" s="50"/>
      <c r="M102" s="50" t="str">
        <f t="shared" si="27"/>
        <v/>
      </c>
      <c r="N102" s="50" t="str">
        <f t="shared" si="19"/>
        <v/>
      </c>
      <c r="O102" s="51" t="str">
        <f t="shared" si="26"/>
        <v/>
      </c>
      <c r="P102" t="str">
        <f t="shared" si="20"/>
        <v/>
      </c>
      <c r="Q102" t="str">
        <f t="shared" si="21"/>
        <v/>
      </c>
      <c r="R102" t="str">
        <f t="shared" si="22"/>
        <v/>
      </c>
      <c r="S102" t="str">
        <f t="shared" si="23"/>
        <v/>
      </c>
      <c r="T102" t="str">
        <f t="shared" si="24"/>
        <v/>
      </c>
      <c r="U102" t="str">
        <f t="shared" si="25"/>
        <v/>
      </c>
      <c r="V102" s="46" t="e">
        <f>MATCH(G102,options!$D$1:$D$20,0)</f>
        <v>#N/A</v>
      </c>
    </row>
    <row r="103" spans="5:22" x14ac:dyDescent="0.15">
      <c r="E103" s="61"/>
      <c r="F103" s="62"/>
      <c r="G103" s="62"/>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2"/>
      <c r="J103" s="62"/>
      <c r="K103" s="50"/>
      <c r="L103" s="50"/>
      <c r="M103" s="50" t="str">
        <f t="shared" si="27"/>
        <v/>
      </c>
      <c r="N103" s="50" t="str">
        <f t="shared" si="19"/>
        <v/>
      </c>
      <c r="O103" s="51" t="str">
        <f t="shared" si="26"/>
        <v/>
      </c>
      <c r="P103" t="str">
        <f t="shared" si="20"/>
        <v/>
      </c>
      <c r="Q103" t="str">
        <f t="shared" si="21"/>
        <v/>
      </c>
      <c r="R103" t="str">
        <f t="shared" si="22"/>
        <v/>
      </c>
      <c r="S103" t="str">
        <f t="shared" si="23"/>
        <v/>
      </c>
      <c r="T103" t="str">
        <f t="shared" si="24"/>
        <v/>
      </c>
      <c r="U103" t="str">
        <f t="shared" si="25"/>
        <v/>
      </c>
      <c r="V103" s="46" t="e">
        <f>MATCH(G103,options!$D$1:$D$20,0)</f>
        <v>#N/A</v>
      </c>
    </row>
    <row r="104" spans="5:22" x14ac:dyDescent="0.15">
      <c r="E104" s="61"/>
      <c r="F104" s="62"/>
      <c r="G104" s="62"/>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2"/>
      <c r="J104" s="62"/>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3000000}">
          <x14:formula1>
            <xm:f>options!$D$1:$D$20</xm:f>
          </x14:formula1>
          <x14:formula2>
            <xm:f>0</xm:f>
          </x14:formula2>
          <xm:sqref>G4:G104</xm:sqref>
        </x14:dataValidation>
        <x14:dataValidation type="list" showInputMessage="1" showErrorMessage="1" xr:uid="{00000000-0002-0000-0100-000004000000}">
          <x14:formula1>
            <xm:f>options!$F$1:$F$6</xm:f>
          </x14:formula1>
          <x14:formula2>
            <xm:f>0</xm:f>
          </x14:formula2>
          <xm:sqref>B36</xm:sqref>
        </x14:dataValidation>
        <x14:dataValidation operator="equal" allowBlank="1" showErrorMessage="1" xr:uid="{00000000-0002-0000-0100-000005000000}">
          <x14:formula1>
            <xm:f>options!$D$1:$D$20</xm:f>
          </x14:formula1>
          <x14:formula2>
            <xm:f>0</xm:f>
          </x14:formula2>
          <xm:sqref>V4:V104</xm:sqref>
        </x14:dataValidation>
        <x14:dataValidation type="list" showInputMessage="1" showErrorMessage="1" xr:uid="{00000000-0002-0000-0100-000006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448</v>
      </c>
      <c r="B1" s="43" t="b">
        <f>TRUE()</f>
        <v>1</v>
      </c>
      <c r="C1" t="s">
        <v>449</v>
      </c>
      <c r="D1" s="46" t="s">
        <v>366</v>
      </c>
      <c r="E1" t="s">
        <v>450</v>
      </c>
      <c r="F1" t="s">
        <v>451</v>
      </c>
      <c r="G1" t="s">
        <v>452</v>
      </c>
    </row>
    <row r="2" spans="1:7" x14ac:dyDescent="0.15">
      <c r="A2" t="s">
        <v>427</v>
      </c>
      <c r="B2" s="43" t="b">
        <f>FALSE()</f>
        <v>0</v>
      </c>
      <c r="C2" t="s">
        <v>373</v>
      </c>
      <c r="D2" s="46" t="s">
        <v>370</v>
      </c>
      <c r="E2" t="s">
        <v>453</v>
      </c>
      <c r="F2" t="s">
        <v>370</v>
      </c>
      <c r="G2" t="s">
        <v>438</v>
      </c>
    </row>
    <row r="3" spans="1:7" x14ac:dyDescent="0.15">
      <c r="A3" t="s">
        <v>454</v>
      </c>
      <c r="D3" s="46" t="s">
        <v>375</v>
      </c>
      <c r="E3" t="s">
        <v>455</v>
      </c>
      <c r="F3" t="s">
        <v>366</v>
      </c>
    </row>
    <row r="4" spans="1:7" x14ac:dyDescent="0.15">
      <c r="D4" s="46" t="s">
        <v>379</v>
      </c>
      <c r="E4" t="s">
        <v>456</v>
      </c>
      <c r="F4" t="s">
        <v>375</v>
      </c>
    </row>
    <row r="5" spans="1:7" x14ac:dyDescent="0.15">
      <c r="D5" s="46" t="s">
        <v>383</v>
      </c>
      <c r="E5" t="s">
        <v>457</v>
      </c>
      <c r="F5" t="s">
        <v>379</v>
      </c>
    </row>
    <row r="6" spans="1:7" x14ac:dyDescent="0.15">
      <c r="D6" s="46" t="s">
        <v>387</v>
      </c>
      <c r="E6" t="s">
        <v>458</v>
      </c>
      <c r="F6" t="s">
        <v>411</v>
      </c>
    </row>
    <row r="7" spans="1:7" x14ac:dyDescent="0.15">
      <c r="D7" s="46" t="s">
        <v>391</v>
      </c>
      <c r="E7" t="s">
        <v>459</v>
      </c>
    </row>
    <row r="8" spans="1:7" x14ac:dyDescent="0.15">
      <c r="D8" s="46" t="s">
        <v>395</v>
      </c>
      <c r="E8" t="s">
        <v>460</v>
      </c>
    </row>
    <row r="9" spans="1:7" x14ac:dyDescent="0.15">
      <c r="D9" s="46" t="s">
        <v>404</v>
      </c>
      <c r="E9" t="s">
        <v>461</v>
      </c>
    </row>
    <row r="10" spans="1:7" x14ac:dyDescent="0.15">
      <c r="D10" s="46" t="s">
        <v>411</v>
      </c>
      <c r="E10" t="s">
        <v>462</v>
      </c>
    </row>
    <row r="11" spans="1:7" x14ac:dyDescent="0.15">
      <c r="D11" s="46" t="s">
        <v>415</v>
      </c>
      <c r="E11" t="s">
        <v>463</v>
      </c>
    </row>
    <row r="12" spans="1:7" x14ac:dyDescent="0.15">
      <c r="D12" s="46" t="s">
        <v>418</v>
      </c>
      <c r="E12" t="s">
        <v>464</v>
      </c>
    </row>
    <row r="13" spans="1:7" x14ac:dyDescent="0.15">
      <c r="D13" s="46" t="s">
        <v>421</v>
      </c>
      <c r="E13" t="s">
        <v>465</v>
      </c>
    </row>
    <row r="14" spans="1:7" x14ac:dyDescent="0.15">
      <c r="D14" s="46" t="s">
        <v>424</v>
      </c>
      <c r="E14" t="s">
        <v>466</v>
      </c>
    </row>
    <row r="15" spans="1:7" x14ac:dyDescent="0.15">
      <c r="D15" s="46" t="s">
        <v>429</v>
      </c>
      <c r="E15" t="s">
        <v>467</v>
      </c>
    </row>
    <row r="16" spans="1:7" x14ac:dyDescent="0.15">
      <c r="D16" s="46" t="s">
        <v>432</v>
      </c>
      <c r="E16" s="63" t="s">
        <v>468</v>
      </c>
    </row>
    <row r="17" spans="4:5" x14ac:dyDescent="0.15">
      <c r="D17" s="46" t="s">
        <v>435</v>
      </c>
      <c r="E17" t="s">
        <v>469</v>
      </c>
    </row>
    <row r="18" spans="4:5" x14ac:dyDescent="0.15">
      <c r="D18" s="46" t="s">
        <v>438</v>
      </c>
      <c r="E18" t="s">
        <v>470</v>
      </c>
    </row>
    <row r="19" spans="4:5" x14ac:dyDescent="0.15">
      <c r="D19" s="46" t="s">
        <v>408</v>
      </c>
      <c r="E19" t="s">
        <v>471</v>
      </c>
    </row>
    <row r="20" spans="4:5" x14ac:dyDescent="0.15">
      <c r="D20" s="46" t="s">
        <v>399</v>
      </c>
      <c r="E20" t="s">
        <v>472</v>
      </c>
    </row>
    <row r="50" spans="2:2" ht="16" x14ac:dyDescent="0.2">
      <c r="B50" s="64"/>
    </row>
    <row r="51" spans="2:2" ht="16" x14ac:dyDescent="0.2">
      <c r="B51" s="6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451</v>
      </c>
    </row>
    <row r="3" spans="1:2" x14ac:dyDescent="0.15">
      <c r="B3" s="65" t="s">
        <v>473</v>
      </c>
    </row>
    <row r="4" spans="1:2" x14ac:dyDescent="0.15">
      <c r="B4" s="65" t="s">
        <v>474</v>
      </c>
    </row>
    <row r="5" spans="1:2" x14ac:dyDescent="0.15">
      <c r="B5" s="65" t="s">
        <v>475</v>
      </c>
    </row>
    <row r="6" spans="1:2" x14ac:dyDescent="0.15">
      <c r="A6" t="s">
        <v>476</v>
      </c>
      <c r="B6" s="65" t="s">
        <v>477</v>
      </c>
    </row>
    <row r="7" spans="1:2" x14ac:dyDescent="0.15">
      <c r="B7" s="65" t="s">
        <v>478</v>
      </c>
    </row>
    <row r="8" spans="1:2" x14ac:dyDescent="0.15">
      <c r="A8" t="s">
        <v>40</v>
      </c>
      <c r="B8" s="65" t="s">
        <v>479</v>
      </c>
    </row>
    <row r="9" spans="1:2" x14ac:dyDescent="0.15">
      <c r="A9" t="s">
        <v>480</v>
      </c>
      <c r="B9" s="65" t="s">
        <v>481</v>
      </c>
    </row>
    <row r="10" spans="1:2" x14ac:dyDescent="0.15">
      <c r="B10" t="s">
        <v>482</v>
      </c>
    </row>
    <row r="11" spans="1:2" x14ac:dyDescent="0.15">
      <c r="B11" t="s">
        <v>483</v>
      </c>
    </row>
    <row r="14" spans="1:2" x14ac:dyDescent="0.15">
      <c r="B14" s="65" t="s">
        <v>484</v>
      </c>
    </row>
    <row r="20" spans="2:2" x14ac:dyDescent="0.15">
      <c r="B20" s="46" t="s">
        <v>366</v>
      </c>
    </row>
    <row r="21" spans="2:2" x14ac:dyDescent="0.15">
      <c r="B21" s="46" t="s">
        <v>370</v>
      </c>
    </row>
    <row r="22" spans="2:2" x14ac:dyDescent="0.15">
      <c r="B22" s="46" t="s">
        <v>375</v>
      </c>
    </row>
    <row r="23" spans="2:2" x14ac:dyDescent="0.15">
      <c r="B23" s="46" t="s">
        <v>379</v>
      </c>
    </row>
    <row r="24" spans="2:2" x14ac:dyDescent="0.15">
      <c r="B24" s="46" t="s">
        <v>383</v>
      </c>
    </row>
    <row r="25" spans="2:2" x14ac:dyDescent="0.15">
      <c r="B25" s="46" t="s">
        <v>387</v>
      </c>
    </row>
    <row r="26" spans="2:2" x14ac:dyDescent="0.15">
      <c r="B26" s="46" t="s">
        <v>391</v>
      </c>
    </row>
    <row r="27" spans="2:2" x14ac:dyDescent="0.15">
      <c r="B27" s="46" t="s">
        <v>395</v>
      </c>
    </row>
    <row r="28" spans="2:2" x14ac:dyDescent="0.15">
      <c r="B28" s="46" t="s">
        <v>404</v>
      </c>
    </row>
    <row r="29" spans="2:2" x14ac:dyDescent="0.15">
      <c r="B29" s="46" t="s">
        <v>411</v>
      </c>
    </row>
    <row r="30" spans="2:2" x14ac:dyDescent="0.15">
      <c r="B30" s="46" t="s">
        <v>415</v>
      </c>
    </row>
    <row r="31" spans="2:2" x14ac:dyDescent="0.15">
      <c r="B31" s="46" t="s">
        <v>418</v>
      </c>
    </row>
    <row r="32" spans="2:2" x14ac:dyDescent="0.15">
      <c r="B32" s="46" t="s">
        <v>421</v>
      </c>
    </row>
    <row r="33" spans="2:4" x14ac:dyDescent="0.15">
      <c r="B33" s="46" t="s">
        <v>424</v>
      </c>
    </row>
    <row r="34" spans="2:4" x14ac:dyDescent="0.15">
      <c r="B34" s="46" t="s">
        <v>429</v>
      </c>
      <c r="D34" s="65"/>
    </row>
    <row r="35" spans="2:4" x14ac:dyDescent="0.15">
      <c r="B35" s="46" t="s">
        <v>432</v>
      </c>
      <c r="D35" s="65"/>
    </row>
    <row r="36" spans="2:4" x14ac:dyDescent="0.15">
      <c r="B36" s="46" t="s">
        <v>435</v>
      </c>
      <c r="D36" s="65"/>
    </row>
    <row r="37" spans="2:4" x14ac:dyDescent="0.15">
      <c r="B37" s="46" t="s">
        <v>438</v>
      </c>
      <c r="D37" s="65"/>
    </row>
    <row r="38" spans="2:4" x14ac:dyDescent="0.15">
      <c r="B38" s="46" t="s">
        <v>408</v>
      </c>
      <c r="D38" s="65"/>
    </row>
    <row r="39" spans="2:4" x14ac:dyDescent="0.15">
      <c r="B39" s="46" t="s">
        <v>399</v>
      </c>
      <c r="D39" s="65"/>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366</v>
      </c>
    </row>
    <row r="3" spans="1:2" ht="16" x14ac:dyDescent="0.2">
      <c r="B3" s="64" t="s">
        <v>485</v>
      </c>
    </row>
    <row r="4" spans="1:2" ht="16" x14ac:dyDescent="0.2">
      <c r="B4" s="64" t="s">
        <v>486</v>
      </c>
    </row>
    <row r="5" spans="1:2" ht="16" x14ac:dyDescent="0.2">
      <c r="B5" s="64" t="s">
        <v>487</v>
      </c>
    </row>
    <row r="6" spans="1:2" ht="16" x14ac:dyDescent="0.2">
      <c r="B6" s="64" t="s">
        <v>488</v>
      </c>
    </row>
    <row r="7" spans="1:2" ht="16" x14ac:dyDescent="0.2">
      <c r="B7" s="64" t="s">
        <v>489</v>
      </c>
    </row>
    <row r="8" spans="1:2" x14ac:dyDescent="0.15">
      <c r="A8" t="s">
        <v>490</v>
      </c>
      <c r="B8" t="s">
        <v>491</v>
      </c>
    </row>
    <row r="9" spans="1:2" x14ac:dyDescent="0.15">
      <c r="A9" t="s">
        <v>492</v>
      </c>
      <c r="B9" t="s">
        <v>493</v>
      </c>
    </row>
    <row r="10" spans="1:2" x14ac:dyDescent="0.15">
      <c r="B10" t="s">
        <v>494</v>
      </c>
    </row>
    <row r="11" spans="1:2" x14ac:dyDescent="0.15">
      <c r="B11" t="s">
        <v>495</v>
      </c>
    </row>
    <row r="14" spans="1:2" x14ac:dyDescent="0.15">
      <c r="B14" t="s">
        <v>496</v>
      </c>
    </row>
    <row r="20" spans="2:2" x14ac:dyDescent="0.15">
      <c r="B20" t="s">
        <v>497</v>
      </c>
    </row>
    <row r="21" spans="2:2" x14ac:dyDescent="0.15">
      <c r="B21" t="s">
        <v>498</v>
      </c>
    </row>
    <row r="22" spans="2:2" x14ac:dyDescent="0.15">
      <c r="B22" t="s">
        <v>499</v>
      </c>
    </row>
    <row r="23" spans="2:2" x14ac:dyDescent="0.15">
      <c r="B23" t="s">
        <v>500</v>
      </c>
    </row>
    <row r="24" spans="2:2" x14ac:dyDescent="0.15">
      <c r="B24" t="s">
        <v>383</v>
      </c>
    </row>
    <row r="25" spans="2:2" x14ac:dyDescent="0.15">
      <c r="B25" t="s">
        <v>501</v>
      </c>
    </row>
    <row r="26" spans="2:2" x14ac:dyDescent="0.15">
      <c r="B26" t="s">
        <v>502</v>
      </c>
    </row>
    <row r="27" spans="2:2" x14ac:dyDescent="0.15">
      <c r="B27" t="s">
        <v>503</v>
      </c>
    </row>
    <row r="28" spans="2:2" x14ac:dyDescent="0.15">
      <c r="B28" t="s">
        <v>504</v>
      </c>
    </row>
    <row r="29" spans="2:2" x14ac:dyDescent="0.15">
      <c r="B29" t="s">
        <v>505</v>
      </c>
    </row>
    <row r="30" spans="2:2" x14ac:dyDescent="0.15">
      <c r="B30" t="s">
        <v>506</v>
      </c>
    </row>
    <row r="31" spans="2:2" x14ac:dyDescent="0.15">
      <c r="B31" t="s">
        <v>507</v>
      </c>
    </row>
    <row r="32" spans="2:2" x14ac:dyDescent="0.15">
      <c r="B32" t="s">
        <v>508</v>
      </c>
    </row>
    <row r="33" spans="2:2" x14ac:dyDescent="0.15">
      <c r="B33" t="s">
        <v>509</v>
      </c>
    </row>
    <row r="34" spans="2:2" x14ac:dyDescent="0.15">
      <c r="B34" t="s">
        <v>510</v>
      </c>
    </row>
    <row r="35" spans="2:2" x14ac:dyDescent="0.15">
      <c r="B35" t="s">
        <v>432</v>
      </c>
    </row>
    <row r="36" spans="2:2" x14ac:dyDescent="0.15">
      <c r="B36" t="s">
        <v>511</v>
      </c>
    </row>
    <row r="37" spans="2:2" x14ac:dyDescent="0.15">
      <c r="B37" t="s">
        <v>512</v>
      </c>
    </row>
    <row r="38" spans="2:2" x14ac:dyDescent="0.15">
      <c r="B38" t="s">
        <v>513</v>
      </c>
    </row>
    <row r="39" spans="2:2" x14ac:dyDescent="0.15">
      <c r="B39" t="s">
        <v>514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65"/>
    </row>
    <row r="2" spans="1:2" x14ac:dyDescent="0.15">
      <c r="B2" s="65" t="s">
        <v>379</v>
      </c>
    </row>
    <row r="3" spans="1:2" x14ac:dyDescent="0.15">
      <c r="B3" s="65" t="s">
        <v>515</v>
      </c>
    </row>
    <row r="4" spans="1:2" x14ac:dyDescent="0.15">
      <c r="B4" s="65" t="s">
        <v>516</v>
      </c>
    </row>
    <row r="5" spans="1:2" x14ac:dyDescent="0.15">
      <c r="B5" s="65" t="s">
        <v>517</v>
      </c>
    </row>
    <row r="6" spans="1:2" x14ac:dyDescent="0.15">
      <c r="B6" s="65" t="s">
        <v>518</v>
      </c>
    </row>
    <row r="7" spans="1:2" x14ac:dyDescent="0.15">
      <c r="B7" s="65" t="s">
        <v>519</v>
      </c>
    </row>
    <row r="8" spans="1:2" x14ac:dyDescent="0.15">
      <c r="A8" t="s">
        <v>490</v>
      </c>
      <c r="B8" s="65" t="s">
        <v>520</v>
      </c>
    </row>
    <row r="9" spans="1:2" x14ac:dyDescent="0.15">
      <c r="A9" t="s">
        <v>492</v>
      </c>
      <c r="B9" s="65" t="s">
        <v>521</v>
      </c>
    </row>
    <row r="10" spans="1:2" x14ac:dyDescent="0.15">
      <c r="B10" s="65" t="s">
        <v>522</v>
      </c>
    </row>
    <row r="11" spans="1:2" x14ac:dyDescent="0.15">
      <c r="B11" s="65" t="s">
        <v>523</v>
      </c>
    </row>
    <row r="12" spans="1:2" x14ac:dyDescent="0.15">
      <c r="B12" s="65"/>
    </row>
    <row r="13" spans="1:2" x14ac:dyDescent="0.15">
      <c r="B13" s="65"/>
    </row>
    <row r="14" spans="1:2" x14ac:dyDescent="0.15">
      <c r="B14" s="65" t="s">
        <v>524</v>
      </c>
    </row>
    <row r="15" spans="1:2" x14ac:dyDescent="0.15">
      <c r="B15" s="65"/>
    </row>
    <row r="20" spans="2:2" x14ac:dyDescent="0.15">
      <c r="B20" t="s">
        <v>525</v>
      </c>
    </row>
    <row r="21" spans="2:2" x14ac:dyDescent="0.15">
      <c r="B21" t="s">
        <v>526</v>
      </c>
    </row>
    <row r="22" spans="2:2" x14ac:dyDescent="0.15">
      <c r="B22" t="s">
        <v>527</v>
      </c>
    </row>
    <row r="23" spans="2:2" x14ac:dyDescent="0.15">
      <c r="B23" t="s">
        <v>528</v>
      </c>
    </row>
    <row r="24" spans="2:2" x14ac:dyDescent="0.15">
      <c r="B24" t="s">
        <v>529</v>
      </c>
    </row>
    <row r="25" spans="2:2" x14ac:dyDescent="0.15">
      <c r="B25" t="s">
        <v>530</v>
      </c>
    </row>
    <row r="26" spans="2:2" x14ac:dyDescent="0.15">
      <c r="B26" t="s">
        <v>531</v>
      </c>
    </row>
    <row r="27" spans="2:2" x14ac:dyDescent="0.15">
      <c r="B27" t="s">
        <v>532</v>
      </c>
    </row>
    <row r="28" spans="2:2" x14ac:dyDescent="0.15">
      <c r="B28" t="s">
        <v>533</v>
      </c>
    </row>
    <row r="29" spans="2:2" x14ac:dyDescent="0.15">
      <c r="B29" t="s">
        <v>534</v>
      </c>
    </row>
    <row r="30" spans="2:2" x14ac:dyDescent="0.15">
      <c r="B30" t="s">
        <v>535</v>
      </c>
    </row>
    <row r="31" spans="2:2" x14ac:dyDescent="0.15">
      <c r="B31" t="s">
        <v>536</v>
      </c>
    </row>
    <row r="32" spans="2:2" x14ac:dyDescent="0.15">
      <c r="B32" t="s">
        <v>537</v>
      </c>
    </row>
    <row r="33" spans="2:2" x14ac:dyDescent="0.15">
      <c r="B33" t="s">
        <v>538</v>
      </c>
    </row>
    <row r="34" spans="2:2" x14ac:dyDescent="0.15">
      <c r="B34" t="s">
        <v>539</v>
      </c>
    </row>
    <row r="35" spans="2:2" x14ac:dyDescent="0.15">
      <c r="B35" t="s">
        <v>540</v>
      </c>
    </row>
    <row r="36" spans="2:2" x14ac:dyDescent="0.15">
      <c r="B36" t="s">
        <v>541</v>
      </c>
    </row>
    <row r="37" spans="2:2" x14ac:dyDescent="0.15">
      <c r="B37" t="s">
        <v>438</v>
      </c>
    </row>
    <row r="38" spans="2:2" x14ac:dyDescent="0.15">
      <c r="B38" t="s">
        <v>542</v>
      </c>
    </row>
    <row r="39" spans="2:2" x14ac:dyDescent="0.15">
      <c r="B39" t="s">
        <v>543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370</v>
      </c>
    </row>
    <row r="3" spans="2:2" x14ac:dyDescent="0.15">
      <c r="B3" t="s">
        <v>544</v>
      </c>
    </row>
    <row r="4" spans="2:2" x14ac:dyDescent="0.15">
      <c r="B4" t="s">
        <v>545</v>
      </c>
    </row>
    <row r="5" spans="2:2" x14ac:dyDescent="0.15">
      <c r="B5" t="s">
        <v>546</v>
      </c>
    </row>
    <row r="6" spans="2:2" x14ac:dyDescent="0.15">
      <c r="B6" t="s">
        <v>547</v>
      </c>
    </row>
    <row r="7" spans="2:2" x14ac:dyDescent="0.15">
      <c r="B7" t="s">
        <v>548</v>
      </c>
    </row>
    <row r="8" spans="2:2" ht="16" x14ac:dyDescent="0.2">
      <c r="B8" s="64" t="s">
        <v>549</v>
      </c>
    </row>
    <row r="9" spans="2:2" x14ac:dyDescent="0.15">
      <c r="B9" t="s">
        <v>550</v>
      </c>
    </row>
    <row r="10" spans="2:2" x14ac:dyDescent="0.15">
      <c r="B10" s="65" t="s">
        <v>551</v>
      </c>
    </row>
    <row r="11" spans="2:2" x14ac:dyDescent="0.15">
      <c r="B11" s="65" t="s">
        <v>552</v>
      </c>
    </row>
    <row r="14" spans="2:2" x14ac:dyDescent="0.15">
      <c r="B14" t="s">
        <v>553</v>
      </c>
    </row>
    <row r="20" spans="2:2" x14ac:dyDescent="0.15">
      <c r="B20" t="s">
        <v>554</v>
      </c>
    </row>
    <row r="21" spans="2:2" x14ac:dyDescent="0.15">
      <c r="B21" t="s">
        <v>555</v>
      </c>
    </row>
    <row r="22" spans="2:2" x14ac:dyDescent="0.15">
      <c r="B22" t="s">
        <v>556</v>
      </c>
    </row>
    <row r="23" spans="2:2" x14ac:dyDescent="0.15">
      <c r="B23" t="s">
        <v>557</v>
      </c>
    </row>
    <row r="24" spans="2:2" x14ac:dyDescent="0.15">
      <c r="B24" t="s">
        <v>383</v>
      </c>
    </row>
    <row r="25" spans="2:2" x14ac:dyDescent="0.15">
      <c r="B25" t="s">
        <v>558</v>
      </c>
    </row>
    <row r="26" spans="2:2" x14ac:dyDescent="0.15">
      <c r="B26" t="s">
        <v>559</v>
      </c>
    </row>
    <row r="27" spans="2:2" x14ac:dyDescent="0.15">
      <c r="B27" t="s">
        <v>560</v>
      </c>
    </row>
    <row r="28" spans="2:2" x14ac:dyDescent="0.15">
      <c r="B28" t="s">
        <v>561</v>
      </c>
    </row>
    <row r="29" spans="2:2" x14ac:dyDescent="0.15">
      <c r="B29" t="s">
        <v>562</v>
      </c>
    </row>
    <row r="30" spans="2:2" x14ac:dyDescent="0.15">
      <c r="B30" t="s">
        <v>563</v>
      </c>
    </row>
    <row r="31" spans="2:2" x14ac:dyDescent="0.15">
      <c r="B31" t="s">
        <v>564</v>
      </c>
    </row>
    <row r="32" spans="2:2" x14ac:dyDescent="0.15">
      <c r="B32" t="s">
        <v>565</v>
      </c>
    </row>
    <row r="33" spans="2:2" x14ac:dyDescent="0.15">
      <c r="B33" t="s">
        <v>566</v>
      </c>
    </row>
    <row r="34" spans="2:2" x14ac:dyDescent="0.15">
      <c r="B34" t="s">
        <v>567</v>
      </c>
    </row>
    <row r="35" spans="2:2" x14ac:dyDescent="0.15">
      <c r="B35" t="s">
        <v>568</v>
      </c>
    </row>
    <row r="36" spans="2:2" x14ac:dyDescent="0.15">
      <c r="B36" t="s">
        <v>569</v>
      </c>
    </row>
    <row r="37" spans="2:2" x14ac:dyDescent="0.15">
      <c r="B37" t="s">
        <v>438</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375</v>
      </c>
    </row>
    <row r="3" spans="2:2" ht="16" x14ac:dyDescent="0.2">
      <c r="B3" s="64" t="s">
        <v>572</v>
      </c>
    </row>
    <row r="4" spans="2:2" ht="16" x14ac:dyDescent="0.2">
      <c r="B4" s="64" t="s">
        <v>573</v>
      </c>
    </row>
    <row r="5" spans="2:2" x14ac:dyDescent="0.15">
      <c r="B5" t="s">
        <v>574</v>
      </c>
    </row>
    <row r="6" spans="2:2" ht="16" x14ac:dyDescent="0.2">
      <c r="B6" s="64" t="s">
        <v>575</v>
      </c>
    </row>
    <row r="7" spans="2:2" ht="16" x14ac:dyDescent="0.2">
      <c r="B7" s="64" t="s">
        <v>576</v>
      </c>
    </row>
    <row r="8" spans="2:2" x14ac:dyDescent="0.15">
      <c r="B8" t="s">
        <v>577</v>
      </c>
    </row>
    <row r="9" spans="2:2" x14ac:dyDescent="0.15">
      <c r="B9" t="s">
        <v>578</v>
      </c>
    </row>
    <row r="10" spans="2:2" x14ac:dyDescent="0.15">
      <c r="B10" t="s">
        <v>579</v>
      </c>
    </row>
    <row r="11" spans="2:2" x14ac:dyDescent="0.15">
      <c r="B11" t="s">
        <v>580</v>
      </c>
    </row>
    <row r="14" spans="2:2" ht="16" x14ac:dyDescent="0.2">
      <c r="B14" s="64" t="s">
        <v>581</v>
      </c>
    </row>
    <row r="20" spans="2:2" x14ac:dyDescent="0.15">
      <c r="B20" t="s">
        <v>582</v>
      </c>
    </row>
    <row r="21" spans="2:2" x14ac:dyDescent="0.15">
      <c r="B21" t="s">
        <v>583</v>
      </c>
    </row>
    <row r="22" spans="2:2" x14ac:dyDescent="0.15">
      <c r="B22" t="s">
        <v>527</v>
      </c>
    </row>
    <row r="23" spans="2:2" x14ac:dyDescent="0.15">
      <c r="B23" t="s">
        <v>584</v>
      </c>
    </row>
    <row r="24" spans="2:2" x14ac:dyDescent="0.15">
      <c r="B24" t="s">
        <v>383</v>
      </c>
    </row>
    <row r="25" spans="2:2" x14ac:dyDescent="0.15">
      <c r="B25" t="s">
        <v>585</v>
      </c>
    </row>
    <row r="26" spans="2:2" x14ac:dyDescent="0.15">
      <c r="B26" t="s">
        <v>531</v>
      </c>
    </row>
    <row r="27" spans="2:2" x14ac:dyDescent="0.15">
      <c r="B27" t="s">
        <v>586</v>
      </c>
    </row>
    <row r="28" spans="2:2" x14ac:dyDescent="0.15">
      <c r="B28" t="s">
        <v>587</v>
      </c>
    </row>
    <row r="29" spans="2:2" x14ac:dyDescent="0.15">
      <c r="B29" t="s">
        <v>588</v>
      </c>
    </row>
    <row r="30" spans="2:2" x14ac:dyDescent="0.15">
      <c r="B30" t="s">
        <v>589</v>
      </c>
    </row>
    <row r="31" spans="2:2" x14ac:dyDescent="0.15">
      <c r="B31" t="s">
        <v>590</v>
      </c>
    </row>
    <row r="32" spans="2:2" x14ac:dyDescent="0.15">
      <c r="B32" t="s">
        <v>591</v>
      </c>
    </row>
    <row r="33" spans="2:2" x14ac:dyDescent="0.15">
      <c r="B33" t="s">
        <v>592</v>
      </c>
    </row>
    <row r="34" spans="2:2" x14ac:dyDescent="0.15">
      <c r="B34" t="s">
        <v>593</v>
      </c>
    </row>
    <row r="35" spans="2:2" x14ac:dyDescent="0.15">
      <c r="B35" t="s">
        <v>568</v>
      </c>
    </row>
    <row r="36" spans="2:2" x14ac:dyDescent="0.15">
      <c r="B36" t="s">
        <v>594</v>
      </c>
    </row>
    <row r="37" spans="2:2" x14ac:dyDescent="0.15">
      <c r="B37" t="s">
        <v>512</v>
      </c>
    </row>
    <row r="38" spans="2:2" x14ac:dyDescent="0.15">
      <c r="B38" t="s">
        <v>595</v>
      </c>
    </row>
    <row r="39" spans="2:2" x14ac:dyDescent="0.15">
      <c r="B39" t="s">
        <v>596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411</v>
      </c>
    </row>
    <row r="3" spans="2:2" x14ac:dyDescent="0.15">
      <c r="B3" t="s">
        <v>597</v>
      </c>
    </row>
    <row r="4" spans="2:2" x14ac:dyDescent="0.15">
      <c r="B4" t="s">
        <v>598</v>
      </c>
    </row>
    <row r="5" spans="2:2" x14ac:dyDescent="0.15">
      <c r="B5" t="s">
        <v>599</v>
      </c>
    </row>
    <row r="6" spans="2:2" x14ac:dyDescent="0.15">
      <c r="B6" t="s">
        <v>600</v>
      </c>
    </row>
    <row r="7" spans="2:2" x14ac:dyDescent="0.15">
      <c r="B7" t="s">
        <v>601</v>
      </c>
    </row>
    <row r="8" spans="2:2" x14ac:dyDescent="0.15">
      <c r="B8" t="s">
        <v>602</v>
      </c>
    </row>
    <row r="9" spans="2:2" x14ac:dyDescent="0.15">
      <c r="B9" t="s">
        <v>603</v>
      </c>
    </row>
    <row r="10" spans="2:2" x14ac:dyDescent="0.15">
      <c r="B10" t="s">
        <v>604</v>
      </c>
    </row>
    <row r="11" spans="2:2" x14ac:dyDescent="0.15">
      <c r="B11" t="s">
        <v>605</v>
      </c>
    </row>
    <row r="14" spans="2:2" x14ac:dyDescent="0.15">
      <c r="B14" t="s">
        <v>606</v>
      </c>
    </row>
    <row r="20" spans="2:2" x14ac:dyDescent="0.15">
      <c r="B20" t="s">
        <v>607</v>
      </c>
    </row>
    <row r="21" spans="2:2" x14ac:dyDescent="0.15">
      <c r="B21" t="s">
        <v>608</v>
      </c>
    </row>
    <row r="22" spans="2:2" x14ac:dyDescent="0.15">
      <c r="B22" t="s">
        <v>609</v>
      </c>
    </row>
    <row r="23" spans="2:2" x14ac:dyDescent="0.15">
      <c r="B23" t="s">
        <v>610</v>
      </c>
    </row>
    <row r="24" spans="2:2" x14ac:dyDescent="0.15">
      <c r="B24" t="s">
        <v>383</v>
      </c>
    </row>
    <row r="25" spans="2:2" x14ac:dyDescent="0.15">
      <c r="B25" t="s">
        <v>611</v>
      </c>
    </row>
    <row r="26" spans="2:2" x14ac:dyDescent="0.15">
      <c r="B26" t="s">
        <v>612</v>
      </c>
    </row>
    <row r="27" spans="2:2" x14ac:dyDescent="0.15">
      <c r="B27" t="s">
        <v>613</v>
      </c>
    </row>
    <row r="28" spans="2:2" x14ac:dyDescent="0.15">
      <c r="B28" t="s">
        <v>614</v>
      </c>
    </row>
    <row r="29" spans="2:2" x14ac:dyDescent="0.15">
      <c r="B29" t="s">
        <v>615</v>
      </c>
    </row>
    <row r="30" spans="2:2" x14ac:dyDescent="0.15">
      <c r="B30" t="s">
        <v>616</v>
      </c>
    </row>
    <row r="31" spans="2:2" x14ac:dyDescent="0.15">
      <c r="B31" t="s">
        <v>617</v>
      </c>
    </row>
    <row r="32" spans="2:2" x14ac:dyDescent="0.15">
      <c r="B32" t="s">
        <v>618</v>
      </c>
    </row>
    <row r="33" spans="2:2" x14ac:dyDescent="0.15">
      <c r="B33" t="s">
        <v>619</v>
      </c>
    </row>
    <row r="34" spans="2:2" x14ac:dyDescent="0.15">
      <c r="B34" t="s">
        <v>620</v>
      </c>
    </row>
    <row r="35" spans="2:2" x14ac:dyDescent="0.15">
      <c r="B35" t="s">
        <v>621</v>
      </c>
    </row>
    <row r="36" spans="2:2" x14ac:dyDescent="0.15">
      <c r="B36" t="s">
        <v>511</v>
      </c>
    </row>
    <row r="37" spans="2:2" x14ac:dyDescent="0.15">
      <c r="B37" t="s">
        <v>438</v>
      </c>
    </row>
    <row r="38" spans="2:2" x14ac:dyDescent="0.15">
      <c r="B38" t="s">
        <v>622</v>
      </c>
    </row>
    <row r="39" spans="2:2" x14ac:dyDescent="0.15">
      <c r="B39" t="s">
        <v>623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102</cp:revision>
  <dcterms:created xsi:type="dcterms:W3CDTF">2020-07-27T15:42:24Z</dcterms:created>
  <dcterms:modified xsi:type="dcterms:W3CDTF">2024-07-24T21:15:12Z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