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40/RG/"/>
    </mc:Choice>
  </mc:AlternateContent>
  <xr:revisionPtr revIDLastSave="0" documentId="13_ncr:1_{AE53CF95-EB77-3D4D-8F60-74A882614A0E}"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D41" i="2"/>
  <c r="C42" i="2"/>
  <c r="D42" i="2"/>
  <c r="D43" i="2"/>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B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B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K41" i="1"/>
  <c r="AI41" i="1"/>
  <c r="AA41" i="1"/>
  <c r="Z41" i="1"/>
  <c r="Y41" i="1"/>
  <c r="X41" i="1"/>
  <c r="W41" i="1"/>
  <c r="S41" i="1"/>
  <c r="R41" i="1"/>
  <c r="Q41" i="1"/>
  <c r="P41" i="1"/>
  <c r="N41" i="1"/>
  <c r="M41" i="1"/>
  <c r="J41" i="1"/>
  <c r="I41" i="1"/>
  <c r="H41" i="1"/>
  <c r="G41" i="1"/>
  <c r="F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B39" i="1"/>
  <c r="AA39" i="1"/>
  <c r="Z39" i="1"/>
  <c r="Y39" i="1"/>
  <c r="X39" i="1"/>
  <c r="W39" i="1"/>
  <c r="T39" i="1"/>
  <c r="S39" i="1"/>
  <c r="R39" i="1"/>
  <c r="Q39" i="1"/>
  <c r="P39" i="1"/>
  <c r="O39" i="1"/>
  <c r="N39" i="1"/>
  <c r="M39" i="1"/>
  <c r="J39" i="1"/>
  <c r="I39" i="1"/>
  <c r="H39" i="1"/>
  <c r="G39" i="1"/>
  <c r="F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B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B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B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B31" i="1"/>
  <c r="AA31" i="1"/>
  <c r="Z31" i="1"/>
  <c r="Y31" i="1"/>
  <c r="X31" i="1"/>
  <c r="W31" i="1"/>
  <c r="U31" i="1"/>
  <c r="S31" i="1"/>
  <c r="R31" i="1"/>
  <c r="Q31" i="1"/>
  <c r="P31" i="1"/>
  <c r="N31" i="1"/>
  <c r="M31" i="1"/>
  <c r="J31" i="1"/>
  <c r="I31" i="1"/>
  <c r="H31" i="1"/>
  <c r="G31" i="1"/>
  <c r="E31" i="1"/>
  <c r="D31" i="1"/>
  <c r="C31" i="1"/>
  <c r="B31" i="1"/>
  <c r="A31" i="1"/>
  <c r="FM30" i="1"/>
  <c r="FJ30" i="1"/>
  <c r="FI30" i="1"/>
  <c r="FH30" i="1"/>
  <c r="EV30" i="1"/>
  <c r="ES30" i="1"/>
  <c r="EI30" i="1"/>
  <c r="DY30" i="1"/>
  <c r="DP30" i="1"/>
  <c r="DO30" i="1"/>
  <c r="DA30" i="1"/>
  <c r="CZ30" i="1"/>
  <c r="CU30" i="1"/>
  <c r="CT30" i="1"/>
  <c r="CS30" i="1"/>
  <c r="CR30" i="1"/>
  <c r="CQ30" i="1"/>
  <c r="CP30" i="1"/>
  <c r="CO30" i="1"/>
  <c r="FE30" i="1" s="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F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EV27" i="1"/>
  <c r="ES27" i="1"/>
  <c r="EI27" i="1"/>
  <c r="DY27" i="1"/>
  <c r="DP27" i="1"/>
  <c r="DO27" i="1"/>
  <c r="DA27" i="1"/>
  <c r="CZ27" i="1"/>
  <c r="CU27" i="1"/>
  <c r="CT27" i="1"/>
  <c r="CS27" i="1"/>
  <c r="CR27" i="1"/>
  <c r="CQ27" i="1"/>
  <c r="CP27" i="1"/>
  <c r="CO27" i="1"/>
  <c r="FE27" i="1" s="1"/>
  <c r="CL27" i="1"/>
  <c r="CK27" i="1"/>
  <c r="CJ27" i="1"/>
  <c r="CI27" i="1"/>
  <c r="CH27" i="1"/>
  <c r="CG27" i="1"/>
  <c r="BH27" i="1"/>
  <c r="BG27" i="1"/>
  <c r="BF27" i="1"/>
  <c r="BE27" i="1"/>
  <c r="AV27" i="1"/>
  <c r="AT27" i="1"/>
  <c r="AM27" i="1"/>
  <c r="AL27" i="1"/>
  <c r="AI27" i="1"/>
  <c r="AB27" i="1"/>
  <c r="AA27" i="1"/>
  <c r="Z27" i="1"/>
  <c r="Y27" i="1"/>
  <c r="X27" i="1"/>
  <c r="W27" i="1"/>
  <c r="T27" i="1"/>
  <c r="N27" i="1"/>
  <c r="M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M26" i="1"/>
  <c r="AL26" i="1"/>
  <c r="AK26" i="1"/>
  <c r="AJ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K25" i="1"/>
  <c r="AI25" i="1"/>
  <c r="AB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B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L27" i="1" l="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<sst xmlns="http://schemas.openxmlformats.org/spreadsheetml/2006/main" count="909" uniqueCount="740">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</sst>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9" fillId="0" borderId="0" xfId="0" applyFont="1"/>
    <xf numFmtId="1" fontId="9" fillId="0" borderId="0" xfId="0" applyNumberFormat="1"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739</v>
      </c>
    </row>
    <row r="4" spans="1:193" ht="17" x14ac:dyDescent="0.2">
      <c r="A4" s="1" t="str">
        <f>IF(ISBLANK(Values!E3),"",IF(Values!$B$37="EU","computercomponent","computer"))</f>
        <v>computercomponent</v>
      </c>
      <c r="B4" s="27" t="str">
        <f>Values!B13</f>
        <v>Lenovo T440 RG parent</v>
      </c>
      <c r="C4" s="27" t="s">
        <v>345</v>
      </c>
      <c r="D4" s="28">
        <f>Values!B14</f>
        <v>5714401441991</v>
      </c>
      <c r="E4" s="1" t="s">
        <v>346</v>
      </c>
      <c r="F4" s="27" t="str">
        <f>SUBSTITUTE(Values!B1, "{language}", "") &amp; " " &amp; Values!B3</f>
        <v>clavier de remplacement  rétroéclairé pour Lenovo Thinkpad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c r="FP5" s="62"/>
      <c r="FQ5" s="62"/>
      <c r="FR5" s="62"/>
      <c r="FS5" s="62"/>
      <c r="FT5" s="62"/>
      <c r="FU5" s="62"/>
      <c r="FV5" s="62"/>
      <c r="GK5" s="66"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c r="FP6" s="62"/>
      <c r="FQ6" s="62"/>
      <c r="FR6" s="62"/>
      <c r="FS6" s="62"/>
      <c r="FT6" s="62"/>
      <c r="FU6" s="62"/>
      <c r="FV6" s="62"/>
      <c r="GK6" s="66"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c r="FP7" s="62"/>
      <c r="FQ7" s="62"/>
      <c r="FR7" s="62"/>
      <c r="FS7" s="62"/>
      <c r="FT7" s="62"/>
      <c r="FU7" s="62"/>
      <c r="FV7" s="62"/>
      <c r="GK7" s="66"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c r="FP8" s="62"/>
      <c r="FQ8" s="62"/>
      <c r="FR8" s="62"/>
      <c r="FS8" s="62"/>
      <c r="FT8" s="62"/>
      <c r="FU8" s="62"/>
      <c r="FV8" s="62"/>
      <c r="GK8" s="66"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c r="FP9" s="62"/>
      <c r="FQ9" s="62"/>
      <c r="FR9" s="62"/>
      <c r="FS9" s="62"/>
      <c r="FT9" s="62"/>
      <c r="FU9" s="62"/>
      <c r="FV9" s="62"/>
      <c r="GK9" s="66"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c r="FP10" s="62"/>
      <c r="FQ10" s="62"/>
      <c r="FR10" s="62"/>
      <c r="FS10" s="62"/>
      <c r="FT10" s="62"/>
      <c r="FU10" s="62"/>
      <c r="FV10" s="62"/>
      <c r="GK10" s="66"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c r="FP11" s="62"/>
      <c r="FQ11" s="62"/>
      <c r="FR11" s="62"/>
      <c r="FS11" s="62"/>
      <c r="FT11" s="62"/>
      <c r="FU11" s="62"/>
      <c r="FV11" s="62"/>
      <c r="GK11" s="66"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c r="FP12" s="62"/>
      <c r="FQ12" s="62"/>
      <c r="FR12" s="62"/>
      <c r="FS12" s="62"/>
      <c r="FT12" s="62"/>
      <c r="FU12" s="62"/>
      <c r="FV12" s="62"/>
      <c r="GK12" s="66"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c r="FP13" s="62"/>
      <c r="FQ13" s="62"/>
      <c r="FR13" s="62"/>
      <c r="FS13" s="62"/>
      <c r="FT13" s="62"/>
      <c r="FU13" s="62"/>
      <c r="FV13" s="62"/>
      <c r="GK13" s="66"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c r="FP14" s="62"/>
      <c r="FQ14" s="62"/>
      <c r="FR14" s="62"/>
      <c r="FS14" s="62"/>
      <c r="FT14" s="62"/>
      <c r="FU14" s="62"/>
      <c r="FV14" s="62"/>
      <c r="GK14" s="66"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c r="FP15" s="62"/>
      <c r="FQ15" s="62"/>
      <c r="FR15" s="62"/>
      <c r="FS15" s="62"/>
      <c r="FT15" s="62"/>
      <c r="FU15" s="62"/>
      <c r="FV15" s="62"/>
      <c r="GK15" s="66"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c r="FP16" s="62"/>
      <c r="FQ16" s="62"/>
      <c r="FR16" s="62"/>
      <c r="FS16" s="62"/>
      <c r="FT16" s="62"/>
      <c r="FU16" s="62"/>
      <c r="FV16" s="62"/>
      <c r="GK16" s="66"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c r="FP17" s="62"/>
      <c r="FQ17" s="62"/>
      <c r="FR17" s="62"/>
      <c r="FS17" s="62"/>
      <c r="FT17" s="62"/>
      <c r="FU17" s="62"/>
      <c r="FV17" s="62"/>
      <c r="GK17" s="66"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c r="FP18" s="62"/>
      <c r="FQ18" s="62"/>
      <c r="FR18" s="62"/>
      <c r="FS18" s="62"/>
      <c r="FT18" s="62"/>
      <c r="FU18" s="62"/>
      <c r="FV18" s="62"/>
      <c r="GK18" s="66"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c r="FP19" s="62"/>
      <c r="FQ19" s="62"/>
      <c r="FR19" s="62"/>
      <c r="FS19" s="62"/>
      <c r="FT19" s="62"/>
      <c r="FU19" s="62"/>
      <c r="FV19" s="62"/>
      <c r="GK19" s="66"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c r="FP20" s="62"/>
      <c r="FQ20" s="62"/>
      <c r="FR20" s="62"/>
      <c r="FS20" s="62"/>
      <c r="FT20" s="62"/>
      <c r="FU20" s="62"/>
      <c r="FV20" s="62"/>
      <c r="GK20" s="66"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c r="FP21" s="62"/>
      <c r="FQ21" s="62"/>
      <c r="FR21" s="62"/>
      <c r="FS21" s="62"/>
      <c r="FT21" s="62"/>
      <c r="FU21" s="62"/>
      <c r="FV21" s="62"/>
      <c r="GK21" s="66"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c r="FP22" s="62"/>
      <c r="FQ22" s="62"/>
      <c r="FR22" s="62"/>
      <c r="FS22" s="62"/>
      <c r="FT22" s="62"/>
      <c r="FU22" s="62"/>
      <c r="FV22" s="62"/>
      <c r="GK22" s="66"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c r="FP23" s="62"/>
      <c r="FQ23" s="62"/>
      <c r="FR23" s="62"/>
      <c r="FS23" s="62"/>
      <c r="FT23" s="62"/>
      <c r="FU23" s="62"/>
      <c r="FV23" s="62"/>
      <c r="FW23" s="1"/>
      <c r="FX23" s="1"/>
      <c r="FY23" s="1"/>
      <c r="FZ23" s="1"/>
      <c r="GA23" s="1"/>
      <c r="GB23" s="1"/>
      <c r="GC23" s="1"/>
      <c r="GD23" s="1"/>
      <c r="GE23" s="1"/>
      <c r="GF23" s="1"/>
      <c r="GG23" s="1"/>
      <c r="GH23" s="1"/>
      <c r="GI23" s="1"/>
      <c r="GJ23" s="1"/>
      <c r="GK23" s="67"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c r="FP24" s="62"/>
      <c r="FQ24" s="62"/>
      <c r="FR24" s="62"/>
      <c r="FS24" s="62"/>
      <c r="FT24" s="62"/>
      <c r="FU24" s="62"/>
      <c r="FV24" s="62"/>
      <c r="FW24" s="1"/>
      <c r="FX24" s="1"/>
      <c r="FY24" s="1"/>
      <c r="FZ24" s="1"/>
      <c r="GA24" s="1"/>
      <c r="GB24" s="1"/>
      <c r="GC24" s="1"/>
      <c r="GD24" s="1"/>
      <c r="GE24" s="1"/>
      <c r="GF24" s="1"/>
      <c r="GG24" s="1"/>
      <c r="GH24" s="1"/>
      <c r="GI24" s="1"/>
      <c r="GJ24" s="1"/>
      <c r="GK24" s="67" t="str">
        <f>K24</f>
        <v/>
      </c>
    </row>
    <row r="25" spans="1:193" s="35" customFormat="1" ht="17" x14ac:dyDescent="0.2">
      <c r="A25" s="1" t="str">
        <f>IF(ISBLANK(Values!E24),"",IF(Values!$B$37="EU","computercomponent","computer"))</f>
        <v>computercomponent</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clavier de remplacement Allemand non rétroéclairé pour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f>IF(IF(ISBLANK(Values!E24),"",IF(Values!J24, Values!$B$4, Values!$B$5))=0,"",IF(ISBLANK(Values!E24),"",IF(Values!J24, Values!$B$4, Values!$B$5)))</f>
        <v>44.95</v>
      </c>
      <c r="L25" s="27" t="str">
        <f>IF(ISBLANK(Values!E24),"",IF($CO25="DEFAULT", Values!$B$18, ""))</f>
        <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DISPOSITION - {flag} {language} non rétroéclairé.</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non rétroéclairé.</v>
      </c>
      <c r="AM25" s="1" t="str">
        <f>SUBSTITUTE(IF(ISBLANK(Values!E24),"",Values!$B$27),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Allemand</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c r="FP25" s="62"/>
      <c r="FQ25" s="62"/>
      <c r="FR25" s="62"/>
      <c r="FS25" s="62"/>
      <c r="FT25" s="62"/>
      <c r="FU25" s="62"/>
      <c r="FV25" s="62"/>
      <c r="FW25" s="1"/>
      <c r="FX25" s="1"/>
      <c r="FY25" s="1"/>
      <c r="FZ25" s="1"/>
      <c r="GA25" s="1"/>
      <c r="GB25" s="1"/>
      <c r="GC25" s="1"/>
      <c r="GD25" s="1"/>
      <c r="GE25" s="1"/>
      <c r="GF25" s="1"/>
      <c r="GG25" s="1"/>
      <c r="GH25" s="1"/>
      <c r="GI25" s="1"/>
      <c r="GJ25" s="1"/>
      <c r="GK25" s="67">
        <f>K25</f>
        <v>44.95</v>
      </c>
    </row>
    <row r="26" spans="1:193" s="35" customFormat="1" ht="16" x14ac:dyDescent="0.2">
      <c r="A26" s="1" t="str">
        <f>IF(ISBLANK(Values!E25),"",IF(Values!$B$37="EU","computercomponent","computer"))</f>
        <v>computercomponent</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clavier de remplacement Français non rétroéclairé pour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f>IF(IF(ISBLANK(Values!E25),"",IF(Values!J25, Values!$B$4, Values!$B$5))=0,"",IF(ISBLANK(Values!E25),"",IF(Values!J25, Values!$B$4, Values!$B$5)))</f>
        <v>44.95</v>
      </c>
      <c r="L26" s="27" t="str">
        <f>IF(ISBLANK(Values!E25),"",IF($CO26="DEFAULT", Values!$B$18, ""))</f>
        <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DISPOSITION - {flag} {language} non rétroéclairé.</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non rétroéclairé.</v>
      </c>
      <c r="AM26" s="1" t="str">
        <f>SUBSTITUTE(IF(ISBLANK(Values!E25),"",Values!$B$27),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Français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c r="FP26" s="62"/>
      <c r="FQ26" s="62"/>
      <c r="FR26" s="62"/>
      <c r="FS26" s="62"/>
      <c r="FT26" s="62"/>
      <c r="FU26" s="62"/>
      <c r="FV26" s="62"/>
      <c r="FW26" s="1"/>
      <c r="FX26" s="1"/>
      <c r="FY26" s="1"/>
      <c r="FZ26" s="1"/>
      <c r="GA26" s="1"/>
      <c r="GB26" s="1"/>
      <c r="GC26" s="1"/>
      <c r="GD26" s="1"/>
      <c r="GE26" s="1"/>
      <c r="GF26" s="1"/>
      <c r="GG26" s="1"/>
      <c r="GH26" s="1"/>
      <c r="GI26" s="1"/>
      <c r="GJ26" s="1"/>
      <c r="GK26" s="67">
        <f>K26</f>
        <v>44.95</v>
      </c>
    </row>
    <row r="27" spans="1:193" s="35" customFormat="1" ht="16" x14ac:dyDescent="0.2">
      <c r="A27" s="1" t="str">
        <f>IF(ISBLANK(Values!E26),"",IF(Values!$B$37="EU","computercomponent","computer"))</f>
        <v>computercomponent</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clavier de remplacement Italien non rétroéclairé pour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f>IF(IF(ISBLANK(Values!E26),"",IF(Values!J26, Values!$B$4, Values!$B$5))=0,"",IF(ISBLANK(Values!E26),"",IF(Values!J26, Values!$B$4, Values!$B$5)))</f>
        <v>44.95</v>
      </c>
      <c r="L27" s="27" t="str">
        <f>IF(ISBLANK(Values!E26),"",IF($CO27="DEFAULT", Values!$B$18, ""))</f>
        <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DISPOSITION - {flag} {language} non rétroéclairé.</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non rétroéclairé.</v>
      </c>
      <c r="AM27" s="1" t="str">
        <f>SUBSTITUTE(IF(ISBLANK(Values!E26),"",Values!$B$27),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Italien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c r="FP27" s="62"/>
      <c r="FQ27" s="62"/>
      <c r="FR27" s="62"/>
      <c r="FS27" s="62"/>
      <c r="FT27" s="62"/>
      <c r="FU27" s="62"/>
      <c r="FV27" s="62"/>
      <c r="FW27" s="1"/>
      <c r="FX27" s="1"/>
      <c r="FY27" s="1"/>
      <c r="FZ27" s="1"/>
      <c r="GA27" s="1"/>
      <c r="GB27" s="1"/>
      <c r="GC27" s="1"/>
      <c r="GD27" s="1"/>
      <c r="GE27" s="1"/>
      <c r="GF27" s="1"/>
      <c r="GG27" s="1"/>
      <c r="GH27" s="1"/>
      <c r="GI27" s="1"/>
      <c r="GJ27" s="1"/>
      <c r="GK27" s="67">
        <f>K27</f>
        <v>44.95</v>
      </c>
    </row>
    <row r="28" spans="1:193" s="35" customFormat="1" ht="16" x14ac:dyDescent="0.2">
      <c r="A28" s="1" t="str">
        <f>IF(ISBLANK(Values!E27),"",IF(Values!$B$37="EU","computercomponent","computer"))</f>
        <v>computercomponent</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clavier de remplacement Espagnol non rétroéclairé pour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f>IF(IF(ISBLANK(Values!E27),"",IF(Values!J27, Values!$B$4, Values!$B$5))=0,"",IF(ISBLANK(Values!E27),"",IF(Values!J27, Values!$B$4, Values!$B$5)))</f>
        <v>44.95</v>
      </c>
      <c r="L28" s="27" t="str">
        <f>IF(ISBLANK(Values!E27),"",IF($CO28="DEFAULT", Values!$B$18, ""))</f>
        <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DISPOSITION - {flag} {language} non rétroéclairé.</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non rétroéclairé.</v>
      </c>
      <c r="AM28" s="1" t="str">
        <f>SUBSTITUTE(IF(ISBLANK(Values!E27),"",Values!$B$27),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Espagnol</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c r="FP28" s="62"/>
      <c r="FQ28" s="62"/>
      <c r="FR28" s="62"/>
      <c r="FS28" s="62"/>
      <c r="FT28" s="62"/>
      <c r="FU28" s="62"/>
      <c r="FV28" s="62"/>
      <c r="FW28" s="1"/>
      <c r="FX28" s="1"/>
      <c r="FY28" s="1"/>
      <c r="FZ28" s="1"/>
      <c r="GA28" s="1"/>
      <c r="GB28" s="1"/>
      <c r="GC28" s="1"/>
      <c r="GD28" s="1"/>
      <c r="GE28" s="1"/>
      <c r="GF28" s="1"/>
      <c r="GG28" s="1"/>
      <c r="GH28" s="1"/>
      <c r="GI28" s="1"/>
      <c r="GJ28" s="1"/>
      <c r="GK28" s="67">
        <f>K28</f>
        <v>44.95</v>
      </c>
    </row>
    <row r="29" spans="1:193" s="35" customFormat="1" ht="16" x14ac:dyDescent="0.2">
      <c r="A29" s="1" t="str">
        <f>IF(ISBLANK(Values!E28),"",IF(Values!$B$37="EU","computercomponent","computer"))</f>
        <v>computercomponent</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clavier de remplacement UK non rétroéclairé pour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f>IF(IF(ISBLANK(Values!E28),"",IF(Values!J28, Values!$B$4, Values!$B$5))=0,"",IF(ISBLANK(Values!E28),"",IF(Values!J28, Values!$B$4, Values!$B$5)))</f>
        <v>44.95</v>
      </c>
      <c r="L29" s="27" t="str">
        <f>IF(ISBLANK(Values!E28),"",IF($CO29="DEFAULT", Values!$B$18, ""))</f>
        <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DISPOSITION - {flag} {language} non rétroéclairé.</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non rétroéclairé.</v>
      </c>
      <c r="AM29" s="1" t="str">
        <f>SUBSTITUTE(IF(ISBLANK(Values!E28),"",Values!$B$27),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c r="FP29" s="62"/>
      <c r="FQ29" s="62"/>
      <c r="FR29" s="62"/>
      <c r="FS29" s="62"/>
      <c r="FT29" s="62"/>
      <c r="FU29" s="62"/>
      <c r="FV29" s="62"/>
      <c r="FW29" s="1"/>
      <c r="FX29" s="1"/>
      <c r="FY29" s="1"/>
      <c r="FZ29" s="1"/>
      <c r="GA29" s="1"/>
      <c r="GB29" s="1"/>
      <c r="GC29" s="1"/>
      <c r="GD29" s="1"/>
      <c r="GE29" s="1"/>
      <c r="GF29" s="1"/>
      <c r="GG29" s="1"/>
      <c r="GH29" s="1"/>
      <c r="GI29" s="1"/>
      <c r="GJ29" s="1"/>
      <c r="GK29" s="67">
        <f>K29</f>
        <v>44.95</v>
      </c>
    </row>
    <row r="30" spans="1:193" s="35" customFormat="1" ht="16" x14ac:dyDescent="0.2">
      <c r="A30" s="1" t="str">
        <f>IF(ISBLANK(Values!E29),"",IF(Values!$B$37="EU","computercomponent","computer"))</f>
        <v>computercomponent</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clavier de remplacement Scandinave - nordique non rétroéclairé pour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f>IF(IF(ISBLANK(Values!E29),"",IF(Values!J29, Values!$B$4, Values!$B$5))=0,"",IF(ISBLANK(Values!E29),"",IF(Values!J29, Values!$B$4, Values!$B$5)))</f>
        <v>44.95</v>
      </c>
      <c r="L30" s="27" t="str">
        <f>IF(ISBLANK(Values!E29),"",IF($CO30="DEFAULT", Values!$B$18, ""))</f>
        <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DISPOSITION - {flag} {language} non rétroéclairé.</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non rétroéclairé.</v>
      </c>
      <c r="AM30" s="1" t="str">
        <f>SUBSTITUTE(IF(ISBLANK(Values!E29),"",Values!$B$27),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Scandinave - nordique</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c r="FP30" s="62"/>
      <c r="FQ30" s="62"/>
      <c r="FR30" s="62"/>
      <c r="FS30" s="62"/>
      <c r="FT30" s="62"/>
      <c r="FU30" s="62"/>
      <c r="FV30" s="62"/>
      <c r="FW30" s="1"/>
      <c r="FX30" s="1"/>
      <c r="FY30" s="1"/>
      <c r="FZ30" s="1"/>
      <c r="GA30" s="1"/>
      <c r="GB30" s="1"/>
      <c r="GC30" s="1"/>
      <c r="GD30" s="1"/>
      <c r="GE30" s="1"/>
      <c r="GF30" s="1"/>
      <c r="GG30" s="1"/>
      <c r="GH30" s="1"/>
      <c r="GI30" s="1"/>
      <c r="GJ30" s="1"/>
      <c r="GK30" s="67">
        <f>K30</f>
        <v>44.95</v>
      </c>
    </row>
    <row r="31" spans="1:193" s="35" customFormat="1" ht="16" x14ac:dyDescent="0.2">
      <c r="A31" s="1" t="str">
        <f>IF(ISBLANK(Values!E30),"",IF(Values!$B$37="EU","computercomponent","computer"))</f>
        <v>computercomponent</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clavier de remplacement Belge non rétroéclairé pour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f>IF(IF(ISBLANK(Values!E30),"",IF(Values!J30, Values!$B$4, Values!$B$5))=0,"",IF(ISBLANK(Values!E30),"",IF(Values!J30, Values!$B$4, Values!$B$5)))</f>
        <v>44.95</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DISPOSITION - {flag} {language} non rétroéclairé.</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non rétroéclairé.</v>
      </c>
      <c r="AM31" s="1" t="str">
        <f>SUBSTITUTE(IF(ISBLANK(Values!E30),"",Values!$B$27),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Belge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c r="FP31" s="62"/>
      <c r="FQ31" s="62"/>
      <c r="FR31" s="62"/>
      <c r="FS31" s="62"/>
      <c r="FT31" s="62"/>
      <c r="FU31" s="62"/>
      <c r="FV31" s="62"/>
      <c r="FW31" s="1"/>
      <c r="FX31" s="1"/>
      <c r="FY31" s="1"/>
      <c r="FZ31" s="1"/>
      <c r="GA31" s="1"/>
      <c r="GB31" s="1"/>
      <c r="GC31" s="1"/>
      <c r="GD31" s="1"/>
      <c r="GE31" s="1"/>
      <c r="GF31" s="1"/>
      <c r="GG31" s="1"/>
      <c r="GH31" s="1"/>
      <c r="GI31" s="1"/>
      <c r="GJ31" s="1"/>
      <c r="GK31" s="67">
        <f>K31</f>
        <v>44.95</v>
      </c>
    </row>
    <row r="32" spans="1:193" s="35" customFormat="1" ht="16" x14ac:dyDescent="0.2">
      <c r="A32" s="1" t="str">
        <f>IF(ISBLANK(Values!E31),"",IF(Values!$B$37="EU","computercomponent","computer"))</f>
        <v>computercomponent</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clavier de remplacement Bulgare non rétroéclairé pour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f>IF(IF(ISBLANK(Values!E31),"",IF(Values!J31, Values!$B$4, Values!$B$5))=0,"",IF(ISBLANK(Values!E31),"",IF(Values!J31, Values!$B$4, Values!$B$5)))</f>
        <v>44.95</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DISPOSITION - {flag} {language} non rétroéclairé.</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non rétroéclairé.</v>
      </c>
      <c r="AM32" s="1" t="str">
        <f>SUBSTITUTE(IF(ISBLANK(Values!E31),"",Values!$B$27),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Bulgare</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c r="FP32" s="62"/>
      <c r="FQ32" s="62"/>
      <c r="FR32" s="62"/>
      <c r="FS32" s="62"/>
      <c r="FT32" s="62"/>
      <c r="FU32" s="62"/>
      <c r="FV32" s="62"/>
      <c r="FW32" s="1"/>
      <c r="FX32" s="1"/>
      <c r="FY32" s="1"/>
      <c r="FZ32" s="1"/>
      <c r="GA32" s="1"/>
      <c r="GB32" s="1"/>
      <c r="GC32" s="1"/>
      <c r="GD32" s="1"/>
      <c r="GE32" s="1"/>
      <c r="GF32" s="1"/>
      <c r="GG32" s="1"/>
      <c r="GH32" s="1"/>
      <c r="GI32" s="1"/>
      <c r="GJ32" s="1"/>
      <c r="GK32" s="67">
        <f>K32</f>
        <v>44.95</v>
      </c>
    </row>
    <row r="33" spans="1:193" s="35" customFormat="1" ht="16" x14ac:dyDescent="0.2">
      <c r="A33" s="1" t="str">
        <f>IF(ISBLANK(Values!E32),"",IF(Values!$B$37="EU","computercomponent","computer"))</f>
        <v>computercomponent</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clavier de remplacement Tchèque non rétroéclairé pour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f>IF(IF(ISBLANK(Values!E32),"",IF(Values!J32, Values!$B$4, Values!$B$5))=0,"",IF(ISBLANK(Values!E32),"",IF(Values!J32, Values!$B$4, Values!$B$5)))</f>
        <v>44.95</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DISPOSITION - {flag} {language} non rétroéclairé.</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non rétroéclairé.</v>
      </c>
      <c r="AM33" s="1" t="str">
        <f>SUBSTITUTE(IF(ISBLANK(Values!E32),"",Values!$B$27),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Tchèque</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c r="FP33" s="62"/>
      <c r="FQ33" s="62"/>
      <c r="FR33" s="62"/>
      <c r="FS33" s="62"/>
      <c r="FT33" s="62"/>
      <c r="FU33" s="62"/>
      <c r="FV33" s="62"/>
      <c r="FW33" s="1"/>
      <c r="FX33" s="1"/>
      <c r="FY33" s="1"/>
      <c r="FZ33" s="1"/>
      <c r="GA33" s="1"/>
      <c r="GB33" s="1"/>
      <c r="GC33" s="1"/>
      <c r="GD33" s="1"/>
      <c r="GE33" s="1"/>
      <c r="GF33" s="1"/>
      <c r="GG33" s="1"/>
      <c r="GH33" s="1"/>
      <c r="GI33" s="1"/>
      <c r="GJ33" s="1"/>
      <c r="GK33" s="67">
        <f>K33</f>
        <v>44.95</v>
      </c>
    </row>
    <row r="34" spans="1:193" s="35" customFormat="1" ht="16" x14ac:dyDescent="0.2">
      <c r="A34" s="1" t="str">
        <f>IF(ISBLANK(Values!E33),"",IF(Values!$B$37="EU","computercomponent","computer"))</f>
        <v>computercomponent</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clavier de remplacement Danois non rétroéclairé pour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f>IF(IF(ISBLANK(Values!E33),"",IF(Values!J33, Values!$B$4, Values!$B$5))=0,"",IF(ISBLANK(Values!E33),"",IF(Values!J33, Values!$B$4, Values!$B$5)))</f>
        <v>44.95</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DISPOSITION - {flag} {language} non rétroéclairé.</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non rétroéclairé.</v>
      </c>
      <c r="AM34" s="1" t="str">
        <f>SUBSTITUTE(IF(ISBLANK(Values!E33),"",Values!$B$27),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Danois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c r="FP34" s="62"/>
      <c r="FQ34" s="62"/>
      <c r="FR34" s="62"/>
      <c r="FS34" s="62"/>
      <c r="FT34" s="62"/>
      <c r="FU34" s="62"/>
      <c r="FV34" s="62"/>
      <c r="FW34" s="1"/>
      <c r="FX34" s="1"/>
      <c r="FY34" s="1"/>
      <c r="FZ34" s="1"/>
      <c r="GA34" s="1"/>
      <c r="GB34" s="1"/>
      <c r="GC34" s="1"/>
      <c r="GD34" s="1"/>
      <c r="GE34" s="1"/>
      <c r="GF34" s="1"/>
      <c r="GG34" s="1"/>
      <c r="GH34" s="1"/>
      <c r="GI34" s="1"/>
      <c r="GJ34" s="1"/>
      <c r="GK34" s="67">
        <f>K34</f>
        <v>44.95</v>
      </c>
    </row>
    <row r="35" spans="1:193" s="35" customFormat="1" ht="16" x14ac:dyDescent="0.2">
      <c r="A35" s="1" t="str">
        <f>IF(ISBLANK(Values!E34),"",IF(Values!$B$37="EU","computercomponent","computer"))</f>
        <v>computercomponent</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clavier de remplacement Hongrois non rétroéclairé pour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f>IF(IF(ISBLANK(Values!E34),"",IF(Values!J34, Values!$B$4, Values!$B$5))=0,"",IF(ISBLANK(Values!E34),"",IF(Values!J34, Values!$B$4, Values!$B$5)))</f>
        <v>44.95</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DISPOSITION - {flag} {language} non rétroéclairé.</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non rétroéclairé.</v>
      </c>
      <c r="AM35" s="1" t="str">
        <f>SUBSTITUTE(IF(ISBLANK(Values!E34),"",Values!$B$27),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Hongrois</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c r="FP35" s="62"/>
      <c r="FQ35" s="62"/>
      <c r="FR35" s="62"/>
      <c r="FS35" s="62"/>
      <c r="FT35" s="62"/>
      <c r="FU35" s="62"/>
      <c r="FV35" s="62"/>
      <c r="FW35" s="1"/>
      <c r="FX35" s="1"/>
      <c r="FY35" s="1"/>
      <c r="FZ35" s="1"/>
      <c r="GA35" s="1"/>
      <c r="GB35" s="1"/>
      <c r="GC35" s="1"/>
      <c r="GD35" s="1"/>
      <c r="GE35" s="1"/>
      <c r="GF35" s="1"/>
      <c r="GG35" s="1"/>
      <c r="GH35" s="1"/>
      <c r="GI35" s="1"/>
      <c r="GJ35" s="1"/>
      <c r="GK35" s="67">
        <f>K35</f>
        <v>44.95</v>
      </c>
    </row>
    <row r="36" spans="1:193" s="35" customFormat="1" ht="16" x14ac:dyDescent="0.2">
      <c r="A36" s="1" t="str">
        <f>IF(ISBLANK(Values!E35),"",IF(Values!$B$37="EU","computercomponent","computer"))</f>
        <v>computercomponent</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clavier de remplacement Néerlandais non rétroéclairé pour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f>IF(IF(ISBLANK(Values!E35),"",IF(Values!J35, Values!$B$4, Values!$B$5))=0,"",IF(ISBLANK(Values!E35),"",IF(Values!J35, Values!$B$4, Values!$B$5)))</f>
        <v>44.95</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DISPOSITION - {flag} {language} non rétroéclairé.</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non rétroéclairé.</v>
      </c>
      <c r="AM36" s="1" t="str">
        <f>SUBSTITUTE(IF(ISBLANK(Values!E35),"",Values!$B$27),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Néerlandais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c r="FP36" s="62"/>
      <c r="FQ36" s="62"/>
      <c r="FR36" s="62"/>
      <c r="FS36" s="62"/>
      <c r="FT36" s="62"/>
      <c r="FU36" s="62"/>
      <c r="FV36" s="62"/>
      <c r="FW36" s="1"/>
      <c r="FX36" s="1"/>
      <c r="FY36" s="1"/>
      <c r="FZ36" s="1"/>
      <c r="GA36" s="1"/>
      <c r="GB36" s="1"/>
      <c r="GC36" s="1"/>
      <c r="GD36" s="1"/>
      <c r="GE36" s="1"/>
      <c r="GF36" s="1"/>
      <c r="GG36" s="1"/>
      <c r="GH36" s="1"/>
      <c r="GI36" s="1"/>
      <c r="GJ36" s="1"/>
      <c r="GK36" s="67">
        <f>K36</f>
        <v>44.95</v>
      </c>
    </row>
    <row r="37" spans="1:193" s="35" customFormat="1" ht="16" x14ac:dyDescent="0.2">
      <c r="A37" s="1" t="str">
        <f>IF(ISBLANK(Values!E36),"",IF(Values!$B$37="EU","computercomponent","computer"))</f>
        <v>computercomponent</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clavier de remplacement Norvégienne non rétroéclairé pour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f>IF(IF(ISBLANK(Values!E36),"",IF(Values!J36, Values!$B$4, Values!$B$5))=0,"",IF(ISBLANK(Values!E36),"",IF(Values!J36, Values!$B$4, Values!$B$5)))</f>
        <v>44.95</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DISPOSITION - {flag} {language} non rétroéclairé.</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non rétroéclairé.</v>
      </c>
      <c r="AM37" s="1" t="str">
        <f>SUBSTITUTE(IF(ISBLANK(Values!E36),"",Values!$B$27),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Norvégienne</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c r="FP37" s="62"/>
      <c r="FQ37" s="62"/>
      <c r="FR37" s="62"/>
      <c r="FS37" s="62"/>
      <c r="FT37" s="62"/>
      <c r="FU37" s="62"/>
      <c r="FV37" s="62"/>
      <c r="FW37" s="1"/>
      <c r="FX37" s="1"/>
      <c r="FY37" s="1"/>
      <c r="FZ37" s="1"/>
      <c r="GA37" s="1"/>
      <c r="GB37" s="1"/>
      <c r="GC37" s="1"/>
      <c r="GD37" s="1"/>
      <c r="GE37" s="1"/>
      <c r="GF37" s="1"/>
      <c r="GG37" s="1"/>
      <c r="GH37" s="1"/>
      <c r="GI37" s="1"/>
      <c r="GJ37" s="1"/>
      <c r="GK37" s="67">
        <f>K37</f>
        <v>44.95</v>
      </c>
    </row>
    <row r="38" spans="1:193" s="35" customFormat="1" ht="16" x14ac:dyDescent="0.2">
      <c r="A38" s="1" t="str">
        <f>IF(ISBLANK(Values!E37),"",IF(Values!$B$37="EU","computercomponent","computer"))</f>
        <v>computercomponent</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clavier de remplacement Polonais non rétroéclairé pour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f>IF(IF(ISBLANK(Values!E37),"",IF(Values!J37, Values!$B$4, Values!$B$5))=0,"",IF(ISBLANK(Values!E37),"",IF(Values!J37, Values!$B$4, Values!$B$5)))</f>
        <v>44.95</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DISPOSITION - {flag} {language} non rétroéclairé.</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non rétroéclairé.</v>
      </c>
      <c r="AM38" s="1" t="str">
        <f>SUBSTITUTE(IF(ISBLANK(Values!E37),"",Values!$B$27),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Polonais</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c r="FP38" s="62"/>
      <c r="FQ38" s="62"/>
      <c r="FR38" s="62"/>
      <c r="FS38" s="62"/>
      <c r="FT38" s="62"/>
      <c r="FU38" s="62"/>
      <c r="FV38" s="62"/>
      <c r="FW38" s="1"/>
      <c r="FX38" s="1"/>
      <c r="FY38" s="1"/>
      <c r="FZ38" s="1"/>
      <c r="GA38" s="1"/>
      <c r="GB38" s="1"/>
      <c r="GC38" s="1"/>
      <c r="GD38" s="1"/>
      <c r="GE38" s="1"/>
      <c r="GF38" s="1"/>
      <c r="GG38" s="1"/>
      <c r="GH38" s="1"/>
      <c r="GI38" s="1"/>
      <c r="GJ38" s="1"/>
      <c r="GK38" s="67">
        <f>K38</f>
        <v>44.95</v>
      </c>
    </row>
    <row r="39" spans="1:193" s="35" customFormat="1" ht="16" x14ac:dyDescent="0.2">
      <c r="A39" s="1" t="str">
        <f>IF(ISBLANK(Values!E38),"",IF(Values!$B$37="EU","computercomponent","computer"))</f>
        <v>computercomponent</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clavier de remplacement Portugais non rétroéclairé pour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f>IF(IF(ISBLANK(Values!E38),"",IF(Values!J38, Values!$B$4, Values!$B$5))=0,"",IF(ISBLANK(Values!E38),"",IF(Values!J38, Values!$B$4, Values!$B$5)))</f>
        <v>44.95</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DISPOSITION - {flag} {language} non rétroéclairé.</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non rétroéclairé.</v>
      </c>
      <c r="AM39" s="1" t="str">
        <f>SUBSTITUTE(IF(ISBLANK(Values!E38),"",Values!$B$27),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Portugais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c r="FP39" s="62"/>
      <c r="FQ39" s="62"/>
      <c r="FR39" s="62"/>
      <c r="FS39" s="62"/>
      <c r="FT39" s="62"/>
      <c r="FU39" s="62"/>
      <c r="FV39" s="62"/>
      <c r="FW39" s="1"/>
      <c r="FX39" s="1"/>
      <c r="FY39" s="1"/>
      <c r="FZ39" s="1"/>
      <c r="GA39" s="1"/>
      <c r="GB39" s="1"/>
      <c r="GC39" s="1"/>
      <c r="GD39" s="1"/>
      <c r="GE39" s="1"/>
      <c r="GF39" s="1"/>
      <c r="GG39" s="1"/>
      <c r="GH39" s="1"/>
      <c r="GI39" s="1"/>
      <c r="GJ39" s="1"/>
      <c r="GK39" s="67">
        <f>K39</f>
        <v>44.95</v>
      </c>
    </row>
    <row r="40" spans="1:193" s="35" customFormat="1" ht="16" x14ac:dyDescent="0.2">
      <c r="A40" s="1" t="str">
        <f>IF(ISBLANK(Values!E39),"",IF(Values!$B$37="EU","computercomponent","computer"))</f>
        <v>computercomponent</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clavier de remplacement Suédois – Finlandais non rétroéclairé pour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f>IF(IF(ISBLANK(Values!E39),"",IF(Values!J39, Values!$B$4, Values!$B$5))=0,"",IF(ISBLANK(Values!E39),"",IF(Values!J39, Values!$B$4, Values!$B$5)))</f>
        <v>44.95</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DISPOSITION - {flag} {language} non rétroéclairé.</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non rétroéclairé.</v>
      </c>
      <c r="AM40" s="1" t="str">
        <f>SUBSTITUTE(IF(ISBLANK(Values!E39),"",Values!$B$27),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Suédois – Finlandais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c r="FP40" s="62"/>
      <c r="FQ40" s="62"/>
      <c r="FR40" s="62"/>
      <c r="FS40" s="62"/>
      <c r="FT40" s="62"/>
      <c r="FU40" s="62"/>
      <c r="FV40" s="62"/>
      <c r="FW40" s="1"/>
      <c r="FX40" s="1"/>
      <c r="FY40" s="1"/>
      <c r="FZ40" s="1"/>
      <c r="GA40" s="1"/>
      <c r="GB40" s="1"/>
      <c r="GC40" s="1"/>
      <c r="GD40" s="1"/>
      <c r="GE40" s="1"/>
      <c r="GF40" s="1"/>
      <c r="GG40" s="1"/>
      <c r="GH40" s="1"/>
      <c r="GI40" s="1"/>
      <c r="GJ40" s="1"/>
      <c r="GK40" s="67">
        <f>K40</f>
        <v>44.95</v>
      </c>
    </row>
    <row r="41" spans="1:193" s="35" customFormat="1" ht="16" x14ac:dyDescent="0.2">
      <c r="A41" s="1" t="str">
        <f>IF(ISBLANK(Values!E40),"",IF(Values!$B$37="EU","computercomponent","computer"))</f>
        <v>computercomponent</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clavier de remplacement Suisse non rétroéclairé pour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f>IF(IF(ISBLANK(Values!E40),"",IF(Values!J40, Values!$B$4, Values!$B$5))=0,"",IF(ISBLANK(Values!E40),"",IF(Values!J40, Values!$B$4, Values!$B$5)))</f>
        <v>44.95</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DISPOSITION - {flag} {language} non rétroéclairé.</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non rétroéclairé.</v>
      </c>
      <c r="AM41" s="1" t="str">
        <f>SUBSTITUTE(IF(ISBLANK(Values!E40),"",Values!$B$27),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Suisse</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c r="FP41" s="62"/>
      <c r="FQ41" s="62"/>
      <c r="FR41" s="62"/>
      <c r="FS41" s="62"/>
      <c r="FT41" s="62"/>
      <c r="FU41" s="62"/>
      <c r="FV41" s="62"/>
      <c r="FW41" s="1"/>
      <c r="FX41" s="1"/>
      <c r="FY41" s="1"/>
      <c r="FZ41" s="1"/>
      <c r="GA41" s="1"/>
      <c r="GB41" s="1"/>
      <c r="GC41" s="1"/>
      <c r="GD41" s="1"/>
      <c r="GE41" s="1"/>
      <c r="GF41" s="1"/>
      <c r="GG41" s="1"/>
      <c r="GH41" s="1"/>
      <c r="GI41" s="1"/>
      <c r="GJ41" s="1"/>
      <c r="GK41" s="67">
        <f>K41</f>
        <v>44.95</v>
      </c>
    </row>
    <row r="42" spans="1:193" ht="16" x14ac:dyDescent="0.2">
      <c r="A42" s="1" t="str">
        <f>IF(ISBLANK(Values!E41),"",IF(Values!$B$37="EU","computercomponent","computer"))</f>
        <v>computercomponent</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clavier de remplacement US international non rétroéclairé pour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f>IF(IF(ISBLANK(Values!E41),"",IF(Values!J41, Values!$B$4, Values!$B$5))=0,"",IF(ISBLANK(Values!E41),"",IF(Values!J41, Values!$B$4, Values!$B$5)))</f>
        <v>44.95</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DISPOSITION - {flag} {language} non rétroéclairé.</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non rétroéclairé.</v>
      </c>
      <c r="AM42" s="1" t="str">
        <f>SUBSTITUTE(IF(ISBLANK(Values!E41),"",Values!$B$27),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c r="FP42" s="62"/>
      <c r="FQ42" s="62"/>
      <c r="FR42" s="62"/>
      <c r="FS42" s="62"/>
      <c r="FT42" s="62"/>
      <c r="FU42" s="62"/>
      <c r="FV42" s="62"/>
      <c r="GK42" s="66">
        <f>K42</f>
        <v>44.95</v>
      </c>
    </row>
    <row r="43" spans="1:193" ht="16" x14ac:dyDescent="0.2">
      <c r="A43" s="1" t="str">
        <f>IF(ISBLANK(Values!E42),"",IF(Values!$B$37="EU","computercomponent","computer"))</f>
        <v>computercomponent</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clavier de remplacement Russe non rétroéclairé pour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f>IF(IF(ISBLANK(Values!E42),"",IF(Values!J42, Values!$B$4, Values!$B$5))=0,"",IF(ISBLANK(Values!E42),"",IF(Values!J42, Values!$B$4, Values!$B$5)))</f>
        <v>44.95</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4" t="str">
        <f>IF(ISBLANK(Values!E42),"",IF(Values!I42,Values!$B$23,Values!$B$33))</f>
        <v>👉  DISPOSITION - {flag} {language} non rétroéclairé.</v>
      </c>
      <c r="AJ43" s="3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non rétroéclairé.</v>
      </c>
      <c r="AM43" s="1" t="str">
        <f>SUBSTITUTE(IF(ISBLANK(Values!E42),"",Values!$B$27),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43" s="27" t="str">
        <f>IF(ISBLANK(Values!E42),"",Values!H42)</f>
        <v>Russe</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1" t="str">
        <f>IF(ISBLANK(Values!E42),"","Parts")</f>
        <v>Parts</v>
      </c>
      <c r="DP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c r="FP43" s="62"/>
      <c r="FQ43" s="62"/>
      <c r="FR43" s="62"/>
      <c r="FS43" s="62"/>
      <c r="FT43" s="62"/>
      <c r="FU43" s="62"/>
      <c r="FV43" s="62"/>
      <c r="GK43" s="66">
        <f>K43</f>
        <v>44.95</v>
      </c>
    </row>
    <row r="44" spans="1:193" ht="16"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clavier de remplacement US non rétroéclairé pour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f>IF(IF(ISBLANK(Values!E43),"",IF(Values!J43, Values!$B$4, Values!$B$5))=0,"",IF(ISBLANK(Values!E43),"",IF(Values!J43, Values!$B$4, Values!$B$5)))</f>
        <v>44.95</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4" t="str">
        <f>IF(ISBLANK(Values!E43),"",IF(Values!I43,Values!$B$23,Values!$B$33))</f>
        <v>👉  DISPOSITION - {flag} {language} non rétroéclairé.</v>
      </c>
      <c r="AJ44" s="3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T431 T431S E431 T440 T440P T440S E440 L440 T450 T450S T460 L450 T440E</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non rétroéclairé.</v>
      </c>
      <c r="AM44" s="1" t="str">
        <f>SUBSTITUTE(IF(ISBLANK(Values!E43),"",Values!$B$27), "{model}", Values!$B$3)</f>
        <v xml:space="preserve">👉 COMPATIBLE AVEC - Lenovo T431 T431S E431 T440 T440P T440S E440 L440 T450 T450S T460 L450 T440E. Veuillez vérifier attentivement l'image et la description avant d'acheter un clavier. Cela garantit que vous obtenez le bon clavier d'ordinateur portable pour votre ordinateur. Installation super facile. </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1" t="str">
        <f>IF(ISBLANK(Values!E43),"","Parts")</f>
        <v>Parts</v>
      </c>
      <c r="DP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c r="FP44" s="62"/>
      <c r="FQ44" s="62"/>
      <c r="FR44" s="62"/>
      <c r="FS44" s="62"/>
      <c r="FT44" s="62"/>
      <c r="FU44" s="62"/>
      <c r="FV44" s="62"/>
      <c r="GK44" s="66">
        <f>K44</f>
        <v>44.95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c r="GK45" s="66"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c r="GK46" s="66"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c r="GK47" s="66"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c r="GK48" s="66"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c r="GK49" s="66"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3">
      <formula>IF(LEN(B4)&gt;0,1,0)</formula>
    </cfRule>
    <cfRule type="expression" dxfId="527" priority="14">
      <formula>IF(VLOOKUP($B$3,#NAME?,MATCH($A4,#NAME?,0)+1,0)&gt;0,1,0)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7">
      <formula>AND(IF(IFERROR(VLOOKUP($K$3,#NAME?,MATCH($A5,#NAME?,0)+1,0),0)&gt;0,0,1),IF(IFERROR(VLOOKUP($K$3,#NAME?,MATCH($A5,#NAME?,0)+1,0),0)&gt;0,0,1),IF(IFERROR(VLOOKUP($K$3,#NAME?,MATCH($A5,#NAME?,0)+1,0),0)&gt;0,0,1),IF(IFERROR(MATCH($A5,#NAME?,0),0)&gt;0,1,0))</formula>
    </cfRule>
    <cfRule type="expression" dxfId="494" priority="54">
      <formula>IF(VLOOKUP($K$3,#NAME?,MATCH($A5,#NAME?,0)+1,0)&gt;0,1,0)</formula>
    </cfRule>
  </conditionalFormatting>
  <conditionalFormatting sqref="L4:L204">
    <cfRule type="expression" dxfId="493" priority="1039">
      <formula>AND(IF(IFERROR(VLOOKUP($L$3,#NAME?,MATCH($A4,#NAME?,0)+1,0),0)&gt;0,0,1),IF(IFERROR(VLOOKUP($L$3,#NAME?,MATCH($A4,#NAME?,0)+1,0),0)&gt;0,0,1),IF(IFERROR(VLOOKUP($L$3,#NAME?,MATCH($A4,#NAME?,0)+1,0),0)&gt;0,0,1),IF(IFERROR(MATCH($A4,#NAME?,0),0)&gt;0,1,0))</formula>
    </cfRule>
    <cfRule type="expression" dxfId="492" priority="1036">
      <formula>IF(VLOOKUP($L$3,#NAME?,MATCH($A4,#NAME?,0)+1,0)&gt;0,1,0)</formula>
    </cfRule>
  </conditionalFormatting>
  <conditionalFormatting sqref="L5:L1048576">
    <cfRule type="expression" dxfId="491" priority="59">
      <formula>IF(VLOOKUP($L$3,#NAME?,MATCH($A5,#NAME?,0)+1,0)&gt;0,1,0)</formula>
    </cfRule>
    <cfRule type="expression" dxfId="490" priority="58">
      <formula>IF(LEN(L6)&gt;0,1,0)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7">
      <formula>AND(IF(IFERROR(VLOOKUP($M$3,#NAME?,MATCH($A5,#NAME?,0)+1,0),0)&gt;0,0,1),IF(IFERROR(VLOOKUP($M$3,#NAME?,MATCH($A5,#NAME?,0)+1,0),0)&gt;0,0,1),IF(IFERROR(VLOOKUP($M$3,#NAME?,MATCH($A5,#NAME?,0)+1,0),0)&gt;0,0,1),IF(IFERROR(MATCH($A5,#NAME?,0),0)&gt;0,1,0))</formula>
    </cfRule>
    <cfRule type="expression" dxfId="485" priority="64">
      <formula>IF(VLOOKUP($M$3,#NAME?,MATCH($A5,#NAME?,0)+1,0)&gt;0,1,0)</formula>
    </cfRule>
    <cfRule type="expression" dxfId="484" priority="63">
      <formula>IF(LEN(M5)&gt;0,1,0)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6">
      <formula>IF(VLOOKUP($B$3,#NAME?,MATCH($A5,#NAME?,0)+1,0)&gt;0,1,0)</formula>
    </cfRule>
    <cfRule type="expression" dxfId="451"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0" priority="122">
      <formula>AND(IF(IFERROR(VLOOKUP($X$3,#NAME?,MATCH($A5,#NAME?,0)+1,0),0)&gt;0,0,1),IF(IFERROR(VLOOKUP($X$3,#NAME?,MATCH($A5,#NAME?,0)+1,0),0)&gt;0,0,1),IF(IFERROR(VLOOKUP($X$3,#NAME?,MATCH($A5,#NAME?,0)+1,0),0)&gt;0,0,1),IF(IFERROR(MATCH($A5,#NAME?,0),0)&gt;0,1,0))</formula>
    </cfRule>
    <cfRule type="expression" dxfId="449" priority="119">
      <formula>IF(VLOOKUP($X$3,#NAME?,MATCH($A5,#NAME?,0)+1,0)&gt;0,1,0)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1">
      <formula>IF(VLOOKUP($Q$3,#NAME?,MATCH($A4,#NAME?,0)+1,0)&gt;0,1,0)</formula>
    </cfRule>
    <cfRule type="expression" dxfId="444" priority="1060">
      <formula>IF(LEN(Z4)&gt;0,1,0)</formula>
    </cfRule>
  </conditionalFormatting>
  <conditionalFormatting sqref="Z5:Z1048576">
    <cfRule type="expression" dxfId="443" priority="129">
      <formula>IF(VLOOKUP($Z$3,#NAME?,MATCH($A5,#NAME?,0)+1,0)&gt;0,1,0)</formula>
    </cfRule>
    <cfRule type="expression" dxfId="44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1" priority="133">
      <formula>IF(LEN(AA4)&gt;0,1,0)</formula>
    </cfRule>
    <cfRule type="expression" dxfId="440" priority="134">
      <formula>IF(VLOOKUP($AA$3,#NAME?,MATCH($A4,#NAME?,0)+1,0)&gt;0,1,0)</formula>
    </cfRule>
    <cfRule type="expression" dxfId="439"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6">
      <formula>IF(VLOOKUP($AC$3,#NAME?,MATCH(#REF!,#NAME?,0)+1,0)&gt;0,1,0)</formula>
    </cfRule>
    <cfRule type="expression" dxfId="434" priority="145">
      <formula>IF(VLOOKUP($AC$3,#NAME?,MATCH(#REF!,#NAME?,0)+1,0)&gt;0,1,0)</formula>
    </cfRule>
    <cfRule type="expression" dxfId="433" priority="144">
      <formula>IF(VLOOKUP($AC$3,#NAME?,MATCH(#REF!,#NAME?,0)+1,0)&gt;0,1,0)</formula>
    </cfRule>
    <cfRule type="expression" dxfId="432" priority="143">
      <formula>IF(LEN(#REF!)&gt;0,1,0)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49">
      <formula>IF(VLOOKUP($AD$3,#NAME?,MATCH($A4,#NAME?,0)+1,0)&gt;0,1,0)</formula>
    </cfRule>
    <cfRule type="expression" dxfId="429"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59">
      <formula>IF(VLOOKUP($AF$3,#NAME?,MATCH($A4,#NAME?,0)+1,0)&gt;0,1,0)</formula>
    </cfRule>
    <cfRule type="expression" dxfId="424"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7">
      <formula>AND(IF(IFERROR(VLOOKUP($AI$3,#NAME?,MATCH($A4,#NAME?,0)+1,0),0)&gt;0,0,1),IF(IFERROR(VLOOKUP($AI$3,#NAME?,MATCH($A4,#NAME?,0)+1,0),0)&gt;0,0,1),IF(IFERROR(VLOOKUP($AI$3,#NAME?,MATCH($A4,#NAME?,0)+1,0),0)&gt;0,0,1),IF(IFERROR(MATCH($A4,#NAME?,0),0)&gt;0,1,0))</formula>
    </cfRule>
    <cfRule type="expression" dxfId="418" priority="174">
      <formula>IF(VLOOKUP($AI$3,#NAME?,MATCH($A4,#NAME?,0)+1,0)&gt;0,1,0)</formula>
    </cfRule>
  </conditionalFormatting>
  <conditionalFormatting sqref="AJ4 AJ7:AJ1048576">
    <cfRule type="expression" dxfId="417" priority="178">
      <formula>IF(LEN(AJ4)&gt;0,1,0)</formula>
    </cfRule>
    <cfRule type="expression" dxfId="416" priority="179">
      <formula>IF(VLOOKUP($AJ$3,#NAME?,MATCH($A4,#NAME?,0)+1,0)&gt;0,1,0)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4">
      <formula>IF(VLOOKUP($AK$3,#NAME?,MATCH($A4,#NAME?,0)+1,0)&gt;0,1,0)</formula>
    </cfRule>
    <cfRule type="expression" dxfId="413"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2" priority="183">
      <formula>IF(LEN(AK4)&gt;0,1,0)</formula>
    </cfRule>
  </conditionalFormatting>
  <conditionalFormatting sqref="AL4:AL1048576">
    <cfRule type="expression" dxfId="411" priority="192">
      <formula>AND(IF(IFERROR(VLOOKUP($AL$3,#NAME?,MATCH($A4,#NAME?,0)+1,0),0)&gt;0,0,1),IF(IFERROR(VLOOKUP($AL$3,#NAME?,MATCH($A4,#NAME?,0)+1,0),0)&gt;0,0,1),IF(IFERROR(VLOOKUP($AL$3,#NAME?,MATCH($A4,#NAME?,0)+1,0),0)&gt;0,0,1),IF(IFERROR(MATCH($A4,#NAME?,0),0)&gt;0,1,0))</formula>
    </cfRule>
    <cfRule type="expression" dxfId="410" priority="189">
      <formula>IF(VLOOKUP($AL$3,#NAME?,MATCH($A4,#NAME?,0)+1,0)&gt;0,1,0)</formula>
    </cfRule>
  </conditionalFormatting>
  <conditionalFormatting sqref="AM4:AM1048576">
    <cfRule type="expression" dxfId="409" priority="197">
      <formula>AND(IF(IFERROR(VLOOKUP($AM$3,#NAME?,MATCH($A4,#NAME?,0)+1,0),0)&gt;0,0,1),IF(IFERROR(VLOOKUP($AM$3,#NAME?,MATCH($A4,#NAME?,0)+1,0),0)&gt;0,0,1),IF(IFERROR(VLOOKUP($AM$3,#NAME?,MATCH($A4,#NAME?,0)+1,0),0)&gt;0,0,1),IF(IFERROR(MATCH($A4,#NAME?,0),0)&gt;0,1,0))</formula>
    </cfRule>
    <cfRule type="expression" dxfId="408" priority="194">
      <formula>IF(VLOOKUP($AM$3,#NAME?,MATCH($A4,#NAME?,0)+1,0)&gt;0,1,0)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7">
      <formula>AND(IF(IFERROR(VLOOKUP($AO$3,#NAME?,MATCH($A4,#NAME?,0)+1,0),0)&gt;0,0,1),IF(IFERROR(VLOOKUP($AO$3,#NAME?,MATCH($A4,#NAME?,0)+1,0),0)&gt;0,0,1),IF(IFERROR(VLOOKUP($AO$3,#NAME?,MATCH($A4,#NAME?,0)+1,0),0)&gt;0,0,1),IF(IFERROR(MATCH($A4,#NAME?,0),0)&gt;0,1,0))</formula>
    </cfRule>
    <cfRule type="expression" dxfId="404" priority="204">
      <formula>IF(VLOOKUP($AO$3,#NAME?,MATCH($A4,#NAME?,0)+1,0)&gt;0,1,0)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7">
      <formula>AND(IF(IFERROR(VLOOKUP($AS$3,#NAME?,MATCH($A4,#NAME?,0)+1,0),0)&gt;0,0,1),IF(IFERROR(VLOOKUP($AS$3,#NAME?,MATCH($A4,#NAME?,0)+1,0),0)&gt;0,0,1),IF(IFERROR(VLOOKUP($AS$3,#NAME?,MATCH($A4,#NAME?,0)+1,0),0)&gt;0,0,1),IF(IFERROR(MATCH($A4,#NAME?,0),0)&gt;0,1,0))</formula>
    </cfRule>
    <cfRule type="expression" dxfId="396" priority="224">
      <formula>IF(VLOOKUP($AS$3,#NAME?,MATCH($A4,#NAME?,0)+1,0)&gt;0,1,0)</formula>
    </cfRule>
  </conditionalFormatting>
  <conditionalFormatting sqref="AT4 AV5:AV166 AT7:AT1048576">
    <cfRule type="expression" dxfId="395" priority="228">
      <formula>IF(LEN(AT4)&gt;0,1,0)</formula>
    </cfRule>
    <cfRule type="expression" dxfId="394" priority="229">
      <formula>IF(VLOOKUP($AT$3,#NAME?,MATCH($A4,#NAME?,0)+1,0)&gt;0,1,0)</formula>
    </cfRule>
    <cfRule type="expression" dxfId="393"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2" priority="234">
      <formula>IF(VLOOKUP($AU$3,#NAME?,MATCH($A4,#NAME?,0)+1,0)&gt;0,1,0)</formula>
    </cfRule>
    <cfRule type="expression" dxfId="391" priority="233">
      <formula>IF(LEN(AU4)&gt;0,1,0)</formula>
    </cfRule>
    <cfRule type="expression" dxfId="390"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4">
      <formula>IF(VLOOKUP($AW$3,#NAME?,MATCH($A4,#NAME?,0)+1,0)&gt;0,1,0)</formula>
    </cfRule>
    <cfRule type="expression" dxfId="385"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4" priority="252">
      <formula>AND(IF(IFERROR(VLOOKUP($AX$3,#NAME?,MATCH($A4,#NAME?,0)+1,0),0)&gt;0,0,1),IF(IFERROR(VLOOKUP($AX$3,#NAME?,MATCH($A4,#NAME?,0)+1,0),0)&gt;0,0,1),IF(IFERROR(VLOOKUP($AX$3,#NAME?,MATCH($A4,#NAME?,0)+1,0),0)&gt;0,0,1),IF(IFERROR(MATCH($A4,#NAME?,0),0)&gt;0,1,0))</formula>
    </cfRule>
    <cfRule type="expression" dxfId="383" priority="249">
      <formula>IF(VLOOKUP($AX$3,#NAME?,MATCH($A4,#NAME?,0)+1,0)&gt;0,1,0)</formula>
    </cfRule>
  </conditionalFormatting>
  <conditionalFormatting sqref="AX4:BD1048576">
    <cfRule type="expression" dxfId="382" priority="248">
      <formula>IF(LEN(AX4)&gt;0,1,0)</formula>
    </cfRule>
  </conditionalFormatting>
  <conditionalFormatting sqref="AY4:AY1048576">
    <cfRule type="expression" dxfId="381" priority="254">
      <formula>IF(VLOOKUP($AY$3,#NAME?,MATCH($A4,#NAME?,0)+1,0)&gt;0,1,0)</formula>
    </cfRule>
    <cfRule type="expression" dxfId="380"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7">
      <formula>AND(IF(IFERROR(VLOOKUP($BA$3,#NAME?,MATCH($A4,#NAME?,0)+1,0),0)&gt;0,0,1),IF(IFERROR(VLOOKUP($BA$3,#NAME?,MATCH($A4,#NAME?,0)+1,0),0)&gt;0,0,1),IF(IFERROR(VLOOKUP($BA$3,#NAME?,MATCH($A4,#NAME?,0)+1,0),0)&gt;0,0,1),IF(IFERROR(MATCH($A4,#NAME?,0),0)&gt;0,1,0))</formula>
    </cfRule>
    <cfRule type="expression" dxfId="376" priority="264">
      <formula>IF(VLOOKUP($BA$3,#NAME?,MATCH($A4,#NAME?,0)+1,0)&gt;0,1,0)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7">
      <formula>AND(IF(IFERROR(VLOOKUP($BC$3,#NAME?,MATCH($A4,#NAME?,0)+1,0),0)&gt;0,0,1),IF(IFERROR(VLOOKUP($BC$3,#NAME?,MATCH($A4,#NAME?,0)+1,0),0)&gt;0,0,1),IF(IFERROR(VLOOKUP($BC$3,#NAME?,MATCH($A4,#NAME?,0)+1,0),0)&gt;0,0,1),IF(IFERROR(MATCH($A4,#NAME?,0),0)&gt;0,1,0))</formula>
    </cfRule>
    <cfRule type="expression" dxfId="372" priority="274">
      <formula>IF(VLOOKUP($BC$3,#NAME?,MATCH($A4,#NAME?,0)+1,0)&gt;0,1,0)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89">
      <formula>IF(VLOOKUP($BF$3,#NAME?,MATCH($A5,#NAME?,0)+1,0)&gt;0,1,0)</formula>
    </cfRule>
    <cfRule type="expression" dxfId="365"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4" priority="294">
      <formula>IF(VLOOKUP($BG$3,#NAME?,MATCH($A5,#NAME?,0)+1,0)&gt;0,1,0)</formula>
    </cfRule>
    <cfRule type="expression" dxfId="363"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2" priority="299">
      <formula>IF(VLOOKUP($BH$3,#NAME?,MATCH($A5,#NAME?,0)+1,0)&gt;0,1,0)</formula>
    </cfRule>
    <cfRule type="expression" dxfId="361"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0" priority="304">
      <formula>IF(VLOOKUP($BI$3,#NAME?,MATCH($A4,#NAME?,0)+1,0)&gt;0,1,0)</formula>
    </cfRule>
    <cfRule type="expression" dxfId="359"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8" priority="3">
      <formula>IF(LEN(BI4)&gt;0,1,0)</formula>
    </cfRule>
  </conditionalFormatting>
  <conditionalFormatting sqref="BJ4:BJ1048576">
    <cfRule type="expression" dxfId="357" priority="312">
      <formula>AND(IF(IFERROR(VLOOKUP($BJ$3,#NAME?,MATCH($A4,#NAME?,0)+1,0),0)&gt;0,0,1),IF(IFERROR(VLOOKUP($BJ$3,#NAME?,MATCH($A4,#NAME?,0)+1,0),0)&gt;0,0,1),IF(IFERROR(VLOOKUP($BJ$3,#NAME?,MATCH($A4,#NAME?,0)+1,0),0)&gt;0,0,1),IF(IFERROR(MATCH($A4,#NAME?,0),0)&gt;0,1,0))</formula>
    </cfRule>
    <cfRule type="expression" dxfId="356" priority="309">
      <formula>IF(VLOOKUP($BJ$3,#NAME?,MATCH($A4,#NAME?,0)+1,0)&gt;0,1,0)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22">
      <formula>AND(IF(IFERROR(VLOOKUP($BL$3,#NAME?,MATCH($A4,#NAME?,0)+1,0),0)&gt;0,0,1),IF(IFERROR(VLOOKUP($BL$3,#NAME?,MATCH($A4,#NAME?,0)+1,0),0)&gt;0,0,1),IF(IFERROR(VLOOKUP($BL$3,#NAME?,MATCH($A4,#NAME?,0)+1,0),0)&gt;0,0,1),IF(IFERROR(MATCH($A4,#NAME?,0),0)&gt;0,1,0))</formula>
    </cfRule>
    <cfRule type="expression" dxfId="352" priority="319">
      <formula>IF(VLOOKUP($BL$3,#NAME?,MATCH($A4,#NAME?,0)+1,0)&gt;0,1,0)</formula>
    </cfRule>
  </conditionalFormatting>
  <conditionalFormatting sqref="BM4:BM1048576">
    <cfRule type="expression" dxfId="351" priority="327">
      <formula>AND(IF(IFERROR(VLOOKUP($BM$3,#NAME?,MATCH($A4,#NAME?,0)+1,0),0)&gt;0,0,1),IF(IFERROR(VLOOKUP($BM$3,#NAME?,MATCH($A4,#NAME?,0)+1,0),0)&gt;0,0,1),IF(IFERROR(VLOOKUP($BM$3,#NAME?,MATCH($A4,#NAME?,0)+1,0),0)&gt;0,0,1),IF(IFERROR(MATCH($A4,#NAME?,0),0)&gt;0,1,0))</formula>
    </cfRule>
    <cfRule type="expression" dxfId="350" priority="324">
      <formula>IF(VLOOKUP($BM$3,#NAME?,MATCH($A4,#NAME?,0)+1,0)&gt;0,1,0)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42">
      <formula>AND(IF(IFERROR(VLOOKUP($BP$3,#NAME?,MATCH($A4,#NAME?,0)+1,0),0)&gt;0,0,1),IF(IFERROR(VLOOKUP($BP$3,#NAME?,MATCH($A4,#NAME?,0)+1,0),0)&gt;0,0,1),IF(IFERROR(VLOOKUP($BP$3,#NAME?,MATCH($A4,#NAME?,0)+1,0),0)&gt;0,0,1),IF(IFERROR(MATCH($A4,#NAME?,0),0)&gt;0,1,0))</formula>
    </cfRule>
    <cfRule type="expression" dxfId="344" priority="339">
      <formula>IF(VLOOKUP($BP$3,#NAME?,MATCH($A4,#NAME?,0)+1,0)&gt;0,1,0)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4">
      <formula>IF(VLOOKUP($BU$3,#NAME?,MATCH($A4,#NAME?,0)+1,0)&gt;0,1,0)</formula>
    </cfRule>
    <cfRule type="expression" dxfId="334"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4">
      <formula>IF(VLOOKUP($BW$3,#NAME?,MATCH($A4,#NAME?,0)+1,0)&gt;0,1,0)</formula>
    </cfRule>
    <cfRule type="expression" dxfId="330"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4">
      <formula>IF(VLOOKUP($BY$3,#NAME?,MATCH($A4,#NAME?,0)+1,0)&gt;0,1,0)</formula>
    </cfRule>
    <cfRule type="expression" dxfId="326"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7">
      <formula>AND(IF(IFERROR(VLOOKUP($CA$3,#NAME?,MATCH($A4,#NAME?,0)+1,0),0)&gt;0,0,1),IF(IFERROR(VLOOKUP($CA$3,#NAME?,MATCH($A4,#NAME?,0)+1,0),0)&gt;0,0,1),IF(IFERROR(VLOOKUP($CA$3,#NAME?,MATCH($A4,#NAME?,0)+1,0),0)&gt;0,0,1),IF(IFERROR(MATCH($A4,#NAME?,0),0)&gt;0,1,0))</formula>
    </cfRule>
    <cfRule type="expression" dxfId="322" priority="394">
      <formula>IF(VLOOKUP($CA$3,#NAME?,MATCH($A4,#NAME?,0)+1,0)&gt;0,1,0)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12">
      <formula>AND(IF(IFERROR(VLOOKUP($CD$3,#NAME?,MATCH($A4,#NAME?,0)+1,0),0)&gt;0,0,1),IF(IFERROR(VLOOKUP($CD$3,#NAME?,MATCH($A4,#NAME?,0)+1,0),0)&gt;0,0,1),IF(IFERROR(VLOOKUP($CD$3,#NAME?,MATCH($A4,#NAME?,0)+1,0),0)&gt;0,0,1),IF(IFERROR(MATCH($A4,#NAME?,0),0)&gt;0,1,0))</formula>
    </cfRule>
    <cfRule type="expression" dxfId="316" priority="409">
      <formula>IF(VLOOKUP($CD$3,#NAME?,MATCH($A4,#NAME?,0)+1,0)&gt;0,1,0)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42">
      <formula>AND(IF(IFERROR(VLOOKUP($CJ$3,#NAME?,MATCH($A4,#NAME?,0)+1,0),0)&gt;0,0,1),IF(IFERROR(VLOOKUP($CJ$3,#NAME?,MATCH($A4,#NAME?,0)+1,0),0)&gt;0,0,1),IF(IFERROR(VLOOKUP($CJ$3,#NAME?,MATCH($A4,#NAME?,0)+1,0),0)&gt;0,0,1),IF(IFERROR(MATCH($A4,#NAME?,0),0)&gt;0,1,0))</formula>
    </cfRule>
    <cfRule type="expression" dxfId="304" priority="439">
      <formula>IF(VLOOKUP($CJ$3,#NAME?,MATCH($A4,#NAME?,0)+1,0)&gt;0,1,0)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52">
      <formula>AND(IF(IFERROR(VLOOKUP($CL$3,#NAME?,MATCH($A4,#NAME?,0)+1,0),0)&gt;0,0,1),IF(IFERROR(VLOOKUP($CL$3,#NAME?,MATCH($A4,#NAME?,0)+1,0),0)&gt;0,0,1),IF(IFERROR(VLOOKUP($CL$3,#NAME?,MATCH($A4,#NAME?,0)+1,0),0)&gt;0,0,1),IF(IFERROR(MATCH($A4,#NAME?,0),0)&gt;0,1,0))</formula>
    </cfRule>
    <cfRule type="expression" dxfId="300" priority="449">
      <formula>IF(VLOOKUP($CL$3,#NAME?,MATCH($A4,#NAME?,0)+1,0)&gt;0,1,0)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2">
      <formula>IF($W4&lt;&gt;"Parent",0,1)</formula>
    </cfRule>
    <cfRule type="expression" dxfId="294" priority="4">
      <formula>IF(VLOOKUP($CO$3,#NAME?,MATCH($A4,#NAME?,0)+1,0)&gt;0,1,0)</formula>
    </cfRule>
    <cfRule type="expression" dxfId="293"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4">
      <formula>IF(VLOOKUP($CT$3,#NAME?,MATCH($A4,#NAME?,0)+1,0)&gt;0,1,0)</formula>
    </cfRule>
    <cfRule type="expression" dxfId="280"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9" priority="492">
      <formula>AND(IF(IFERROR(VLOOKUP($CU$3,#NAME?,MATCH($A4,#NAME?,0)+1,0),0)&gt;0,0,1),IF(IFERROR(VLOOKUP($CU$3,#NAME?,MATCH($A4,#NAME?,0)+1,0),0)&gt;0,0,1),IF(IFERROR(VLOOKUP($CU$3,#NAME?,MATCH($A4,#NAME?,0)+1,0),0)&gt;0,0,1),IF(IFERROR(MATCH($A4,#NAME?,0),0)&gt;0,1,0))</formula>
    </cfRule>
    <cfRule type="expression" dxfId="278" priority="489">
      <formula>IF(VLOOKUP($CU$3,#NAME?,MATCH($A4,#NAME?,0)+1,0)&gt;0,1,0)</formula>
    </cfRule>
  </conditionalFormatting>
  <conditionalFormatting sqref="CV4:CV1048576">
    <cfRule type="expression" dxfId="277" priority="494">
      <formula>IF(VLOOKUP($CV$3,#NAME?,MATCH($A4,#NAME?,0)+1,0)&gt;0,1,0)</formula>
    </cfRule>
    <cfRule type="expression" dxfId="276"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08">
      <formula>AND(AND(OR(AND(AND(OR(NOT(CZ4="Yes"),CZ4="")))),A4&lt;&gt;""))</formula>
    </cfRule>
    <cfRule type="expression" dxfId="270" priority="509">
      <formula>IF(LEN(CY4)&gt;0,1,0)</formula>
    </cfRule>
    <cfRule type="expression" dxfId="269" priority="510">
      <formula>IF(VLOOKUP($CY$3,#NAME?,MATCH($A4,#NAME?,0)+1,0)&gt;0,1,0)</formula>
    </cfRule>
    <cfRule type="expression" dxfId="268"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7" priority="515">
      <formula>IF(LEN(CZ4)&gt;0,1,0)</formula>
    </cfRule>
    <cfRule type="expression" dxfId="266" priority="516">
      <formula>IF(VLOOKUP($CZ$3,#NAME?,MATCH($A4,#NAME?,0)+1,0)&gt;0,1,0)</formula>
    </cfRule>
    <cfRule type="expression" dxfId="265" priority="519">
      <formula>AND(IF(IFERROR(VLOOKUP($CZ$3,#NAME?,MATCH($A4,#NAME?,0)+1,0),0)&gt;0,0,1),IF(IFERROR(VLOOKUP($CZ$3,#NAME?,MATCH($A4,#NAME?,0)+1,0),0)&gt;0,0,1),IF(IFERROR(VLOOKUP($CZ$3,#NAME?,MATCH($A4,#NAME?,0)+1,0),0)&gt;0,0,1),IF(IFERROR(MATCH($A4,#NAME?,0),0)&gt;0,1,0))</formula>
    </cfRule>
    <cfRule type="expression" dxfId="264" priority="514">
      <formula>AND(AND(OR(AND(AND(OR(NOT(DA4="Yes"),DA4="")))),A4&lt;&gt;""))</formula>
    </cfRule>
  </conditionalFormatting>
  <conditionalFormatting sqref="DA4:DA1048576">
    <cfRule type="expression" dxfId="263" priority="525">
      <formula>AND(IF(IFERROR(VLOOKUP($DA$3,#NAME?,MATCH($A4,#NAME?,0)+1,0),0)&gt;0,0,1),IF(IFERROR(VLOOKUP($DA$3,#NAME?,MATCH($A4,#NAME?,0)+1,0),0)&gt;0,0,1),IF(IFERROR(VLOOKUP($DA$3,#NAME?,MATCH($A4,#NAME?,0)+1,0),0)&gt;0,0,1),IF(IFERROR(MATCH($A4,#NAME?,0),0)&gt;0,1,0))</formula>
    </cfRule>
    <cfRule type="expression" dxfId="262" priority="522">
      <formula>IF(VLOOKUP($DA$3,#NAME?,MATCH($A4,#NAME?,0)+1,0)&gt;0,1,0)</formula>
    </cfRule>
    <cfRule type="expression" dxfId="261" priority="521">
      <formula>IF(LEN(DA4)&gt;0,1,0)</formula>
    </cfRule>
    <cfRule type="expression" dxfId="260" priority="520">
      <formula>AND(AND(OR(AND(OR(OR(NOT(CO4&lt;&gt;"DEFAULT"),CO4="")))),A4&lt;&gt;""))</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7">
      <formula>AND(IF(IFERROR(VLOOKUP($DC$3,#NAME?,MATCH($A4,#NAME?,0)+1,0),0)&gt;0,0,1),IF(IFERROR(VLOOKUP($DC$3,#NAME?,MATCH($A4,#NAME?,0)+1,0),0)&gt;0,0,1),IF(IFERROR(VLOOKUP($DC$3,#NAME?,MATCH($A4,#NAME?,0)+1,0),0)&gt;0,0,1),IF(IFERROR(MATCH($A4,#NAME?,0),0)&gt;0,1,0))</formula>
    </cfRule>
    <cfRule type="expression" dxfId="254" priority="534">
      <formula>IF(VLOOKUP($DC$3,#NAME?,MATCH($A4,#NAME?,0)+1,0)&gt;0,1,0)</formula>
    </cfRule>
    <cfRule type="expression" dxfId="253" priority="533">
      <formula>IF(LEN(DC4)&gt;0,1,0)</formula>
    </cfRule>
    <cfRule type="expression" dxfId="25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1" priority="543">
      <formula>AND(IF(IFERROR(VLOOKUP($DD$3,#NAME?,MATCH($A4,#NAME?,0)+1,0),0)&gt;0,0,1),IF(IFERROR(VLOOKUP($DD$3,#NAME?,MATCH($A4,#NAME?,0)+1,0),0)&gt;0,0,1),IF(IFERROR(VLOOKUP($DD$3,#NAME?,MATCH($A4,#NAME?,0)+1,0),0)&gt;0,0,1),IF(IFERROR(MATCH($A4,#NAME?,0),0)&gt;0,1,0))</formula>
    </cfRule>
    <cfRule type="expression" dxfId="250" priority="540">
      <formula>IF(VLOOKUP($DD$3,#NAME?,MATCH($A4,#NAME?,0)+1,0)&gt;0,1,0)</formula>
    </cfRule>
    <cfRule type="expression" dxfId="249" priority="539">
      <formula>IF(LEN(DD4)&gt;0,1,0)</formula>
    </cfRule>
    <cfRule type="expression" dxfId="248"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7" priority="546">
      <formula>IF(VLOOKUP($DE$3,#NAME?,MATCH($A4,#NAME?,0)+1,0)&gt;0,1,0)</formula>
    </cfRule>
    <cfRule type="expression" dxfId="246" priority="545">
      <formula>IF(LEN(DE4)&gt;0,1,0)</formula>
    </cfRule>
    <cfRule type="expression" dxfId="245" priority="549">
      <formula>AND(IF(IFERROR(VLOOKUP($DE$3,#NAME?,MATCH($A4,#NAME?,0)+1,0),0)&gt;0,0,1),IF(IFERROR(VLOOKUP($DE$3,#NAME?,MATCH($A4,#NAME?,0)+1,0),0)&gt;0,0,1),IF(IFERROR(VLOOKUP($DE$3,#NAME?,MATCH($A4,#NAME?,0)+1,0),0)&gt;0,0,1),IF(IFERROR(MATCH($A4,#NAME?,0),0)&gt;0,1,0))</formula>
    </cfRule>
    <cfRule type="expression" dxfId="244"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57">
      <formula>IF(LEN(DG4)&gt;0,1,0)</formula>
    </cfRule>
    <cfRule type="expression" dxfId="237" priority="558">
      <formula>IF(VLOOKUP($DG$3,#NAME?,MATCH($A4,#NAME?,0)+1,0)&gt;0,1,0)</formula>
    </cfRule>
    <cfRule type="expression" dxfId="236"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5" priority="564">
      <formula>IF(VLOOKUP($DH$3,#NAME?,MATCH($A4,#NAME?,0)+1,0)&gt;0,1,0)</formula>
    </cfRule>
    <cfRule type="expression" dxfId="234" priority="567">
      <formula>AND(IF(IFERROR(VLOOKUP($DH$3,#NAME?,MATCH($A4,#NAME?,0)+1,0),0)&gt;0,0,1),IF(IFERROR(VLOOKUP($DH$3,#NAME?,MATCH($A4,#NAME?,0)+1,0),0)&gt;0,0,1),IF(IFERROR(VLOOKUP($DH$3,#NAME?,MATCH($A4,#NAME?,0)+1,0),0)&gt;0,0,1),IF(IFERROR(MATCH($A4,#NAME?,0),0)&gt;0,1,0))</formula>
    </cfRule>
    <cfRule type="expression" dxfId="233" priority="563">
      <formula>IF(LEN(DH4)&gt;0,1,0)</formula>
    </cfRule>
    <cfRule type="expression" dxfId="23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1" priority="569">
      <formula>IF(LEN(DI4)&gt;0,1,0)</formula>
    </cfRule>
    <cfRule type="expression" dxfId="230"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0">
      <formula>IF(VLOOKUP($DI$3,#NAME?,MATCH($A4,#NAME?,0)+1,0)&gt;0,1,0)</formula>
    </cfRule>
    <cfRule type="expression" dxfId="228"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6" priority="575">
      <formula>IF(LEN(DJ4)&gt;0,1,0)</formula>
    </cfRule>
    <cfRule type="expression" dxfId="225" priority="576">
      <formula>IF(VLOOKUP($DJ$3,#NAME?,MATCH($A4,#NAME?,0)+1,0)&gt;0,1,0)</formula>
    </cfRule>
    <cfRule type="expression" dxfId="224"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2" priority="581">
      <formula>IF(LEN(DK4)&gt;0,1,0)</formula>
    </cfRule>
    <cfRule type="expression" dxfId="221" priority="582">
      <formula>IF(VLOOKUP($DK$3,#NAME?,MATCH($A4,#NAME?,0)+1,0)&gt;0,1,0)</formula>
    </cfRule>
    <cfRule type="expression" dxfId="220"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7">
      <formula>AND(IF(IFERROR(VLOOKUP($DQ$3,#NAME?,MATCH($A4,#NAME?,0)+1,0),0)&gt;0,0,1),IF(IFERROR(VLOOKUP($DQ$3,#NAME?,MATCH($A4,#NAME?,0)+1,0),0)&gt;0,0,1),IF(IFERROR(VLOOKUP($DQ$3,#NAME?,MATCH($A4,#NAME?,0)+1,0),0)&gt;0,0,1),IF(IFERROR(MATCH($A4,#NAME?,0),0)&gt;0,1,0))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3">
      <formula>IF(LEN(DQ4)&gt;0,1,0)</formula>
    </cfRule>
    <cfRule type="expression" dxfId="203" priority="614">
      <formula>IF(VLOOKUP($DQ$3,#NAME?,MATCH($A4,#NAME?,0)+1,0)&gt;0,1,0)</formula>
    </cfRule>
  </conditionalFormatting>
  <conditionalFormatting sqref="DR4:DR1048576">
    <cfRule type="expression" dxfId="202" priority="619">
      <formula>IF(LEN(DR4)&gt;0,1,0)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8" priority="624">
      <formula>IF(LEN(DS5)&gt;0,1,0)</formula>
    </cfRule>
    <cfRule type="expression" dxfId="197" priority="625">
      <formula>IF(VLOOKUP($DS$3,#NAME?,MATCH($A5,#NAME?,0)+1,0)&gt;0,1,0)</formula>
    </cfRule>
    <cfRule type="expression" dxfId="19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5" priority="629">
      <formula>IF(LEN(DT4)&gt;0,1,0)</formula>
    </cfRule>
    <cfRule type="expression" dxfId="194" priority="630">
      <formula>IF(VLOOKUP($DT$3,#NAME?,MATCH($A4,#NAME?,0)+1,0)&gt;0,1,0)</formula>
    </cfRule>
    <cfRule type="expression" dxfId="193"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2" priority="636">
      <formula>IF(VLOOKUP($DU$3,#NAME?,MATCH($A4,#NAME?,0)+1,0)&gt;0,1,0)</formula>
    </cfRule>
    <cfRule type="expression" dxfId="191" priority="639">
      <formula>AND(IF(IFERROR(VLOOKUP($DU$3,#NAME?,MATCH($A4,#NAME?,0)+1,0),0)&gt;0,0,1),IF(IFERROR(VLOOKUP($DU$3,#NAME?,MATCH($A4,#NAME?,0)+1,0),0)&gt;0,0,1),IF(IFERROR(VLOOKUP($DU$3,#NAME?,MATCH($A4,#NAME?,0)+1,0),0)&gt;0,0,1),IF(IFERROR(MATCH($A4,#NAME?,0),0)&gt;0,1,0))</formula>
    </cfRule>
    <cfRule type="expression" dxfId="19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35">
      <formula>IF(LEN(DU4)&gt;0,1,0)</formula>
    </cfRule>
  </conditionalFormatting>
  <conditionalFormatting sqref="DV4:DV1048576">
    <cfRule type="expression" dxfId="188" priority="642">
      <formula>IF(VLOOKUP($DV$3,#NAME?,MATCH($A4,#NAME?,0)+1,0)&gt;0,1,0)</formula>
    </cfRule>
    <cfRule type="expression" dxfId="187" priority="641">
      <formula>IF(LEN(DV4)&gt;0,1,0)</formula>
    </cfRule>
    <cfRule type="expression" dxfId="186"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4" priority="647">
      <formula>IF(LEN(DW4)&gt;0,1,0)</formula>
    </cfRule>
    <cfRule type="expression" dxfId="183" priority="648">
      <formula>IF(VLOOKUP($DW$3,#NAME?,MATCH($A4,#NAME?,0)+1,0)&gt;0,1,0)</formula>
    </cfRule>
    <cfRule type="expression" dxfId="182" priority="651">
      <formula>AND(IF(IFERROR(VLOOKUP($DW$3,#NAME?,MATCH($A4,#NAME?,0)+1,0),0)&gt;0,0,1),IF(IFERROR(VLOOKUP($DW$3,#NAME?,MATCH($A4,#NAME?,0)+1,0),0)&gt;0,0,1),IF(IFERROR(VLOOKUP($DW$3,#NAME?,MATCH($A4,#NAME?,0)+1,0),0)&gt;0,0,1),IF(IFERROR(MATCH($A4,#NAME?,0),0)&gt;0,1,0))</formula>
    </cfRule>
    <cfRule type="expression" dxfId="181"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53">
      <formula>IF(LEN(DX4)&gt;0,1,0)</formula>
    </cfRule>
    <cfRule type="expression" dxfId="178" priority="654">
      <formula>IF(VLOOKUP($DX$3,#NAME?,MATCH($A4,#NAME?,0)+1,0)&gt;0,1,0)</formula>
    </cfRule>
    <cfRule type="expression" dxfId="17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6" priority="658">
      <formula>AND(AND(OR(AND(OR(OR(NOT(CO4&lt;&gt;"DEFAULT"),CO4="")))),A4&lt;&gt;""))</formula>
    </cfRule>
    <cfRule type="expression" dxfId="175" priority="659">
      <formula>IF(LEN(DY4)&gt;0,1,0)</formula>
    </cfRule>
    <cfRule type="expression" dxfId="174" priority="660">
      <formula>IF(VLOOKUP($DY$3,#NAME?,MATCH($A4,#NAME?,0)+1,0)&gt;0,1,0)</formula>
    </cfRule>
    <cfRule type="expression" dxfId="173"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2" priority="665">
      <formula>IF(LEN(DZ4)&gt;0,1,0)</formula>
    </cfRule>
    <cfRule type="expression" dxfId="171" priority="664">
      <formula>AND(AND(OR(AND(OR(OR(NOT(CO4&lt;&gt;"DEFAULT"),CO4="")))),A4&lt;&gt;""))</formula>
    </cfRule>
    <cfRule type="expression" dxfId="170" priority="666">
      <formula>IF(VLOOKUP($DZ$3,#NAME?,MATCH($A4,#NAME?,0)+1,0)&gt;0,1,0)</formula>
    </cfRule>
    <cfRule type="expression" dxfId="169"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8" priority="670">
      <formula>AND(AND(OR(AND(OR(OR(NOT(CO4&lt;&gt;"DEFAULT"),CO4="")))),A4&lt;&gt;""))</formula>
    </cfRule>
    <cfRule type="expression" dxfId="167" priority="671">
      <formula>IF(LEN(EA4)&gt;0,1,0)</formula>
    </cfRule>
    <cfRule type="expression" dxfId="166" priority="672">
      <formula>IF(VLOOKUP($EA$3,#NAME?,MATCH($A4,#NAME?,0)+1,0)&gt;0,1,0)</formula>
    </cfRule>
    <cfRule type="expression" dxfId="165"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4" priority="676">
      <formula>AND(AND(OR(AND(OR(OR(NOT(CO4&lt;&gt;"DEFAULT"),CO4="")))),A4&lt;&gt;""))</formula>
    </cfRule>
    <cfRule type="expression" dxfId="163" priority="677">
      <formula>IF(LEN(EB4)&gt;0,1,0)</formula>
    </cfRule>
    <cfRule type="expression" dxfId="162" priority="678">
      <formula>IF(VLOOKUP($EB$3,#NAME?,MATCH($A4,#NAME?,0)+1,0)&gt;0,1,0)</formula>
    </cfRule>
    <cfRule type="expression" dxfId="161"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0" priority="682">
      <formula>AND(AND(OR(AND(OR(OR(NOT(CO4&lt;&gt;"DEFAULT"),CO4="")))),A4&lt;&gt;""))</formula>
    </cfRule>
    <cfRule type="expression" dxfId="159" priority="683">
      <formula>IF(LEN(EC4)&gt;0,1,0)</formula>
    </cfRule>
    <cfRule type="expression" dxfId="158" priority="684">
      <formula>IF(VLOOKUP($EC$3,#NAME?,MATCH($A4,#NAME?,0)+1,0)&gt;0,1,0)</formula>
    </cfRule>
    <cfRule type="expression" dxfId="15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6" priority="690">
      <formula>IF(VLOOKUP($ED$3,#NAME?,MATCH($A4,#NAME?,0)+1,0)&gt;0,1,0)</formula>
    </cfRule>
    <cfRule type="expression" dxfId="155" priority="688">
      <formula>AND(AND(OR(AND(AND(OR(NOT(DY4="Transportation"),DY4=""))),AND(AND(OR(NOT(DZ4="Transportation"),DZ4=""))),AND(AND(OR(NOT(EA4="Transportation"),EA4=""))),AND(AND(OR(NOT(EB4="Transportation"),EB4=""))),AND(AND(OR(NOT(EC4="Transportation"),EC4="")))),A4&lt;&gt;""))</formula>
    </cfRule>
    <cfRule type="expression" dxfId="154" priority="689">
      <formula>IF(LEN(ED4)&gt;0,1,0)</formula>
    </cfRule>
    <cfRule type="expression" dxfId="153"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2" priority="694">
      <formula>AND(AND(OR(AND(OR(OR(NOT(DY4&lt;&gt;"GHS"),DY4=""))),AND(OR(OR(NOT(DZ4&lt;&gt;"GHS"),DZ4=""))),AND(OR(OR(NOT(EA4&lt;&gt;"GHS"),EA4=""))),AND(OR(OR(NOT(EB4&lt;&gt;"GHS"),EB4=""))),AND(OR(OR(NOT(EC4&lt;&gt;"GHS"),EC4="")))),A4&lt;&gt;""))</formula>
    </cfRule>
    <cfRule type="expression" dxfId="151" priority="695">
      <formula>IF(LEN(EE4)&gt;0,1,0)</formula>
    </cfRule>
    <cfRule type="expression" dxfId="150" priority="696">
      <formula>IF(VLOOKUP($EE$3,#NAME?,MATCH($A4,#NAME?,0)+1,0)&gt;0,1,0)</formula>
    </cfRule>
    <cfRule type="expression" dxfId="149"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8" priority="700">
      <formula>AND(AND(OR(AND(OR(OR(NOT(DY4&lt;&gt;"Not Applicable"),DY4=""))),AND(OR(OR(NOT(DZ4&lt;&gt;"Not Applicable"),DZ4=""))),AND(OR(OR(NOT(EA4&lt;&gt;"Not Applicable"),EA4=""))),AND(OR(OR(NOT(EB4&lt;&gt;"Not Applicable"),EB4=""))),AND(OR(OR(NOT(EC4&lt;&gt;"Not Applicable"),EC4="")))),A4&lt;&gt;""))</formula>
    </cfRule>
    <cfRule type="expression" dxfId="147" priority="701">
      <formula>IF(LEN(EF4)&gt;0,1,0)</formula>
    </cfRule>
    <cfRule type="expression" dxfId="146" priority="702">
      <formula>IF(VLOOKUP($EF$3,#NAME?,MATCH($A4,#NAME?,0)+1,0)&gt;0,1,0)</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06">
      <formula>AND(AND(OR(AND(OR(OR(NOT(DY4&lt;&gt;"Not Applicable"),DY4=""))),AND(OR(OR(NOT(DZ4&lt;&gt;"Not Applicable"),DZ4=""))),AND(OR(OR(NOT(EA4&lt;&gt;"Not Applicable"),EA4=""))),AND(OR(OR(NOT(EB4&lt;&gt;"Not Applicable"),EB4=""))),AND(OR(OR(NOT(EC4&lt;&gt;"Not Applicable"),EC4="")))),A4&lt;&gt;""))</formula>
    </cfRule>
    <cfRule type="expression" dxfId="142"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18">
      <formula>IF(VLOOKUP($EI$3,#NAME?,MATCH($A4,#NAME?,0)+1,0)&gt;0,1,0)</formula>
    </cfRule>
    <cfRule type="expression" dxfId="137"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3">
      <formula>IF(LEN(EJ4)&gt;0,1,0)</formula>
    </cfRule>
    <cfRule type="expression" dxfId="134" priority="724">
      <formula>IF(VLOOKUP($EJ$3,#NAME?,MATCH($A4,#NAME?,0)+1,0)&gt;0,1,0)</formula>
    </cfRule>
    <cfRule type="expression" dxfId="133"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2" priority="728">
      <formula>AND(AND(OR(AND(AND(OR(NOT(DY4="GHS"),DY4=""))),AND(AND(OR(NOT(DZ4="GHS"),DZ4=""))),AND(AND(OR(NOT(EA4="GHS"),EA4=""))),AND(AND(OR(NOT(EB4="GHS"),EB4=""))),AND(AND(OR(NOT(EC4="GHS"),EC4="")))),A4&lt;&gt;""))</formula>
    </cfRule>
    <cfRule type="expression" dxfId="131" priority="729">
      <formula>IF(LEN(EK4)&gt;0,1,0)</formula>
    </cfRule>
    <cfRule type="expression" dxfId="130" priority="730">
      <formula>IF(VLOOKUP($EK$3,#NAME?,MATCH($A4,#NAME?,0)+1,0)&gt;0,1,0)</formula>
    </cfRule>
    <cfRule type="expression" dxfId="129"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1">
      <formula>IF(VLOOKUP($EM$3,#NAME?,MATCH($A4,#NAME?,0)+1,0)&gt;0,1,0)</formula>
    </cfRule>
    <cfRule type="expression" dxfId="123"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1">
      <formula>IF(VLOOKUP($EQ$3,#NAME?,MATCH($A4,#NAME?,0)+1,0)&gt;0,1,0)</formula>
    </cfRule>
    <cfRule type="expression" dxfId="11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4" priority="766">
      <formula>IF(VLOOKUP($ER$3,#NAME?,MATCH($A4,#NAME?,0)+1,0)&gt;0,1,0)</formula>
    </cfRule>
    <cfRule type="expression" dxfId="113"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1">
      <formula>IF(VLOOKUP($EU$3,#NAME?,MATCH($A4,#NAME?,0)+1,0)&gt;0,1,0)</formula>
    </cfRule>
    <cfRule type="expression" dxfId="107"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1">
      <formula>IF(VLOOKUP($EW$3,#NAME?,MATCH($A4,#NAME?,0)+1,0)&gt;0,1,0)</formula>
    </cfRule>
    <cfRule type="expression" dxfId="103"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1">
      <formula>IF(VLOOKUP($EY$3,#NAME?,MATCH($A4,#NAME?,0)+1,0)&gt;0,1,0)</formula>
    </cfRule>
    <cfRule type="expression" dxfId="99"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8" priority="806">
      <formula>IF(VLOOKUP($EZ$3,#NAME?,MATCH($A4,#NAME?,0)+1,0)&gt;0,1,0)</formula>
    </cfRule>
    <cfRule type="expression" dxfId="97"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6" priority="811">
      <formula>IF(VLOOKUP($FA$3,#NAME?,MATCH($A4,#NAME?,0)+1,0)&gt;0,1,0)</formula>
    </cfRule>
    <cfRule type="expression" dxfId="9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4" priority="816">
      <formula>IF(VLOOKUP($FB$3,#NAME?,MATCH($A4,#NAME?,0)+1,0)&gt;0,1,0)</formula>
    </cfRule>
    <cfRule type="expression" dxfId="93"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2" priority="821">
      <formula>IF(VLOOKUP($FC$3,#NAME?,MATCH($A4,#NAME?,0)+1,0)&gt;0,1,0)</formula>
    </cfRule>
    <cfRule type="expression" dxfId="91"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9">
      <formula>AND(IF(IFERROR(VLOOKUP($FF$3,#NAME?,MATCH($A4,#NAME?,0)+1,0),0)&gt;0,0,1),IF(IFERROR(VLOOKUP($FF$3,#NAME?,MATCH($A4,#NAME?,0)+1,0),0)&gt;0,0,1),IF(IFERROR(VLOOKUP($FF$3,#NAME?,MATCH($A4,#NAME?,0)+1,0),0)&gt;0,0,1),IF(IFERROR(MATCH($A4,#NAME?,0),0)&gt;0,1,0))</formula>
    </cfRule>
    <cfRule type="expression" dxfId="85" priority="836">
      <formula>IF(VLOOKUP($FF$3,#NAME?,MATCH($A4,#NAME?,0)+1,0)&gt;0,1,0)</formula>
    </cfRule>
  </conditionalFormatting>
  <conditionalFormatting sqref="FG4:FG1048576">
    <cfRule type="expression" dxfId="84" priority="844">
      <formula>AND(IF(IFERROR(VLOOKUP($FG$3,#NAME?,MATCH($A4,#NAME?,0)+1,0),0)&gt;0,0,1),IF(IFERROR(VLOOKUP($FG$3,#NAME?,MATCH($A4,#NAME?,0)+1,0),0)&gt;0,0,1),IF(IFERROR(VLOOKUP($FG$3,#NAME?,MATCH($A4,#NAME?,0)+1,0),0)&gt;0,0,1),IF(IFERROR(MATCH($A4,#NAME?,0),0)&gt;0,1,0))</formula>
    </cfRule>
    <cfRule type="expression" dxfId="83" priority="841">
      <formula>IF(VLOOKUP($FG$3,#NAME?,MATCH($A4,#NAME?,0)+1,0)&gt;0,1,0)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9">
      <formula>AND(IF(IFERROR(VLOOKUP($FJ$3,#NAME?,MATCH($A8,#NAME?,0)+1,0),0)&gt;0,0,1),IF(IFERROR(VLOOKUP($FJ$3,#NAME?,MATCH($A8,#NAME?,0)+1,0),0)&gt;0,0,1),IF(IFERROR(VLOOKUP($FJ$3,#NAME?,MATCH($A8,#NAME?,0)+1,0),0)&gt;0,0,1),IF(IFERROR(MATCH($A8,#NAME?,0),0)&gt;0,1,0))</formula>
    </cfRule>
    <cfRule type="expression" dxfId="75" priority="856">
      <formula>IF(VLOOKUP($FJ$3,#NAME?,MATCH($A8,#NAME?,0)+1,0)&gt;0,1,0)</formula>
    </cfRule>
    <cfRule type="expression" dxfId="74" priority="855">
      <formula>IF(LEN(FJ8)&gt;0,1,0)</formula>
    </cfRule>
  </conditionalFormatting>
  <conditionalFormatting sqref="FK4:FK1048576">
    <cfRule type="expression" dxfId="73" priority="861">
      <formula>IF(VLOOKUP($FK$3,#NAME?,MATCH($A4,#NAME?,0)+1,0)&gt;0,1,0)</formula>
    </cfRule>
    <cfRule type="expression" dxfId="72"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1" priority="860">
      <formula>IF(LEN(FK4)&gt;0,1,0)</formula>
    </cfRule>
  </conditionalFormatting>
  <conditionalFormatting sqref="FL4:FL1048576">
    <cfRule type="expression" dxfId="70" priority="866">
      <formula>IF(VLOOKUP($FL$3,#NAME?,MATCH($A4,#NAME?,0)+1,0)&gt;0,1,0)</formula>
    </cfRule>
    <cfRule type="expression" dxfId="69"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8" priority="871">
      <formula>IF(VLOOKUP($FM$3,#NAME?,MATCH($A4,#NAME?,0)+1,0)&gt;0,1,0)</formula>
    </cfRule>
    <cfRule type="expression" dxfId="67"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6" priority="876">
      <formula>IF(VLOOKUP($FN$3,#NAME?,MATCH($A4,#NAME?,0)+1,0)&gt;0,1,0)</formula>
    </cfRule>
    <cfRule type="expression" dxfId="65" priority="879">
      <formula>AND(IF(IFERROR(VLOOKUP($FN$3,#NAME?,MATCH($A4,#NAME?,0)+1,0),0)&gt;0,0,1),IF(IFERROR(VLOOKUP($FN$3,#NAME?,MATCH($A4,#NAME?,0)+1,0),0)&gt;0,0,1),IF(IFERROR(VLOOKUP($FN$3,#NAME?,MATCH($A4,#NAME?,0)+1,0),0)&gt;0,0,1),IF(IFERROR(MATCH($A4,#NAME?,0),0)&gt;0,1,0))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0">
      <formula>IF(LEN(K4)&gt;0,1,0)</formula>
    </cfRule>
    <cfRule type="expression" dxfId="62" priority="1031">
      <formula>IF(VLOOKUP($K$3,#NAME?,MATCH($A4,#NAME?,0)+1,0)&gt;0,1,0)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6">
      <formula>IF(VLOOKUP($FR$3,#NAME?,MATCH($A4,#NAME?,0)+1,0)&gt;0,1,0)</formula>
    </cfRule>
    <cfRule type="expression" dxfId="54"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1">
      <formula>IF(VLOOKUP($FU$3,#NAME?,MATCH($A4,#NAME?,0)+1,0)&gt;0,1,0)</formula>
    </cfRule>
    <cfRule type="expression" dxfId="48"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1">
      <formula>IF(VLOOKUP($FW$3,#NAME?,MATCH($A4,#NAME?,0)+1,0)&gt;0,1,0)</formula>
    </cfRule>
    <cfRule type="expression" dxfId="44" priority="924">
      <formula>AND(IF(IFERROR(VLOOKUP($FW$3,#NAME?,MATCH($A4,#NAME?,0)+1,0),0)&gt;0,0,1),IF(IFERROR(VLOOKUP($FW$3,#NAME?,MATCH($A4,#NAME?,0)+1,0),0)&gt;0,0,1),IF(IFERROR(VLOOKUP($FW$3,#NAME?,MATCH($A4,#NAME?,0)+1,0),0)&gt;0,0,1),IF(IFERROR(MATCH($A4,#NAME?,0),0)&gt;0,1,0))</formula>
    </cfRule>
  </conditionalFormatting>
  <conditionalFormatting sqref="FW4:GJ1048576">
    <cfRule type="expression" dxfId="43" priority="920">
      <formula>IF(LEN(FW4)&gt;0,1,0)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5" t="s">
        <v>352</v>
      </c>
      <c r="F1" s="65"/>
      <c r="G1" s="65"/>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v>44.95</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Danois</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3"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Néerlandais</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4">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Norvégienne</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Polonais</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Portugais</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Suédois – Finlandais</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Suisse</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Russe</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Hongrois</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Tchèque</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372</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2024-07-24T20:24:46Z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