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40/"/>
    </mc:Choice>
  </mc:AlternateContent>
  <xr:revisionPtr revIDLastSave="0" documentId="13_ncr:1_{9D6E9FA6-8C26-AF43-A8D1-ECCBCD36D82B}"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24" i="2"/>
  <c r="D24" i="2"/>
  <c r="C25" i="2"/>
  <c r="D25" i="2"/>
  <c r="C26" i="2"/>
  <c r="D26" i="2"/>
  <c r="C27" i="2"/>
  <c r="D27" i="2"/>
  <c r="CO28" i="1" s="1"/>
  <c r="L28" i="1" s="1"/>
  <c r="C28" i="2"/>
  <c r="D28" i="2"/>
  <c r="C29" i="2"/>
  <c r="D29" i="2"/>
  <c r="C30" i="2"/>
  <c r="D30" i="2"/>
  <c r="C31" i="2"/>
  <c r="D31" i="2"/>
  <c r="C32" i="2"/>
  <c r="D32" i="2"/>
  <c r="CO33" i="1" s="1"/>
  <c r="L33" i="1" s="1"/>
  <c r="C33" i="2"/>
  <c r="D33" i="2"/>
  <c r="C34" i="2"/>
  <c r="D34" i="2"/>
  <c r="C35" i="2"/>
  <c r="D35" i="2"/>
  <c r="C36" i="2"/>
  <c r="D36" i="2"/>
  <c r="C37" i="2"/>
  <c r="D37" i="2"/>
  <c r="C38" i="2"/>
  <c r="D38" i="2"/>
  <c r="C39" i="2"/>
  <c r="D39" i="2"/>
  <c r="C40" i="2"/>
  <c r="D40" i="2"/>
  <c r="D41" i="2"/>
  <c r="C42" i="2"/>
  <c r="D42" i="2"/>
  <c r="D43"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H31" i="2"/>
  <c r="AT32" i="1" s="1"/>
  <c r="H32" i="2"/>
  <c r="AL33" i="1" s="1"/>
  <c r="H33" i="2"/>
  <c r="H34" i="2"/>
  <c r="H35" i="2"/>
  <c r="H36" i="2"/>
  <c r="H37" i="2"/>
  <c r="H38" i="2"/>
  <c r="AT39" i="1" s="1"/>
  <c r="H39" i="2"/>
  <c r="H40" i="2"/>
  <c r="H41" i="2"/>
  <c r="AL42" i="1" s="1"/>
  <c r="H42" i="2"/>
  <c r="AL43" i="1" s="1"/>
  <c r="H43" i="2"/>
  <c r="H4" i="2"/>
  <c r="B33" i="2"/>
  <c r="B31" i="2"/>
  <c r="B29" i="2"/>
  <c r="AB44"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FO20" i="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M43" i="1"/>
  <c r="AI43" i="1"/>
  <c r="AB43" i="1"/>
  <c r="AA43" i="1"/>
  <c r="Z43" i="1"/>
  <c r="Y43" i="1"/>
  <c r="X43" i="1"/>
  <c r="W43" i="1"/>
  <c r="S43" i="1"/>
  <c r="R43" i="1"/>
  <c r="Q43" i="1"/>
  <c r="P43" i="1"/>
  <c r="N43" i="1"/>
  <c r="M43" i="1"/>
  <c r="J43" i="1"/>
  <c r="I43" i="1"/>
  <c r="H43" i="1"/>
  <c r="G43" i="1"/>
  <c r="E43" i="1"/>
  <c r="D43" i="1"/>
  <c r="C43" i="1"/>
  <c r="B43" i="1"/>
  <c r="A43" i="1"/>
  <c r="FV42" i="1"/>
  <c r="FU42" i="1"/>
  <c r="FT42" i="1"/>
  <c r="FS42" i="1"/>
  <c r="FR42" i="1"/>
  <c r="FQ42" i="1"/>
  <c r="FP42" i="1"/>
  <c r="FO42"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M42" i="1"/>
  <c r="AK42" i="1"/>
  <c r="AI42" i="1"/>
  <c r="AA42" i="1"/>
  <c r="Z42" i="1"/>
  <c r="Y42" i="1"/>
  <c r="X42" i="1"/>
  <c r="W42" i="1"/>
  <c r="S42" i="1"/>
  <c r="Q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I41" i="1"/>
  <c r="AA41" i="1"/>
  <c r="Z41" i="1"/>
  <c r="Y41" i="1"/>
  <c r="X41" i="1"/>
  <c r="W41" i="1"/>
  <c r="S41" i="1"/>
  <c r="R41" i="1"/>
  <c r="Q41" i="1"/>
  <c r="P41" i="1"/>
  <c r="N41" i="1"/>
  <c r="M41" i="1"/>
  <c r="J41" i="1"/>
  <c r="I41" i="1"/>
  <c r="H41" i="1"/>
  <c r="G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B40" i="1"/>
  <c r="AA40" i="1"/>
  <c r="Z40" i="1"/>
  <c r="Y40" i="1"/>
  <c r="X40" i="1"/>
  <c r="W40" i="1"/>
  <c r="S40" i="1"/>
  <c r="R40" i="1"/>
  <c r="Q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A38" i="1"/>
  <c r="Z38" i="1"/>
  <c r="Y38" i="1"/>
  <c r="X38" i="1"/>
  <c r="W38" i="1"/>
  <c r="T38" i="1"/>
  <c r="S38" i="1"/>
  <c r="R38" i="1"/>
  <c r="Q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A37" i="1"/>
  <c r="Z37" i="1"/>
  <c r="Y37" i="1"/>
  <c r="X37" i="1"/>
  <c r="W37" i="1"/>
  <c r="T37" i="1"/>
  <c r="S37" i="1"/>
  <c r="R37" i="1"/>
  <c r="Q37" i="1"/>
  <c r="P37" i="1"/>
  <c r="O37" i="1"/>
  <c r="N37" i="1"/>
  <c r="M37" i="1"/>
  <c r="J37" i="1"/>
  <c r="I37" i="1"/>
  <c r="H37" i="1"/>
  <c r="G37" i="1"/>
  <c r="F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A35" i="1"/>
  <c r="Z35" i="1"/>
  <c r="Y35" i="1"/>
  <c r="X35" i="1"/>
  <c r="W35" i="1"/>
  <c r="L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L34" i="1"/>
  <c r="AI34" i="1"/>
  <c r="AA34" i="1"/>
  <c r="Z34" i="1"/>
  <c r="Y34" i="1"/>
  <c r="X34" i="1"/>
  <c r="W34" i="1"/>
  <c r="S34" i="1"/>
  <c r="R34" i="1"/>
  <c r="Q34" i="1"/>
  <c r="P34" i="1"/>
  <c r="N34" i="1"/>
  <c r="M34" i="1"/>
  <c r="J34" i="1"/>
  <c r="I34" i="1"/>
  <c r="H34" i="1"/>
  <c r="G34" i="1"/>
  <c r="F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U33" i="1"/>
  <c r="CT33" i="1"/>
  <c r="CS33" i="1"/>
  <c r="CR33" i="1"/>
  <c r="CQ33" i="1"/>
  <c r="CP33" i="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V32" i="1"/>
  <c r="FU32" i="1"/>
  <c r="FT32" i="1"/>
  <c r="FS32" i="1"/>
  <c r="FR32" i="1"/>
  <c r="FQ32" i="1"/>
  <c r="FP32" i="1"/>
  <c r="FO32" i="1"/>
  <c r="FM32" i="1"/>
  <c r="FJ32" i="1"/>
  <c r="FI32" i="1"/>
  <c r="FH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A32" i="1"/>
  <c r="Z32" i="1"/>
  <c r="Y32" i="1"/>
  <c r="X32" i="1"/>
  <c r="W32" i="1"/>
  <c r="T32" i="1"/>
  <c r="S32" i="1"/>
  <c r="R32" i="1"/>
  <c r="Q32" i="1"/>
  <c r="P32" i="1"/>
  <c r="N32" i="1"/>
  <c r="M32" i="1"/>
  <c r="J32" i="1"/>
  <c r="I32" i="1"/>
  <c r="H32" i="1"/>
  <c r="G32" i="1"/>
  <c r="E32" i="1"/>
  <c r="D32" i="1"/>
  <c r="C32" i="1"/>
  <c r="B32" i="1"/>
  <c r="A32" i="1"/>
  <c r="FV31" i="1"/>
  <c r="FU31" i="1"/>
  <c r="FT31" i="1"/>
  <c r="FS31" i="1"/>
  <c r="FR31" i="1"/>
  <c r="FQ31" i="1"/>
  <c r="FP31" i="1"/>
  <c r="FO31" i="1"/>
  <c r="FM31" i="1"/>
  <c r="FJ31" i="1"/>
  <c r="FI31" i="1"/>
  <c r="FH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V30" i="1"/>
  <c r="FU30" i="1"/>
  <c r="FT30" i="1"/>
  <c r="FS30" i="1"/>
  <c r="FR30" i="1"/>
  <c r="FQ30" i="1"/>
  <c r="FP30" i="1"/>
  <c r="FO30" i="1"/>
  <c r="FM30" i="1"/>
  <c r="FJ30" i="1"/>
  <c r="FI30" i="1"/>
  <c r="FH30" i="1"/>
  <c r="EV30" i="1"/>
  <c r="ES30" i="1"/>
  <c r="EI30" i="1"/>
  <c r="DY30" i="1"/>
  <c r="DP30" i="1"/>
  <c r="DO30" i="1"/>
  <c r="DA30" i="1"/>
  <c r="CZ30" i="1"/>
  <c r="CU30" i="1"/>
  <c r="CT30" i="1"/>
  <c r="CS30" i="1"/>
  <c r="CR30" i="1"/>
  <c r="CQ30" i="1"/>
  <c r="CP30" i="1"/>
  <c r="CO30" i="1"/>
  <c r="L30" i="1" s="1"/>
  <c r="CL30" i="1"/>
  <c r="CK30" i="1"/>
  <c r="CJ30" i="1"/>
  <c r="CI30" i="1"/>
  <c r="CH30" i="1"/>
  <c r="CG30" i="1"/>
  <c r="BH30" i="1"/>
  <c r="BG30" i="1"/>
  <c r="BF30" i="1"/>
  <c r="BE30" i="1"/>
  <c r="AV30" i="1"/>
  <c r="AI30" i="1"/>
  <c r="AB30" i="1"/>
  <c r="AA30" i="1"/>
  <c r="Z30" i="1"/>
  <c r="Y30" i="1"/>
  <c r="X30" i="1"/>
  <c r="W30" i="1"/>
  <c r="S30" i="1"/>
  <c r="R30" i="1"/>
  <c r="P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L29" i="1"/>
  <c r="AI29" i="1"/>
  <c r="AA29" i="1"/>
  <c r="Z29" i="1"/>
  <c r="Y29" i="1"/>
  <c r="X29" i="1"/>
  <c r="W29" i="1"/>
  <c r="N29" i="1"/>
  <c r="M29" i="1"/>
  <c r="J29" i="1"/>
  <c r="I29" i="1"/>
  <c r="H29" i="1"/>
  <c r="G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U28" i="1"/>
  <c r="CT28" i="1"/>
  <c r="CS28" i="1"/>
  <c r="CR28" i="1"/>
  <c r="CQ28" i="1"/>
  <c r="CP28" i="1"/>
  <c r="CL28" i="1"/>
  <c r="CK28" i="1"/>
  <c r="CJ28" i="1"/>
  <c r="CI28" i="1"/>
  <c r="CH28" i="1"/>
  <c r="CG28" i="1"/>
  <c r="BH28" i="1"/>
  <c r="BG28" i="1"/>
  <c r="BF28" i="1"/>
  <c r="BE28" i="1"/>
  <c r="AV28" i="1"/>
  <c r="AI28" i="1"/>
  <c r="AB28" i="1"/>
  <c r="AA28" i="1"/>
  <c r="Z28" i="1"/>
  <c r="Y28" i="1"/>
  <c r="X28" i="1"/>
  <c r="W28" i="1"/>
  <c r="R28" i="1"/>
  <c r="N28" i="1"/>
  <c r="M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L27" i="1"/>
  <c r="AI27" i="1"/>
  <c r="AB27" i="1"/>
  <c r="AA27" i="1"/>
  <c r="Z27" i="1"/>
  <c r="Y27" i="1"/>
  <c r="X27" i="1"/>
  <c r="W27" i="1"/>
  <c r="T27" i="1"/>
  <c r="N27" i="1"/>
  <c r="M27" i="1"/>
  <c r="L27" i="1"/>
  <c r="J27" i="1"/>
  <c r="I27" i="1"/>
  <c r="H27" i="1"/>
  <c r="G27" i="1"/>
  <c r="F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B25" i="1"/>
  <c r="AA25" i="1"/>
  <c r="Z25" i="1"/>
  <c r="Y25" i="1"/>
  <c r="X25" i="1"/>
  <c r="W25" i="1"/>
  <c r="T25" i="1"/>
  <c r="L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S16" i="1"/>
  <c r="R16" i="1"/>
  <c r="Q16" i="1"/>
  <c r="O16" i="1"/>
  <c r="M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Q8" i="1"/>
  <c r="P8" i="1"/>
  <c r="N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E32" i="1" l="1"/>
  <c r="FE41" i="1"/>
  <c r="FE30" i="1"/>
  <c r="FE31" i="1"/>
  <c r="F29" i="1"/>
  <c r="F40" i="1"/>
  <c r="AL38" i="1"/>
  <c r="AB24" i="1"/>
  <c r="AM32" i="1"/>
  <c r="AB33" i="1"/>
  <c r="AB35" i="1"/>
  <c r="AM37" i="1"/>
  <c r="AB8" i="1"/>
  <c r="AB9" i="1"/>
  <c r="AB11" i="1"/>
  <c r="AB6" i="1"/>
  <c r="AM33" i="1"/>
  <c r="AB34" i="1"/>
  <c r="AB38" i="1"/>
  <c r="F41" i="1"/>
  <c r="AT41" i="1"/>
  <c r="AM38" i="1"/>
  <c r="AB19" i="1"/>
  <c r="AB31" i="1"/>
  <c r="AM36" i="1"/>
  <c r="AT38" i="1"/>
  <c r="AB17" i="1"/>
  <c r="AB20" i="1"/>
  <c r="AB39" i="1"/>
  <c r="AM26" i="1"/>
  <c r="AM29" i="1"/>
  <c r="AK36" i="1"/>
  <c r="AB12" i="1"/>
  <c r="AB13" i="1"/>
  <c r="F31" i="1"/>
  <c r="AL40" i="1"/>
  <c r="AJ36" i="1"/>
  <c r="AL28" i="1"/>
  <c r="AJ32" i="1"/>
  <c r="F32" i="1"/>
  <c r="AK32" i="1"/>
  <c r="AK37" i="1"/>
  <c r="AJ42" i="1"/>
  <c r="AL32" i="1"/>
  <c r="AK25" i="1"/>
  <c r="AK27" i="1"/>
  <c r="AK40" i="1"/>
  <c r="AL31" i="1"/>
  <c r="AT42" i="1"/>
  <c r="AB15" i="1"/>
  <c r="AB22" i="1"/>
  <c r="AB26" i="1"/>
  <c r="AJ28" i="1"/>
  <c r="AB29" i="1"/>
  <c r="F30" i="1"/>
  <c r="AL30" i="1"/>
  <c r="AT31" i="1"/>
  <c r="AM34" i="1"/>
  <c r="AK39" i="1"/>
  <c r="AT40" i="1"/>
  <c r="AB41" i="1"/>
  <c r="AJ25" i="1"/>
  <c r="AJ27" i="1"/>
  <c r="AI23" i="1"/>
  <c r="AJ30" i="1"/>
  <c r="AJ35" i="1"/>
  <c r="AK35" i="1"/>
  <c r="F39" i="1"/>
  <c r="AJ39" i="1"/>
  <c r="AM40" i="1"/>
  <c r="AB7" i="1"/>
  <c r="AB10" i="1"/>
  <c r="AI22" i="1"/>
  <c r="AK28" i="1"/>
  <c r="AM30" i="1"/>
  <c r="AJ33" i="1"/>
  <c r="AM35" i="1"/>
  <c r="AB37" i="1"/>
  <c r="F38" i="1"/>
  <c r="AJ38" i="1"/>
  <c r="AL39" i="1"/>
  <c r="F42" i="1"/>
  <c r="AJ43" i="1"/>
  <c r="AT33" i="1"/>
  <c r="AI6" i="1"/>
  <c r="AJ31" i="1"/>
  <c r="AK31" i="1"/>
  <c r="AK34" i="1"/>
  <c r="AM25" i="1"/>
  <c r="AB5" i="1"/>
  <c r="AJ10" i="1"/>
  <c r="AB18" i="1"/>
  <c r="AB21" i="1"/>
  <c r="AJ26" i="1"/>
  <c r="AJ29" i="1"/>
  <c r="AB32" i="1"/>
  <c r="AK33" i="1"/>
  <c r="AK38" i="1"/>
  <c r="AM39" i="1"/>
  <c r="AJ41" i="1"/>
  <c r="AK43" i="1"/>
  <c r="AT43" i="1"/>
  <c r="AJ40" i="1"/>
  <c r="AJ34" i="1"/>
  <c r="AM27" i="1"/>
  <c r="AK30" i="1"/>
  <c r="AM31" i="1"/>
  <c r="AJ21" i="1"/>
  <c r="AK26" i="1"/>
  <c r="AM28" i="1"/>
  <c r="AK29" i="1"/>
  <c r="F33" i="1"/>
  <c r="AB36" i="1"/>
  <c r="AJ37" i="1"/>
  <c r="AK41" i="1"/>
  <c r="AB42" i="1"/>
  <c r="F43"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<sst xmlns="http://schemas.openxmlformats.org/spreadsheetml/2006/main" count="909" uniqueCount="740">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</sst>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9" fillId="0" borderId="0" xfId="0" applyFont="1"/>
    <xf numFmtId="1" fontId="9" fillId="0" borderId="0" xfId="0" applyNumberFormat="1"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I2" zoomScale="130" zoomScaleNormal="13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739</v>
      </c>
    </row>
    <row r="4" spans="1:193" ht="17" x14ac:dyDescent="0.2">
      <c r="A4" s="1" t="str">
        <f>IF(ISBLANK(Values!E3),"",IF(Values!$B$37="EU","computercomponent","computer"))</f>
        <v>computercomponent</v>
      </c>
      <c r="B4" s="27" t="str">
        <f>Values!B13</f>
        <v>Lenovo T440 RG parent</v>
      </c>
      <c r="C4" s="27" t="s">
        <v>345</v>
      </c>
      <c r="D4" s="28">
        <f>Values!B14</f>
        <v>5714401441991</v>
      </c>
      <c r="E4" s="1" t="s">
        <v>346</v>
      </c>
      <c r="F4" s="27" t="str">
        <f>SUBSTITUTE(Values!B1, "{language}", "") &amp; " " &amp; Values!B3</f>
        <v>Lenovo Thinkpad için yedek  arkadan aydınlatmalı klavye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c r="GK5" s="65"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c r="GK6" s="65"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c r="GK7" s="65"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c r="GK8" s="65"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c r="GK9" s="65"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c r="GK10" s="65"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5"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5"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c r="GK13" s="65"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c r="GK14" s="65"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5"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5"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5"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5"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5"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5"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5"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5"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6"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6" t="str">
        <f>K24</f>
        <v/>
      </c>
    </row>
    <row r="25" spans="1:193" s="35" customFormat="1" ht="17" x14ac:dyDescent="0.2">
      <c r="A25" s="1" t="str">
        <f>IF(ISBLANK(Values!E24),"",IF(Values!$B$37="EU","computercomponent","computer"))</f>
        <v>computercomponent</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Lenovo Thinkpad için yedek Almanca arkadan aydınlatmasız klavye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Update</v>
      </c>
      <c r="AB25" s="1" t="str">
        <f>IF(ISBLANK(Values!E24),"",Values!$B$29)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5" s="1"/>
      <c r="AD25" s="1"/>
      <c r="AE25" s="1"/>
      <c r="AF25" s="1"/>
      <c r="AG25" s="1"/>
      <c r="AH25" s="1"/>
      <c r="AI25" s="34" t="str">
        <f>IF(ISBLANK(Values!E24),"",IF(Values!I24,Values!$B$23,Values!$B$33))</f>
        <v>👉 DÜZEN - {flag} {language} Arkadan aydınlatma YOK.</v>
      </c>
      <c r="AJ25" s="32" t="str">
        <f>IF(ISBLANK(Values!E24),"",Values!$B$24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5" s="1" t="str">
        <f>IF(ISBLANK(Values!E24),"",Values!$B$25)</f>
        <v>♻️ ÇEVRE DOSTU ÜRÜN - Yenilenmiş satın alın, YEŞİL SATIN AL! Yeni bir klavye almaya kıyasla, yenilenmiş klavyelerimizi satın alarak karbondioksiti %80'den fazla azaltın! Klavyeniz için mükemmel OEM yedek parçası.</v>
      </c>
      <c r="AL25" s="1" t="str">
        <f>IF(ISBLANK(Values!E24),"",SUBSTITUTE(SUBSTITUTE(IF(Values!$J24, Values!$B$26, Values!$B$33), "{language}", Values!$H24), "{flag}", INDEX(options!$E$1:$E$20, Values!$V24)))</f>
        <v>👉 DÜZEN - 🇩🇪 Almanca Arkadan aydınlatma YOK.</v>
      </c>
      <c r="AM25" s="1" t="str">
        <f>SUBSTITUTE(IF(ISBLANK(Values!E24),"",Values!$B$27),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25" s="1"/>
      <c r="AO25" s="1"/>
      <c r="AP25" s="1"/>
      <c r="AQ25" s="1"/>
      <c r="AR25" s="1"/>
      <c r="AS25" s="1"/>
      <c r="AT25" s="27" t="str">
        <f>IF(ISBLANK(Values!E24),"",Values!H24)</f>
        <v>Almanca</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Teslimat tarihinden sonra 6 ay garanti. Klavyenin herhangi bir arızası durumunda, ürünün klavyesi için yeni bir birim veya yedek parça gönderilecektir. Stok sıkıntısı olması durumunda tam bir geri ödeme yapılır.</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Teslimat tarihinden sonra 6 ay garanti. Klavyenin herhangi bir arızası durumunda, ürünün klavyesi için yeni bir birim veya yedek parça gönderilecektir. Stok sıkıntısı olması durumunda tam bir geri ödeme yapılır.</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c r="GK25" s="66" t="str">
        <f>K25</f>
        <v/>
      </c>
    </row>
    <row r="26" spans="1:193" s="35" customFormat="1" ht="16" x14ac:dyDescent="0.2">
      <c r="A26" s="1" t="str">
        <f>IF(ISBLANK(Values!E25),"",IF(Values!$B$37="EU","computercomponent","computer"))</f>
        <v>computercomponent</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Lenovo Thinkpad için yedek Fransızca arkadan aydınlatmasız klavye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Update</v>
      </c>
      <c r="AB26" s="1" t="str">
        <f>IF(ISBLANK(Values!E25),"",Values!$B$29)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6" s="1"/>
      <c r="AD26" s="1"/>
      <c r="AE26" s="1"/>
      <c r="AF26" s="1"/>
      <c r="AG26" s="1"/>
      <c r="AH26" s="1"/>
      <c r="AI26" s="34" t="str">
        <f>IF(ISBLANK(Values!E25),"",IF(Values!I25,Values!$B$23,Values!$B$33))</f>
        <v>👉 DÜZEN - {flag} {language} Arkadan aydınlatma YOK.</v>
      </c>
      <c r="AJ26" s="32" t="str">
        <f>IF(ISBLANK(Values!E25),"",Values!$B$24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6" s="1" t="str">
        <f>IF(ISBLANK(Values!E25),"",Values!$B$25)</f>
        <v>♻️ ÇEVRE DOSTU ÜRÜN - Yenilenmiş satın alın, YEŞİL SATIN AL! Yeni bir klavye almaya kıyasla, yenilenmiş klavyelerimizi satın alarak karbondioksiti %80'den fazla azaltın! Klavyeniz için mükemmel OEM yedek parçası.</v>
      </c>
      <c r="AL26" s="1" t="str">
        <f>IF(ISBLANK(Values!E25),"",SUBSTITUTE(SUBSTITUTE(IF(Values!$J25, Values!$B$26, Values!$B$33), "{language}", Values!$H25), "{flag}", INDEX(options!$E$1:$E$20, Values!$V25)))</f>
        <v>👉 DÜZEN - 🇫🇷 Fransızca Arkadan aydınlatma YOK.</v>
      </c>
      <c r="AM26" s="1" t="str">
        <f>SUBSTITUTE(IF(ISBLANK(Values!E25),"",Values!$B$27),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26" s="1"/>
      <c r="AO26" s="1"/>
      <c r="AP26" s="1"/>
      <c r="AQ26" s="1"/>
      <c r="AR26" s="1"/>
      <c r="AS26" s="1"/>
      <c r="AT26" s="27" t="str">
        <f>IF(ISBLANK(Values!E25),"",Values!H25)</f>
        <v>Fransızca</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Teslimat tarihinden sonra 6 ay garanti. Klavyenin herhangi bir arızası durumunda, ürünün klavyesi için yeni bir birim veya yedek parça gönderilecektir. Stok sıkıntısı olması durumunda tam bir geri ödeme yapılır.</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Teslimat tarihinden sonra 6 ay garanti. Klavyenin herhangi bir arızası durumunda, ürünün klavyesi için yeni bir birim veya yedek parça gönderilecektir. Stok sıkıntısı olması durumunda tam bir geri ödeme yapılır.</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c r="GK26" s="66" t="str">
        <f>K26</f>
        <v/>
      </c>
    </row>
    <row r="27" spans="1:193" s="35" customFormat="1" ht="16" x14ac:dyDescent="0.2">
      <c r="A27" s="1" t="str">
        <f>IF(ISBLANK(Values!E26),"",IF(Values!$B$37="EU","computercomponent","computer"))</f>
        <v>computercomponent</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Lenovo Thinkpad için yedek İtalyan arkadan aydınlatmasız klavye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Update</v>
      </c>
      <c r="AB27" s="1" t="str">
        <f>IF(ISBLANK(Values!E26),"",Values!$B$29)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7" s="1"/>
      <c r="AD27" s="1"/>
      <c r="AE27" s="1"/>
      <c r="AF27" s="1"/>
      <c r="AG27" s="1"/>
      <c r="AH27" s="1"/>
      <c r="AI27" s="34" t="str">
        <f>IF(ISBLANK(Values!E26),"",IF(Values!I26,Values!$B$23,Values!$B$33))</f>
        <v>👉 DÜZEN - {flag} {language} Arkadan aydınlatma YOK.</v>
      </c>
      <c r="AJ27" s="32" t="str">
        <f>IF(ISBLANK(Values!E26),"",Values!$B$24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7" s="1" t="str">
        <f>IF(ISBLANK(Values!E26),"",Values!$B$25)</f>
        <v>♻️ ÇEVRE DOSTU ÜRÜN - Yenilenmiş satın alın, YEŞİL SATIN AL! Yeni bir klavye almaya kıyasla, yenilenmiş klavyelerimizi satın alarak karbondioksiti %80'den fazla azaltın! Klavyeniz için mükemmel OEM yedek parçası.</v>
      </c>
      <c r="AL27" s="1" t="str">
        <f>IF(ISBLANK(Values!E26),"",SUBSTITUTE(SUBSTITUTE(IF(Values!$J26, Values!$B$26, Values!$B$33), "{language}", Values!$H26), "{flag}", INDEX(options!$E$1:$E$20, Values!$V26)))</f>
        <v>👉 DÜZEN - 🇮🇹 İtalyan Arkadan aydınlatma YOK.</v>
      </c>
      <c r="AM27" s="1" t="str">
        <f>SUBSTITUTE(IF(ISBLANK(Values!E26),"",Values!$B$27),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27" s="1"/>
      <c r="AO27" s="1"/>
      <c r="AP27" s="1"/>
      <c r="AQ27" s="1"/>
      <c r="AR27" s="1"/>
      <c r="AS27" s="1"/>
      <c r="AT27" s="27" t="str">
        <f>IF(ISBLANK(Values!E26),"",Values!H26)</f>
        <v>İtalyan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Teslimat tarihinden sonra 6 ay garanti. Klavyenin herhangi bir arızası durumunda, ürünün klavyesi için yeni bir birim veya yedek parça gönderilecektir. Stok sıkıntısı olması durumunda tam bir geri ödeme yapılır.</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Teslimat tarihinden sonra 6 ay garanti. Klavyenin herhangi bir arızası durumunda, ürünün klavyesi için yeni bir birim veya yedek parça gönderilecektir. Stok sıkıntısı olması durumunda tam bir geri ödeme yapılır.</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c r="GK27" s="66" t="str">
        <f>K27</f>
        <v/>
      </c>
    </row>
    <row r="28" spans="1:193" s="35" customFormat="1" ht="16" x14ac:dyDescent="0.2">
      <c r="A28" s="1" t="str">
        <f>IF(ISBLANK(Values!E27),"",IF(Values!$B$37="EU","computercomponent","computer"))</f>
        <v>computercomponent</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Lenovo Thinkpad için yedek İspanyol arkadan aydınlatmasız klavye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Update</v>
      </c>
      <c r="AB28" s="1" t="str">
        <f>IF(ISBLANK(Values!E27),"",Values!$B$29)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8" s="1"/>
      <c r="AD28" s="1"/>
      <c r="AE28" s="1"/>
      <c r="AF28" s="1"/>
      <c r="AG28" s="1"/>
      <c r="AH28" s="1"/>
      <c r="AI28" s="34" t="str">
        <f>IF(ISBLANK(Values!E27),"",IF(Values!I27,Values!$B$23,Values!$B$33))</f>
        <v>👉 DÜZEN - {flag} {language} Arkadan aydınlatma YOK.</v>
      </c>
      <c r="AJ28" s="32" t="str">
        <f>IF(ISBLANK(Values!E27),"",Values!$B$24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8" s="1" t="str">
        <f>IF(ISBLANK(Values!E27),"",Values!$B$25)</f>
        <v>♻️ ÇEVRE DOSTU ÜRÜN - Yenilenmiş satın alın, YEŞİL SATIN AL! Yeni bir klavye almaya kıyasla, yenilenmiş klavyelerimizi satın alarak karbondioksiti %80'den fazla azaltın! Klavyeniz için mükemmel OEM yedek parçası.</v>
      </c>
      <c r="AL28" s="1" t="str">
        <f>IF(ISBLANK(Values!E27),"",SUBSTITUTE(SUBSTITUTE(IF(Values!$J27, Values!$B$26, Values!$B$33), "{language}", Values!$H27), "{flag}", INDEX(options!$E$1:$E$20, Values!$V27)))</f>
        <v>👉 DÜZEN - 🇪🇸 İspanyol Arkadan aydınlatma YOK.</v>
      </c>
      <c r="AM28" s="1" t="str">
        <f>SUBSTITUTE(IF(ISBLANK(Values!E27),"",Values!$B$27),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28" s="1"/>
      <c r="AO28" s="1"/>
      <c r="AP28" s="1"/>
      <c r="AQ28" s="1"/>
      <c r="AR28" s="1"/>
      <c r="AS28" s="1"/>
      <c r="AT28" s="27" t="str">
        <f>IF(ISBLANK(Values!E27),"",Values!H27)</f>
        <v>İspanyol</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Teslimat tarihinden sonra 6 ay garanti. Klavyenin herhangi bir arızası durumunda, ürünün klavyesi için yeni bir birim veya yedek parça gönderilecektir. Stok sıkıntısı olması durumunda tam bir geri ödeme yapılır.</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Teslimat tarihinden sonra 6 ay garanti. Klavyenin herhangi bir arızası durumunda, ürünün klavyesi için yeni bir birim veya yedek parça gönderilecektir. Stok sıkıntısı olması durumunda tam bir geri ödeme yapılır.</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c r="GK28" s="66" t="str">
        <f>K28</f>
        <v/>
      </c>
    </row>
    <row r="29" spans="1:193" s="35" customFormat="1" ht="16" x14ac:dyDescent="0.2">
      <c r="A29" s="1" t="str">
        <f>IF(ISBLANK(Values!E28),"",IF(Values!$B$37="EU","computercomponent","computer"))</f>
        <v>computercomponent</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Lenovo Thinkpad için yedek Birleşik Krallık arkadan aydınlatmasız klavye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Update</v>
      </c>
      <c r="AB29" s="1" t="str">
        <f>IF(ISBLANK(Values!E28),"",Values!$B$29)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9" s="1"/>
      <c r="AD29" s="1"/>
      <c r="AE29" s="1"/>
      <c r="AF29" s="1"/>
      <c r="AG29" s="1"/>
      <c r="AH29" s="1"/>
      <c r="AI29" s="34" t="str">
        <f>IF(ISBLANK(Values!E28),"",IF(Values!I28,Values!$B$23,Values!$B$33))</f>
        <v>👉 DÜZEN - {flag} {language} Arkadan aydınlatma YOK.</v>
      </c>
      <c r="AJ29" s="32" t="str">
        <f>IF(ISBLANK(Values!E28),"",Values!$B$24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9" s="1" t="str">
        <f>IF(ISBLANK(Values!E28),"",Values!$B$25)</f>
        <v>♻️ ÇEVRE DOSTU ÜRÜN - Yenilenmiş satın alın, YEŞİL SATIN AL! Yeni bir klavye almaya kıyasla, yenilenmiş klavyelerimizi satın alarak karbondioksiti %80'den fazla azaltın! Klavyeniz için mükemmel OEM yedek parçası.</v>
      </c>
      <c r="AL29" s="1" t="str">
        <f>IF(ISBLANK(Values!E28),"",SUBSTITUTE(SUBSTITUTE(IF(Values!$J28, Values!$B$26, Values!$B$33), "{language}", Values!$H28), "{flag}", INDEX(options!$E$1:$E$20, Values!$V28)))</f>
        <v>👉 DÜZEN - 🇬🇧 Birleşik Krallık Arkadan aydınlatma YOK.</v>
      </c>
      <c r="AM29" s="1" t="str">
        <f>SUBSTITUTE(IF(ISBLANK(Values!E28),"",Values!$B$27),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29" s="1"/>
      <c r="AO29" s="1"/>
      <c r="AP29" s="1"/>
      <c r="AQ29" s="1"/>
      <c r="AR29" s="1"/>
      <c r="AS29" s="1"/>
      <c r="AT29" s="27" t="str">
        <f>IF(ISBLANK(Values!E28),"",Values!H28)</f>
        <v>Birleşik Krallık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Teslimat tarihinden sonra 6 ay garanti. Klavyenin herhangi bir arızası durumunda, ürünün klavyesi için yeni bir birim veya yedek parça gönderilecektir. Stok sıkıntısı olması durumunda tam bir geri ödeme yapılır.</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Teslimat tarihinden sonra 6 ay garanti. Klavyenin herhangi bir arızası durumunda, ürünün klavyesi için yeni bir birim veya yedek parça gönderilecektir. Stok sıkıntısı olması durumunda tam bir geri ödeme yapılır.</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c r="GK29" s="66" t="str">
        <f>K29</f>
        <v/>
      </c>
    </row>
    <row r="30" spans="1:193" s="35" customFormat="1" ht="16" x14ac:dyDescent="0.2">
      <c r="A30" s="1" t="str">
        <f>IF(ISBLANK(Values!E29),"",IF(Values!$B$37="EU","computercomponent","computer"))</f>
        <v>computercomponent</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Lenovo Thinkpad için yedek İskandinav – İskandinav arkadan aydınlatmasız klavye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t="str">
        <f>IF(IF(ISBLANK(Values!E29),"",IF(Values!J29, Values!$B$4, Values!$B$5))=0,"",IF(ISBLANK(Values!E29),"",IF(Values!J29, Values!$B$4, Values!$B$5)))</f>
        <v/>
      </c>
      <c r="L30" s="27" t="str">
        <f>IF(ISBLANK(Values!E29),"",IF($CO30="DEFAULT", Values!$B$18, ""))</f>
        <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Update</v>
      </c>
      <c r="AB30" s="1" t="str">
        <f>IF(ISBLANK(Values!E29),"",Values!$B$29)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0" s="1"/>
      <c r="AD30" s="1"/>
      <c r="AE30" s="1"/>
      <c r="AF30" s="1"/>
      <c r="AG30" s="1"/>
      <c r="AH30" s="1"/>
      <c r="AI30" s="34" t="str">
        <f>IF(ISBLANK(Values!E29),"",IF(Values!I29,Values!$B$23,Values!$B$33))</f>
        <v>👉 DÜZEN - {flag} {language} Arkadan aydınlatma YOK.</v>
      </c>
      <c r="AJ30" s="32" t="str">
        <f>IF(ISBLANK(Values!E29),"",Values!$B$24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0" s="1" t="str">
        <f>IF(ISBLANK(Values!E29),"",Values!$B$25)</f>
        <v>♻️ ÇEVRE DOSTU ÜRÜN - Yenilenmiş satın alın, YEŞİL SATIN AL! Yeni bir klavye almaya kıyasla, yenilenmiş klavyelerimizi satın alarak karbondioksiti %80'den fazla azaltın! Klavyeniz için mükemmel OEM yedek parçası.</v>
      </c>
      <c r="AL30" s="1" t="str">
        <f>IF(ISBLANK(Values!E29),"",SUBSTITUTE(SUBSTITUTE(IF(Values!$J29, Values!$B$26, Values!$B$33), "{language}", Values!$H29), "{flag}", INDEX(options!$E$1:$E$20, Values!$V29)))</f>
        <v>👉 DÜZEN - 🇸🇪 🇫🇮 🇳🇴 🇩🇰 İskandinav – İskandinav Arkadan aydınlatma YOK.</v>
      </c>
      <c r="AM30" s="1" t="str">
        <f>SUBSTITUTE(IF(ISBLANK(Values!E29),"",Values!$B$27),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0" s="1"/>
      <c r="AO30" s="1"/>
      <c r="AP30" s="1"/>
      <c r="AQ30" s="1"/>
      <c r="AR30" s="1"/>
      <c r="AS30" s="1"/>
      <c r="AT30" s="27" t="str">
        <f>IF(ISBLANK(Values!E29),"",Values!H29)</f>
        <v>İskandinav – İskandinav</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Teslimat tarihinden sonra 6 ay garanti. Klavyenin herhangi bir arızası durumunda, ürünün klavyesi için yeni bir birim veya yedek parça gönderilecektir. Stok sıkıntısı olması durumunda tam bir geri ödeme yapılır.</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Teslimat tarihinden sonra 6 ay garanti. Klavyenin herhangi bir arızası durumunda, ürünün klavyesi için yeni bir birim veya yedek parça gönderilecektir. Stok sıkıntısı olması durumunda tam bir geri ödeme yapılır.</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c r="GK30" s="66" t="str">
        <f>K30</f>
        <v/>
      </c>
    </row>
    <row r="31" spans="1:193" s="35" customFormat="1" ht="16" x14ac:dyDescent="0.2">
      <c r="A31" s="1" t="str">
        <f>IF(ISBLANK(Values!E30),"",IF(Values!$B$37="EU","computercomponent","computer"))</f>
        <v>computercomponent</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Lenovo Thinkpad için yedek Belçikalı arkadan aydınlatmasız klavye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t="str">
        <f>IF(IF(ISBLANK(Values!E30),"",IF(Values!J30, Values!$B$4, Values!$B$5))=0,"",IF(ISBLANK(Values!E30),"",IF(Values!J30, Values!$B$4, Values!$B$5)))</f>
        <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Update</v>
      </c>
      <c r="AB31" s="1" t="str">
        <f>IF(ISBLANK(Values!E30),"",Values!$B$29)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1" s="1"/>
      <c r="AD31" s="1"/>
      <c r="AE31" s="1"/>
      <c r="AF31" s="1"/>
      <c r="AG31" s="1"/>
      <c r="AH31" s="1"/>
      <c r="AI31" s="34" t="str">
        <f>IF(ISBLANK(Values!E30),"",IF(Values!I30,Values!$B$23,Values!$B$33))</f>
        <v>👉 DÜZEN - {flag} {language} Arkadan aydınlatma YOK.</v>
      </c>
      <c r="AJ31" s="32" t="str">
        <f>IF(ISBLANK(Values!E30),"",Values!$B$24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1" s="1" t="str">
        <f>IF(ISBLANK(Values!E30),"",Values!$B$25)</f>
        <v>♻️ ÇEVRE DOSTU ÜRÜN - Yenilenmiş satın alın, YEŞİL SATIN AL! Yeni bir klavye almaya kıyasla, yenilenmiş klavyelerimizi satın alarak karbondioksiti %80'den fazla azaltın! Klavyeniz için mükemmel OEM yedek parçası.</v>
      </c>
      <c r="AL31" s="1" t="str">
        <f>IF(ISBLANK(Values!E30),"",SUBSTITUTE(SUBSTITUTE(IF(Values!$J30, Values!$B$26, Values!$B$33), "{language}", Values!$H30), "{flag}", INDEX(options!$E$1:$E$20, Values!$V30)))</f>
        <v>👉 DÜZEN - 🇧🇪 Belçikalı Arkadan aydınlatma YOK.</v>
      </c>
      <c r="AM31" s="1" t="str">
        <f>SUBSTITUTE(IF(ISBLANK(Values!E30),"",Values!$B$27),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1" s="1"/>
      <c r="AO31" s="1"/>
      <c r="AP31" s="1"/>
      <c r="AQ31" s="1"/>
      <c r="AR31" s="1"/>
      <c r="AS31" s="1"/>
      <c r="AT31" s="27" t="str">
        <f>IF(ISBLANK(Values!E30),"",Values!H30)</f>
        <v>Belçikalı</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Teslimat tarihinden sonra 6 ay garanti. Klavyenin herhangi bir arızası durumunda, ürünün klavyesi için yeni bir birim veya yedek parça gönderilecektir. Stok sıkıntısı olması durumunda tam bir geri ödeme yapılır.</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Teslimat tarihinden sonra 6 ay garanti. Klavyenin herhangi bir arızası durumunda, ürünün klavyesi için yeni bir birim veya yedek parça gönderilecektir. Stok sıkıntısı olması durumunda tam bir geri ödeme yapılır.</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c r="GK31" s="66" t="str">
        <f>K31</f>
        <v/>
      </c>
    </row>
    <row r="32" spans="1:193" s="35" customFormat="1" ht="16" x14ac:dyDescent="0.2">
      <c r="A32" s="1" t="str">
        <f>IF(ISBLANK(Values!E31),"",IF(Values!$B$37="EU","computercomponent","computer"))</f>
        <v>computercomponent</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Lenovo Thinkpad için yedek Bulgarca arkadan aydınlatmasız klavye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t="str">
        <f>IF(IF(ISBLANK(Values!E31),"",IF(Values!J31, Values!$B$4, Values!$B$5))=0,"",IF(ISBLANK(Values!E31),"",IF(Values!J31, Values!$B$4, Values!$B$5)))</f>
        <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Update</v>
      </c>
      <c r="AB32" s="1" t="str">
        <f>IF(ISBLANK(Values!E31),"",Values!$B$29)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2" s="1"/>
      <c r="AD32" s="1"/>
      <c r="AE32" s="1"/>
      <c r="AF32" s="1"/>
      <c r="AG32" s="1"/>
      <c r="AH32" s="1"/>
      <c r="AI32" s="34" t="str">
        <f>IF(ISBLANK(Values!E31),"",IF(Values!I31,Values!$B$23,Values!$B$33))</f>
        <v>👉 DÜZEN - {flag} {language} Arkadan aydınlatma YOK.</v>
      </c>
      <c r="AJ32" s="32" t="str">
        <f>IF(ISBLANK(Values!E31),"",Values!$B$24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2" s="1" t="str">
        <f>IF(ISBLANK(Values!E31),"",Values!$B$25)</f>
        <v>♻️ ÇEVRE DOSTU ÜRÜN - Yenilenmiş satın alın, YEŞİL SATIN AL! Yeni bir klavye almaya kıyasla, yenilenmiş klavyelerimizi satın alarak karbondioksiti %80'den fazla azaltın! Klavyeniz için mükemmel OEM yedek parçası.</v>
      </c>
      <c r="AL32" s="1" t="str">
        <f>IF(ISBLANK(Values!E31),"",SUBSTITUTE(SUBSTITUTE(IF(Values!$J31, Values!$B$26, Values!$B$33), "{language}", Values!$H31), "{flag}", INDEX(options!$E$1:$E$20, Values!$V31)))</f>
        <v>👉 DÜZEN - 🇧🇬 Bulgarca Arkadan aydınlatma YOK.</v>
      </c>
      <c r="AM32" s="1" t="str">
        <f>SUBSTITUTE(IF(ISBLANK(Values!E31),"",Values!$B$27),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2" s="1"/>
      <c r="AO32" s="1"/>
      <c r="AP32" s="1"/>
      <c r="AQ32" s="1"/>
      <c r="AR32" s="1"/>
      <c r="AS32" s="1"/>
      <c r="AT32" s="27" t="str">
        <f>IF(ISBLANK(Values!E31),"",Values!H31)</f>
        <v>Bulgarca</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Teslimat tarihinden sonra 6 ay garanti. Klavyenin herhangi bir arızası durumunda, ürünün klavyesi için yeni bir birim veya yedek parça gönderilecektir. Stok sıkıntısı olması durumunda tam bir geri ödeme yapılır.</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Teslimat tarihinden sonra 6 ay garanti. Klavyenin herhangi bir arızası durumunda, ürünün klavyesi için yeni bir birim veya yedek parça gönderilecektir. Stok sıkıntısı olması durumunda tam bir geri ödeme yapılır.</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c r="GK32" s="66" t="str">
        <f>K32</f>
        <v/>
      </c>
    </row>
    <row r="33" spans="1:193" s="35" customFormat="1" ht="16" x14ac:dyDescent="0.2">
      <c r="A33" s="1" t="str">
        <f>IF(ISBLANK(Values!E32),"",IF(Values!$B$37="EU","computercomponent","computer"))</f>
        <v>computercomponent</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Lenovo Thinkpad için yedek Çek arkadan aydınlatmasız klavye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t="str">
        <f>IF(IF(ISBLANK(Values!E32),"",IF(Values!J32, Values!$B$4, Values!$B$5))=0,"",IF(ISBLANK(Values!E32),"",IF(Values!J32, Values!$B$4, Values!$B$5)))</f>
        <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Update</v>
      </c>
      <c r="AB33" s="1" t="str">
        <f>IF(ISBLANK(Values!E32),"",Values!$B$29)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3" s="1"/>
      <c r="AD33" s="1"/>
      <c r="AE33" s="1"/>
      <c r="AF33" s="1"/>
      <c r="AG33" s="1"/>
      <c r="AH33" s="1"/>
      <c r="AI33" s="34" t="str">
        <f>IF(ISBLANK(Values!E32),"",IF(Values!I32,Values!$B$23,Values!$B$33))</f>
        <v>👉 DÜZEN - {flag} {language} Arkadan aydınlatma YOK.</v>
      </c>
      <c r="AJ33" s="32" t="str">
        <f>IF(ISBLANK(Values!E32),"",Values!$B$24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3" s="1" t="str">
        <f>IF(ISBLANK(Values!E32),"",Values!$B$25)</f>
        <v>♻️ ÇEVRE DOSTU ÜRÜN - Yenilenmiş satın alın, YEŞİL SATIN AL! Yeni bir klavye almaya kıyasla, yenilenmiş klavyelerimizi satın alarak karbondioksiti %80'den fazla azaltın! Klavyeniz için mükemmel OEM yedek parçası.</v>
      </c>
      <c r="AL33" s="1" t="str">
        <f>IF(ISBLANK(Values!E32),"",SUBSTITUTE(SUBSTITUTE(IF(Values!$J32, Values!$B$26, Values!$B$33), "{language}", Values!$H32), "{flag}", INDEX(options!$E$1:$E$20, Values!$V32)))</f>
        <v>👉 DÜZEN - 🇨🇿 Çek Arkadan aydınlatma YOK.</v>
      </c>
      <c r="AM33" s="1" t="str">
        <f>SUBSTITUTE(IF(ISBLANK(Values!E32),"",Values!$B$27),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3" s="1"/>
      <c r="AO33" s="1"/>
      <c r="AP33" s="1"/>
      <c r="AQ33" s="1"/>
      <c r="AR33" s="1"/>
      <c r="AS33" s="1"/>
      <c r="AT33" s="27" t="str">
        <f>IF(ISBLANK(Values!E32),"",Values!H32)</f>
        <v>Çek</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Teslimat tarihinden sonra 6 ay garanti. Klavyenin herhangi bir arızası durumunda, ürünün klavyesi için yeni bir birim veya yedek parça gönderilecektir. Stok sıkıntısı olması durumunda tam bir geri ödeme yapılır.</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Teslimat tarihinden sonra 6 ay garanti. Klavyenin herhangi bir arızası durumunda, ürünün klavyesi için yeni bir birim veya yedek parça gönderilecektir. Stok sıkıntısı olması durumunda tam bir geri ödeme yapılır.</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c r="GK33" s="66" t="str">
        <f>K33</f>
        <v/>
      </c>
    </row>
    <row r="34" spans="1:193" s="35" customFormat="1" ht="16" x14ac:dyDescent="0.2">
      <c r="A34" s="1" t="str">
        <f>IF(ISBLANK(Values!E33),"",IF(Values!$B$37="EU","computercomponent","computer"))</f>
        <v>computercomponent</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Lenovo Thinkpad için yedek Danimarkalı arkadan aydınlatmasız klavye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t="str">
        <f>IF(IF(ISBLANK(Values!E33),"",IF(Values!J33, Values!$B$4, Values!$B$5))=0,"",IF(ISBLANK(Values!E33),"",IF(Values!J33, Values!$B$4, Values!$B$5)))</f>
        <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Update</v>
      </c>
      <c r="AB34" s="1" t="str">
        <f>IF(ISBLANK(Values!E33),"",Values!$B$29)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4" s="1"/>
      <c r="AD34" s="1"/>
      <c r="AE34" s="1"/>
      <c r="AF34" s="1"/>
      <c r="AG34" s="1"/>
      <c r="AH34" s="1"/>
      <c r="AI34" s="34" t="str">
        <f>IF(ISBLANK(Values!E33),"",IF(Values!I33,Values!$B$23,Values!$B$33))</f>
        <v>👉 DÜZEN - {flag} {language} Arkadan aydınlatma YOK.</v>
      </c>
      <c r="AJ34" s="32" t="str">
        <f>IF(ISBLANK(Values!E33),"",Values!$B$24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4" s="1" t="str">
        <f>IF(ISBLANK(Values!E33),"",Values!$B$25)</f>
        <v>♻️ ÇEVRE DOSTU ÜRÜN - Yenilenmiş satın alın, YEŞİL SATIN AL! Yeni bir klavye almaya kıyasla, yenilenmiş klavyelerimizi satın alarak karbondioksiti %80'den fazla azaltın! Klavyeniz için mükemmel OEM yedek parçası.</v>
      </c>
      <c r="AL34" s="1" t="str">
        <f>IF(ISBLANK(Values!E33),"",SUBSTITUTE(SUBSTITUTE(IF(Values!$J33, Values!$B$26, Values!$B$33), "{language}", Values!$H33), "{flag}", INDEX(options!$E$1:$E$20, Values!$V33)))</f>
        <v>👉 DÜZEN - 🇩🇰 Danimarkalı Arkadan aydınlatma YOK.</v>
      </c>
      <c r="AM34" s="1" t="str">
        <f>SUBSTITUTE(IF(ISBLANK(Values!E33),"",Values!$B$27),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4" s="1"/>
      <c r="AO34" s="1"/>
      <c r="AP34" s="1"/>
      <c r="AQ34" s="1"/>
      <c r="AR34" s="1"/>
      <c r="AS34" s="1"/>
      <c r="AT34" s="27" t="str">
        <f>IF(ISBLANK(Values!E33),"",Values!H33)</f>
        <v>Danimarkalı</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Teslimat tarihinden sonra 6 ay garanti. Klavyenin herhangi bir arızası durumunda, ürünün klavyesi için yeni bir birim veya yedek parça gönderilecektir. Stok sıkıntısı olması durumunda tam bir geri ödeme yapılır.</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Teslimat tarihinden sonra 6 ay garanti. Klavyenin herhangi bir arızası durumunda, ürünün klavyesi için yeni bir birim veya yedek parça gönderilecektir. Stok sıkıntısı olması durumunda tam bir geri ödeme yapılır.</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c r="GK34" s="66" t="str">
        <f>K34</f>
        <v/>
      </c>
    </row>
    <row r="35" spans="1:193" s="35" customFormat="1" ht="16" x14ac:dyDescent="0.2">
      <c r="A35" s="1" t="str">
        <f>IF(ISBLANK(Values!E34),"",IF(Values!$B$37="EU","computercomponent","computer"))</f>
        <v>computercomponent</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Lenovo Thinkpad için yedek Macarca arkadan aydınlatmasız klavye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t="str">
        <f>IF(IF(ISBLANK(Values!E34),"",IF(Values!J34, Values!$B$4, Values!$B$5))=0,"",IF(ISBLANK(Values!E34),"",IF(Values!J34, Values!$B$4, Values!$B$5)))</f>
        <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Update</v>
      </c>
      <c r="AB35" s="1" t="str">
        <f>IF(ISBLANK(Values!E34),"",Values!$B$29)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5" s="1"/>
      <c r="AD35" s="1"/>
      <c r="AE35" s="1"/>
      <c r="AF35" s="1"/>
      <c r="AG35" s="1"/>
      <c r="AH35" s="1"/>
      <c r="AI35" s="34" t="str">
        <f>IF(ISBLANK(Values!E34),"",IF(Values!I34,Values!$B$23,Values!$B$33))</f>
        <v>👉 DÜZEN - {flag} {language} Arkadan aydınlatma YOK.</v>
      </c>
      <c r="AJ35" s="32" t="str">
        <f>IF(ISBLANK(Values!E34),"",Values!$B$24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5" s="1" t="str">
        <f>IF(ISBLANK(Values!E34),"",Values!$B$25)</f>
        <v>♻️ ÇEVRE DOSTU ÜRÜN - Yenilenmiş satın alın, YEŞİL SATIN AL! Yeni bir klavye almaya kıyasla, yenilenmiş klavyelerimizi satın alarak karbondioksiti %80'den fazla azaltın! Klavyeniz için mükemmel OEM yedek parçası.</v>
      </c>
      <c r="AL35" s="1" t="str">
        <f>IF(ISBLANK(Values!E34),"",SUBSTITUTE(SUBSTITUTE(IF(Values!$J34, Values!$B$26, Values!$B$33), "{language}", Values!$H34), "{flag}", INDEX(options!$E$1:$E$20, Values!$V34)))</f>
        <v>👉 DÜZEN - 🇭🇺 Macarca Arkadan aydınlatma YOK.</v>
      </c>
      <c r="AM35" s="1" t="str">
        <f>SUBSTITUTE(IF(ISBLANK(Values!E34),"",Values!$B$27),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5" s="1"/>
      <c r="AO35" s="1"/>
      <c r="AP35" s="1"/>
      <c r="AQ35" s="1"/>
      <c r="AR35" s="1"/>
      <c r="AS35" s="1"/>
      <c r="AT35" s="27" t="str">
        <f>IF(ISBLANK(Values!E34),"",Values!H34)</f>
        <v>Macarca</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Teslimat tarihinden sonra 6 ay garanti. Klavyenin herhangi bir arızası durumunda, ürünün klavyesi için yeni bir birim veya yedek parça gönderilecektir. Stok sıkıntısı olması durumunda tam bir geri ödeme yapılır.</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Teslimat tarihinden sonra 6 ay garanti. Klavyenin herhangi bir arızası durumunda, ürünün klavyesi için yeni bir birim veya yedek parça gönderilecektir. Stok sıkıntısı olması durumunda tam bir geri ödeme yapılır.</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c r="GK35" s="66" t="str">
        <f>K35</f>
        <v/>
      </c>
    </row>
    <row r="36" spans="1:193" s="35" customFormat="1" ht="16" x14ac:dyDescent="0.2">
      <c r="A36" s="1" t="str">
        <f>IF(ISBLANK(Values!E35),"",IF(Values!$B$37="EU","computercomponent","computer"))</f>
        <v>computercomponent</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Lenovo Thinkpad için yedek Flemenkçe arkadan aydınlatmasız klavye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t="str">
        <f>IF(IF(ISBLANK(Values!E35),"",IF(Values!J35, Values!$B$4, Values!$B$5))=0,"",IF(ISBLANK(Values!E35),"",IF(Values!J35, Values!$B$4, Values!$B$5)))</f>
        <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Update</v>
      </c>
      <c r="AB36" s="1" t="str">
        <f>IF(ISBLANK(Values!E35),"",Values!$B$29)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6" s="1"/>
      <c r="AD36" s="1"/>
      <c r="AE36" s="1"/>
      <c r="AF36" s="1"/>
      <c r="AG36" s="1"/>
      <c r="AH36" s="1"/>
      <c r="AI36" s="34" t="str">
        <f>IF(ISBLANK(Values!E35),"",IF(Values!I35,Values!$B$23,Values!$B$33))</f>
        <v>👉 DÜZEN - {flag} {language} Arkadan aydınlatma YOK.</v>
      </c>
      <c r="AJ36" s="32" t="str">
        <f>IF(ISBLANK(Values!E35),"",Values!$B$24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6" s="1" t="str">
        <f>IF(ISBLANK(Values!E35),"",Values!$B$25)</f>
        <v>♻️ ÇEVRE DOSTU ÜRÜN - Yenilenmiş satın alın, YEŞİL SATIN AL! Yeni bir klavye almaya kıyasla, yenilenmiş klavyelerimizi satın alarak karbondioksiti %80'den fazla azaltın! Klavyeniz için mükemmel OEM yedek parçası.</v>
      </c>
      <c r="AL36" s="1" t="str">
        <f>IF(ISBLANK(Values!E35),"",SUBSTITUTE(SUBSTITUTE(IF(Values!$J35, Values!$B$26, Values!$B$33), "{language}", Values!$H35), "{flag}", INDEX(options!$E$1:$E$20, Values!$V35)))</f>
        <v>👉 DÜZEN - 🇳🇱 Flemenkçe Arkadan aydınlatma YOK.</v>
      </c>
      <c r="AM36" s="1" t="str">
        <f>SUBSTITUTE(IF(ISBLANK(Values!E35),"",Values!$B$27),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6" s="1"/>
      <c r="AO36" s="1"/>
      <c r="AP36" s="1"/>
      <c r="AQ36" s="1"/>
      <c r="AR36" s="1"/>
      <c r="AS36" s="1"/>
      <c r="AT36" s="27" t="str">
        <f>IF(ISBLANK(Values!E35),"",Values!H35)</f>
        <v>Flemenkçe</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Teslimat tarihinden sonra 6 ay garanti. Klavyenin herhangi bir arızası durumunda, ürünün klavyesi için yeni bir birim veya yedek parça gönderilecektir. Stok sıkıntısı olması durumunda tam bir geri ödeme yapılır.</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Teslimat tarihinden sonra 6 ay garanti. Klavyenin herhangi bir arızası durumunda, ürünün klavyesi için yeni bir birim veya yedek parça gönderilecektir. Stok sıkıntısı olması durumunda tam bir geri ödeme yapılır.</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c r="GK36" s="66" t="str">
        <f>K36</f>
        <v/>
      </c>
    </row>
    <row r="37" spans="1:193" s="35" customFormat="1" ht="16" x14ac:dyDescent="0.2">
      <c r="A37" s="1" t="str">
        <f>IF(ISBLANK(Values!E36),"",IF(Values!$B$37="EU","computercomponent","computer"))</f>
        <v>computercomponent</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Lenovo Thinkpad için yedek Norveççe arkadan aydınlatmasız klavye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t="str">
        <f>IF(IF(ISBLANK(Values!E36),"",IF(Values!J36, Values!$B$4, Values!$B$5))=0,"",IF(ISBLANK(Values!E36),"",IF(Values!J36, Values!$B$4, Values!$B$5)))</f>
        <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Update</v>
      </c>
      <c r="AB37" s="1" t="str">
        <f>IF(ISBLANK(Values!E36),"",Values!$B$29)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7" s="1"/>
      <c r="AD37" s="1"/>
      <c r="AE37" s="1"/>
      <c r="AF37" s="1"/>
      <c r="AG37" s="1"/>
      <c r="AH37" s="1"/>
      <c r="AI37" s="34" t="str">
        <f>IF(ISBLANK(Values!E36),"",IF(Values!I36,Values!$B$23,Values!$B$33))</f>
        <v>👉 DÜZEN - {flag} {language} Arkadan aydınlatma YOK.</v>
      </c>
      <c r="AJ37" s="32" t="str">
        <f>IF(ISBLANK(Values!E36),"",Values!$B$24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7" s="1" t="str">
        <f>IF(ISBLANK(Values!E36),"",Values!$B$25)</f>
        <v>♻️ ÇEVRE DOSTU ÜRÜN - Yenilenmiş satın alın, YEŞİL SATIN AL! Yeni bir klavye almaya kıyasla, yenilenmiş klavyelerimizi satın alarak karbondioksiti %80'den fazla azaltın! Klavyeniz için mükemmel OEM yedek parçası.</v>
      </c>
      <c r="AL37" s="1" t="str">
        <f>IF(ISBLANK(Values!E36),"",SUBSTITUTE(SUBSTITUTE(IF(Values!$J36, Values!$B$26, Values!$B$33), "{language}", Values!$H36), "{flag}", INDEX(options!$E$1:$E$20, Values!$V36)))</f>
        <v>👉 DÜZEN - 🇳🇴 Norveççe Arkadan aydınlatma YOK.</v>
      </c>
      <c r="AM37" s="1" t="str">
        <f>SUBSTITUTE(IF(ISBLANK(Values!E36),"",Values!$B$27),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7" s="1"/>
      <c r="AO37" s="1"/>
      <c r="AP37" s="1"/>
      <c r="AQ37" s="1"/>
      <c r="AR37" s="1"/>
      <c r="AS37" s="1"/>
      <c r="AT37" s="27" t="str">
        <f>IF(ISBLANK(Values!E36),"",Values!H36)</f>
        <v>Norveççe</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Teslimat tarihinden sonra 6 ay garanti. Klavyenin herhangi bir arızası durumunda, ürünün klavyesi için yeni bir birim veya yedek parça gönderilecektir. Stok sıkıntısı olması durumunda tam bir geri ödeme yapılır.</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Teslimat tarihinden sonra 6 ay garanti. Klavyenin herhangi bir arızası durumunda, ürünün klavyesi için yeni bir birim veya yedek parça gönderilecektir. Stok sıkıntısı olması durumunda tam bir geri ödeme yapılır.</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c r="GK37" s="66" t="str">
        <f>K37</f>
        <v/>
      </c>
    </row>
    <row r="38" spans="1:193" s="35" customFormat="1" ht="16" x14ac:dyDescent="0.2">
      <c r="A38" s="1" t="str">
        <f>IF(ISBLANK(Values!E37),"",IF(Values!$B$37="EU","computercomponent","computer"))</f>
        <v>computercomponent</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Lenovo Thinkpad için yedek Lehçe arkadan aydınlatmasız klavye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t="str">
        <f>IF(IF(ISBLANK(Values!E37),"",IF(Values!J37, Values!$B$4, Values!$B$5))=0,"",IF(ISBLANK(Values!E37),"",IF(Values!J37, Values!$B$4, Values!$B$5)))</f>
        <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Update</v>
      </c>
      <c r="AB38" s="1" t="str">
        <f>IF(ISBLANK(Values!E37),"",Values!$B$29)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8" s="1"/>
      <c r="AD38" s="1"/>
      <c r="AE38" s="1"/>
      <c r="AF38" s="1"/>
      <c r="AG38" s="1"/>
      <c r="AH38" s="1"/>
      <c r="AI38" s="34" t="str">
        <f>IF(ISBLANK(Values!E37),"",IF(Values!I37,Values!$B$23,Values!$B$33))</f>
        <v>👉 DÜZEN - {flag} {language} Arkadan aydınlatma YOK.</v>
      </c>
      <c r="AJ38" s="32" t="str">
        <f>IF(ISBLANK(Values!E37),"",Values!$B$24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8" s="1" t="str">
        <f>IF(ISBLANK(Values!E37),"",Values!$B$25)</f>
        <v>♻️ ÇEVRE DOSTU ÜRÜN - Yenilenmiş satın alın, YEŞİL SATIN AL! Yeni bir klavye almaya kıyasla, yenilenmiş klavyelerimizi satın alarak karbondioksiti %80'den fazla azaltın! Klavyeniz için mükemmel OEM yedek parçası.</v>
      </c>
      <c r="AL38" s="1" t="str">
        <f>IF(ISBLANK(Values!E37),"",SUBSTITUTE(SUBSTITUTE(IF(Values!$J37, Values!$B$26, Values!$B$33), "{language}", Values!$H37), "{flag}", INDEX(options!$E$1:$E$20, Values!$V37)))</f>
        <v>👉 DÜZEN - 🇵🇱 Lehçe Arkadan aydınlatma YOK.</v>
      </c>
      <c r="AM38" s="1" t="str">
        <f>SUBSTITUTE(IF(ISBLANK(Values!E37),"",Values!$B$27),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8" s="1"/>
      <c r="AO38" s="1"/>
      <c r="AP38" s="1"/>
      <c r="AQ38" s="1"/>
      <c r="AR38" s="1"/>
      <c r="AS38" s="1"/>
      <c r="AT38" s="27" t="str">
        <f>IF(ISBLANK(Values!E37),"",Values!H37)</f>
        <v>Lehçe</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Teslimat tarihinden sonra 6 ay garanti. Klavyenin herhangi bir arızası durumunda, ürünün klavyesi için yeni bir birim veya yedek parça gönderilecektir. Stok sıkıntısı olması durumunda tam bir geri ödeme yapılır.</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Teslimat tarihinden sonra 6 ay garanti. Klavyenin herhangi bir arızası durumunda, ürünün klavyesi için yeni bir birim veya yedek parça gönderilecektir. Stok sıkıntısı olması durumunda tam bir geri ödeme yapılır.</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c r="GK38" s="66" t="str">
        <f>K38</f>
        <v/>
      </c>
    </row>
    <row r="39" spans="1:193" s="35" customFormat="1" ht="16" x14ac:dyDescent="0.2">
      <c r="A39" s="1" t="str">
        <f>IF(ISBLANK(Values!E38),"",IF(Values!$B$37="EU","computercomponent","computer"))</f>
        <v>computercomponent</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Lenovo Thinkpad için yedek Portekizce arkadan aydınlatmasız klavye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t="str">
        <f>IF(IF(ISBLANK(Values!E38),"",IF(Values!J38, Values!$B$4, Values!$B$5))=0,"",IF(ISBLANK(Values!E38),"",IF(Values!J38, Values!$B$4, Values!$B$5)))</f>
        <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Update</v>
      </c>
      <c r="AB39" s="1" t="str">
        <f>IF(ISBLANK(Values!E38),"",Values!$B$29)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9" s="1"/>
      <c r="AD39" s="1"/>
      <c r="AE39" s="1"/>
      <c r="AF39" s="1"/>
      <c r="AG39" s="1"/>
      <c r="AH39" s="1"/>
      <c r="AI39" s="34" t="str">
        <f>IF(ISBLANK(Values!E38),"",IF(Values!I38,Values!$B$23,Values!$B$33))</f>
        <v>👉 DÜZEN - {flag} {language} Arkadan aydınlatma YOK.</v>
      </c>
      <c r="AJ39" s="32" t="str">
        <f>IF(ISBLANK(Values!E38),"",Values!$B$24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9" s="1" t="str">
        <f>IF(ISBLANK(Values!E38),"",Values!$B$25)</f>
        <v>♻️ ÇEVRE DOSTU ÜRÜN - Yenilenmiş satın alın, YEŞİL SATIN AL! Yeni bir klavye almaya kıyasla, yenilenmiş klavyelerimizi satın alarak karbondioksiti %80'den fazla azaltın! Klavyeniz için mükemmel OEM yedek parçası.</v>
      </c>
      <c r="AL39" s="1" t="str">
        <f>IF(ISBLANK(Values!E38),"",SUBSTITUTE(SUBSTITUTE(IF(Values!$J38, Values!$B$26, Values!$B$33), "{language}", Values!$H38), "{flag}", INDEX(options!$E$1:$E$20, Values!$V38)))</f>
        <v>👉 DÜZEN - 🇵🇹 Portekizce Arkadan aydınlatma YOK.</v>
      </c>
      <c r="AM39" s="1" t="str">
        <f>SUBSTITUTE(IF(ISBLANK(Values!E38),"",Values!$B$27),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9" s="1"/>
      <c r="AO39" s="1"/>
      <c r="AP39" s="1"/>
      <c r="AQ39" s="1"/>
      <c r="AR39" s="1"/>
      <c r="AS39" s="1"/>
      <c r="AT39" s="27" t="str">
        <f>IF(ISBLANK(Values!E38),"",Values!H38)</f>
        <v>Portekizce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Teslimat tarihinden sonra 6 ay garanti. Klavyenin herhangi bir arızası durumunda, ürünün klavyesi için yeni bir birim veya yedek parça gönderilecektir. Stok sıkıntısı olması durumunda tam bir geri ödeme yapılır.</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Teslimat tarihinden sonra 6 ay garanti. Klavyenin herhangi bir arızası durumunda, ürünün klavyesi için yeni bir birim veya yedek parça gönderilecektir. Stok sıkıntısı olması durumunda tam bir geri ödeme yapılır.</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c r="GK39" s="66" t="str">
        <f>K39</f>
        <v/>
      </c>
    </row>
    <row r="40" spans="1:193" s="35" customFormat="1" ht="16" x14ac:dyDescent="0.2">
      <c r="A40" s="1" t="str">
        <f>IF(ISBLANK(Values!E39),"",IF(Values!$B$37="EU","computercomponent","computer"))</f>
        <v>computercomponent</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Lenovo Thinkpad için yedek İsveççe – Fince arkadan aydınlatmasız klavye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t="str">
        <f>IF(IF(ISBLANK(Values!E39),"",IF(Values!J39, Values!$B$4, Values!$B$5))=0,"",IF(ISBLANK(Values!E39),"",IF(Values!J39, Values!$B$4, Values!$B$5)))</f>
        <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Update</v>
      </c>
      <c r="AB40" s="1" t="str">
        <f>IF(ISBLANK(Values!E39),"",Values!$B$29)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0" s="1"/>
      <c r="AD40" s="1"/>
      <c r="AE40" s="1"/>
      <c r="AF40" s="1"/>
      <c r="AG40" s="1"/>
      <c r="AH40" s="1"/>
      <c r="AI40" s="34" t="str">
        <f>IF(ISBLANK(Values!E39),"",IF(Values!I39,Values!$B$23,Values!$B$33))</f>
        <v>👉 DÜZEN - {flag} {language} Arkadan aydınlatma YOK.</v>
      </c>
      <c r="AJ40" s="32" t="str">
        <f>IF(ISBLANK(Values!E39),"",Values!$B$24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40" s="1" t="str">
        <f>IF(ISBLANK(Values!E39),"",Values!$B$25)</f>
        <v>♻️ ÇEVRE DOSTU ÜRÜN - Yenilenmiş satın alın, YEŞİL SATIN AL! Yeni bir klavye almaya kıyasla, yenilenmiş klavyelerimizi satın alarak karbondioksiti %80'den fazla azaltın! Klavyeniz için mükemmel OEM yedek parçası.</v>
      </c>
      <c r="AL40" s="1" t="str">
        <f>IF(ISBLANK(Values!E39),"",SUBSTITUTE(SUBSTITUTE(IF(Values!$J39, Values!$B$26, Values!$B$33), "{language}", Values!$H39), "{flag}", INDEX(options!$E$1:$E$20, Values!$V39)))</f>
        <v>👉 DÜZEN - 🇸🇪 🇫🇮 İsveççe – Fince Arkadan aydınlatma YOK.</v>
      </c>
      <c r="AM40" s="1" t="str">
        <f>SUBSTITUTE(IF(ISBLANK(Values!E39),"",Values!$B$27),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40" s="1"/>
      <c r="AO40" s="1"/>
      <c r="AP40" s="1"/>
      <c r="AQ40" s="1"/>
      <c r="AR40" s="1"/>
      <c r="AS40" s="1"/>
      <c r="AT40" s="27" t="str">
        <f>IF(ISBLANK(Values!E39),"",Values!H39)</f>
        <v>İsveççe – Fince</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Teslimat tarihinden sonra 6 ay garanti. Klavyenin herhangi bir arızası durumunda, ürünün klavyesi için yeni bir birim veya yedek parça gönderilecektir. Stok sıkıntısı olması durumunda tam bir geri ödeme yapılır.</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Teslimat tarihinden sonra 6 ay garanti. Klavyenin herhangi bir arızası durumunda, ürünün klavyesi için yeni bir birim veya yedek parça gönderilecektir. Stok sıkıntısı olması durumunda tam bir geri ödeme yapılır.</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c r="GK40" s="66" t="str">
        <f>K40</f>
        <v/>
      </c>
    </row>
    <row r="41" spans="1:193" s="35" customFormat="1" ht="16" x14ac:dyDescent="0.2">
      <c r="A41" s="1" t="str">
        <f>IF(ISBLANK(Values!E40),"",IF(Values!$B$37="EU","computercomponent","computer"))</f>
        <v>computercomponent</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Lenovo Thinkpad için yedek İsviçre arkadan aydınlatmasız klavye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t="str">
        <f>IF(IF(ISBLANK(Values!E40),"",IF(Values!J40, Values!$B$4, Values!$B$5))=0,"",IF(ISBLANK(Values!E40),"",IF(Values!J40, Values!$B$4, Values!$B$5)))</f>
        <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Update</v>
      </c>
      <c r="AB41" s="1" t="str">
        <f>IF(ISBLANK(Values!E40),"",Values!$B$29)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1" s="1"/>
      <c r="AD41" s="1"/>
      <c r="AE41" s="1"/>
      <c r="AF41" s="1"/>
      <c r="AG41" s="1"/>
      <c r="AH41" s="1"/>
      <c r="AI41" s="34" t="str">
        <f>IF(ISBLANK(Values!E40),"",IF(Values!I40,Values!$B$23,Values!$B$33))</f>
        <v>👉 DÜZEN - {flag} {language} Arkadan aydınlatma YOK.</v>
      </c>
      <c r="AJ41" s="32" t="str">
        <f>IF(ISBLANK(Values!E40),"",Values!$B$24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41" s="1" t="str">
        <f>IF(ISBLANK(Values!E40),"",Values!$B$25)</f>
        <v>♻️ ÇEVRE DOSTU ÜRÜN - Yenilenmiş satın alın, YEŞİL SATIN AL! Yeni bir klavye almaya kıyasla, yenilenmiş klavyelerimizi satın alarak karbondioksiti %80'den fazla azaltın! Klavyeniz için mükemmel OEM yedek parçası.</v>
      </c>
      <c r="AL41" s="1" t="str">
        <f>IF(ISBLANK(Values!E40),"",SUBSTITUTE(SUBSTITUTE(IF(Values!$J40, Values!$B$26, Values!$B$33), "{language}", Values!$H40), "{flag}", INDEX(options!$E$1:$E$20, Values!$V40)))</f>
        <v>👉 DÜZEN - 🇨🇭 İsviçre Arkadan aydınlatma YOK.</v>
      </c>
      <c r="AM41" s="1" t="str">
        <f>SUBSTITUTE(IF(ISBLANK(Values!E40),"",Values!$B$27),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41" s="1"/>
      <c r="AO41" s="1"/>
      <c r="AP41" s="1"/>
      <c r="AQ41" s="1"/>
      <c r="AR41" s="1"/>
      <c r="AS41" s="1"/>
      <c r="AT41" s="27" t="str">
        <f>IF(ISBLANK(Values!E40),"",Values!H40)</f>
        <v>İsviçre</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Teslimat tarihinden sonra 6 ay garanti. Klavyenin herhangi bir arızası durumunda, ürünün klavyesi için yeni bir birim veya yedek parça gönderilecektir. Stok sıkıntısı olması durumunda tam bir geri ödeme yapılır.</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Teslimat tarihinden sonra 6 ay garanti. Klavyenin herhangi bir arızası durumunda, ürünün klavyesi için yeni bir birim veya yedek parça gönderilecektir. Stok sıkıntısı olması durumunda tam bir geri ödeme yapılır.</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c r="GK41" s="66" t="str">
        <f>K41</f>
        <v/>
      </c>
    </row>
    <row r="42" spans="1:193" ht="16" x14ac:dyDescent="0.2">
      <c r="A42" s="1" t="str">
        <f>IF(ISBLANK(Values!E41),"",IF(Values!$B$37="EU","computercomponent","computer"))</f>
        <v>computercomponent</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Lenovo Thinkpad için yedek US international arkadan aydınlatmasız klavye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Update</v>
      </c>
      <c r="AB42" s="1" t="str">
        <f>IF(ISBLANK(Values!E41),"",Values!$B$29)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2" s="34" t="str">
        <f>IF(ISBLANK(Values!E41),"",IF(Values!I41,Values!$B$23,Values!$B$33))</f>
        <v>👉 DÜZEN - {flag} {language} Arkadan aydınlatma YOK.</v>
      </c>
      <c r="AJ42" s="32" t="str">
        <f>IF(ISBLANK(Values!E41),"",Values!$B$24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42" s="1" t="str">
        <f>IF(ISBLANK(Values!E41),"",Values!$B$25)</f>
        <v>♻️ ÇEVRE DOSTU ÜRÜN - Yenilenmiş satın alın, YEŞİL SATIN AL! Yeni bir klavye almaya kıyasla, yenilenmiş klavyelerimizi satın alarak karbondioksiti %80'den fazla azaltın! Klavyeniz için mükemmel OEM yedek parçası.</v>
      </c>
      <c r="AL42" s="1" t="str">
        <f>IF(ISBLANK(Values!E41),"",SUBSTITUTE(SUBSTITUTE(IF(Values!$J41, Values!$B$26, Values!$B$33), "{language}", Values!$H41), "{flag}", INDEX(options!$E$1:$E$20, Values!$V41)))</f>
        <v>👉 DÜZEN - 🇺🇸 with € symbol US international Arkadan aydınlatma YOK.</v>
      </c>
      <c r="AM42" s="1" t="str">
        <f>SUBSTITUTE(IF(ISBLANK(Values!E41),"",Values!$B$27),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2" s="1" t="str">
        <f>IF(ISBLANK(Values!E41),"","No")</f>
        <v>No</v>
      </c>
      <c r="DA42" s="1" t="str">
        <f>IF(ISBLANK(Values!E41),"","No")</f>
        <v>No</v>
      </c>
      <c r="DO42" s="1" t="str">
        <f>IF(ISBLANK(Values!E41),"","Parts")</f>
        <v>Parts</v>
      </c>
      <c r="DP42" s="1" t="str">
        <f>IF(ISBLANK(Values!E41),"",Values!$B$31)</f>
        <v>Teslimat tarihinden sonra 6 ay garanti. Klavyenin herhangi bir arızası durumunda, ürünün klavyesi için yeni bir birim veya yedek parça gönderilecektir. Stok sıkıntısı olması durumunda tam bir geri ödeme yapılır.</v>
      </c>
      <c r="DY42" t="str">
        <f>IF(ISBLANK(Values!$E41), "", "not_applicable")</f>
        <v>not_applicable</v>
      </c>
      <c r="EI42" s="1" t="str">
        <f>IF(ISBLANK(Values!E41),"",Values!$B$31)</f>
        <v>Teslimat tarihinden sonra 6 ay garanti. Klavyenin herhangi bir arızası durumunda, ürünün klavyesi için yeni bir birim veya yedek parça gönderilecektir. Stok sıkıntısı olması durumunda tam bir geri ödeme yapılır.</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c r="GK42" s="65" t="str">
        <f>K42</f>
        <v/>
      </c>
    </row>
    <row r="43" spans="1:193" ht="16" x14ac:dyDescent="0.2">
      <c r="A43" s="1" t="str">
        <f>IF(ISBLANK(Values!E42),"",IF(Values!$B$37="EU","computercomponent","computer"))</f>
        <v>computercomponent</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Lenovo Thinkpad için yedek Rusça arkadan aydınlatmasız klavye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t="str">
        <f>IF(IF(ISBLANK(Values!E42),"",IF(Values!J42, Values!$B$4, Values!$B$5))=0,"",IF(ISBLANK(Values!E42),"",IF(Values!J42, Values!$B$4, Values!$B$5)))</f>
        <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Update</v>
      </c>
      <c r="AB43" s="1" t="str">
        <f>IF(ISBLANK(Values!E42),"",Values!$B$29)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3" s="34" t="str">
        <f>IF(ISBLANK(Values!E42),"",IF(Values!I42,Values!$B$23,Values!$B$33))</f>
        <v>👉 DÜZEN - {flag} {language} Arkadan aydınlatma YOK.</v>
      </c>
      <c r="AJ43" s="32" t="str">
        <f>IF(ISBLANK(Values!E42),"",Values!$B$24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43" s="1" t="str">
        <f>IF(ISBLANK(Values!E42),"",Values!$B$25)</f>
        <v>♻️ ÇEVRE DOSTU ÜRÜN - Yenilenmiş satın alın, YEŞİL SATIN AL! Yeni bir klavye almaya kıyasla, yenilenmiş klavyelerimizi satın alarak karbondioksiti %80'den fazla azaltın! Klavyeniz için mükemmel OEM yedek parçası.</v>
      </c>
      <c r="AL43" s="1" t="str">
        <f>IF(ISBLANK(Values!E42),"",SUBSTITUTE(SUBSTITUTE(IF(Values!$J42, Values!$B$26, Values!$B$33), "{language}", Values!$H42), "{flag}", INDEX(options!$E$1:$E$20, Values!$V42)))</f>
        <v>👉 DÜZEN - 🇷🇺 Rusça Arkadan aydınlatma YOK.</v>
      </c>
      <c r="AM43" s="1" t="str">
        <f>SUBSTITUTE(IF(ISBLANK(Values!E42),"",Values!$B$27),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43" s="27" t="str">
        <f>IF(ISBLANK(Values!E42),"",Values!H42)</f>
        <v>Rusça</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3" s="1" t="str">
        <f>IF(ISBLANK(Values!E42),"","No")</f>
        <v>No</v>
      </c>
      <c r="DA43" s="1" t="str">
        <f>IF(ISBLANK(Values!E42),"","No")</f>
        <v>No</v>
      </c>
      <c r="DO43" s="1" t="str">
        <f>IF(ISBLANK(Values!E42),"","Parts")</f>
        <v>Parts</v>
      </c>
      <c r="DP43" s="1" t="str">
        <f>IF(ISBLANK(Values!E42),"",Values!$B$31)</f>
        <v>Teslimat tarihinden sonra 6 ay garanti. Klavyenin herhangi bir arızası durumunda, ürünün klavyesi için yeni bir birim veya yedek parça gönderilecektir. Stok sıkıntısı olması durumunda tam bir geri ödeme yapılır.</v>
      </c>
      <c r="DY43" t="str">
        <f>IF(ISBLANK(Values!$E42), "", "not_applicable")</f>
        <v>not_applicable</v>
      </c>
      <c r="EI43" s="1" t="str">
        <f>IF(ISBLANK(Values!E42),"",Values!$B$31)</f>
        <v>Teslimat tarihinden sonra 6 ay garanti. Klavyenin herhangi bir arızası durumunda, ürünün klavyesi için yeni bir birim veya yedek parça gönderilecektir. Stok sıkıntısı olması durumunda tam bir geri ödeme yapılır.</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c r="GK43" s="65" t="str">
        <f>K43</f>
        <v/>
      </c>
    </row>
    <row r="44" spans="1:193" ht="16"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Lenovo Thinkpad için yedek US arkadan aydınlatmasız klavye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Update</v>
      </c>
      <c r="AB44" s="1" t="str">
        <f>IF(ISBLANK(Values!E43),"",Values!$B$29)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4" s="34" t="str">
        <f>IF(ISBLANK(Values!E43),"",IF(Values!I43,Values!$B$23,Values!$B$33))</f>
        <v>👉 DÜZEN - {flag} {language} Arkadan aydınlatma YOK.</v>
      </c>
      <c r="AJ44" s="32" t="str">
        <f>IF(ISBLANK(Values!E43),"",Values!$B$24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44" s="1" t="str">
        <f>IF(ISBLANK(Values!E43),"",Values!$B$25)</f>
        <v>♻️ ÇEVRE DOSTU ÜRÜN - Yenilenmiş satın alın, YEŞİL SATIN AL! Yeni bir klavye almaya kıyasla, yenilenmiş klavyelerimizi satın alarak karbondioksiti %80'den fazla azaltın! Klavyeniz için mükemmel OEM yedek parçası.</v>
      </c>
      <c r="AL44" s="1" t="str">
        <f>IF(ISBLANK(Values!E43),"",SUBSTITUTE(SUBSTITUTE(IF(Values!$J43, Values!$B$26, Values!$B$33), "{language}", Values!$H43), "{flag}", INDEX(options!$E$1:$E$20, Values!$V43)))</f>
        <v>👉 DÜZEN - 🇺🇸 US Arkadan aydınlatma YOK.</v>
      </c>
      <c r="AM44" s="1" t="str">
        <f>SUBSTITUTE(IF(ISBLANK(Values!E43),"",Values!$B$27),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4" s="1" t="str">
        <f>IF(ISBLANK(Values!E43),"","No")</f>
        <v>No</v>
      </c>
      <c r="DA44" s="1" t="str">
        <f>IF(ISBLANK(Values!E43),"","No")</f>
        <v>No</v>
      </c>
      <c r="DO44" s="1" t="str">
        <f>IF(ISBLANK(Values!E43),"","Parts")</f>
        <v>Parts</v>
      </c>
      <c r="DP44" s="1" t="str">
        <f>IF(ISBLANK(Values!E43),"",Values!$B$31)</f>
        <v>Teslimat tarihinden sonra 6 ay garanti. Klavyenin herhangi bir arızası durumunda, ürünün klavyesi için yeni bir birim veya yedek parça gönderilecektir. Stok sıkıntısı olması durumunda tam bir geri ödeme yapılır.</v>
      </c>
      <c r="DY44" t="str">
        <f>IF(ISBLANK(Values!$E43), "", "not_applicable")</f>
        <v>not_applicable</v>
      </c>
      <c r="EI44" s="1" t="str">
        <f>IF(ISBLANK(Values!E43),"",Values!$B$31)</f>
        <v>Teslimat tarihinden sonra 6 ay garanti. Klavyenin herhangi bir arızası durumunda, ürünün klavyesi için yeni bir birim veya yedek parça gönderilecektir. Stok sıkıntısı olması durumunda tam bir geri ödeme yapılır.</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c r="GK44" s="65"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5"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5"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5"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5"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5"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4">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AC205:AC1041 AV205:AV1041 FK205:FO1041 AJ222:AS1041 FE1042:FE1043 J205:J1041 K5:V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64" t="s">
        <v>352</v>
      </c>
      <c r="F1" s="64"/>
      <c r="G1" s="64"/>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Bulgarca</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Danimarkalı</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2"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Flemenkçe</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3">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Norveççe</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Lehçe</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Portekizce</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İsveççe – Fince</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İsviçre</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399</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Rusça</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Macarca</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Çek</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591</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2024-07-24T20:11:20Z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